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oordinadorSistemas\Desktop\"/>
    </mc:Choice>
  </mc:AlternateContent>
  <xr:revisionPtr revIDLastSave="0" documentId="13_ncr:1_{502E7BB7-0D58-47C1-8CC9-A72F825E7796}" xr6:coauthVersionLast="47" xr6:coauthVersionMax="47" xr10:uidLastSave="{00000000-0000-0000-0000-000000000000}"/>
  <bookViews>
    <workbookView xWindow="-120" yWindow="-120" windowWidth="20730" windowHeight="11160" tabRatio="598" firstSheet="1" activeTab="1" xr2:uid="{00000000-000D-0000-FFFF-FFFF00000000}"/>
  </bookViews>
  <sheets>
    <sheet name="Hoja3" sheetId="8" state="hidden" r:id="rId1"/>
    <sheet name="Basico_Tractomula" sheetId="1" r:id="rId2"/>
    <sheet name="Tablero_de_Control" sheetId="3" r:id="rId3"/>
    <sheet name="Muestreo" sheetId="6" r:id="rId4"/>
    <sheet name="Hoja1" sheetId="7" state="hidden" r:id="rId5"/>
    <sheet name="Hoja2" sheetId="2" state="hidden" r:id="rId6"/>
  </sheets>
  <definedNames>
    <definedName name="_xlnm._FilterDatabase" localSheetId="1" hidden="1">Basico_Tractomula!$A$5:$AB$1969</definedName>
    <definedName name="TABLA">Basico_Tractomula!$A$5:$AA$1968</definedName>
  </definedNames>
  <calcPr calcId="191029"/>
  <pivotCaches>
    <pivotCache cacheId="24" r:id="rId7"/>
    <pivotCache cacheId="3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023" i="1" l="1"/>
  <c r="T1024" i="1"/>
  <c r="T1018" i="1"/>
  <c r="T1019" i="1"/>
  <c r="T948" i="1"/>
  <c r="T949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L3" i="3"/>
  <c r="N165" i="1"/>
  <c r="N147" i="1"/>
  <c r="N167" i="1" l="1"/>
  <c r="N168" i="1"/>
  <c r="N163" i="1"/>
  <c r="N88" i="1"/>
  <c r="N87" i="1"/>
  <c r="N84" i="1"/>
  <c r="N93" i="1"/>
  <c r="N94" i="1"/>
  <c r="E29" i="3" l="1"/>
  <c r="E27" i="3"/>
  <c r="E26" i="3"/>
  <c r="E25" i="3"/>
  <c r="E24" i="3"/>
  <c r="N11" i="1" l="1"/>
  <c r="N14" i="1"/>
  <c r="N17" i="1"/>
  <c r="N20" i="1"/>
  <c r="N36" i="1"/>
  <c r="N29" i="1" l="1"/>
  <c r="N59" i="1"/>
  <c r="N58" i="1"/>
  <c r="N57" i="1"/>
  <c r="N56" i="1"/>
  <c r="N55" i="1"/>
  <c r="N54" i="1"/>
  <c r="N53" i="1"/>
  <c r="N52" i="1"/>
  <c r="N51" i="1"/>
  <c r="N49" i="1"/>
  <c r="N48" i="1"/>
  <c r="N47" i="1"/>
  <c r="N46" i="1"/>
  <c r="N45" i="1"/>
  <c r="N44" i="1"/>
  <c r="N27" i="1"/>
  <c r="N26" i="1"/>
  <c r="N42" i="1"/>
  <c r="N41" i="1"/>
  <c r="N40" i="1"/>
  <c r="N39" i="1"/>
  <c r="N38" i="1"/>
  <c r="N37" i="1"/>
  <c r="N22" i="1"/>
  <c r="N13" i="1"/>
  <c r="N23" i="1"/>
  <c r="N43" i="1"/>
  <c r="N21" i="1"/>
  <c r="N24" i="1"/>
  <c r="N25" i="1"/>
  <c r="N16" i="1"/>
  <c r="N19" i="1"/>
  <c r="N1967" i="1" l="1"/>
  <c r="H17" i="6" l="1"/>
  <c r="N1968" i="1" l="1"/>
  <c r="N510" i="1"/>
  <c r="N201" i="1"/>
  <c r="N384" i="1" l="1"/>
  <c r="N346" i="1"/>
  <c r="N272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132" i="1" l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97" i="1"/>
  <c r="N6" i="1"/>
  <c r="N7" i="1"/>
  <c r="AA7" i="1" l="1"/>
  <c r="Z7" i="1"/>
  <c r="T7" i="1"/>
  <c r="T626" i="1" l="1"/>
  <c r="W160" i="3"/>
  <c r="V160" i="3"/>
  <c r="D35" i="3" l="1"/>
  <c r="N12" i="1" l="1"/>
  <c r="N15" i="1"/>
  <c r="N18" i="1"/>
  <c r="N28" i="1"/>
  <c r="N30" i="1"/>
  <c r="N31" i="1"/>
  <c r="N32" i="1"/>
  <c r="N33" i="1"/>
  <c r="N34" i="1"/>
  <c r="N35" i="1"/>
  <c r="N10" i="1"/>
  <c r="N9" i="1" l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U1946" i="1" s="1"/>
  <c r="I1946" i="1" s="1"/>
  <c r="T1947" i="1"/>
  <c r="U1947" i="1" s="1"/>
  <c r="I1947" i="1" s="1"/>
  <c r="Y1947" i="1" s="1"/>
  <c r="T1948" i="1"/>
  <c r="T1949" i="1"/>
  <c r="T1950" i="1"/>
  <c r="T1951" i="1"/>
  <c r="T1952" i="1"/>
  <c r="T1953" i="1"/>
  <c r="T1954" i="1"/>
  <c r="U1954" i="1" s="1"/>
  <c r="I1954" i="1" s="1"/>
  <c r="T1955" i="1"/>
  <c r="U1955" i="1" s="1"/>
  <c r="I1955" i="1" s="1"/>
  <c r="T1956" i="1"/>
  <c r="U1956" i="1" s="1"/>
  <c r="I1956" i="1" s="1"/>
  <c r="T1957" i="1"/>
  <c r="U1957" i="1" s="1"/>
  <c r="I1957" i="1" s="1"/>
  <c r="Y1957" i="1" s="1"/>
  <c r="T1958" i="1"/>
  <c r="U1958" i="1" s="1"/>
  <c r="I1958" i="1" s="1"/>
  <c r="T1959" i="1"/>
  <c r="U1959" i="1" s="1"/>
  <c r="I1959" i="1" s="1"/>
  <c r="T1960" i="1"/>
  <c r="U1960" i="1" s="1"/>
  <c r="I1960" i="1" s="1"/>
  <c r="T1961" i="1"/>
  <c r="U1961" i="1" s="1"/>
  <c r="I1961" i="1" s="1"/>
  <c r="T1962" i="1"/>
  <c r="T1963" i="1"/>
  <c r="U1963" i="1" s="1"/>
  <c r="I1963" i="1" s="1"/>
  <c r="T1964" i="1"/>
  <c r="U1964" i="1" s="1"/>
  <c r="I1964" i="1" s="1"/>
  <c r="T1965" i="1"/>
  <c r="U1965" i="1" s="1"/>
  <c r="I1965" i="1" s="1"/>
  <c r="Y1965" i="1" s="1"/>
  <c r="T1966" i="1"/>
  <c r="U1966" i="1" s="1"/>
  <c r="I1966" i="1" s="1"/>
  <c r="T1967" i="1"/>
  <c r="T1968" i="1"/>
  <c r="Z1912" i="1"/>
  <c r="Z1911" i="1"/>
  <c r="Z1910" i="1"/>
  <c r="Z1909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Z1887" i="1"/>
  <c r="Z1886" i="1"/>
  <c r="Z1885" i="1"/>
  <c r="Z1884" i="1"/>
  <c r="Z1883" i="1"/>
  <c r="Z1882" i="1"/>
  <c r="Z1881" i="1"/>
  <c r="Z1880" i="1"/>
  <c r="Z1879" i="1"/>
  <c r="Z1878" i="1"/>
  <c r="Z1877" i="1"/>
  <c r="Z1876" i="1"/>
  <c r="Z1875" i="1"/>
  <c r="Z1874" i="1"/>
  <c r="Z1873" i="1"/>
  <c r="Z1872" i="1"/>
  <c r="Z1871" i="1"/>
  <c r="Z1870" i="1"/>
  <c r="Z1869" i="1"/>
  <c r="Z1868" i="1"/>
  <c r="Z1867" i="1"/>
  <c r="Z1866" i="1"/>
  <c r="Z186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Z1857" i="1"/>
  <c r="Z1858" i="1"/>
  <c r="Z1859" i="1"/>
  <c r="Z1860" i="1"/>
  <c r="Z1861" i="1"/>
  <c r="Z1862" i="1"/>
  <c r="Z1863" i="1"/>
  <c r="Z1864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856" i="1"/>
  <c r="Z1855" i="1"/>
  <c r="Z1854" i="1"/>
  <c r="Z1853" i="1"/>
  <c r="Z1852" i="1"/>
  <c r="Z1851" i="1"/>
  <c r="Z1850" i="1"/>
  <c r="Z1849" i="1"/>
  <c r="Z1848" i="1"/>
  <c r="Z1847" i="1"/>
  <c r="Z1846" i="1"/>
  <c r="Z1845" i="1"/>
  <c r="Z1844" i="1"/>
  <c r="Z1843" i="1"/>
  <c r="Z1842" i="1"/>
  <c r="Z1841" i="1"/>
  <c r="Z1840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Z1839" i="1"/>
  <c r="Z1838" i="1"/>
  <c r="Z1837" i="1"/>
  <c r="Z1836" i="1"/>
  <c r="Z1835" i="1"/>
  <c r="Z1834" i="1"/>
  <c r="Z1833" i="1"/>
  <c r="Z1832" i="1"/>
  <c r="Z1831" i="1"/>
  <c r="Z1830" i="1"/>
  <c r="Z1829" i="1"/>
  <c r="Z1828" i="1"/>
  <c r="Z1827" i="1"/>
  <c r="Z1826" i="1"/>
  <c r="Z1825" i="1"/>
  <c r="Z1824" i="1"/>
  <c r="Z1823" i="1"/>
  <c r="Z1822" i="1"/>
  <c r="Z1821" i="1"/>
  <c r="Z1820" i="1"/>
  <c r="Z1819" i="1"/>
  <c r="Z1818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Z1817" i="1"/>
  <c r="Z1816" i="1"/>
  <c r="Z1815" i="1"/>
  <c r="Z1814" i="1"/>
  <c r="Z1813" i="1"/>
  <c r="Z1812" i="1"/>
  <c r="Z1811" i="1"/>
  <c r="Z1810" i="1"/>
  <c r="Z1809" i="1"/>
  <c r="Z1808" i="1"/>
  <c r="Z1807" i="1"/>
  <c r="Z1806" i="1"/>
  <c r="Z1805" i="1"/>
  <c r="Z1804" i="1"/>
  <c r="Z1803" i="1"/>
  <c r="Z1802" i="1"/>
  <c r="Z1801" i="1"/>
  <c r="Z1800" i="1"/>
  <c r="Z1799" i="1"/>
  <c r="Z1798" i="1"/>
  <c r="Z1797" i="1"/>
  <c r="Z1796" i="1"/>
  <c r="Z1795" i="1"/>
  <c r="Z1794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Z1793" i="1"/>
  <c r="Z1792" i="1"/>
  <c r="Z1791" i="1"/>
  <c r="Z1790" i="1"/>
  <c r="Z1789" i="1"/>
  <c r="Z1788" i="1"/>
  <c r="Z1787" i="1"/>
  <c r="Z1786" i="1"/>
  <c r="Z1785" i="1"/>
  <c r="Z1784" i="1"/>
  <c r="Z1783" i="1"/>
  <c r="Z1782" i="1"/>
  <c r="Z1781" i="1"/>
  <c r="Z1780" i="1"/>
  <c r="Z1779" i="1"/>
  <c r="Z1778" i="1"/>
  <c r="Z1777" i="1"/>
  <c r="Z1776" i="1"/>
  <c r="Z1775" i="1"/>
  <c r="Z1774" i="1"/>
  <c r="Z1773" i="1"/>
  <c r="Z1772" i="1"/>
  <c r="Z1771" i="1"/>
  <c r="Z1770" i="1"/>
  <c r="Z1769" i="1"/>
  <c r="Z1768" i="1"/>
  <c r="Z1759" i="1"/>
  <c r="Z1760" i="1"/>
  <c r="Z1761" i="1"/>
  <c r="Z1762" i="1"/>
  <c r="Z1763" i="1"/>
  <c r="Z1764" i="1"/>
  <c r="Z1765" i="1"/>
  <c r="Z1766" i="1"/>
  <c r="Z1767" i="1"/>
  <c r="U1967" i="1" l="1"/>
  <c r="I1967" i="1" s="1"/>
  <c r="Y1967" i="1" s="1"/>
  <c r="U1962" i="1"/>
  <c r="I1962" i="1" s="1"/>
  <c r="Y1962" i="1" s="1"/>
  <c r="U1948" i="1"/>
  <c r="I1948" i="1" s="1"/>
  <c r="Y1948" i="1" s="1"/>
  <c r="J1956" i="1"/>
  <c r="Y1956" i="1"/>
  <c r="J1964" i="1"/>
  <c r="Y1964" i="1"/>
  <c r="Y1959" i="1"/>
  <c r="J1959" i="1"/>
  <c r="Y1966" i="1"/>
  <c r="J1966" i="1"/>
  <c r="Y1958" i="1"/>
  <c r="J1958" i="1"/>
  <c r="Y1963" i="1"/>
  <c r="J1963" i="1"/>
  <c r="J1954" i="1"/>
  <c r="Y1954" i="1"/>
  <c r="J1946" i="1"/>
  <c r="J1947" i="1" s="1"/>
  <c r="Y1946" i="1"/>
  <c r="J1961" i="1"/>
  <c r="Y1961" i="1"/>
  <c r="J1955" i="1"/>
  <c r="Y1955" i="1"/>
  <c r="J1960" i="1"/>
  <c r="Y1960" i="1"/>
  <c r="J1965" i="1"/>
  <c r="J1957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Z1758" i="1"/>
  <c r="Z1757" i="1"/>
  <c r="Z1756" i="1"/>
  <c r="Z1755" i="1"/>
  <c r="Z1754" i="1"/>
  <c r="Z1753" i="1"/>
  <c r="Z1752" i="1"/>
  <c r="Z1744" i="1"/>
  <c r="Z1745" i="1"/>
  <c r="Z1746" i="1"/>
  <c r="Z1747" i="1"/>
  <c r="Z1748" i="1"/>
  <c r="Z1749" i="1"/>
  <c r="Z1750" i="1"/>
  <c r="Z1751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30" i="1"/>
  <c r="Z1729" i="1"/>
  <c r="Z1728" i="1"/>
  <c r="Z1727" i="1"/>
  <c r="Z1726" i="1"/>
  <c r="Z1725" i="1"/>
  <c r="Z1724" i="1"/>
  <c r="Z1723" i="1"/>
  <c r="Z1722" i="1"/>
  <c r="Z1721" i="1"/>
  <c r="Z1720" i="1"/>
  <c r="Z1719" i="1"/>
  <c r="Z1718" i="1"/>
  <c r="Z1717" i="1"/>
  <c r="Z1716" i="1"/>
  <c r="Z1715" i="1"/>
  <c r="Z1714" i="1"/>
  <c r="Z1713" i="1"/>
  <c r="Z1712" i="1"/>
  <c r="Z1711" i="1"/>
  <c r="Z1710" i="1"/>
  <c r="Z1709" i="1"/>
  <c r="Z1708" i="1"/>
  <c r="Z1707" i="1"/>
  <c r="Z1706" i="1"/>
  <c r="T1473" i="1"/>
  <c r="T1474" i="1"/>
  <c r="T1475" i="1"/>
  <c r="AA661" i="1"/>
  <c r="Z661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J1967" i="1" l="1"/>
  <c r="U1968" i="1"/>
  <c r="I1968" i="1" s="1"/>
  <c r="Y1968" i="1" s="1"/>
  <c r="J1962" i="1"/>
  <c r="J1948" i="1"/>
  <c r="U1949" i="1"/>
  <c r="T555" i="1"/>
  <c r="J1968" i="1" l="1"/>
  <c r="I1949" i="1"/>
  <c r="U1950" i="1"/>
  <c r="N50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5" i="1"/>
  <c r="N86" i="1"/>
  <c r="N89" i="1"/>
  <c r="N90" i="1"/>
  <c r="N91" i="1"/>
  <c r="N92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4" i="1"/>
  <c r="N166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8" i="1"/>
  <c r="N199" i="1"/>
  <c r="N200" i="1"/>
  <c r="T8" i="1"/>
  <c r="E73" i="3"/>
  <c r="I1950" i="1" l="1"/>
  <c r="Y1950" i="1" s="1"/>
  <c r="U1951" i="1"/>
  <c r="J1949" i="1"/>
  <c r="Y1949" i="1"/>
  <c r="H8" i="6"/>
  <c r="H9" i="6"/>
  <c r="H10" i="6"/>
  <c r="H11" i="6"/>
  <c r="H12" i="6"/>
  <c r="H13" i="6"/>
  <c r="H14" i="6"/>
  <c r="H15" i="6"/>
  <c r="H16" i="6"/>
  <c r="H18" i="6"/>
  <c r="H19" i="6"/>
  <c r="H20" i="6"/>
  <c r="H21" i="6"/>
  <c r="H22" i="6"/>
  <c r="H23" i="6"/>
  <c r="H24" i="6"/>
  <c r="I1951" i="1" l="1"/>
  <c r="Y1951" i="1" s="1"/>
  <c r="U1952" i="1"/>
  <c r="J1950" i="1"/>
  <c r="H35" i="6"/>
  <c r="H34" i="6"/>
  <c r="T1235" i="1"/>
  <c r="Z1235" i="1"/>
  <c r="T1236" i="1"/>
  <c r="Z1236" i="1"/>
  <c r="T1237" i="1"/>
  <c r="Z1237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J1951" i="1" l="1"/>
  <c r="I1952" i="1"/>
  <c r="Y1952" i="1" s="1"/>
  <c r="U1953" i="1"/>
  <c r="I1953" i="1" s="1"/>
  <c r="Y1953" i="1" s="1"/>
  <c r="T172" i="1"/>
  <c r="Z172" i="1"/>
  <c r="AA172" i="1"/>
  <c r="J1952" i="1" l="1"/>
  <c r="J1953" i="1" s="1"/>
  <c r="H39" i="6"/>
  <c r="H25" i="6"/>
  <c r="H26" i="6"/>
  <c r="H27" i="6"/>
  <c r="H28" i="6"/>
  <c r="H29" i="6"/>
  <c r="H30" i="6"/>
  <c r="H31" i="6"/>
  <c r="H32" i="6"/>
  <c r="H33" i="6"/>
  <c r="H36" i="6"/>
  <c r="H37" i="6"/>
  <c r="Q15" i="7" l="1"/>
  <c r="P15" i="7"/>
  <c r="O15" i="7"/>
  <c r="N15" i="7"/>
  <c r="M15" i="7"/>
  <c r="L15" i="7"/>
  <c r="V15" i="7"/>
  <c r="U15" i="7"/>
  <c r="T15" i="7"/>
  <c r="S15" i="7"/>
  <c r="R15" i="7"/>
  <c r="J15" i="7"/>
  <c r="I15" i="7"/>
  <c r="I6" i="3"/>
  <c r="T9" i="1" l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20" i="1"/>
  <c r="T1021" i="1"/>
  <c r="T1022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U1070" i="1" s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U1106" i="1" s="1"/>
  <c r="T1107" i="1"/>
  <c r="T1108" i="1"/>
  <c r="T1109" i="1"/>
  <c r="T1110" i="1"/>
  <c r="U1110" i="1" s="1"/>
  <c r="T1111" i="1"/>
  <c r="U1111" i="1" s="1"/>
  <c r="T1112" i="1"/>
  <c r="U1112" i="1" s="1"/>
  <c r="T1113" i="1"/>
  <c r="U1113" i="1" s="1"/>
  <c r="T1114" i="1"/>
  <c r="U1114" i="1" s="1"/>
  <c r="T1115" i="1"/>
  <c r="U1115" i="1" s="1"/>
  <c r="T1116" i="1"/>
  <c r="U1116" i="1" s="1"/>
  <c r="T1117" i="1"/>
  <c r="U1117" i="1" s="1"/>
  <c r="T1118" i="1"/>
  <c r="U1118" i="1" s="1"/>
  <c r="T1119" i="1"/>
  <c r="U1119" i="1" s="1"/>
  <c r="T1120" i="1"/>
  <c r="U1120" i="1" s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Z202" i="1"/>
  <c r="AA202" i="1"/>
  <c r="AA622" i="1"/>
  <c r="Z623" i="1"/>
  <c r="Z624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8" i="1"/>
  <c r="U1107" i="1" l="1"/>
  <c r="U1108" i="1" s="1"/>
  <c r="U1109" i="1" s="1"/>
  <c r="U1071" i="1"/>
  <c r="U1072" i="1" s="1"/>
  <c r="U1073" i="1" s="1"/>
  <c r="U1074" i="1" s="1"/>
  <c r="U1075" i="1" s="1"/>
  <c r="U1076" i="1" s="1"/>
  <c r="U1077" i="1" s="1"/>
  <c r="U1078" i="1" s="1"/>
  <c r="U1079" i="1" s="1"/>
  <c r="U1080" i="1" s="1"/>
  <c r="U1081" i="1" s="1"/>
  <c r="U1082" i="1" s="1"/>
  <c r="U1083" i="1" s="1"/>
  <c r="U1084" i="1" s="1"/>
  <c r="U1085" i="1" s="1"/>
  <c r="U1086" i="1" s="1"/>
  <c r="U1087" i="1" s="1"/>
  <c r="U1088" i="1" s="1"/>
  <c r="U1089" i="1" s="1"/>
  <c r="U1090" i="1" s="1"/>
  <c r="U1091" i="1" s="1"/>
  <c r="U1092" i="1" s="1"/>
  <c r="U1093" i="1" s="1"/>
  <c r="U1094" i="1" s="1"/>
  <c r="U1095" i="1" s="1"/>
  <c r="U1096" i="1" s="1"/>
  <c r="U1097" i="1" s="1"/>
  <c r="U1098" i="1" s="1"/>
  <c r="U1099" i="1" s="1"/>
  <c r="U1100" i="1" s="1"/>
  <c r="U1101" i="1" s="1"/>
  <c r="U1102" i="1" s="1"/>
  <c r="U1103" i="1" s="1"/>
  <c r="U1104" i="1" s="1"/>
  <c r="U1105" i="1" s="1"/>
  <c r="N8" i="1"/>
  <c r="K451" i="6" l="1"/>
  <c r="K439" i="6"/>
  <c r="K427" i="6"/>
  <c r="K415" i="6"/>
  <c r="K403" i="6"/>
  <c r="K391" i="6"/>
  <c r="K379" i="6"/>
  <c r="K367" i="6"/>
  <c r="K355" i="6"/>
  <c r="K343" i="6"/>
  <c r="K331" i="6"/>
  <c r="K319" i="6"/>
  <c r="K306" i="6"/>
  <c r="K294" i="6"/>
  <c r="K282" i="6"/>
  <c r="K270" i="6"/>
  <c r="K258" i="6"/>
  <c r="K245" i="6"/>
  <c r="K233" i="6"/>
  <c r="K221" i="6"/>
  <c r="K209" i="6"/>
  <c r="K194" i="6"/>
  <c r="K182" i="6"/>
  <c r="K168" i="6"/>
  <c r="K153" i="6"/>
  <c r="K141" i="6"/>
  <c r="K129" i="6"/>
  <c r="K117" i="6"/>
  <c r="K105" i="6"/>
  <c r="K90" i="6"/>
  <c r="K78" i="6"/>
  <c r="K66" i="6"/>
  <c r="K54" i="6"/>
  <c r="K42" i="6"/>
  <c r="I221" i="6"/>
  <c r="I141" i="6"/>
  <c r="I168" i="6"/>
  <c r="I306" i="6"/>
  <c r="I209" i="6"/>
  <c r="I117" i="6"/>
  <c r="I54" i="6"/>
  <c r="I153" i="6"/>
  <c r="I105" i="6"/>
  <c r="I331" i="6"/>
  <c r="I78" i="6"/>
  <c r="I129" i="6"/>
  <c r="I355" i="6"/>
  <c r="I403" i="6"/>
  <c r="I270" i="6"/>
  <c r="I245" i="6"/>
  <c r="I258" i="6"/>
  <c r="I451" i="6"/>
  <c r="I415" i="6"/>
  <c r="I294" i="6"/>
  <c r="I90" i="6"/>
  <c r="I182" i="6"/>
  <c r="I42" i="6"/>
  <c r="I282" i="6"/>
  <c r="I439" i="6"/>
  <c r="I427" i="6"/>
  <c r="I343" i="6"/>
  <c r="I233" i="6"/>
  <c r="I194" i="6"/>
  <c r="I319" i="6"/>
  <c r="I367" i="6"/>
  <c r="I66" i="6"/>
  <c r="I379" i="6"/>
  <c r="I391" i="6"/>
  <c r="B47" i="3" l="1"/>
  <c r="C47" i="3" s="1"/>
  <c r="V159" i="3" l="1"/>
  <c r="W156" i="3" l="1"/>
  <c r="V152" i="3"/>
  <c r="I18" i="3" s="1"/>
  <c r="W35" i="3" l="1"/>
  <c r="W34" i="3"/>
  <c r="V158" i="3"/>
  <c r="V157" i="3"/>
  <c r="V156" i="3"/>
  <c r="AA8" i="1"/>
  <c r="AA6" i="1"/>
  <c r="X35" i="3"/>
  <c r="W158" i="3"/>
  <c r="X34" i="3"/>
  <c r="Z6" i="1" l="1"/>
  <c r="W157" i="3"/>
  <c r="W159" i="3"/>
  <c r="T6" i="1" l="1"/>
  <c r="U6" i="1" s="1"/>
  <c r="U7" i="1" s="1"/>
  <c r="I7" i="1" l="1"/>
  <c r="I6" i="1"/>
  <c r="J6" i="1" s="1"/>
  <c r="J7" i="1" l="1"/>
  <c r="X7" i="1"/>
  <c r="Y7" i="1"/>
  <c r="Y6" i="1"/>
  <c r="X6" i="1"/>
  <c r="I1070" i="1" l="1"/>
  <c r="J1070" i="1" s="1"/>
  <c r="I1071" i="1" l="1"/>
  <c r="J1071" i="1" s="1"/>
  <c r="X1070" i="1"/>
  <c r="Y1070" i="1"/>
  <c r="I1072" i="1" l="1"/>
  <c r="J1072" i="1" s="1"/>
  <c r="Y1071" i="1"/>
  <c r="X1071" i="1"/>
  <c r="I1073" i="1" l="1"/>
  <c r="J1073" i="1" s="1"/>
  <c r="Y1072" i="1"/>
  <c r="X1072" i="1"/>
  <c r="X1073" i="1" l="1"/>
  <c r="Y1073" i="1"/>
  <c r="I1074" i="1"/>
  <c r="J1074" i="1" s="1"/>
  <c r="X1074" i="1" l="1"/>
  <c r="Y1074" i="1"/>
  <c r="I1075" i="1"/>
  <c r="J1075" i="1" s="1"/>
  <c r="Y1075" i="1" l="1"/>
  <c r="X1075" i="1"/>
  <c r="I1076" i="1"/>
  <c r="J1076" i="1" s="1"/>
  <c r="X1076" i="1" l="1"/>
  <c r="Y1076" i="1"/>
  <c r="I1077" i="1"/>
  <c r="J1077" i="1" s="1"/>
  <c r="I1078" i="1" l="1"/>
  <c r="J1078" i="1" s="1"/>
  <c r="Y1077" i="1"/>
  <c r="X1077" i="1"/>
  <c r="Y1078" i="1" l="1"/>
  <c r="X1078" i="1"/>
  <c r="I1079" i="1"/>
  <c r="J1079" i="1" s="1"/>
  <c r="I1080" i="1" l="1"/>
  <c r="J1080" i="1" s="1"/>
  <c r="X1079" i="1"/>
  <c r="Y1079" i="1"/>
  <c r="I1081" i="1" l="1"/>
  <c r="J1081" i="1" s="1"/>
  <c r="X1080" i="1"/>
  <c r="Y1080" i="1"/>
  <c r="Y1081" i="1" l="1"/>
  <c r="X1081" i="1"/>
  <c r="I1082" i="1"/>
  <c r="J1082" i="1" s="1"/>
  <c r="X1082" i="1" l="1"/>
  <c r="Y1082" i="1"/>
  <c r="I1083" i="1"/>
  <c r="J1083" i="1" s="1"/>
  <c r="I1084" i="1" l="1"/>
  <c r="J1084" i="1" s="1"/>
  <c r="Y1083" i="1"/>
  <c r="X1083" i="1"/>
  <c r="X1084" i="1" l="1"/>
  <c r="Y1084" i="1"/>
  <c r="I1085" i="1"/>
  <c r="J1085" i="1" s="1"/>
  <c r="I1086" i="1" l="1"/>
  <c r="J1086" i="1" s="1"/>
  <c r="X1085" i="1"/>
  <c r="Y1085" i="1"/>
  <c r="X1086" i="1" l="1"/>
  <c r="Y1086" i="1"/>
  <c r="I1087" i="1"/>
  <c r="J1087" i="1" s="1"/>
  <c r="I1088" i="1" l="1"/>
  <c r="J1088" i="1" s="1"/>
  <c r="Y1087" i="1"/>
  <c r="X1087" i="1"/>
  <c r="X1088" i="1" l="1"/>
  <c r="Y1088" i="1"/>
  <c r="I1089" i="1"/>
  <c r="J1089" i="1" s="1"/>
  <c r="X1089" i="1" l="1"/>
  <c r="Y1089" i="1"/>
  <c r="I1090" i="1"/>
  <c r="J1090" i="1" s="1"/>
  <c r="X1090" i="1" l="1"/>
  <c r="Y1090" i="1"/>
  <c r="I1091" i="1"/>
  <c r="J1091" i="1" s="1"/>
  <c r="I1092" i="1" l="1"/>
  <c r="J1092" i="1" s="1"/>
  <c r="X1091" i="1"/>
  <c r="Y1091" i="1"/>
  <c r="Y1092" i="1" l="1"/>
  <c r="X1092" i="1"/>
  <c r="I1093" i="1"/>
  <c r="J1093" i="1" s="1"/>
  <c r="X1093" i="1" l="1"/>
  <c r="Y1093" i="1"/>
  <c r="I1094" i="1"/>
  <c r="J1094" i="1" s="1"/>
  <c r="I1095" i="1" l="1"/>
  <c r="J1095" i="1" s="1"/>
  <c r="Y1094" i="1"/>
  <c r="X1094" i="1"/>
  <c r="Y1095" i="1" l="1"/>
  <c r="X1095" i="1"/>
  <c r="I1097" i="1"/>
  <c r="I1096" i="1"/>
  <c r="J1096" i="1" s="1"/>
  <c r="J1097" i="1" l="1"/>
  <c r="Y1096" i="1"/>
  <c r="X1096" i="1"/>
  <c r="I1098" i="1"/>
  <c r="J1098" i="1" s="1"/>
  <c r="Y1097" i="1" l="1"/>
  <c r="X1097" i="1"/>
  <c r="I1099" i="1"/>
  <c r="J1099" i="1" s="1"/>
  <c r="I1100" i="1" l="1"/>
  <c r="J1100" i="1" s="1"/>
  <c r="X1098" i="1"/>
  <c r="Y1098" i="1"/>
  <c r="I1101" i="1" l="1"/>
  <c r="J1101" i="1" s="1"/>
  <c r="X1099" i="1"/>
  <c r="Y1099" i="1"/>
  <c r="I1102" i="1" l="1"/>
  <c r="J1102" i="1" s="1"/>
  <c r="Y1100" i="1"/>
  <c r="X1100" i="1"/>
  <c r="Y1101" i="1" l="1"/>
  <c r="X1101" i="1"/>
  <c r="I1103" i="1"/>
  <c r="J1103" i="1" s="1"/>
  <c r="X1102" i="1" l="1"/>
  <c r="Y1102" i="1"/>
  <c r="I1104" i="1"/>
  <c r="J1104" i="1" s="1"/>
  <c r="I1105" i="1" l="1"/>
  <c r="J1105" i="1" s="1"/>
  <c r="Y1103" i="1"/>
  <c r="X1103" i="1"/>
  <c r="I1106" i="1" l="1"/>
  <c r="J1106" i="1" s="1"/>
  <c r="Y1104" i="1"/>
  <c r="X1104" i="1"/>
  <c r="Y1105" i="1" l="1"/>
  <c r="X1105" i="1"/>
  <c r="I1107" i="1"/>
  <c r="J1107" i="1" s="1"/>
  <c r="Y1106" i="1" l="1"/>
  <c r="X1106" i="1"/>
  <c r="I1108" i="1"/>
  <c r="J1108" i="1" s="1"/>
  <c r="I1109" i="1" l="1"/>
  <c r="J1109" i="1" s="1"/>
  <c r="X1107" i="1"/>
  <c r="Y1107" i="1"/>
  <c r="X1108" i="1" l="1"/>
  <c r="Y1108" i="1"/>
  <c r="I1110" i="1"/>
  <c r="J1110" i="1" s="1"/>
  <c r="Y1109" i="1" l="1"/>
  <c r="X1109" i="1"/>
  <c r="I1111" i="1"/>
  <c r="J1111" i="1" s="1"/>
  <c r="Y1110" i="1" l="1"/>
  <c r="X1110" i="1"/>
  <c r="I1112" i="1"/>
  <c r="J1112" i="1" s="1"/>
  <c r="Y1111" i="1" l="1"/>
  <c r="X1111" i="1"/>
  <c r="I1113" i="1"/>
  <c r="J1113" i="1" s="1"/>
  <c r="X1112" i="1" l="1"/>
  <c r="Y1112" i="1"/>
  <c r="I1114" i="1"/>
  <c r="J1114" i="1" s="1"/>
  <c r="X1113" i="1" l="1"/>
  <c r="Y1113" i="1"/>
  <c r="I1115" i="1"/>
  <c r="J1115" i="1" s="1"/>
  <c r="Y1114" i="1" l="1"/>
  <c r="X1114" i="1"/>
  <c r="I1116" i="1"/>
  <c r="J1116" i="1" s="1"/>
  <c r="I1117" i="1" l="1"/>
  <c r="J1117" i="1" s="1"/>
  <c r="X1115" i="1"/>
  <c r="Y1115" i="1"/>
  <c r="I1118" i="1" l="1"/>
  <c r="J1118" i="1" s="1"/>
  <c r="Y1116" i="1"/>
  <c r="X1116" i="1"/>
  <c r="X1117" i="1" l="1"/>
  <c r="Y1117" i="1"/>
  <c r="I1119" i="1"/>
  <c r="J1119" i="1" s="1"/>
  <c r="Y1118" i="1" l="1"/>
  <c r="X1118" i="1"/>
  <c r="I1120" i="1"/>
  <c r="J1120" i="1" s="1"/>
  <c r="U1121" i="1" l="1"/>
  <c r="I1121" i="1" s="1"/>
  <c r="J1121" i="1" s="1"/>
  <c r="Y1119" i="1"/>
  <c r="X1119" i="1"/>
  <c r="X1120" i="1" l="1"/>
  <c r="Y1120" i="1"/>
  <c r="U1122" i="1"/>
  <c r="I1122" i="1" s="1"/>
  <c r="J1122" i="1" s="1"/>
  <c r="Y1121" i="1" l="1"/>
  <c r="X1121" i="1"/>
  <c r="U1123" i="1"/>
  <c r="I1123" i="1" s="1"/>
  <c r="J1123" i="1" s="1"/>
  <c r="U1124" i="1" l="1"/>
  <c r="I1124" i="1" s="1"/>
  <c r="J1124" i="1" s="1"/>
  <c r="Y1122" i="1"/>
  <c r="X1122" i="1"/>
  <c r="X1123" i="1" l="1"/>
  <c r="Y1123" i="1"/>
  <c r="U1125" i="1"/>
  <c r="I1125" i="1" s="1"/>
  <c r="J1125" i="1" s="1"/>
  <c r="U1126" i="1" l="1"/>
  <c r="I1126" i="1" s="1"/>
  <c r="J1126" i="1" s="1"/>
  <c r="Y1124" i="1"/>
  <c r="X1124" i="1"/>
  <c r="X1125" i="1" l="1"/>
  <c r="Y1125" i="1"/>
  <c r="U1127" i="1"/>
  <c r="I1127" i="1" s="1"/>
  <c r="J1127" i="1" s="1"/>
  <c r="U1128" i="1" l="1"/>
  <c r="I1128" i="1" s="1"/>
  <c r="J1128" i="1" s="1"/>
  <c r="X1126" i="1"/>
  <c r="Y1126" i="1"/>
  <c r="X1127" i="1" l="1"/>
  <c r="Y1127" i="1"/>
  <c r="U1129" i="1"/>
  <c r="I1129" i="1" s="1"/>
  <c r="J1129" i="1" s="1"/>
  <c r="X1128" i="1" l="1"/>
  <c r="Y1128" i="1"/>
  <c r="U1130" i="1"/>
  <c r="I1130" i="1" s="1"/>
  <c r="J1130" i="1" s="1"/>
  <c r="Y1129" i="1" l="1"/>
  <c r="X1129" i="1"/>
  <c r="U1131" i="1"/>
  <c r="I1131" i="1" s="1"/>
  <c r="J1131" i="1" s="1"/>
  <c r="U1132" i="1" l="1"/>
  <c r="I1132" i="1" s="1"/>
  <c r="J1132" i="1" s="1"/>
  <c r="X1130" i="1"/>
  <c r="Y1130" i="1"/>
  <c r="Y1131" i="1" l="1"/>
  <c r="X1131" i="1"/>
  <c r="U1133" i="1"/>
  <c r="I1133" i="1" s="1"/>
  <c r="J1133" i="1" s="1"/>
  <c r="Y1132" i="1" l="1"/>
  <c r="X1132" i="1"/>
  <c r="U1134" i="1"/>
  <c r="I1134" i="1" s="1"/>
  <c r="J1134" i="1" s="1"/>
  <c r="U1135" i="1" l="1"/>
  <c r="I1135" i="1" s="1"/>
  <c r="J1135" i="1" s="1"/>
  <c r="X1133" i="1"/>
  <c r="Y1133" i="1"/>
  <c r="X1134" i="1" l="1"/>
  <c r="Y1134" i="1"/>
  <c r="U1136" i="1"/>
  <c r="I1136" i="1" s="1"/>
  <c r="J1136" i="1" s="1"/>
  <c r="U1137" i="1" l="1"/>
  <c r="I1137" i="1" s="1"/>
  <c r="J1137" i="1" s="1"/>
  <c r="X1135" i="1"/>
  <c r="Y1135" i="1"/>
  <c r="X1136" i="1" l="1"/>
  <c r="Y1136" i="1"/>
  <c r="U1138" i="1"/>
  <c r="I1138" i="1" s="1"/>
  <c r="J1138" i="1" s="1"/>
  <c r="U1139" i="1" l="1"/>
  <c r="I1139" i="1" s="1"/>
  <c r="J1139" i="1" s="1"/>
  <c r="Y1137" i="1"/>
  <c r="X1137" i="1"/>
  <c r="Y1138" i="1" l="1"/>
  <c r="X1138" i="1"/>
  <c r="U1140" i="1"/>
  <c r="I1140" i="1" s="1"/>
  <c r="J1140" i="1" s="1"/>
  <c r="Y1139" i="1" l="1"/>
  <c r="X1139" i="1"/>
  <c r="U1141" i="1"/>
  <c r="I1141" i="1" s="1"/>
  <c r="J1141" i="1" s="1"/>
  <c r="Y1140" i="1" l="1"/>
  <c r="X1140" i="1"/>
  <c r="U1142" i="1"/>
  <c r="I1142" i="1" s="1"/>
  <c r="J1142" i="1" s="1"/>
  <c r="U1143" i="1" l="1"/>
  <c r="I1143" i="1" s="1"/>
  <c r="J1143" i="1" s="1"/>
  <c r="Y1141" i="1"/>
  <c r="X1141" i="1"/>
  <c r="X1142" i="1" l="1"/>
  <c r="Y1142" i="1"/>
  <c r="U1144" i="1"/>
  <c r="I1144" i="1" l="1"/>
  <c r="U1145" i="1"/>
  <c r="X1143" i="1"/>
  <c r="Y1143" i="1"/>
  <c r="U1146" i="1" l="1"/>
  <c r="I1145" i="1"/>
  <c r="J1144" i="1"/>
  <c r="Y1144" i="1"/>
  <c r="X1144" i="1"/>
  <c r="Y1145" i="1" l="1"/>
  <c r="X1145" i="1"/>
  <c r="J1145" i="1"/>
  <c r="U1147" i="1"/>
  <c r="I1146" i="1"/>
  <c r="I1147" i="1" l="1"/>
  <c r="U1148" i="1"/>
  <c r="Y1146" i="1"/>
  <c r="J1146" i="1"/>
  <c r="X1146" i="1"/>
  <c r="I1148" i="1" l="1"/>
  <c r="U1149" i="1"/>
  <c r="X1147" i="1"/>
  <c r="Y1147" i="1"/>
  <c r="J1147" i="1"/>
  <c r="U1150" i="1" l="1"/>
  <c r="I1149" i="1"/>
  <c r="Y1148" i="1"/>
  <c r="X1148" i="1"/>
  <c r="J1148" i="1"/>
  <c r="X1149" i="1" l="1"/>
  <c r="J1149" i="1"/>
  <c r="Y1149" i="1"/>
  <c r="U1151" i="1"/>
  <c r="I1150" i="1"/>
  <c r="J1150" i="1" l="1"/>
  <c r="X1150" i="1"/>
  <c r="Y1150" i="1"/>
  <c r="U1152" i="1"/>
  <c r="I1151" i="1"/>
  <c r="X1151" i="1" l="1"/>
  <c r="Y1151" i="1"/>
  <c r="J1151" i="1"/>
  <c r="I1152" i="1"/>
  <c r="U1153" i="1"/>
  <c r="J1152" i="1" l="1"/>
  <c r="X1152" i="1"/>
  <c r="Y1152" i="1"/>
  <c r="U1154" i="1"/>
  <c r="I1153" i="1"/>
  <c r="Y1153" i="1" l="1"/>
  <c r="X1153" i="1"/>
  <c r="J1153" i="1"/>
  <c r="U1155" i="1"/>
  <c r="I1154" i="1"/>
  <c r="U1156" i="1" l="1"/>
  <c r="I1155" i="1"/>
  <c r="X1154" i="1"/>
  <c r="Y1154" i="1"/>
  <c r="J1154" i="1"/>
  <c r="Y1155" i="1" l="1"/>
  <c r="X1155" i="1"/>
  <c r="J1155" i="1"/>
  <c r="U1157" i="1"/>
  <c r="I1156" i="1"/>
  <c r="X1156" i="1" l="1"/>
  <c r="J1156" i="1"/>
  <c r="Y1156" i="1"/>
  <c r="U1158" i="1"/>
  <c r="I1157" i="1"/>
  <c r="U1159" i="1" l="1"/>
  <c r="I1158" i="1"/>
  <c r="Y1157" i="1"/>
  <c r="X1157" i="1"/>
  <c r="J1157" i="1"/>
  <c r="Y1158" i="1" l="1"/>
  <c r="J1158" i="1"/>
  <c r="X1158" i="1"/>
  <c r="U1160" i="1"/>
  <c r="I1159" i="1"/>
  <c r="Y1159" i="1" l="1"/>
  <c r="X1159" i="1"/>
  <c r="J1159" i="1"/>
  <c r="I1160" i="1"/>
  <c r="U1161" i="1"/>
  <c r="Y1160" i="1" l="1"/>
  <c r="X1160" i="1"/>
  <c r="J1160" i="1"/>
  <c r="U1162" i="1"/>
  <c r="I1161" i="1"/>
  <c r="J1161" i="1" l="1"/>
  <c r="X1161" i="1"/>
  <c r="Y1161" i="1"/>
  <c r="U1163" i="1"/>
  <c r="I1162" i="1"/>
  <c r="U1164" i="1" l="1"/>
  <c r="I1163" i="1"/>
  <c r="J1162" i="1"/>
  <c r="X1162" i="1"/>
  <c r="Y1162" i="1"/>
  <c r="Y1163" i="1" l="1"/>
  <c r="X1163" i="1"/>
  <c r="J1163" i="1"/>
  <c r="U1165" i="1"/>
  <c r="I1164" i="1"/>
  <c r="U1166" i="1" l="1"/>
  <c r="I1165" i="1"/>
  <c r="X1164" i="1"/>
  <c r="J1164" i="1"/>
  <c r="Y1164" i="1"/>
  <c r="Y1165" i="1" l="1"/>
  <c r="J1165" i="1"/>
  <c r="X1165" i="1"/>
  <c r="I1166" i="1"/>
  <c r="U1167" i="1"/>
  <c r="X1166" i="1" l="1"/>
  <c r="J1166" i="1"/>
  <c r="Y1166" i="1"/>
  <c r="I1167" i="1"/>
  <c r="U1168" i="1"/>
  <c r="U1169" i="1" l="1"/>
  <c r="I1168" i="1"/>
  <c r="J1167" i="1"/>
  <c r="Y1167" i="1"/>
  <c r="X1167" i="1"/>
  <c r="Y1168" i="1" l="1"/>
  <c r="X1168" i="1"/>
  <c r="J1168" i="1"/>
  <c r="U1170" i="1"/>
  <c r="I1169" i="1"/>
  <c r="Y1169" i="1" l="1"/>
  <c r="J1169" i="1"/>
  <c r="X1169" i="1"/>
  <c r="U1171" i="1"/>
  <c r="I1170" i="1"/>
  <c r="Y1170" i="1" l="1"/>
  <c r="J1170" i="1"/>
  <c r="X1170" i="1"/>
  <c r="U1172" i="1"/>
  <c r="I1171" i="1"/>
  <c r="X1171" i="1" l="1"/>
  <c r="J1171" i="1"/>
  <c r="Y1171" i="1"/>
  <c r="U1173" i="1"/>
  <c r="I1172" i="1"/>
  <c r="X1172" i="1" l="1"/>
  <c r="Y1172" i="1"/>
  <c r="J1172" i="1"/>
  <c r="U1174" i="1"/>
  <c r="I1173" i="1"/>
  <c r="I1174" i="1" l="1"/>
  <c r="U1175" i="1"/>
  <c r="J1173" i="1"/>
  <c r="X1173" i="1"/>
  <c r="Y1173" i="1"/>
  <c r="I1175" i="1" l="1"/>
  <c r="U1176" i="1"/>
  <c r="Y1174" i="1"/>
  <c r="X1174" i="1"/>
  <c r="J1174" i="1"/>
  <c r="U1177" i="1" l="1"/>
  <c r="I1176" i="1"/>
  <c r="X1175" i="1"/>
  <c r="Y1175" i="1"/>
  <c r="J1175" i="1"/>
  <c r="Y1176" i="1" l="1"/>
  <c r="X1176" i="1"/>
  <c r="J1176" i="1"/>
  <c r="I1177" i="1"/>
  <c r="U1178" i="1"/>
  <c r="U1179" i="1" l="1"/>
  <c r="I1178" i="1"/>
  <c r="J1177" i="1"/>
  <c r="X1177" i="1"/>
  <c r="Y1177" i="1"/>
  <c r="X1178" i="1" l="1"/>
  <c r="J1178" i="1"/>
  <c r="Y1178" i="1"/>
  <c r="U1180" i="1"/>
  <c r="I1179" i="1"/>
  <c r="Y1179" i="1" l="1"/>
  <c r="X1179" i="1"/>
  <c r="J1179" i="1"/>
  <c r="U1181" i="1"/>
  <c r="I1180" i="1"/>
  <c r="X1180" i="1" l="1"/>
  <c r="Y1180" i="1"/>
  <c r="J1180" i="1"/>
  <c r="U1182" i="1"/>
  <c r="I1181" i="1"/>
  <c r="J1181" i="1" l="1"/>
  <c r="Y1181" i="1"/>
  <c r="X1181" i="1"/>
  <c r="U1183" i="1"/>
  <c r="I1182" i="1"/>
  <c r="X1182" i="1" l="1"/>
  <c r="J1182" i="1"/>
  <c r="Y1182" i="1"/>
  <c r="U1184" i="1"/>
  <c r="I1183" i="1"/>
  <c r="J1183" i="1" l="1"/>
  <c r="X1183" i="1"/>
  <c r="Y1183" i="1"/>
  <c r="U1185" i="1"/>
  <c r="I1184" i="1"/>
  <c r="Y1184" i="1" l="1"/>
  <c r="J1184" i="1"/>
  <c r="X1184" i="1"/>
  <c r="U1186" i="1"/>
  <c r="I1185" i="1"/>
  <c r="U1187" i="1" l="1"/>
  <c r="I1186" i="1"/>
  <c r="X1185" i="1"/>
  <c r="Y1185" i="1"/>
  <c r="J1185" i="1"/>
  <c r="X1186" i="1" l="1"/>
  <c r="J1186" i="1"/>
  <c r="Y1186" i="1"/>
  <c r="U1188" i="1"/>
  <c r="I1187" i="1"/>
  <c r="X1187" i="1" l="1"/>
  <c r="Y1187" i="1"/>
  <c r="J1187" i="1"/>
  <c r="U1189" i="1"/>
  <c r="I1188" i="1"/>
  <c r="Y1188" i="1" l="1"/>
  <c r="J1188" i="1"/>
  <c r="X1188" i="1"/>
  <c r="U1190" i="1"/>
  <c r="I1189" i="1"/>
  <c r="X1189" i="1" l="1"/>
  <c r="Y1189" i="1"/>
  <c r="J1189" i="1"/>
  <c r="U1191" i="1"/>
  <c r="I1190" i="1"/>
  <c r="U1192" i="1" l="1"/>
  <c r="I1191" i="1"/>
  <c r="X1190" i="1"/>
  <c r="Y1190" i="1"/>
  <c r="J1190" i="1"/>
  <c r="J1191" i="1" l="1"/>
  <c r="X1191" i="1"/>
  <c r="Y1191" i="1"/>
  <c r="U1193" i="1"/>
  <c r="I1192" i="1"/>
  <c r="X1192" i="1" l="1"/>
  <c r="J1192" i="1"/>
  <c r="Y1192" i="1"/>
  <c r="U1194" i="1"/>
  <c r="I1193" i="1"/>
  <c r="J1193" i="1" l="1"/>
  <c r="X1193" i="1"/>
  <c r="Y1193" i="1"/>
  <c r="U1195" i="1"/>
  <c r="I1194" i="1"/>
  <c r="I1195" i="1" l="1"/>
  <c r="U1196" i="1"/>
  <c r="X1194" i="1"/>
  <c r="J1194" i="1"/>
  <c r="Y1194" i="1"/>
  <c r="U1197" i="1" l="1"/>
  <c r="I1196" i="1"/>
  <c r="J1195" i="1"/>
  <c r="X1195" i="1"/>
  <c r="Y1195" i="1"/>
  <c r="X1196" i="1" l="1"/>
  <c r="J1196" i="1"/>
  <c r="Y1196" i="1"/>
  <c r="I1197" i="1"/>
  <c r="U1198" i="1"/>
  <c r="U1199" i="1" l="1"/>
  <c r="I1198" i="1"/>
  <c r="Y1197" i="1"/>
  <c r="X1197" i="1"/>
  <c r="J1197" i="1"/>
  <c r="Y1198" i="1" l="1"/>
  <c r="J1198" i="1"/>
  <c r="X1198" i="1"/>
  <c r="U1200" i="1"/>
  <c r="I1199" i="1"/>
  <c r="X1199" i="1" l="1"/>
  <c r="Y1199" i="1"/>
  <c r="J1199" i="1"/>
  <c r="U1201" i="1"/>
  <c r="I1200" i="1"/>
  <c r="J1200" i="1" l="1"/>
  <c r="X1200" i="1"/>
  <c r="Y1200" i="1"/>
  <c r="U1202" i="1"/>
  <c r="I1201" i="1"/>
  <c r="Y1201" i="1" l="1"/>
  <c r="J1201" i="1"/>
  <c r="X1201" i="1"/>
  <c r="I1202" i="1"/>
  <c r="U1203" i="1"/>
  <c r="X1202" i="1" l="1"/>
  <c r="J1202" i="1"/>
  <c r="Y1202" i="1"/>
  <c r="U1204" i="1"/>
  <c r="I1203" i="1"/>
  <c r="U1205" i="1" l="1"/>
  <c r="I1204" i="1"/>
  <c r="X1203" i="1"/>
  <c r="Y1203" i="1"/>
  <c r="J1203" i="1"/>
  <c r="X1204" i="1" l="1"/>
  <c r="J1204" i="1"/>
  <c r="Y1204" i="1"/>
  <c r="U1206" i="1"/>
  <c r="I1205" i="1"/>
  <c r="Y1205" i="1" l="1"/>
  <c r="X1205" i="1"/>
  <c r="J1205" i="1"/>
  <c r="U1207" i="1"/>
  <c r="I1206" i="1"/>
  <c r="Y1206" i="1" l="1"/>
  <c r="X1206" i="1"/>
  <c r="J1206" i="1"/>
  <c r="U1208" i="1"/>
  <c r="I1207" i="1"/>
  <c r="U1209" i="1" l="1"/>
  <c r="I1208" i="1"/>
  <c r="J1207" i="1"/>
  <c r="X1207" i="1"/>
  <c r="Y1207" i="1"/>
  <c r="Y1208" i="1" l="1"/>
  <c r="X1208" i="1"/>
  <c r="J1208" i="1"/>
  <c r="U1210" i="1"/>
  <c r="I1209" i="1"/>
  <c r="U1211" i="1" l="1"/>
  <c r="I1210" i="1"/>
  <c r="J1209" i="1"/>
  <c r="Y1209" i="1"/>
  <c r="X1209" i="1"/>
  <c r="J1210" i="1" l="1"/>
  <c r="X1210" i="1"/>
  <c r="Y1210" i="1"/>
  <c r="U1212" i="1"/>
  <c r="I1211" i="1"/>
  <c r="U1213" i="1" l="1"/>
  <c r="I1212" i="1"/>
  <c r="J1211" i="1"/>
  <c r="Y1211" i="1"/>
  <c r="X1211" i="1"/>
  <c r="X1212" i="1" l="1"/>
  <c r="Y1212" i="1"/>
  <c r="J1212" i="1"/>
  <c r="I1213" i="1"/>
  <c r="U1214" i="1"/>
  <c r="U1215" i="1" l="1"/>
  <c r="I1214" i="1"/>
  <c r="Y1213" i="1"/>
  <c r="X1213" i="1"/>
  <c r="J1213" i="1"/>
  <c r="X1214" i="1" l="1"/>
  <c r="J1214" i="1"/>
  <c r="Y1214" i="1"/>
  <c r="I1215" i="1"/>
  <c r="U1216" i="1"/>
  <c r="Y1215" i="1" l="1"/>
  <c r="J1215" i="1"/>
  <c r="X1215" i="1"/>
  <c r="I1216" i="1"/>
  <c r="U1217" i="1"/>
  <c r="U1218" i="1" l="1"/>
  <c r="I1217" i="1"/>
  <c r="J1216" i="1"/>
  <c r="Y1216" i="1"/>
  <c r="X1216" i="1"/>
  <c r="X1217" i="1" l="1"/>
  <c r="Y1217" i="1"/>
  <c r="J1217" i="1"/>
  <c r="I1218" i="1"/>
  <c r="U1219" i="1"/>
  <c r="U1220" i="1" l="1"/>
  <c r="I1219" i="1"/>
  <c r="J1218" i="1"/>
  <c r="Y1218" i="1"/>
  <c r="X1218" i="1"/>
  <c r="J1219" i="1" l="1"/>
  <c r="Y1219" i="1"/>
  <c r="X1219" i="1"/>
  <c r="U1221" i="1"/>
  <c r="I1220" i="1"/>
  <c r="X1220" i="1" l="1"/>
  <c r="J1220" i="1"/>
  <c r="Y1220" i="1"/>
  <c r="U1222" i="1"/>
  <c r="I1221" i="1"/>
  <c r="J1221" i="1" l="1"/>
  <c r="X1221" i="1"/>
  <c r="Y1221" i="1"/>
  <c r="U1223" i="1"/>
  <c r="I1222" i="1"/>
  <c r="J1222" i="1" l="1"/>
  <c r="Y1222" i="1"/>
  <c r="X1222" i="1"/>
  <c r="U1224" i="1"/>
  <c r="I1223" i="1"/>
  <c r="Y1223" i="1" l="1"/>
  <c r="X1223" i="1"/>
  <c r="J1223" i="1"/>
  <c r="U1225" i="1"/>
  <c r="I1224" i="1"/>
  <c r="U1226" i="1" l="1"/>
  <c r="I1225" i="1"/>
  <c r="X1224" i="1"/>
  <c r="Y1224" i="1"/>
  <c r="J1224" i="1"/>
  <c r="Y1225" i="1" l="1"/>
  <c r="X1225" i="1"/>
  <c r="J1225" i="1"/>
  <c r="U1227" i="1"/>
  <c r="I1226" i="1"/>
  <c r="X1226" i="1" l="1"/>
  <c r="Y1226" i="1"/>
  <c r="J1226" i="1"/>
  <c r="U1228" i="1"/>
  <c r="I1227" i="1"/>
  <c r="I1228" i="1" l="1"/>
  <c r="U1229" i="1"/>
  <c r="Y1227" i="1"/>
  <c r="X1227" i="1"/>
  <c r="J1227" i="1"/>
  <c r="U1230" i="1" l="1"/>
  <c r="I1229" i="1"/>
  <c r="J1228" i="1"/>
  <c r="Y1228" i="1"/>
  <c r="X1228" i="1"/>
  <c r="X1229" i="1" l="1"/>
  <c r="Y1229" i="1"/>
  <c r="J1229" i="1"/>
  <c r="I1230" i="1"/>
  <c r="U1231" i="1"/>
  <c r="U1232" i="1" l="1"/>
  <c r="I1231" i="1"/>
  <c r="J1230" i="1"/>
  <c r="X1230" i="1"/>
  <c r="Y1230" i="1"/>
  <c r="Y1231" i="1" l="1"/>
  <c r="J1231" i="1"/>
  <c r="X1231" i="1"/>
  <c r="U1233" i="1"/>
  <c r="I1232" i="1"/>
  <c r="U1234" i="1" l="1"/>
  <c r="I1233" i="1"/>
  <c r="X1232" i="1"/>
  <c r="Y1232" i="1"/>
  <c r="J1232" i="1"/>
  <c r="J1233" i="1" l="1"/>
  <c r="Y1233" i="1"/>
  <c r="X1233" i="1"/>
  <c r="U1235" i="1"/>
  <c r="I1234" i="1"/>
  <c r="X1234" i="1" l="1"/>
  <c r="Y1234" i="1"/>
  <c r="J1234" i="1"/>
  <c r="I1235" i="1"/>
  <c r="U1236" i="1"/>
  <c r="J1235" i="1" l="1"/>
  <c r="X1235" i="1"/>
  <c r="Y1235" i="1"/>
  <c r="U1237" i="1"/>
  <c r="I1236" i="1"/>
  <c r="J1236" i="1" l="1"/>
  <c r="Y1236" i="1"/>
  <c r="X1236" i="1"/>
  <c r="U1238" i="1"/>
  <c r="I1237" i="1"/>
  <c r="J1237" i="1" l="1"/>
  <c r="Y1237" i="1"/>
  <c r="X1237" i="1"/>
  <c r="U1239" i="1"/>
  <c r="I1238" i="1"/>
  <c r="X1238" i="1" l="1"/>
  <c r="Y1238" i="1"/>
  <c r="J1238" i="1"/>
  <c r="I1239" i="1"/>
  <c r="U1240" i="1"/>
  <c r="U1241" i="1" l="1"/>
  <c r="I1240" i="1"/>
  <c r="Y1239" i="1"/>
  <c r="J1239" i="1"/>
  <c r="X1239" i="1"/>
  <c r="X1240" i="1" l="1"/>
  <c r="J1240" i="1"/>
  <c r="Y1240" i="1"/>
  <c r="U1242" i="1"/>
  <c r="I1241" i="1"/>
  <c r="Y1241" i="1" l="1"/>
  <c r="J1241" i="1"/>
  <c r="X1241" i="1"/>
  <c r="U1243" i="1"/>
  <c r="I1242" i="1"/>
  <c r="U1244" i="1" l="1"/>
  <c r="I1243" i="1"/>
  <c r="J1242" i="1"/>
  <c r="Y1242" i="1"/>
  <c r="X1242" i="1"/>
  <c r="Y1243" i="1" l="1"/>
  <c r="X1243" i="1"/>
  <c r="J1243" i="1"/>
  <c r="U1245" i="1"/>
  <c r="I1244" i="1"/>
  <c r="U1246" i="1" l="1"/>
  <c r="I1245" i="1"/>
  <c r="X1244" i="1"/>
  <c r="J1244" i="1"/>
  <c r="Y1244" i="1"/>
  <c r="J1245" i="1" l="1"/>
  <c r="X1245" i="1"/>
  <c r="Y1245" i="1"/>
  <c r="U1247" i="1"/>
  <c r="I1246" i="1"/>
  <c r="X1246" i="1" l="1"/>
  <c r="Y1246" i="1"/>
  <c r="J1246" i="1"/>
  <c r="U1248" i="1"/>
  <c r="I1247" i="1"/>
  <c r="U1249" i="1" l="1"/>
  <c r="I1248" i="1"/>
  <c r="Y1247" i="1"/>
  <c r="J1247" i="1"/>
  <c r="X1247" i="1"/>
  <c r="X1248" i="1" l="1"/>
  <c r="Y1248" i="1"/>
  <c r="J1248" i="1"/>
  <c r="U1250" i="1"/>
  <c r="I1249" i="1"/>
  <c r="X1249" i="1" l="1"/>
  <c r="Y1249" i="1"/>
  <c r="J1249" i="1"/>
  <c r="I1250" i="1"/>
  <c r="U1251" i="1"/>
  <c r="J1250" i="1" l="1"/>
  <c r="X1250" i="1"/>
  <c r="Y1250" i="1"/>
  <c r="U1252" i="1"/>
  <c r="I1251" i="1"/>
  <c r="Y1251" i="1" l="1"/>
  <c r="X1251" i="1"/>
  <c r="J1251" i="1"/>
  <c r="U1253" i="1"/>
  <c r="I1252" i="1"/>
  <c r="U1254" i="1" l="1"/>
  <c r="I1253" i="1"/>
  <c r="Y1252" i="1"/>
  <c r="X1252" i="1"/>
  <c r="J1252" i="1"/>
  <c r="J1253" i="1" l="1"/>
  <c r="X1253" i="1"/>
  <c r="Y1253" i="1"/>
  <c r="U1255" i="1"/>
  <c r="I1254" i="1"/>
  <c r="U1256" i="1" l="1"/>
  <c r="I1255" i="1"/>
  <c r="J1254" i="1"/>
  <c r="Y1254" i="1"/>
  <c r="X1254" i="1"/>
  <c r="Y1255" i="1" l="1"/>
  <c r="X1255" i="1"/>
  <c r="J1255" i="1"/>
  <c r="U1257" i="1"/>
  <c r="I1256" i="1"/>
  <c r="U1258" i="1" l="1"/>
  <c r="I1257" i="1"/>
  <c r="Y1256" i="1"/>
  <c r="X1256" i="1"/>
  <c r="J1256" i="1"/>
  <c r="Y1257" i="1" l="1"/>
  <c r="X1257" i="1"/>
  <c r="J1257" i="1"/>
  <c r="U1259" i="1"/>
  <c r="I1258" i="1"/>
  <c r="Y1258" i="1" l="1"/>
  <c r="J1258" i="1"/>
  <c r="X1258" i="1"/>
  <c r="U1260" i="1"/>
  <c r="I1259" i="1"/>
  <c r="Y1259" i="1" l="1"/>
  <c r="X1259" i="1"/>
  <c r="J1259" i="1"/>
  <c r="U1261" i="1"/>
  <c r="I1260" i="1"/>
  <c r="X1260" i="1" l="1"/>
  <c r="J1260" i="1"/>
  <c r="Y1260" i="1"/>
  <c r="U1262" i="1"/>
  <c r="I1261" i="1"/>
  <c r="U1263" i="1" l="1"/>
  <c r="I1262" i="1"/>
  <c r="X1261" i="1"/>
  <c r="Y1261" i="1"/>
  <c r="J1261" i="1"/>
  <c r="J1262" i="1" l="1"/>
  <c r="X1262" i="1"/>
  <c r="Y1262" i="1"/>
  <c r="U1264" i="1"/>
  <c r="I1263" i="1"/>
  <c r="X1263" i="1" l="1"/>
  <c r="J1263" i="1"/>
  <c r="Y1263" i="1"/>
  <c r="U1265" i="1"/>
  <c r="I1264" i="1"/>
  <c r="X1264" i="1" l="1"/>
  <c r="Y1264" i="1"/>
  <c r="J1264" i="1"/>
  <c r="U1266" i="1"/>
  <c r="I1265" i="1"/>
  <c r="U1267" i="1" l="1"/>
  <c r="I1266" i="1"/>
  <c r="X1265" i="1"/>
  <c r="J1265" i="1"/>
  <c r="Y1265" i="1"/>
  <c r="J1266" i="1" l="1"/>
  <c r="X1266" i="1"/>
  <c r="Y1266" i="1"/>
  <c r="U1268" i="1"/>
  <c r="I1267" i="1"/>
  <c r="J1267" i="1" l="1"/>
  <c r="X1267" i="1"/>
  <c r="Y1267" i="1"/>
  <c r="U1269" i="1"/>
  <c r="I1268" i="1"/>
  <c r="J1268" i="1" l="1"/>
  <c r="Y1268" i="1"/>
  <c r="X1268" i="1"/>
  <c r="U1270" i="1"/>
  <c r="I1269" i="1"/>
  <c r="X1269" i="1" l="1"/>
  <c r="Y1269" i="1"/>
  <c r="J1269" i="1"/>
  <c r="I1270" i="1"/>
  <c r="U1271" i="1"/>
  <c r="Y1270" i="1" l="1"/>
  <c r="J1270" i="1"/>
  <c r="X1270" i="1"/>
  <c r="I1271" i="1"/>
  <c r="U1272" i="1"/>
  <c r="U1273" i="1" l="1"/>
  <c r="I1272" i="1"/>
  <c r="J1271" i="1"/>
  <c r="X1271" i="1"/>
  <c r="Y1271" i="1"/>
  <c r="Y1272" i="1" l="1"/>
  <c r="X1272" i="1"/>
  <c r="J1272" i="1"/>
  <c r="U1274" i="1"/>
  <c r="I1273" i="1"/>
  <c r="J1273" i="1" l="1"/>
  <c r="Y1273" i="1"/>
  <c r="X1273" i="1"/>
  <c r="U1275" i="1"/>
  <c r="I1274" i="1"/>
  <c r="Y1274" i="1" l="1"/>
  <c r="J1274" i="1"/>
  <c r="X1274" i="1"/>
  <c r="U1276" i="1"/>
  <c r="I1275" i="1"/>
  <c r="Y1275" i="1" l="1"/>
  <c r="X1275" i="1"/>
  <c r="J1275" i="1"/>
  <c r="U1277" i="1"/>
  <c r="I1276" i="1"/>
  <c r="J1276" i="1" l="1"/>
  <c r="X1276" i="1"/>
  <c r="Y1276" i="1"/>
  <c r="I1277" i="1"/>
  <c r="U1278" i="1"/>
  <c r="J1277" i="1" l="1"/>
  <c r="X1277" i="1"/>
  <c r="Y1277" i="1"/>
  <c r="U1279" i="1"/>
  <c r="I1278" i="1"/>
  <c r="Y1278" i="1" l="1"/>
  <c r="X1278" i="1"/>
  <c r="J1278" i="1"/>
  <c r="I1279" i="1"/>
  <c r="U1280" i="1"/>
  <c r="U1281" i="1" l="1"/>
  <c r="I1280" i="1"/>
  <c r="Y1279" i="1"/>
  <c r="X1279" i="1"/>
  <c r="J1279" i="1"/>
  <c r="J1280" i="1" l="1"/>
  <c r="Y1280" i="1"/>
  <c r="X1280" i="1"/>
  <c r="U1282" i="1"/>
  <c r="I1281" i="1"/>
  <c r="I1282" i="1" l="1"/>
  <c r="U1283" i="1"/>
  <c r="Y1281" i="1"/>
  <c r="X1281" i="1"/>
  <c r="J1281" i="1"/>
  <c r="U1284" i="1" l="1"/>
  <c r="I1283" i="1"/>
  <c r="X1282" i="1"/>
  <c r="Y1282" i="1"/>
  <c r="J1282" i="1"/>
  <c r="J1283" i="1" l="1"/>
  <c r="Y1283" i="1"/>
  <c r="X1283" i="1"/>
  <c r="U1285" i="1"/>
  <c r="I1284" i="1"/>
  <c r="Y1284" i="1" l="1"/>
  <c r="J1284" i="1"/>
  <c r="X1284" i="1"/>
  <c r="U1286" i="1"/>
  <c r="I1285" i="1"/>
  <c r="Y1285" i="1" l="1"/>
  <c r="J1285" i="1"/>
  <c r="X1285" i="1"/>
  <c r="U1287" i="1"/>
  <c r="I1286" i="1"/>
  <c r="U1288" i="1" l="1"/>
  <c r="I1287" i="1"/>
  <c r="J1286" i="1"/>
  <c r="X1286" i="1"/>
  <c r="Y1286" i="1"/>
  <c r="J1287" i="1" l="1"/>
  <c r="X1287" i="1"/>
  <c r="Y1287" i="1"/>
  <c r="U1289" i="1"/>
  <c r="I1288" i="1"/>
  <c r="X1288" i="1" l="1"/>
  <c r="J1288" i="1"/>
  <c r="Y1288" i="1"/>
  <c r="U1290" i="1"/>
  <c r="I1289" i="1"/>
  <c r="U1291" i="1" l="1"/>
  <c r="I1290" i="1"/>
  <c r="J1289" i="1"/>
  <c r="Y1289" i="1"/>
  <c r="X1289" i="1"/>
  <c r="Y1290" i="1" l="1"/>
  <c r="X1290" i="1"/>
  <c r="J1290" i="1"/>
  <c r="U1292" i="1"/>
  <c r="I1291" i="1"/>
  <c r="Y1291" i="1" l="1"/>
  <c r="J1291" i="1"/>
  <c r="X1291" i="1"/>
  <c r="U1293" i="1"/>
  <c r="I1292" i="1"/>
  <c r="Y1292" i="1" l="1"/>
  <c r="X1292" i="1"/>
  <c r="J1292" i="1"/>
  <c r="I1293" i="1"/>
  <c r="U1294" i="1"/>
  <c r="U1295" i="1" l="1"/>
  <c r="I1294" i="1"/>
  <c r="Y1293" i="1"/>
  <c r="X1293" i="1"/>
  <c r="J1293" i="1"/>
  <c r="X1294" i="1" l="1"/>
  <c r="J1294" i="1"/>
  <c r="Y1294" i="1"/>
  <c r="U1296" i="1"/>
  <c r="I1295" i="1"/>
  <c r="I1296" i="1" l="1"/>
  <c r="U1297" i="1"/>
  <c r="Y1295" i="1"/>
  <c r="X1295" i="1"/>
  <c r="J1295" i="1"/>
  <c r="U1298" i="1" l="1"/>
  <c r="I1297" i="1"/>
  <c r="X1296" i="1"/>
  <c r="J1296" i="1"/>
  <c r="Y1296" i="1"/>
  <c r="X1297" i="1" l="1"/>
  <c r="J1297" i="1"/>
  <c r="Y1297" i="1"/>
  <c r="U1299" i="1"/>
  <c r="I1298" i="1"/>
  <c r="J1298" i="1" l="1"/>
  <c r="X1298" i="1"/>
  <c r="Y1298" i="1"/>
  <c r="U1300" i="1"/>
  <c r="I1299" i="1"/>
  <c r="U1301" i="1" l="1"/>
  <c r="I1300" i="1"/>
  <c r="Y1299" i="1"/>
  <c r="J1299" i="1"/>
  <c r="X1299" i="1"/>
  <c r="Y1300" i="1" l="1"/>
  <c r="X1300" i="1"/>
  <c r="J1300" i="1"/>
  <c r="U1302" i="1"/>
  <c r="I1301" i="1"/>
  <c r="Y1301" i="1" l="1"/>
  <c r="X1301" i="1"/>
  <c r="J1301" i="1"/>
  <c r="U1303" i="1"/>
  <c r="I1302" i="1"/>
  <c r="X1302" i="1" l="1"/>
  <c r="J1302" i="1"/>
  <c r="Y1302" i="1"/>
  <c r="U1304" i="1"/>
  <c r="I1303" i="1"/>
  <c r="U1305" i="1" l="1"/>
  <c r="I1304" i="1"/>
  <c r="Y1303" i="1"/>
  <c r="X1303" i="1"/>
  <c r="J1303" i="1"/>
  <c r="Y1304" i="1" l="1"/>
  <c r="X1304" i="1"/>
  <c r="J1304" i="1"/>
  <c r="I1305" i="1"/>
  <c r="U1306" i="1"/>
  <c r="U1307" i="1" l="1"/>
  <c r="I1306" i="1"/>
  <c r="X1305" i="1"/>
  <c r="Y1305" i="1"/>
  <c r="J1305" i="1"/>
  <c r="X1306" i="1" l="1"/>
  <c r="Y1306" i="1"/>
  <c r="J1306" i="1"/>
  <c r="I1307" i="1"/>
  <c r="U1308" i="1"/>
  <c r="U1309" i="1" l="1"/>
  <c r="I1308" i="1"/>
  <c r="J1307" i="1"/>
  <c r="Y1307" i="1"/>
  <c r="X1307" i="1"/>
  <c r="J1308" i="1" l="1"/>
  <c r="Y1308" i="1"/>
  <c r="X1308" i="1"/>
  <c r="I1309" i="1"/>
  <c r="U1310" i="1"/>
  <c r="U1311" i="1" l="1"/>
  <c r="I1310" i="1"/>
  <c r="J1309" i="1"/>
  <c r="Y1309" i="1"/>
  <c r="X1309" i="1"/>
  <c r="J1310" i="1" l="1"/>
  <c r="X1310" i="1"/>
  <c r="Y1310" i="1"/>
  <c r="U1312" i="1"/>
  <c r="I1311" i="1"/>
  <c r="X1311" i="1" l="1"/>
  <c r="Y1311" i="1"/>
  <c r="J1311" i="1"/>
  <c r="U1313" i="1"/>
  <c r="I1312" i="1"/>
  <c r="X1312" i="1" l="1"/>
  <c r="J1312" i="1"/>
  <c r="Y1312" i="1"/>
  <c r="U1314" i="1"/>
  <c r="I1313" i="1"/>
  <c r="J1313" i="1" l="1"/>
  <c r="X1313" i="1"/>
  <c r="Y1313" i="1"/>
  <c r="U1315" i="1"/>
  <c r="I1314" i="1"/>
  <c r="Y1314" i="1" l="1"/>
  <c r="X1314" i="1"/>
  <c r="J1314" i="1"/>
  <c r="I1315" i="1"/>
  <c r="U1316" i="1"/>
  <c r="Y1315" i="1" l="1"/>
  <c r="J1315" i="1"/>
  <c r="X1315" i="1"/>
  <c r="U1317" i="1"/>
  <c r="I1316" i="1"/>
  <c r="U1318" i="1" l="1"/>
  <c r="I1317" i="1"/>
  <c r="X1316" i="1"/>
  <c r="Y1316" i="1"/>
  <c r="J1316" i="1"/>
  <c r="J1317" i="1" l="1"/>
  <c r="X1317" i="1"/>
  <c r="Y1317" i="1"/>
  <c r="I1318" i="1"/>
  <c r="U1319" i="1"/>
  <c r="Y1318" i="1" l="1"/>
  <c r="X1318" i="1"/>
  <c r="J1318" i="1"/>
  <c r="U1320" i="1"/>
  <c r="I1319" i="1"/>
  <c r="J1319" i="1" l="1"/>
  <c r="Y1319" i="1"/>
  <c r="X1319" i="1"/>
  <c r="U1321" i="1"/>
  <c r="I1320" i="1"/>
  <c r="U1322" i="1" l="1"/>
  <c r="I1321" i="1"/>
  <c r="J1320" i="1"/>
  <c r="X1320" i="1"/>
  <c r="Y1320" i="1"/>
  <c r="Y1321" i="1" l="1"/>
  <c r="X1321" i="1"/>
  <c r="J1321" i="1"/>
  <c r="U1323" i="1"/>
  <c r="I1322" i="1"/>
  <c r="U1324" i="1" l="1"/>
  <c r="I1323" i="1"/>
  <c r="Y1322" i="1"/>
  <c r="X1322" i="1"/>
  <c r="J1322" i="1"/>
  <c r="J1323" i="1" l="1"/>
  <c r="X1323" i="1"/>
  <c r="Y1323" i="1"/>
  <c r="U1325" i="1"/>
  <c r="I1324" i="1"/>
  <c r="U1326" i="1" l="1"/>
  <c r="I1325" i="1"/>
  <c r="X1324" i="1"/>
  <c r="Y1324" i="1"/>
  <c r="J1324" i="1"/>
  <c r="X1325" i="1" l="1"/>
  <c r="J1325" i="1"/>
  <c r="Y1325" i="1"/>
  <c r="U1327" i="1"/>
  <c r="I1326" i="1"/>
  <c r="I1327" i="1" l="1"/>
  <c r="U1328" i="1"/>
  <c r="J1326" i="1"/>
  <c r="Y1326" i="1"/>
  <c r="X1326" i="1"/>
  <c r="U1329" i="1" l="1"/>
  <c r="I1328" i="1"/>
  <c r="X1327" i="1"/>
  <c r="Y1327" i="1"/>
  <c r="J1327" i="1"/>
  <c r="J1328" i="1" l="1"/>
  <c r="X1328" i="1"/>
  <c r="Y1328" i="1"/>
  <c r="U1330" i="1"/>
  <c r="I1329" i="1"/>
  <c r="X1329" i="1" l="1"/>
  <c r="Y1329" i="1"/>
  <c r="J1329" i="1"/>
  <c r="I1330" i="1"/>
  <c r="U1331" i="1"/>
  <c r="U1332" i="1" l="1"/>
  <c r="I1331" i="1"/>
  <c r="J1330" i="1"/>
  <c r="X1330" i="1"/>
  <c r="Y1330" i="1"/>
  <c r="J1331" i="1" l="1"/>
  <c r="X1331" i="1"/>
  <c r="Y1331" i="1"/>
  <c r="U1333" i="1"/>
  <c r="I1332" i="1"/>
  <c r="U1334" i="1" l="1"/>
  <c r="I1333" i="1"/>
  <c r="X1332" i="1"/>
  <c r="J1332" i="1"/>
  <c r="Y1332" i="1"/>
  <c r="J1333" i="1" l="1"/>
  <c r="X1333" i="1"/>
  <c r="Y1333" i="1"/>
  <c r="U1335" i="1"/>
  <c r="I1334" i="1"/>
  <c r="U1336" i="1" l="1"/>
  <c r="I1335" i="1"/>
  <c r="J1334" i="1"/>
  <c r="X1334" i="1"/>
  <c r="Y1334" i="1"/>
  <c r="J1335" i="1" l="1"/>
  <c r="X1335" i="1"/>
  <c r="Y1335" i="1"/>
  <c r="U1337" i="1"/>
  <c r="I1336" i="1"/>
  <c r="Y1336" i="1" l="1"/>
  <c r="X1336" i="1"/>
  <c r="J1336" i="1"/>
  <c r="I1337" i="1"/>
  <c r="U1338" i="1"/>
  <c r="U1339" i="1" l="1"/>
  <c r="I1338" i="1"/>
  <c r="Y1337" i="1"/>
  <c r="X1337" i="1"/>
  <c r="J1337" i="1"/>
  <c r="Y1338" i="1" l="1"/>
  <c r="X1338" i="1"/>
  <c r="J1338" i="1"/>
  <c r="I1339" i="1"/>
  <c r="U1340" i="1"/>
  <c r="J1339" i="1" l="1"/>
  <c r="Y1339" i="1"/>
  <c r="X1339" i="1"/>
  <c r="U1341" i="1"/>
  <c r="I1340" i="1"/>
  <c r="I1341" i="1" l="1"/>
  <c r="U1342" i="1"/>
  <c r="J1340" i="1"/>
  <c r="Y1340" i="1"/>
  <c r="X1340" i="1"/>
  <c r="U1343" i="1" l="1"/>
  <c r="I1342" i="1"/>
  <c r="Y1341" i="1"/>
  <c r="X1341" i="1"/>
  <c r="J1341" i="1"/>
  <c r="X1342" i="1" l="1"/>
  <c r="J1342" i="1"/>
  <c r="Y1342" i="1"/>
  <c r="I1343" i="1"/>
  <c r="U1344" i="1"/>
  <c r="X1343" i="1" l="1"/>
  <c r="Y1343" i="1"/>
  <c r="J1343" i="1"/>
  <c r="U1345" i="1"/>
  <c r="I1344" i="1"/>
  <c r="U1346" i="1" l="1"/>
  <c r="I1345" i="1"/>
  <c r="Y1344" i="1"/>
  <c r="X1344" i="1"/>
  <c r="J1344" i="1"/>
  <c r="X1345" i="1" l="1"/>
  <c r="Y1345" i="1"/>
  <c r="J1345" i="1"/>
  <c r="U1347" i="1"/>
  <c r="I1346" i="1"/>
  <c r="U1348" i="1" l="1"/>
  <c r="I1347" i="1"/>
  <c r="Y1346" i="1"/>
  <c r="X1346" i="1"/>
  <c r="J1346" i="1"/>
  <c r="X1347" i="1" l="1"/>
  <c r="J1347" i="1"/>
  <c r="Y1347" i="1"/>
  <c r="U1349" i="1"/>
  <c r="I1348" i="1"/>
  <c r="Y1348" i="1" l="1"/>
  <c r="X1348" i="1"/>
  <c r="J1348" i="1"/>
  <c r="U1350" i="1"/>
  <c r="I1349" i="1"/>
  <c r="X1349" i="1" l="1"/>
  <c r="Y1349" i="1"/>
  <c r="J1349" i="1"/>
  <c r="U1351" i="1"/>
  <c r="I1350" i="1"/>
  <c r="Y1350" i="1" l="1"/>
  <c r="X1350" i="1"/>
  <c r="J1350" i="1"/>
  <c r="I1351" i="1"/>
  <c r="U1352" i="1"/>
  <c r="U1353" i="1" l="1"/>
  <c r="I1352" i="1"/>
  <c r="J1351" i="1"/>
  <c r="Y1351" i="1"/>
  <c r="X1351" i="1"/>
  <c r="X1352" i="1" l="1"/>
  <c r="Y1352" i="1"/>
  <c r="J1352" i="1"/>
  <c r="U1354" i="1"/>
  <c r="I1353" i="1"/>
  <c r="J1353" i="1" l="1"/>
  <c r="X1353" i="1"/>
  <c r="Y1353" i="1"/>
  <c r="U1355" i="1"/>
  <c r="I1354" i="1"/>
  <c r="J1354" i="1" l="1"/>
  <c r="X1354" i="1"/>
  <c r="Y1354" i="1"/>
  <c r="U1356" i="1"/>
  <c r="I1355" i="1"/>
  <c r="X1355" i="1" l="1"/>
  <c r="Y1355" i="1"/>
  <c r="J1355" i="1"/>
  <c r="U1357" i="1"/>
  <c r="I1356" i="1"/>
  <c r="X1356" i="1" l="1"/>
  <c r="J1356" i="1"/>
  <c r="Y1356" i="1"/>
  <c r="U1358" i="1"/>
  <c r="I1357" i="1"/>
  <c r="Y1357" i="1" l="1"/>
  <c r="X1357" i="1"/>
  <c r="J1357" i="1"/>
  <c r="I1358" i="1"/>
  <c r="U1359" i="1"/>
  <c r="X1358" i="1" l="1"/>
  <c r="J1358" i="1"/>
  <c r="Y1358" i="1"/>
  <c r="U1360" i="1"/>
  <c r="I1359" i="1"/>
  <c r="X1359" i="1" l="1"/>
  <c r="Y1359" i="1"/>
  <c r="J1359" i="1"/>
  <c r="U1361" i="1"/>
  <c r="I1360" i="1"/>
  <c r="U1362" i="1" l="1"/>
  <c r="I1361" i="1"/>
  <c r="J1360" i="1"/>
  <c r="X1360" i="1"/>
  <c r="Y1360" i="1"/>
  <c r="Y1361" i="1" l="1"/>
  <c r="X1361" i="1"/>
  <c r="J1361" i="1"/>
  <c r="U1363" i="1"/>
  <c r="I1362" i="1"/>
  <c r="Y1362" i="1" l="1"/>
  <c r="X1362" i="1"/>
  <c r="J1362" i="1"/>
  <c r="I1363" i="1"/>
  <c r="U1364" i="1"/>
  <c r="Y1363" i="1" l="1"/>
  <c r="J1363" i="1"/>
  <c r="X1363" i="1"/>
  <c r="U1365" i="1"/>
  <c r="I1364" i="1"/>
  <c r="X1364" i="1" l="1"/>
  <c r="Y1364" i="1"/>
  <c r="J1364" i="1"/>
  <c r="U1366" i="1"/>
  <c r="I1365" i="1"/>
  <c r="X1365" i="1" l="1"/>
  <c r="Y1365" i="1"/>
  <c r="J1365" i="1"/>
  <c r="I1366" i="1"/>
  <c r="U1367" i="1"/>
  <c r="I1367" i="1" l="1"/>
  <c r="U1368" i="1"/>
  <c r="Y1366" i="1"/>
  <c r="X1366" i="1"/>
  <c r="J1366" i="1"/>
  <c r="U1369" i="1" l="1"/>
  <c r="I1368" i="1"/>
  <c r="X1367" i="1"/>
  <c r="Y1367" i="1"/>
  <c r="J1367" i="1"/>
  <c r="J1368" i="1" l="1"/>
  <c r="Y1368" i="1"/>
  <c r="X1368" i="1"/>
  <c r="U1370" i="1"/>
  <c r="I1369" i="1"/>
  <c r="I1370" i="1" l="1"/>
  <c r="U1371" i="1"/>
  <c r="J1369" i="1"/>
  <c r="X1369" i="1"/>
  <c r="Y1369" i="1"/>
  <c r="I1371" i="1" l="1"/>
  <c r="U1372" i="1"/>
  <c r="Y1370" i="1"/>
  <c r="X1370" i="1"/>
  <c r="J1370" i="1"/>
  <c r="U1373" i="1" l="1"/>
  <c r="I1372" i="1"/>
  <c r="Y1371" i="1"/>
  <c r="J1371" i="1"/>
  <c r="X1371" i="1"/>
  <c r="Y1372" i="1" l="1"/>
  <c r="J1372" i="1"/>
  <c r="X1372" i="1"/>
  <c r="U1374" i="1"/>
  <c r="I1373" i="1"/>
  <c r="Y1373" i="1" l="1"/>
  <c r="J1373" i="1"/>
  <c r="X1373" i="1"/>
  <c r="I1374" i="1"/>
  <c r="U1375" i="1"/>
  <c r="U1376" i="1" l="1"/>
  <c r="I1375" i="1"/>
  <c r="J1374" i="1"/>
  <c r="X1374" i="1"/>
  <c r="Y1374" i="1"/>
  <c r="Y1375" i="1" l="1"/>
  <c r="X1375" i="1"/>
  <c r="J1375" i="1"/>
  <c r="U1377" i="1"/>
  <c r="I1376" i="1"/>
  <c r="J1376" i="1" l="1"/>
  <c r="X1376" i="1"/>
  <c r="Y1376" i="1"/>
  <c r="U1378" i="1"/>
  <c r="I1377" i="1"/>
  <c r="U1379" i="1" l="1"/>
  <c r="I1378" i="1"/>
  <c r="J1377" i="1"/>
  <c r="Y1377" i="1"/>
  <c r="X1377" i="1"/>
  <c r="X1378" i="1" l="1"/>
  <c r="Y1378" i="1"/>
  <c r="J1378" i="1"/>
  <c r="I1379" i="1"/>
  <c r="U1380" i="1"/>
  <c r="U1381" i="1" l="1"/>
  <c r="I1380" i="1"/>
  <c r="X1379" i="1"/>
  <c r="Y1379" i="1"/>
  <c r="J1379" i="1"/>
  <c r="X1380" i="1" l="1"/>
  <c r="J1380" i="1"/>
  <c r="Y1380" i="1"/>
  <c r="U1382" i="1"/>
  <c r="I1381" i="1"/>
  <c r="I1382" i="1" l="1"/>
  <c r="U1383" i="1"/>
  <c r="X1381" i="1"/>
  <c r="Y1381" i="1"/>
  <c r="J1381" i="1"/>
  <c r="I1383" i="1" l="1"/>
  <c r="U1384" i="1"/>
  <c r="J1382" i="1"/>
  <c r="Y1382" i="1"/>
  <c r="X1382" i="1"/>
  <c r="U1385" i="1" l="1"/>
  <c r="I1384" i="1"/>
  <c r="J1383" i="1"/>
  <c r="Y1383" i="1"/>
  <c r="X1383" i="1"/>
  <c r="J1384" i="1" l="1"/>
  <c r="Y1384" i="1"/>
  <c r="X1384" i="1"/>
  <c r="U1386" i="1"/>
  <c r="I1385" i="1"/>
  <c r="X1385" i="1" l="1"/>
  <c r="J1385" i="1"/>
  <c r="Y1385" i="1"/>
  <c r="U1387" i="1"/>
  <c r="I1386" i="1"/>
  <c r="Y1386" i="1" l="1"/>
  <c r="J1386" i="1"/>
  <c r="X1386" i="1"/>
  <c r="U1388" i="1"/>
  <c r="I1387" i="1"/>
  <c r="Y1387" i="1" l="1"/>
  <c r="X1387" i="1"/>
  <c r="J1387" i="1"/>
  <c r="U1389" i="1"/>
  <c r="I1388" i="1"/>
  <c r="X1388" i="1" l="1"/>
  <c r="Y1388" i="1"/>
  <c r="J1388" i="1"/>
  <c r="U1390" i="1"/>
  <c r="I1389" i="1"/>
  <c r="X1389" i="1" l="1"/>
  <c r="Y1389" i="1"/>
  <c r="J1389" i="1"/>
  <c r="I1390" i="1"/>
  <c r="U1391" i="1"/>
  <c r="Y1390" i="1" l="1"/>
  <c r="J1390" i="1"/>
  <c r="X1390" i="1"/>
  <c r="I1391" i="1"/>
  <c r="U1392" i="1"/>
  <c r="U1393" i="1" l="1"/>
  <c r="I1392" i="1"/>
  <c r="Y1391" i="1"/>
  <c r="J1391" i="1"/>
  <c r="X1391" i="1"/>
  <c r="J1392" i="1" l="1"/>
  <c r="Y1392" i="1"/>
  <c r="X1392" i="1"/>
  <c r="U1394" i="1"/>
  <c r="I1393" i="1"/>
  <c r="J1393" i="1" l="1"/>
  <c r="Y1393" i="1"/>
  <c r="X1393" i="1"/>
  <c r="U1395" i="1"/>
  <c r="I1394" i="1"/>
  <c r="I1395" i="1" l="1"/>
  <c r="U1396" i="1"/>
  <c r="Y1394" i="1"/>
  <c r="X1394" i="1"/>
  <c r="J1394" i="1"/>
  <c r="U1397" i="1" l="1"/>
  <c r="I1396" i="1"/>
  <c r="J1395" i="1"/>
  <c r="X1395" i="1"/>
  <c r="Y1395" i="1"/>
  <c r="U1398" i="1" l="1"/>
  <c r="I1397" i="1"/>
  <c r="Y1396" i="1"/>
  <c r="X1396" i="1"/>
  <c r="J1396" i="1"/>
  <c r="J1397" i="1" l="1"/>
  <c r="X1397" i="1"/>
  <c r="Y1397" i="1"/>
  <c r="U1399" i="1"/>
  <c r="I1398" i="1"/>
  <c r="J1398" i="1" l="1"/>
  <c r="X1398" i="1"/>
  <c r="Y1398" i="1"/>
  <c r="U1400" i="1"/>
  <c r="I1399" i="1"/>
  <c r="X1399" i="1" l="1"/>
  <c r="Y1399" i="1"/>
  <c r="J1399" i="1"/>
  <c r="U1401" i="1"/>
  <c r="I1400" i="1"/>
  <c r="U1402" i="1" l="1"/>
  <c r="I1401" i="1"/>
  <c r="J1400" i="1"/>
  <c r="X1400" i="1"/>
  <c r="Y1400" i="1"/>
  <c r="Y1401" i="1" l="1"/>
  <c r="X1401" i="1"/>
  <c r="J1401" i="1"/>
  <c r="U1403" i="1"/>
  <c r="I1402" i="1"/>
  <c r="J1402" i="1" l="1"/>
  <c r="Y1402" i="1"/>
  <c r="X1402" i="1"/>
  <c r="U1404" i="1"/>
  <c r="I1403" i="1"/>
  <c r="X1403" i="1" l="1"/>
  <c r="Y1403" i="1"/>
  <c r="J1403" i="1"/>
  <c r="I1404" i="1"/>
  <c r="U1405" i="1"/>
  <c r="J1404" i="1" l="1"/>
  <c r="X1404" i="1"/>
  <c r="Y1404" i="1"/>
  <c r="U1406" i="1"/>
  <c r="I1405" i="1"/>
  <c r="Y1405" i="1" l="1"/>
  <c r="X1405" i="1"/>
  <c r="J1405" i="1"/>
  <c r="U1407" i="1"/>
  <c r="I1406" i="1"/>
  <c r="Y1406" i="1" l="1"/>
  <c r="X1406" i="1"/>
  <c r="J1406" i="1"/>
  <c r="I1407" i="1"/>
  <c r="U1408" i="1"/>
  <c r="U1409" i="1" l="1"/>
  <c r="I1408" i="1"/>
  <c r="X1407" i="1"/>
  <c r="J1407" i="1"/>
  <c r="Y1407" i="1"/>
  <c r="X1408" i="1" l="1"/>
  <c r="J1408" i="1"/>
  <c r="Y1408" i="1"/>
  <c r="U1410" i="1"/>
  <c r="I1409" i="1"/>
  <c r="Y1409" i="1" l="1"/>
  <c r="X1409" i="1"/>
  <c r="J1409" i="1"/>
  <c r="I1410" i="1"/>
  <c r="U1411" i="1"/>
  <c r="J1410" i="1" l="1"/>
  <c r="Y1410" i="1"/>
  <c r="X1410" i="1"/>
  <c r="U1412" i="1"/>
  <c r="I1411" i="1"/>
  <c r="I1412" i="1" l="1"/>
  <c r="U1413" i="1"/>
  <c r="X1411" i="1"/>
  <c r="Y1411" i="1"/>
  <c r="J1411" i="1"/>
  <c r="U1414" i="1" l="1"/>
  <c r="I1413" i="1"/>
  <c r="J1412" i="1"/>
  <c r="X1412" i="1"/>
  <c r="Y1412" i="1"/>
  <c r="Y1413" i="1" l="1"/>
  <c r="J1413" i="1"/>
  <c r="X1413" i="1"/>
  <c r="U1415" i="1"/>
  <c r="I1414" i="1"/>
  <c r="I1415" i="1" l="1"/>
  <c r="U1416" i="1"/>
  <c r="Y1414" i="1"/>
  <c r="X1414" i="1"/>
  <c r="J1414" i="1"/>
  <c r="U1417" i="1" l="1"/>
  <c r="I1416" i="1"/>
  <c r="Y1415" i="1"/>
  <c r="J1415" i="1"/>
  <c r="X1415" i="1"/>
  <c r="Y1416" i="1" l="1"/>
  <c r="X1416" i="1"/>
  <c r="J1416" i="1"/>
  <c r="U1418" i="1"/>
  <c r="I1417" i="1"/>
  <c r="Y1417" i="1" l="1"/>
  <c r="J1417" i="1"/>
  <c r="X1417" i="1"/>
  <c r="I1418" i="1"/>
  <c r="U1419" i="1"/>
  <c r="X1418" i="1" l="1"/>
  <c r="J1418" i="1"/>
  <c r="Y1418" i="1"/>
  <c r="U1420" i="1"/>
  <c r="I1419" i="1"/>
  <c r="Y1419" i="1" l="1"/>
  <c r="X1419" i="1"/>
  <c r="J1419" i="1"/>
  <c r="U1421" i="1"/>
  <c r="I1420" i="1"/>
  <c r="X1420" i="1" l="1"/>
  <c r="J1420" i="1"/>
  <c r="Y1420" i="1"/>
  <c r="I1421" i="1"/>
  <c r="U1422" i="1"/>
  <c r="Y1421" i="1" l="1"/>
  <c r="X1421" i="1"/>
  <c r="J1421" i="1"/>
  <c r="U1423" i="1"/>
  <c r="I1422" i="1"/>
  <c r="X1422" i="1" l="1"/>
  <c r="Y1422" i="1"/>
  <c r="J1422" i="1"/>
  <c r="U1424" i="1"/>
  <c r="I1423" i="1"/>
  <c r="X1423" i="1" l="1"/>
  <c r="J1423" i="1"/>
  <c r="Y1423" i="1"/>
  <c r="U1425" i="1"/>
  <c r="I1424" i="1"/>
  <c r="U1426" i="1" l="1"/>
  <c r="I1425" i="1"/>
  <c r="Y1424" i="1"/>
  <c r="X1424" i="1"/>
  <c r="J1424" i="1"/>
  <c r="X1425" i="1" l="1"/>
  <c r="Y1425" i="1"/>
  <c r="J1425" i="1"/>
  <c r="U1427" i="1"/>
  <c r="I1426" i="1"/>
  <c r="J1426" i="1" l="1"/>
  <c r="Y1426" i="1"/>
  <c r="X1426" i="1"/>
  <c r="U1428" i="1"/>
  <c r="I1427" i="1"/>
  <c r="U1429" i="1" l="1"/>
  <c r="I1428" i="1"/>
  <c r="J1427" i="1"/>
  <c r="Y1427" i="1"/>
  <c r="X1427" i="1"/>
  <c r="Y1428" i="1" l="1"/>
  <c r="J1428" i="1"/>
  <c r="X1428" i="1"/>
  <c r="U1430" i="1"/>
  <c r="I1429" i="1"/>
  <c r="Y1429" i="1" l="1"/>
  <c r="X1429" i="1"/>
  <c r="J1429" i="1"/>
  <c r="I1430" i="1"/>
  <c r="U1431" i="1"/>
  <c r="I1431" i="1" l="1"/>
  <c r="U1432" i="1"/>
  <c r="X1430" i="1"/>
  <c r="Y1430" i="1"/>
  <c r="J1430" i="1"/>
  <c r="I1432" i="1" l="1"/>
  <c r="U1433" i="1"/>
  <c r="Y1431" i="1"/>
  <c r="X1431" i="1"/>
  <c r="J1431" i="1"/>
  <c r="U1434" i="1" l="1"/>
  <c r="I1433" i="1"/>
  <c r="Y1432" i="1"/>
  <c r="X1432" i="1"/>
  <c r="J1432" i="1"/>
  <c r="Y1433" i="1" l="1"/>
  <c r="J1433" i="1"/>
  <c r="X1433" i="1"/>
  <c r="U1435" i="1"/>
  <c r="I1434" i="1"/>
  <c r="I1435" i="1" l="1"/>
  <c r="U1436" i="1"/>
  <c r="Y1434" i="1"/>
  <c r="X1434" i="1"/>
  <c r="J1434" i="1"/>
  <c r="U1437" i="1" l="1"/>
  <c r="I1436" i="1"/>
  <c r="X1435" i="1"/>
  <c r="Y1435" i="1"/>
  <c r="J1435" i="1"/>
  <c r="X1436" i="1" l="1"/>
  <c r="Y1436" i="1"/>
  <c r="J1436" i="1"/>
  <c r="U1438" i="1"/>
  <c r="I1437" i="1"/>
  <c r="U1439" i="1" l="1"/>
  <c r="I1438" i="1"/>
  <c r="Y1437" i="1"/>
  <c r="J1437" i="1"/>
  <c r="X1437" i="1"/>
  <c r="J1438" i="1" l="1"/>
  <c r="X1438" i="1"/>
  <c r="Y1438" i="1"/>
  <c r="U1440" i="1"/>
  <c r="I1439" i="1"/>
  <c r="Y1439" i="1" l="1"/>
  <c r="J1439" i="1"/>
  <c r="X1439" i="1"/>
  <c r="U1441" i="1"/>
  <c r="I1440" i="1"/>
  <c r="U1442" i="1" l="1"/>
  <c r="I1441" i="1"/>
  <c r="J1440" i="1"/>
  <c r="X1440" i="1"/>
  <c r="Y1440" i="1"/>
  <c r="Y1441" i="1" l="1"/>
  <c r="X1441" i="1"/>
  <c r="J1441" i="1"/>
  <c r="U1443" i="1"/>
  <c r="I1442" i="1"/>
  <c r="Y1442" i="1" l="1"/>
  <c r="J1442" i="1"/>
  <c r="X1442" i="1"/>
  <c r="I1443" i="1"/>
  <c r="U1444" i="1"/>
  <c r="X1443" i="1" l="1"/>
  <c r="Y1443" i="1"/>
  <c r="J1443" i="1"/>
  <c r="I1444" i="1"/>
  <c r="U1445" i="1"/>
  <c r="U1446" i="1" l="1"/>
  <c r="I1445" i="1"/>
  <c r="Y1444" i="1"/>
  <c r="J1444" i="1"/>
  <c r="X1444" i="1"/>
  <c r="Y1445" i="1" l="1"/>
  <c r="X1445" i="1"/>
  <c r="J1445" i="1"/>
  <c r="I1446" i="1"/>
  <c r="U1447" i="1"/>
  <c r="I1447" i="1" l="1"/>
  <c r="U1448" i="1"/>
  <c r="Y1446" i="1"/>
  <c r="X1446" i="1"/>
  <c r="J1446" i="1"/>
  <c r="I1448" i="1" l="1"/>
  <c r="U1449" i="1"/>
  <c r="X1447" i="1"/>
  <c r="Y1447" i="1"/>
  <c r="J1447" i="1"/>
  <c r="I1449" i="1" l="1"/>
  <c r="U1450" i="1"/>
  <c r="J1448" i="1"/>
  <c r="X1448" i="1"/>
  <c r="Y1448" i="1"/>
  <c r="U1451" i="1" l="1"/>
  <c r="I1450" i="1"/>
  <c r="Y1449" i="1"/>
  <c r="X1449" i="1"/>
  <c r="J1449" i="1"/>
  <c r="Y1450" i="1" l="1"/>
  <c r="J1450" i="1"/>
  <c r="X1450" i="1"/>
  <c r="U1452" i="1"/>
  <c r="I1451" i="1"/>
  <c r="J1451" i="1" l="1"/>
  <c r="Y1451" i="1"/>
  <c r="X1451" i="1"/>
  <c r="I1452" i="1"/>
  <c r="U1453" i="1"/>
  <c r="Y1452" i="1" l="1"/>
  <c r="X1452" i="1"/>
  <c r="J1452" i="1"/>
  <c r="U1454" i="1"/>
  <c r="I1453" i="1"/>
  <c r="I1454" i="1" l="1"/>
  <c r="U1455" i="1"/>
  <c r="J1453" i="1"/>
  <c r="Y1453" i="1"/>
  <c r="X1453" i="1"/>
  <c r="I1455" i="1" l="1"/>
  <c r="U1456" i="1"/>
  <c r="X1454" i="1"/>
  <c r="J1454" i="1"/>
  <c r="Y1454" i="1"/>
  <c r="I1456" i="1" l="1"/>
  <c r="U1457" i="1"/>
  <c r="X1455" i="1"/>
  <c r="Y1455" i="1"/>
  <c r="J1455" i="1"/>
  <c r="I1457" i="1" l="1"/>
  <c r="U1458" i="1"/>
  <c r="Y1456" i="1"/>
  <c r="X1456" i="1"/>
  <c r="J1456" i="1"/>
  <c r="U1459" i="1" l="1"/>
  <c r="I1458" i="1"/>
  <c r="X1457" i="1"/>
  <c r="J1457" i="1"/>
  <c r="Y1457" i="1"/>
  <c r="Y1458" i="1" l="1"/>
  <c r="X1458" i="1"/>
  <c r="J1458" i="1"/>
  <c r="U1460" i="1"/>
  <c r="I1459" i="1"/>
  <c r="X1459" i="1" l="1"/>
  <c r="Y1459" i="1"/>
  <c r="J1459" i="1"/>
  <c r="I1460" i="1"/>
  <c r="U1461" i="1"/>
  <c r="I1461" i="1" l="1"/>
  <c r="U1462" i="1"/>
  <c r="X1460" i="1"/>
  <c r="Y1460" i="1"/>
  <c r="J1460" i="1"/>
  <c r="I1462" i="1" l="1"/>
  <c r="U1463" i="1"/>
  <c r="J1461" i="1"/>
  <c r="X1461" i="1"/>
  <c r="Y1461" i="1"/>
  <c r="I1463" i="1" l="1"/>
  <c r="U1464" i="1"/>
  <c r="X1462" i="1"/>
  <c r="Y1462" i="1"/>
  <c r="J1462" i="1"/>
  <c r="U1465" i="1" l="1"/>
  <c r="I1464" i="1"/>
  <c r="X1463" i="1"/>
  <c r="Y1463" i="1"/>
  <c r="J1463" i="1"/>
  <c r="Y1464" i="1" l="1"/>
  <c r="X1464" i="1"/>
  <c r="J1464" i="1"/>
  <c r="I1465" i="1"/>
  <c r="U1466" i="1"/>
  <c r="U1467" i="1" l="1"/>
  <c r="I1466" i="1"/>
  <c r="Y1465" i="1"/>
  <c r="J1465" i="1"/>
  <c r="X1465" i="1"/>
  <c r="Y1466" i="1" l="1"/>
  <c r="X1466" i="1"/>
  <c r="J1466" i="1"/>
  <c r="U1468" i="1"/>
  <c r="I1467" i="1"/>
  <c r="Y1467" i="1" l="1"/>
  <c r="X1467" i="1"/>
  <c r="J1467" i="1"/>
  <c r="I1468" i="1"/>
  <c r="U1469" i="1"/>
  <c r="J1468" i="1" l="1"/>
  <c r="X1468" i="1"/>
  <c r="Y1468" i="1"/>
  <c r="U1470" i="1"/>
  <c r="I1469" i="1"/>
  <c r="Y1469" i="1" l="1"/>
  <c r="J1469" i="1"/>
  <c r="X1469" i="1"/>
  <c r="I1470" i="1"/>
  <c r="U1471" i="1"/>
  <c r="X1470" i="1" l="1"/>
  <c r="J1470" i="1"/>
  <c r="Y1470" i="1"/>
  <c r="I1471" i="1"/>
  <c r="U1472" i="1"/>
  <c r="I1472" i="1" l="1"/>
  <c r="U1473" i="1"/>
  <c r="X1471" i="1"/>
  <c r="Y1471" i="1"/>
  <c r="J1471" i="1"/>
  <c r="I1473" i="1" l="1"/>
  <c r="U1474" i="1"/>
  <c r="X1472" i="1"/>
  <c r="J1472" i="1"/>
  <c r="Y1472" i="1"/>
  <c r="U1475" i="1" l="1"/>
  <c r="I1474" i="1"/>
  <c r="J1473" i="1"/>
  <c r="Y1473" i="1"/>
  <c r="X1473" i="1"/>
  <c r="Y1474" i="1" l="1"/>
  <c r="X1474" i="1"/>
  <c r="J1474" i="1"/>
  <c r="U1476" i="1"/>
  <c r="I1475" i="1"/>
  <c r="J1475" i="1" l="1"/>
  <c r="X1475" i="1"/>
  <c r="Y1475" i="1"/>
  <c r="I1476" i="1"/>
  <c r="U1477" i="1"/>
  <c r="U1478" i="1" l="1"/>
  <c r="I1477" i="1"/>
  <c r="X1476" i="1"/>
  <c r="Y1476" i="1"/>
  <c r="J1476" i="1"/>
  <c r="Y1477" i="1" l="1"/>
  <c r="J1477" i="1"/>
  <c r="X1477" i="1"/>
  <c r="I1478" i="1"/>
  <c r="U1479" i="1"/>
  <c r="I1479" i="1" l="1"/>
  <c r="U1480" i="1"/>
  <c r="X1478" i="1"/>
  <c r="J1478" i="1"/>
  <c r="Y1478" i="1"/>
  <c r="U1481" i="1" l="1"/>
  <c r="I1480" i="1"/>
  <c r="Y1479" i="1"/>
  <c r="X1479" i="1"/>
  <c r="J1479" i="1"/>
  <c r="J1480" i="1" l="1"/>
  <c r="Y1480" i="1"/>
  <c r="X1480" i="1"/>
  <c r="I1481" i="1"/>
  <c r="U1482" i="1"/>
  <c r="U1483" i="1" l="1"/>
  <c r="I1482" i="1"/>
  <c r="Y1481" i="1"/>
  <c r="J1481" i="1"/>
  <c r="X1481" i="1"/>
  <c r="X1482" i="1" l="1"/>
  <c r="Y1482" i="1"/>
  <c r="J1482" i="1"/>
  <c r="U1484" i="1"/>
  <c r="I1483" i="1"/>
  <c r="X1483" i="1" l="1"/>
  <c r="J1483" i="1"/>
  <c r="Y1483" i="1"/>
  <c r="I1484" i="1"/>
  <c r="U1485" i="1"/>
  <c r="X1484" i="1" l="1"/>
  <c r="Y1484" i="1"/>
  <c r="J1484" i="1"/>
  <c r="I1485" i="1"/>
  <c r="U1486" i="1"/>
  <c r="I1486" i="1" l="1"/>
  <c r="U1487" i="1"/>
  <c r="J1485" i="1"/>
  <c r="Y1485" i="1"/>
  <c r="X1485" i="1"/>
  <c r="I1487" i="1" l="1"/>
  <c r="U1488" i="1"/>
  <c r="J1486" i="1"/>
  <c r="X1486" i="1"/>
  <c r="Y1486" i="1"/>
  <c r="I1488" i="1" l="1"/>
  <c r="U1489" i="1"/>
  <c r="X1487" i="1"/>
  <c r="Y1487" i="1"/>
  <c r="J1487" i="1"/>
  <c r="I1489" i="1" l="1"/>
  <c r="U1490" i="1"/>
  <c r="Y1488" i="1"/>
  <c r="J1488" i="1"/>
  <c r="X1488" i="1"/>
  <c r="U1491" i="1" l="1"/>
  <c r="I1490" i="1"/>
  <c r="J1489" i="1"/>
  <c r="X1489" i="1"/>
  <c r="Y1489" i="1"/>
  <c r="X1490" i="1" l="1"/>
  <c r="Y1490" i="1"/>
  <c r="J1490" i="1"/>
  <c r="U1492" i="1"/>
  <c r="I1491" i="1"/>
  <c r="J1491" i="1" l="1"/>
  <c r="X1491" i="1"/>
  <c r="Y1491" i="1"/>
  <c r="I1492" i="1"/>
  <c r="U1493" i="1"/>
  <c r="X1492" i="1" l="1"/>
  <c r="J1492" i="1"/>
  <c r="Y1492" i="1"/>
  <c r="U1494" i="1"/>
  <c r="I1493" i="1"/>
  <c r="I1494" i="1" l="1"/>
  <c r="U1495" i="1"/>
  <c r="Y1493" i="1"/>
  <c r="X1493" i="1"/>
  <c r="J1493" i="1"/>
  <c r="X1494" i="1" l="1"/>
  <c r="J1494" i="1"/>
  <c r="Y1494" i="1"/>
  <c r="I1495" i="1"/>
  <c r="U1496" i="1"/>
  <c r="Y1495" i="1" l="1"/>
  <c r="J1495" i="1"/>
  <c r="X1495" i="1"/>
  <c r="U1497" i="1"/>
  <c r="I1496" i="1"/>
  <c r="I1497" i="1" l="1"/>
  <c r="U1498" i="1"/>
  <c r="J1496" i="1"/>
  <c r="X1496" i="1"/>
  <c r="Y1496" i="1"/>
  <c r="U1499" i="1" l="1"/>
  <c r="I1498" i="1"/>
  <c r="Y1497" i="1"/>
  <c r="X1497" i="1"/>
  <c r="J1497" i="1"/>
  <c r="J1498" i="1" l="1"/>
  <c r="X1498" i="1"/>
  <c r="Y1498" i="1"/>
  <c r="U1500" i="1"/>
  <c r="I1499" i="1"/>
  <c r="Y1499" i="1" l="1"/>
  <c r="X1499" i="1"/>
  <c r="J1499" i="1"/>
  <c r="U1501" i="1"/>
  <c r="I1500" i="1"/>
  <c r="X1500" i="1" l="1"/>
  <c r="Y1500" i="1"/>
  <c r="J1500" i="1"/>
  <c r="I1501" i="1"/>
  <c r="U1502" i="1"/>
  <c r="I1502" i="1" l="1"/>
  <c r="U1503" i="1"/>
  <c r="X1501" i="1"/>
  <c r="J1501" i="1"/>
  <c r="Y1501" i="1"/>
  <c r="U1504" i="1" l="1"/>
  <c r="I1503" i="1"/>
  <c r="X1502" i="1"/>
  <c r="Y1502" i="1"/>
  <c r="J1502" i="1"/>
  <c r="X1503" i="1" l="1"/>
  <c r="Y1503" i="1"/>
  <c r="J1503" i="1"/>
  <c r="U1505" i="1"/>
  <c r="I1504" i="1"/>
  <c r="U1506" i="1" l="1"/>
  <c r="I1505" i="1"/>
  <c r="J1504" i="1"/>
  <c r="X1504" i="1"/>
  <c r="Y1504" i="1"/>
  <c r="X1505" i="1" l="1"/>
  <c r="Y1505" i="1"/>
  <c r="J1505" i="1"/>
  <c r="U1507" i="1"/>
  <c r="I1506" i="1"/>
  <c r="U1508" i="1" l="1"/>
  <c r="I1507" i="1"/>
  <c r="J1506" i="1"/>
  <c r="Y1506" i="1"/>
  <c r="X1506" i="1"/>
  <c r="X1507" i="1" l="1"/>
  <c r="Y1507" i="1"/>
  <c r="J1507" i="1"/>
  <c r="I1508" i="1"/>
  <c r="U1509" i="1"/>
  <c r="U1510" i="1" l="1"/>
  <c r="I1509" i="1"/>
  <c r="Y1508" i="1"/>
  <c r="X1508" i="1"/>
  <c r="J1508" i="1"/>
  <c r="Y1509" i="1" l="1"/>
  <c r="J1509" i="1"/>
  <c r="X1509" i="1"/>
  <c r="I1510" i="1"/>
  <c r="U1511" i="1"/>
  <c r="I1511" i="1" l="1"/>
  <c r="U1512" i="1"/>
  <c r="Y1510" i="1"/>
  <c r="X1510" i="1"/>
  <c r="J1510" i="1"/>
  <c r="U1513" i="1" l="1"/>
  <c r="I1512" i="1"/>
  <c r="Y1511" i="1"/>
  <c r="X1511" i="1"/>
  <c r="J1511" i="1"/>
  <c r="Y1512" i="1" l="1"/>
  <c r="J1512" i="1"/>
  <c r="X1512" i="1"/>
  <c r="I1513" i="1"/>
  <c r="U1514" i="1"/>
  <c r="I1514" i="1" l="1"/>
  <c r="U1515" i="1"/>
  <c r="Y1513" i="1"/>
  <c r="X1513" i="1"/>
  <c r="J1513" i="1"/>
  <c r="U1516" i="1" l="1"/>
  <c r="I1515" i="1"/>
  <c r="X1514" i="1"/>
  <c r="Y1514" i="1"/>
  <c r="J1514" i="1"/>
  <c r="X1515" i="1" l="1"/>
  <c r="Y1515" i="1"/>
  <c r="J1515" i="1"/>
  <c r="U1517" i="1"/>
  <c r="I1516" i="1"/>
  <c r="X1516" i="1" l="1"/>
  <c r="Y1516" i="1"/>
  <c r="J1516" i="1"/>
  <c r="U1518" i="1"/>
  <c r="I1517" i="1"/>
  <c r="I1518" i="1" l="1"/>
  <c r="U1519" i="1"/>
  <c r="Y1517" i="1"/>
  <c r="X1517" i="1"/>
  <c r="J1517" i="1"/>
  <c r="I1519" i="1" l="1"/>
  <c r="U1520" i="1"/>
  <c r="Y1518" i="1"/>
  <c r="X1518" i="1"/>
  <c r="J1518" i="1"/>
  <c r="I1520" i="1" l="1"/>
  <c r="U1521" i="1"/>
  <c r="X1519" i="1"/>
  <c r="Y1519" i="1"/>
  <c r="J1519" i="1"/>
  <c r="I1521" i="1" l="1"/>
  <c r="U1522" i="1"/>
  <c r="J1520" i="1"/>
  <c r="X1520" i="1"/>
  <c r="Y1520" i="1"/>
  <c r="I1522" i="1" l="1"/>
  <c r="U1523" i="1"/>
  <c r="Y1521" i="1"/>
  <c r="X1521" i="1"/>
  <c r="J1521" i="1"/>
  <c r="U1524" i="1" l="1"/>
  <c r="I1523" i="1"/>
  <c r="X1522" i="1"/>
  <c r="Y1522" i="1"/>
  <c r="J1522" i="1"/>
  <c r="X1523" i="1" l="1"/>
  <c r="Y1523" i="1"/>
  <c r="J1523" i="1"/>
  <c r="I1524" i="1"/>
  <c r="U1525" i="1"/>
  <c r="I1525" i="1" l="1"/>
  <c r="U1526" i="1"/>
  <c r="Y1524" i="1"/>
  <c r="X1524" i="1"/>
  <c r="J1524" i="1"/>
  <c r="I1526" i="1" l="1"/>
  <c r="U1527" i="1"/>
  <c r="Y1525" i="1"/>
  <c r="X1525" i="1"/>
  <c r="J1525" i="1"/>
  <c r="I1527" i="1" l="1"/>
  <c r="U1528" i="1"/>
  <c r="Y1526" i="1"/>
  <c r="X1526" i="1"/>
  <c r="J1526" i="1"/>
  <c r="U1529" i="1" l="1"/>
  <c r="I1528" i="1"/>
  <c r="J1527" i="1"/>
  <c r="X1527" i="1"/>
  <c r="Y1527" i="1"/>
  <c r="J1528" i="1" l="1"/>
  <c r="Y1528" i="1"/>
  <c r="X1528" i="1"/>
  <c r="I1529" i="1"/>
  <c r="U1530" i="1"/>
  <c r="Y1529" i="1" l="1"/>
  <c r="X1529" i="1"/>
  <c r="J1529" i="1"/>
  <c r="U1531" i="1"/>
  <c r="I1530" i="1"/>
  <c r="X1530" i="1" l="1"/>
  <c r="J1530" i="1"/>
  <c r="Y1530" i="1"/>
  <c r="U1532" i="1"/>
  <c r="I1531" i="1"/>
  <c r="I1532" i="1" l="1"/>
  <c r="U1533" i="1"/>
  <c r="X1531" i="1"/>
  <c r="Y1531" i="1"/>
  <c r="J1531" i="1"/>
  <c r="I1533" i="1" l="1"/>
  <c r="U1534" i="1"/>
  <c r="Y1532" i="1"/>
  <c r="X1532" i="1"/>
  <c r="J1532" i="1"/>
  <c r="I1534" i="1" l="1"/>
  <c r="U1535" i="1"/>
  <c r="J1533" i="1"/>
  <c r="Y1533" i="1"/>
  <c r="X1533" i="1"/>
  <c r="I1535" i="1" l="1"/>
  <c r="U1536" i="1"/>
  <c r="J1534" i="1"/>
  <c r="Y1534" i="1"/>
  <c r="X1534" i="1"/>
  <c r="U1537" i="1" l="1"/>
  <c r="I1536" i="1"/>
  <c r="X1535" i="1"/>
  <c r="Y1535" i="1"/>
  <c r="J1535" i="1"/>
  <c r="X1536" i="1" l="1"/>
  <c r="Y1536" i="1"/>
  <c r="J1536" i="1"/>
  <c r="I1537" i="1"/>
  <c r="U1538" i="1"/>
  <c r="U1539" i="1" l="1"/>
  <c r="I1538" i="1"/>
  <c r="X1537" i="1"/>
  <c r="Y1537" i="1"/>
  <c r="J1537" i="1"/>
  <c r="J1538" i="1" l="1"/>
  <c r="X1538" i="1"/>
  <c r="Y1538" i="1"/>
  <c r="U1540" i="1"/>
  <c r="I1539" i="1"/>
  <c r="J1539" i="1" l="1"/>
  <c r="Y1539" i="1"/>
  <c r="X1539" i="1"/>
  <c r="I1540" i="1"/>
  <c r="U1541" i="1"/>
  <c r="J1540" i="1" l="1"/>
  <c r="X1540" i="1"/>
  <c r="Y1540" i="1"/>
  <c r="U1542" i="1"/>
  <c r="I1541" i="1"/>
  <c r="I1542" i="1" l="1"/>
  <c r="U1543" i="1"/>
  <c r="J1541" i="1"/>
  <c r="X1541" i="1"/>
  <c r="Y1541" i="1"/>
  <c r="I1543" i="1" l="1"/>
  <c r="U1544" i="1"/>
  <c r="Y1542" i="1"/>
  <c r="X1542" i="1"/>
  <c r="J1542" i="1"/>
  <c r="U1545" i="1" l="1"/>
  <c r="I1544" i="1"/>
  <c r="Y1543" i="1"/>
  <c r="J1543" i="1"/>
  <c r="X1543" i="1"/>
  <c r="I1545" i="1" l="1"/>
  <c r="U1546" i="1"/>
  <c r="J1544" i="1"/>
  <c r="Y1544" i="1"/>
  <c r="X1544" i="1"/>
  <c r="I1546" i="1" l="1"/>
  <c r="U1547" i="1"/>
  <c r="J1545" i="1"/>
  <c r="Y1545" i="1"/>
  <c r="X1545" i="1"/>
  <c r="U1548" i="1" l="1"/>
  <c r="I1547" i="1"/>
  <c r="J1546" i="1"/>
  <c r="Y1546" i="1"/>
  <c r="X1546" i="1"/>
  <c r="X1547" i="1" l="1"/>
  <c r="Y1547" i="1"/>
  <c r="J1547" i="1"/>
  <c r="I1548" i="1"/>
  <c r="U1549" i="1"/>
  <c r="U1550" i="1" l="1"/>
  <c r="I1549" i="1"/>
  <c r="X1548" i="1"/>
  <c r="Y1548" i="1"/>
  <c r="J1548" i="1"/>
  <c r="X1549" i="1" l="1"/>
  <c r="Y1549" i="1"/>
  <c r="J1549" i="1"/>
  <c r="I1550" i="1"/>
  <c r="U1551" i="1"/>
  <c r="I1551" i="1" l="1"/>
  <c r="U1552" i="1"/>
  <c r="Y1550" i="1"/>
  <c r="X1550" i="1"/>
  <c r="J1550" i="1"/>
  <c r="U1553" i="1" l="1"/>
  <c r="I1552" i="1"/>
  <c r="J1551" i="1"/>
  <c r="X1551" i="1"/>
  <c r="Y1551" i="1"/>
  <c r="Y1552" i="1" l="1"/>
  <c r="J1552" i="1"/>
  <c r="X1552" i="1"/>
  <c r="I1553" i="1"/>
  <c r="U1554" i="1"/>
  <c r="Y1553" i="1" l="1"/>
  <c r="J1553" i="1"/>
  <c r="X1553" i="1"/>
  <c r="I1554" i="1"/>
  <c r="U1555" i="1"/>
  <c r="Y1554" i="1" l="1"/>
  <c r="X1554" i="1"/>
  <c r="J1554" i="1"/>
  <c r="I1555" i="1"/>
  <c r="U1556" i="1"/>
  <c r="U1557" i="1" l="1"/>
  <c r="I1556" i="1"/>
  <c r="J1555" i="1"/>
  <c r="X1555" i="1"/>
  <c r="Y1555" i="1"/>
  <c r="Y1556" i="1" l="1"/>
  <c r="J1556" i="1"/>
  <c r="X1556" i="1"/>
  <c r="U1558" i="1"/>
  <c r="I1557" i="1"/>
  <c r="Y1557" i="1" l="1"/>
  <c r="X1557" i="1"/>
  <c r="J1557" i="1"/>
  <c r="U1559" i="1"/>
  <c r="I1558" i="1"/>
  <c r="U1560" i="1" l="1"/>
  <c r="I1559" i="1"/>
  <c r="J1558" i="1"/>
  <c r="X1558" i="1"/>
  <c r="Y1558" i="1"/>
  <c r="Y1559" i="1" l="1"/>
  <c r="J1559" i="1"/>
  <c r="X1559" i="1"/>
  <c r="U1561" i="1"/>
  <c r="I1560" i="1"/>
  <c r="I1561" i="1" l="1"/>
  <c r="U1562" i="1"/>
  <c r="X1560" i="1"/>
  <c r="Y1560" i="1"/>
  <c r="J1560" i="1"/>
  <c r="U1563" i="1" l="1"/>
  <c r="I1562" i="1"/>
  <c r="X1561" i="1"/>
  <c r="Y1561" i="1"/>
  <c r="J1561" i="1"/>
  <c r="X1562" i="1" l="1"/>
  <c r="Y1562" i="1"/>
  <c r="J1562" i="1"/>
  <c r="I1563" i="1"/>
  <c r="U1564" i="1"/>
  <c r="Y1563" i="1" l="1"/>
  <c r="J1563" i="1"/>
  <c r="X1563" i="1"/>
  <c r="U1565" i="1"/>
  <c r="I1564" i="1"/>
  <c r="J1564" i="1" l="1"/>
  <c r="X1564" i="1"/>
  <c r="Y1564" i="1"/>
  <c r="I1565" i="1"/>
  <c r="U1566" i="1"/>
  <c r="U1567" i="1" l="1"/>
  <c r="I1566" i="1"/>
  <c r="J1565" i="1"/>
  <c r="Y1565" i="1"/>
  <c r="X1565" i="1"/>
  <c r="J1566" i="1" l="1"/>
  <c r="Y1566" i="1"/>
  <c r="X1566" i="1"/>
  <c r="U1568" i="1"/>
  <c r="I1567" i="1"/>
  <c r="X1567" i="1" l="1"/>
  <c r="Y1567" i="1"/>
  <c r="J1567" i="1"/>
  <c r="U1569" i="1"/>
  <c r="I1568" i="1"/>
  <c r="Y1568" i="1" l="1"/>
  <c r="J1568" i="1"/>
  <c r="X1568" i="1"/>
  <c r="I1569" i="1"/>
  <c r="U1570" i="1"/>
  <c r="X1569" i="1" l="1"/>
  <c r="Y1569" i="1"/>
  <c r="J1569" i="1"/>
  <c r="I1570" i="1"/>
  <c r="U1571" i="1"/>
  <c r="I1571" i="1" l="1"/>
  <c r="U1572" i="1"/>
  <c r="X1570" i="1"/>
  <c r="Y1570" i="1"/>
  <c r="J1570" i="1"/>
  <c r="I1572" i="1" l="1"/>
  <c r="U1573" i="1"/>
  <c r="J1571" i="1"/>
  <c r="Y1571" i="1"/>
  <c r="X1571" i="1"/>
  <c r="I1573" i="1" l="1"/>
  <c r="U1574" i="1"/>
  <c r="J1572" i="1"/>
  <c r="X1572" i="1"/>
  <c r="Y1572" i="1"/>
  <c r="U1575" i="1" l="1"/>
  <c r="I1574" i="1"/>
  <c r="Y1573" i="1"/>
  <c r="X1573" i="1"/>
  <c r="J1573" i="1"/>
  <c r="J1574" i="1" l="1"/>
  <c r="X1574" i="1"/>
  <c r="Y1574" i="1"/>
  <c r="U1576" i="1"/>
  <c r="I1575" i="1"/>
  <c r="Y1575" i="1" l="1"/>
  <c r="X1575" i="1"/>
  <c r="J1575" i="1"/>
  <c r="I1576" i="1"/>
  <c r="U1577" i="1"/>
  <c r="I1577" i="1" l="1"/>
  <c r="U1578" i="1"/>
  <c r="J1576" i="1"/>
  <c r="Y1576" i="1"/>
  <c r="X1576" i="1"/>
  <c r="U1579" i="1" l="1"/>
  <c r="I1578" i="1"/>
  <c r="X1577" i="1"/>
  <c r="J1577" i="1"/>
  <c r="Y1577" i="1"/>
  <c r="X1578" i="1" l="1"/>
  <c r="Y1578" i="1"/>
  <c r="J1578" i="1"/>
  <c r="U1580" i="1"/>
  <c r="I1579" i="1"/>
  <c r="Y1579" i="1" l="1"/>
  <c r="J1579" i="1"/>
  <c r="X1579" i="1"/>
  <c r="U1581" i="1"/>
  <c r="I1580" i="1"/>
  <c r="Y1580" i="1" l="1"/>
  <c r="X1580" i="1"/>
  <c r="J1580" i="1"/>
  <c r="I1581" i="1"/>
  <c r="U1582" i="1"/>
  <c r="U1583" i="1" l="1"/>
  <c r="I1582" i="1"/>
  <c r="X1581" i="1"/>
  <c r="Y1581" i="1"/>
  <c r="J1581" i="1"/>
  <c r="Y1582" i="1" l="1"/>
  <c r="X1582" i="1"/>
  <c r="J1582" i="1"/>
  <c r="U1584" i="1"/>
  <c r="I1583" i="1"/>
  <c r="X1583" i="1" l="1"/>
  <c r="Y1583" i="1"/>
  <c r="J1583" i="1"/>
  <c r="U1585" i="1"/>
  <c r="I1584" i="1"/>
  <c r="J1584" i="1" l="1"/>
  <c r="Y1584" i="1"/>
  <c r="X1584" i="1"/>
  <c r="I1585" i="1"/>
  <c r="U1586" i="1"/>
  <c r="J1585" i="1" l="1"/>
  <c r="Y1585" i="1"/>
  <c r="X1585" i="1"/>
  <c r="I1586" i="1"/>
  <c r="U1587" i="1"/>
  <c r="U1588" i="1" l="1"/>
  <c r="I1587" i="1"/>
  <c r="Y1586" i="1"/>
  <c r="X1586" i="1"/>
  <c r="J1586" i="1"/>
  <c r="J1587" i="1" l="1"/>
  <c r="Y1587" i="1"/>
  <c r="X1587" i="1"/>
  <c r="U1589" i="1"/>
  <c r="I1588" i="1"/>
  <c r="U1590" i="1" l="1"/>
  <c r="I1589" i="1"/>
  <c r="X1588" i="1"/>
  <c r="J1588" i="1"/>
  <c r="Y1588" i="1"/>
  <c r="X1589" i="1" l="1"/>
  <c r="Y1589" i="1"/>
  <c r="J1589" i="1"/>
  <c r="U1591" i="1"/>
  <c r="I1590" i="1"/>
  <c r="Y1590" i="1" l="1"/>
  <c r="X1590" i="1"/>
  <c r="J1590" i="1"/>
  <c r="U1592" i="1"/>
  <c r="I1591" i="1"/>
  <c r="X1591" i="1" l="1"/>
  <c r="J1591" i="1"/>
  <c r="Y1591" i="1"/>
  <c r="U1593" i="1"/>
  <c r="I1592" i="1"/>
  <c r="U1594" i="1" l="1"/>
  <c r="I1593" i="1"/>
  <c r="X1592" i="1"/>
  <c r="Y1592" i="1"/>
  <c r="J1592" i="1"/>
  <c r="X1593" i="1" l="1"/>
  <c r="Y1593" i="1"/>
  <c r="J1593" i="1"/>
  <c r="I1594" i="1"/>
  <c r="U1595" i="1"/>
  <c r="U1596" i="1" l="1"/>
  <c r="I1595" i="1"/>
  <c r="X1594" i="1"/>
  <c r="J1594" i="1"/>
  <c r="Y1594" i="1"/>
  <c r="J1595" i="1" l="1"/>
  <c r="X1595" i="1"/>
  <c r="Y1595" i="1"/>
  <c r="I1596" i="1"/>
  <c r="U1597" i="1"/>
  <c r="I1597" i="1" l="1"/>
  <c r="U1598" i="1"/>
  <c r="J1596" i="1"/>
  <c r="Y1596" i="1"/>
  <c r="X1596" i="1"/>
  <c r="I1598" i="1" l="1"/>
  <c r="U1599" i="1"/>
  <c r="J1597" i="1"/>
  <c r="Y1597" i="1"/>
  <c r="X1597" i="1"/>
  <c r="I1599" i="1" l="1"/>
  <c r="U1600" i="1"/>
  <c r="X1598" i="1"/>
  <c r="Y1598" i="1"/>
  <c r="J1598" i="1"/>
  <c r="U1601" i="1" l="1"/>
  <c r="I1600" i="1"/>
  <c r="Y1599" i="1"/>
  <c r="J1599" i="1"/>
  <c r="X1599" i="1"/>
  <c r="J1600" i="1" l="1"/>
  <c r="Y1600" i="1"/>
  <c r="X1600" i="1"/>
  <c r="U1602" i="1"/>
  <c r="I1601" i="1"/>
  <c r="Y1601" i="1" l="1"/>
  <c r="J1601" i="1"/>
  <c r="X1601" i="1"/>
  <c r="U1603" i="1"/>
  <c r="I1602" i="1"/>
  <c r="U1604" i="1" l="1"/>
  <c r="I1603" i="1"/>
  <c r="J1602" i="1"/>
  <c r="Y1602" i="1"/>
  <c r="X1602" i="1"/>
  <c r="Y1603" i="1" l="1"/>
  <c r="J1603" i="1"/>
  <c r="X1603" i="1"/>
  <c r="U1605" i="1"/>
  <c r="I1604" i="1"/>
  <c r="I1605" i="1" l="1"/>
  <c r="U1606" i="1"/>
  <c r="J1604" i="1"/>
  <c r="Y1604" i="1"/>
  <c r="X1604" i="1"/>
  <c r="I1606" i="1" l="1"/>
  <c r="U1607" i="1"/>
  <c r="Y1605" i="1"/>
  <c r="X1605" i="1"/>
  <c r="J1605" i="1"/>
  <c r="U1608" i="1" l="1"/>
  <c r="I1607" i="1"/>
  <c r="Y1606" i="1"/>
  <c r="X1606" i="1"/>
  <c r="J1606" i="1"/>
  <c r="Y1607" i="1" l="1"/>
  <c r="J1607" i="1"/>
  <c r="X1607" i="1"/>
  <c r="U1609" i="1"/>
  <c r="I1608" i="1"/>
  <c r="X1608" i="1" l="1"/>
  <c r="Y1608" i="1"/>
  <c r="J1608" i="1"/>
  <c r="U1610" i="1"/>
  <c r="I1609" i="1"/>
  <c r="Y1609" i="1" l="1"/>
  <c r="X1609" i="1"/>
  <c r="J1609" i="1"/>
  <c r="I1610" i="1"/>
  <c r="U1611" i="1"/>
  <c r="X1610" i="1" l="1"/>
  <c r="J1610" i="1"/>
  <c r="Y1610" i="1"/>
  <c r="U1612" i="1"/>
  <c r="I1611" i="1"/>
  <c r="X1611" i="1" l="1"/>
  <c r="Y1611" i="1"/>
  <c r="J1611" i="1"/>
  <c r="I1612" i="1"/>
  <c r="U1613" i="1"/>
  <c r="J1612" i="1" l="1"/>
  <c r="Y1612" i="1"/>
  <c r="X1612" i="1"/>
  <c r="I1613" i="1"/>
  <c r="U1614" i="1"/>
  <c r="I1614" i="1" l="1"/>
  <c r="U1615" i="1"/>
  <c r="Y1613" i="1"/>
  <c r="X1613" i="1"/>
  <c r="J1613" i="1"/>
  <c r="I1615" i="1" l="1"/>
  <c r="U1616" i="1"/>
  <c r="X1614" i="1"/>
  <c r="Y1614" i="1"/>
  <c r="J1614" i="1"/>
  <c r="U1617" i="1" l="1"/>
  <c r="I1616" i="1"/>
  <c r="X1615" i="1"/>
  <c r="Y1615" i="1"/>
  <c r="J1615" i="1"/>
  <c r="J1616" i="1" l="1"/>
  <c r="X1616" i="1"/>
  <c r="Y1616" i="1"/>
  <c r="U1618" i="1"/>
  <c r="I1617" i="1"/>
  <c r="X1617" i="1" l="1"/>
  <c r="J1617" i="1"/>
  <c r="Y1617" i="1"/>
  <c r="U1619" i="1"/>
  <c r="I1618" i="1"/>
  <c r="U1620" i="1" l="1"/>
  <c r="I1619" i="1"/>
  <c r="J1618" i="1"/>
  <c r="Y1618" i="1"/>
  <c r="X1618" i="1"/>
  <c r="J1619" i="1" l="1"/>
  <c r="X1619" i="1"/>
  <c r="Y1619" i="1"/>
  <c r="U1621" i="1"/>
  <c r="I1620" i="1"/>
  <c r="U1622" i="1" l="1"/>
  <c r="I1621" i="1"/>
  <c r="X1620" i="1"/>
  <c r="J1620" i="1"/>
  <c r="Y1620" i="1"/>
  <c r="Y1621" i="1" l="1"/>
  <c r="X1621" i="1"/>
  <c r="J1621" i="1"/>
  <c r="I1622" i="1"/>
  <c r="U1623" i="1"/>
  <c r="X1622" i="1" l="1"/>
  <c r="Y1622" i="1"/>
  <c r="J1622" i="1"/>
  <c r="I1623" i="1"/>
  <c r="U1624" i="1"/>
  <c r="I1624" i="1" l="1"/>
  <c r="U1625" i="1"/>
  <c r="X1623" i="1"/>
  <c r="Y1623" i="1"/>
  <c r="J1623" i="1"/>
  <c r="Y1624" i="1" l="1"/>
  <c r="X1624" i="1"/>
  <c r="J1624" i="1"/>
  <c r="U1626" i="1"/>
  <c r="I1625" i="1"/>
  <c r="X1625" i="1" l="1"/>
  <c r="Y1625" i="1"/>
  <c r="J1625" i="1"/>
  <c r="U1627" i="1"/>
  <c r="I1626" i="1"/>
  <c r="U1628" i="1" l="1"/>
  <c r="I1627" i="1"/>
  <c r="J1626" i="1"/>
  <c r="Y1626" i="1"/>
  <c r="X1626" i="1"/>
  <c r="Y1627" i="1" l="1"/>
  <c r="J1627" i="1"/>
  <c r="X1627" i="1"/>
  <c r="U1629" i="1"/>
  <c r="I1628" i="1"/>
  <c r="Y1628" i="1" l="1"/>
  <c r="J1628" i="1"/>
  <c r="X1628" i="1"/>
  <c r="I1629" i="1"/>
  <c r="U1630" i="1"/>
  <c r="Y1629" i="1" l="1"/>
  <c r="X1629" i="1"/>
  <c r="J1629" i="1"/>
  <c r="I1630" i="1"/>
  <c r="U1631" i="1"/>
  <c r="X1630" i="1" l="1"/>
  <c r="Y1630" i="1"/>
  <c r="J1630" i="1"/>
  <c r="U1632" i="1"/>
  <c r="I1631" i="1"/>
  <c r="I1632" i="1" l="1"/>
  <c r="U1633" i="1"/>
  <c r="Y1631" i="1"/>
  <c r="X1631" i="1"/>
  <c r="J1631" i="1"/>
  <c r="U1634" i="1" l="1"/>
  <c r="I1633" i="1"/>
  <c r="X1632" i="1"/>
  <c r="Y1632" i="1"/>
  <c r="J1632" i="1"/>
  <c r="X1633" i="1" l="1"/>
  <c r="Y1633" i="1"/>
  <c r="J1633" i="1"/>
  <c r="I1634" i="1"/>
  <c r="U1635" i="1"/>
  <c r="U1636" i="1" l="1"/>
  <c r="I1635" i="1"/>
  <c r="J1634" i="1"/>
  <c r="Y1634" i="1"/>
  <c r="X1634" i="1"/>
  <c r="Y1635" i="1" l="1"/>
  <c r="J1635" i="1"/>
  <c r="X1635" i="1"/>
  <c r="U1637" i="1"/>
  <c r="I1636" i="1"/>
  <c r="I1637" i="1" l="1"/>
  <c r="U1638" i="1"/>
  <c r="Y1636" i="1"/>
  <c r="X1636" i="1"/>
  <c r="J1636" i="1"/>
  <c r="U1639" i="1" l="1"/>
  <c r="I1638" i="1"/>
  <c r="X1637" i="1"/>
  <c r="Y1637" i="1"/>
  <c r="J1637" i="1"/>
  <c r="Y1638" i="1" l="1"/>
  <c r="X1638" i="1"/>
  <c r="J1638" i="1"/>
  <c r="I1639" i="1"/>
  <c r="U1640" i="1"/>
  <c r="I1640" i="1" l="1"/>
  <c r="U1641" i="1"/>
  <c r="Y1639" i="1"/>
  <c r="X1639" i="1"/>
  <c r="J1639" i="1"/>
  <c r="U1642" i="1" l="1"/>
  <c r="I1641" i="1"/>
  <c r="X1640" i="1"/>
  <c r="J1640" i="1"/>
  <c r="Y1640" i="1"/>
  <c r="J1641" i="1" l="1"/>
  <c r="Y1641" i="1"/>
  <c r="X1641" i="1"/>
  <c r="U1643" i="1"/>
  <c r="I1642" i="1"/>
  <c r="X1642" i="1" l="1"/>
  <c r="J1642" i="1"/>
  <c r="Y1642" i="1"/>
  <c r="U1644" i="1"/>
  <c r="I1643" i="1"/>
  <c r="U1645" i="1" l="1"/>
  <c r="I1644" i="1"/>
  <c r="J1643" i="1"/>
  <c r="X1643" i="1"/>
  <c r="Y1643" i="1"/>
  <c r="J1644" i="1" l="1"/>
  <c r="Y1644" i="1"/>
  <c r="X1644" i="1"/>
  <c r="I1645" i="1"/>
  <c r="U1646" i="1"/>
  <c r="X1645" i="1" l="1"/>
  <c r="J1645" i="1"/>
  <c r="Y1645" i="1"/>
  <c r="I1646" i="1"/>
  <c r="U1647" i="1"/>
  <c r="U1648" i="1" l="1"/>
  <c r="I1647" i="1"/>
  <c r="X1646" i="1"/>
  <c r="Y1646" i="1"/>
  <c r="J1646" i="1"/>
  <c r="Y1647" i="1" l="1"/>
  <c r="X1647" i="1"/>
  <c r="J1647" i="1"/>
  <c r="U1649" i="1"/>
  <c r="I1648" i="1"/>
  <c r="U1650" i="1" l="1"/>
  <c r="I1649" i="1"/>
  <c r="X1648" i="1"/>
  <c r="J1648" i="1"/>
  <c r="Y1648" i="1"/>
  <c r="Y1649" i="1" l="1"/>
  <c r="X1649" i="1"/>
  <c r="J1649" i="1"/>
  <c r="U1651" i="1"/>
  <c r="I1650" i="1"/>
  <c r="U1652" i="1" l="1"/>
  <c r="I1651" i="1"/>
  <c r="J1650" i="1"/>
  <c r="Y1650" i="1"/>
  <c r="X1650" i="1"/>
  <c r="J1651" i="1" l="1"/>
  <c r="X1651" i="1"/>
  <c r="Y1651" i="1"/>
  <c r="U1653" i="1"/>
  <c r="I1652" i="1"/>
  <c r="I1653" i="1" l="1"/>
  <c r="U1654" i="1"/>
  <c r="J1652" i="1"/>
  <c r="X1652" i="1"/>
  <c r="Y1652" i="1"/>
  <c r="I1654" i="1" l="1"/>
  <c r="U1655" i="1"/>
  <c r="J1653" i="1"/>
  <c r="Y1653" i="1"/>
  <c r="X1653" i="1"/>
  <c r="I1655" i="1" l="1"/>
  <c r="U1656" i="1"/>
  <c r="Y1654" i="1"/>
  <c r="X1654" i="1"/>
  <c r="J1654" i="1"/>
  <c r="I1656" i="1" l="1"/>
  <c r="U1657" i="1"/>
  <c r="Y1655" i="1"/>
  <c r="X1655" i="1"/>
  <c r="J1655" i="1"/>
  <c r="U1658" i="1" l="1"/>
  <c r="I1657" i="1"/>
  <c r="J1656" i="1"/>
  <c r="X1656" i="1"/>
  <c r="Y1656" i="1"/>
  <c r="Y1657" i="1" l="1"/>
  <c r="X1657" i="1"/>
  <c r="J1657" i="1"/>
  <c r="I1658" i="1"/>
  <c r="U1659" i="1"/>
  <c r="U1660" i="1" l="1"/>
  <c r="I1659" i="1"/>
  <c r="Y1658" i="1"/>
  <c r="J1658" i="1"/>
  <c r="X1658" i="1"/>
  <c r="Y1659" i="1" l="1"/>
  <c r="X1659" i="1"/>
  <c r="J1659" i="1"/>
  <c r="U1661" i="1"/>
  <c r="I1660" i="1"/>
  <c r="Y1660" i="1" l="1"/>
  <c r="X1660" i="1"/>
  <c r="J1660" i="1"/>
  <c r="I1661" i="1"/>
  <c r="U1662" i="1"/>
  <c r="J1661" i="1" l="1"/>
  <c r="Y1661" i="1"/>
  <c r="X1661" i="1"/>
  <c r="U1663" i="1"/>
  <c r="I1662" i="1"/>
  <c r="X1662" i="1" l="1"/>
  <c r="Y1662" i="1"/>
  <c r="J1662" i="1"/>
  <c r="U1664" i="1"/>
  <c r="I1663" i="1"/>
  <c r="I1664" i="1" l="1"/>
  <c r="U1665" i="1"/>
  <c r="X1663" i="1"/>
  <c r="Y1663" i="1"/>
  <c r="J1663" i="1"/>
  <c r="X1664" i="1" l="1"/>
  <c r="J1664" i="1"/>
  <c r="Y1664" i="1"/>
  <c r="U1666" i="1"/>
  <c r="I1665" i="1"/>
  <c r="X1665" i="1" l="1"/>
  <c r="Y1665" i="1"/>
  <c r="J1665" i="1"/>
  <c r="I1666" i="1"/>
  <c r="U1667" i="1"/>
  <c r="I1667" i="1" l="1"/>
  <c r="U1668" i="1"/>
  <c r="X1666" i="1"/>
  <c r="J1666" i="1"/>
  <c r="Y1666" i="1"/>
  <c r="U1669" i="1" l="1"/>
  <c r="I1668" i="1"/>
  <c r="J1667" i="1"/>
  <c r="X1667" i="1"/>
  <c r="Y1667" i="1"/>
  <c r="X1668" i="1" l="1"/>
  <c r="J1668" i="1"/>
  <c r="Y1668" i="1"/>
  <c r="U1670" i="1"/>
  <c r="I1669" i="1"/>
  <c r="Y1669" i="1" l="1"/>
  <c r="J1669" i="1"/>
  <c r="X1669" i="1"/>
  <c r="I1670" i="1"/>
  <c r="U1671" i="1"/>
  <c r="I1671" i="1" l="1"/>
  <c r="U1672" i="1"/>
  <c r="Y1670" i="1"/>
  <c r="J1670" i="1"/>
  <c r="X1670" i="1"/>
  <c r="U1673" i="1" l="1"/>
  <c r="I1672" i="1"/>
  <c r="J1671" i="1"/>
  <c r="Y1671" i="1"/>
  <c r="X1671" i="1"/>
  <c r="J1672" i="1" l="1"/>
  <c r="X1672" i="1"/>
  <c r="Y1672" i="1"/>
  <c r="U1674" i="1"/>
  <c r="I1673" i="1"/>
  <c r="Y1673" i="1" l="1"/>
  <c r="X1673" i="1"/>
  <c r="J1673" i="1"/>
  <c r="I1674" i="1"/>
  <c r="U1675" i="1"/>
  <c r="U1676" i="1" l="1"/>
  <c r="I1675" i="1"/>
  <c r="X1674" i="1"/>
  <c r="Y1674" i="1"/>
  <c r="J1674" i="1"/>
  <c r="Y1675" i="1" l="1"/>
  <c r="J1675" i="1"/>
  <c r="X1675" i="1"/>
  <c r="I1676" i="1"/>
  <c r="U1677" i="1"/>
  <c r="Y1676" i="1" l="1"/>
  <c r="X1676" i="1"/>
  <c r="J1676" i="1"/>
  <c r="U1678" i="1"/>
  <c r="I1677" i="1"/>
  <c r="Y1677" i="1" l="1"/>
  <c r="X1677" i="1"/>
  <c r="J1677" i="1"/>
  <c r="U1679" i="1"/>
  <c r="I1678" i="1"/>
  <c r="Y1678" i="1" l="1"/>
  <c r="J1678" i="1"/>
  <c r="X1678" i="1"/>
  <c r="I1679" i="1"/>
  <c r="U1680" i="1"/>
  <c r="X1679" i="1" l="1"/>
  <c r="Y1679" i="1"/>
  <c r="J1679" i="1"/>
  <c r="I1680" i="1"/>
  <c r="U1681" i="1"/>
  <c r="U1682" i="1" l="1"/>
  <c r="I1681" i="1"/>
  <c r="X1680" i="1"/>
  <c r="J1680" i="1"/>
  <c r="Y1680" i="1"/>
  <c r="Y1681" i="1" l="1"/>
  <c r="J1681" i="1"/>
  <c r="X1681" i="1"/>
  <c r="I1682" i="1"/>
  <c r="U1683" i="1"/>
  <c r="U1684" i="1" l="1"/>
  <c r="I1683" i="1"/>
  <c r="Y1682" i="1"/>
  <c r="X1682" i="1"/>
  <c r="J1682" i="1"/>
  <c r="X1683" i="1" l="1"/>
  <c r="J1683" i="1"/>
  <c r="Y1683" i="1"/>
  <c r="I1684" i="1"/>
  <c r="U1685" i="1"/>
  <c r="Y1684" i="1" l="1"/>
  <c r="X1684" i="1"/>
  <c r="J1684" i="1"/>
  <c r="U1686" i="1"/>
  <c r="I1685" i="1"/>
  <c r="U1687" i="1" l="1"/>
  <c r="I1686" i="1"/>
  <c r="X1685" i="1"/>
  <c r="Y1685" i="1"/>
  <c r="J1685" i="1"/>
  <c r="Y1686" i="1" l="1"/>
  <c r="X1686" i="1"/>
  <c r="J1686" i="1"/>
  <c r="I1687" i="1"/>
  <c r="U1688" i="1"/>
  <c r="U1689" i="1" l="1"/>
  <c r="I1688" i="1"/>
  <c r="X1687" i="1"/>
  <c r="Y1687" i="1"/>
  <c r="J1687" i="1"/>
  <c r="J1688" i="1" l="1"/>
  <c r="X1688" i="1"/>
  <c r="Y1688" i="1"/>
  <c r="U1690" i="1"/>
  <c r="I1689" i="1"/>
  <c r="X1689" i="1" l="1"/>
  <c r="Y1689" i="1"/>
  <c r="J1689" i="1"/>
  <c r="I1690" i="1"/>
  <c r="U1691" i="1"/>
  <c r="U1692" i="1" l="1"/>
  <c r="I1691" i="1"/>
  <c r="Y1690" i="1"/>
  <c r="J1690" i="1"/>
  <c r="X1690" i="1"/>
  <c r="X1691" i="1" l="1"/>
  <c r="J1691" i="1"/>
  <c r="Y1691" i="1"/>
  <c r="I1692" i="1"/>
  <c r="U1693" i="1"/>
  <c r="X1692" i="1" l="1"/>
  <c r="Y1692" i="1"/>
  <c r="J1692" i="1"/>
  <c r="U1694" i="1"/>
  <c r="I1693" i="1"/>
  <c r="J1693" i="1" l="1"/>
  <c r="Y1693" i="1"/>
  <c r="X1693" i="1"/>
  <c r="I1694" i="1"/>
  <c r="U1695" i="1"/>
  <c r="U1696" i="1" l="1"/>
  <c r="I1695" i="1"/>
  <c r="Y1694" i="1"/>
  <c r="X1694" i="1"/>
  <c r="J1694" i="1"/>
  <c r="Y1695" i="1" l="1"/>
  <c r="J1695" i="1"/>
  <c r="X1695" i="1"/>
  <c r="U1697" i="1"/>
  <c r="I1696" i="1"/>
  <c r="X1696" i="1" l="1"/>
  <c r="J1696" i="1"/>
  <c r="Y1696" i="1"/>
  <c r="U1698" i="1"/>
  <c r="I1697" i="1"/>
  <c r="J1697" i="1" l="1"/>
  <c r="Y1697" i="1"/>
  <c r="X1697" i="1"/>
  <c r="I1698" i="1"/>
  <c r="U1699" i="1"/>
  <c r="X1698" i="1" l="1"/>
  <c r="J1698" i="1"/>
  <c r="Y1698" i="1"/>
  <c r="I1699" i="1"/>
  <c r="U1700" i="1"/>
  <c r="U1701" i="1" l="1"/>
  <c r="I1700" i="1"/>
  <c r="Y1699" i="1"/>
  <c r="X1699" i="1"/>
  <c r="J1699" i="1"/>
  <c r="X1700" i="1" l="1"/>
  <c r="Y1700" i="1"/>
  <c r="J1700" i="1"/>
  <c r="U1702" i="1"/>
  <c r="I1701" i="1"/>
  <c r="I1702" i="1" l="1"/>
  <c r="U1703" i="1"/>
  <c r="X1701" i="1"/>
  <c r="J1701" i="1"/>
  <c r="Y1701" i="1"/>
  <c r="I1703" i="1" l="1"/>
  <c r="U1704" i="1"/>
  <c r="Y1702" i="1"/>
  <c r="X1702" i="1"/>
  <c r="J1702" i="1"/>
  <c r="I1704" i="1" l="1"/>
  <c r="U1705" i="1"/>
  <c r="Y1703" i="1"/>
  <c r="X1703" i="1"/>
  <c r="J1703" i="1"/>
  <c r="U1706" i="1" l="1"/>
  <c r="I1705" i="1"/>
  <c r="J1704" i="1"/>
  <c r="X1704" i="1"/>
  <c r="Y1704" i="1"/>
  <c r="Y1705" i="1" l="1"/>
  <c r="X1705" i="1"/>
  <c r="J1705" i="1"/>
  <c r="U1707" i="1"/>
  <c r="I1706" i="1"/>
  <c r="I1707" i="1" l="1"/>
  <c r="U1708" i="1"/>
  <c r="X1706" i="1"/>
  <c r="Y1706" i="1"/>
  <c r="J1706" i="1"/>
  <c r="I1708" i="1" l="1"/>
  <c r="U1709" i="1"/>
  <c r="X1707" i="1"/>
  <c r="Y1707" i="1"/>
  <c r="J1707" i="1"/>
  <c r="U1710" i="1" l="1"/>
  <c r="I1709" i="1"/>
  <c r="X1708" i="1"/>
  <c r="J1708" i="1"/>
  <c r="Y1708" i="1"/>
  <c r="I1710" i="1" l="1"/>
  <c r="U1711" i="1"/>
  <c r="X1709" i="1"/>
  <c r="Y1709" i="1"/>
  <c r="J1709" i="1"/>
  <c r="U1712" i="1" l="1"/>
  <c r="I1711" i="1"/>
  <c r="X1710" i="1"/>
  <c r="Y1710" i="1"/>
  <c r="J1710" i="1"/>
  <c r="Y1711" i="1" l="1"/>
  <c r="X1711" i="1"/>
  <c r="J1711" i="1"/>
  <c r="I1712" i="1"/>
  <c r="U1713" i="1"/>
  <c r="Y1712" i="1" l="1"/>
  <c r="X1712" i="1"/>
  <c r="J1712" i="1"/>
  <c r="U1714" i="1"/>
  <c r="I1713" i="1"/>
  <c r="I1714" i="1" l="1"/>
  <c r="U1715" i="1"/>
  <c r="X1713" i="1"/>
  <c r="Y1713" i="1"/>
  <c r="J1713" i="1"/>
  <c r="I1715" i="1" l="1"/>
  <c r="U1716" i="1"/>
  <c r="Y1714" i="1"/>
  <c r="J1714" i="1"/>
  <c r="X1714" i="1"/>
  <c r="U1717" i="1" l="1"/>
  <c r="I1716" i="1"/>
  <c r="X1715" i="1"/>
  <c r="J1715" i="1"/>
  <c r="Y1715" i="1"/>
  <c r="Y1716" i="1" l="1"/>
  <c r="X1716" i="1"/>
  <c r="J1716" i="1"/>
  <c r="U1718" i="1"/>
  <c r="I1717" i="1"/>
  <c r="I1718" i="1" l="1"/>
  <c r="U1719" i="1"/>
  <c r="J1717" i="1"/>
  <c r="X1717" i="1"/>
  <c r="Y1717" i="1"/>
  <c r="U1720" i="1" l="1"/>
  <c r="I1719" i="1"/>
  <c r="X1718" i="1"/>
  <c r="Y1718" i="1"/>
  <c r="J1718" i="1"/>
  <c r="X1719" i="1" l="1"/>
  <c r="J1719" i="1"/>
  <c r="Y1719" i="1"/>
  <c r="I1720" i="1"/>
  <c r="U1721" i="1"/>
  <c r="I1721" i="1" l="1"/>
  <c r="U1722" i="1"/>
  <c r="X1720" i="1"/>
  <c r="Y1720" i="1"/>
  <c r="J1720" i="1"/>
  <c r="U1723" i="1" l="1"/>
  <c r="I1722" i="1"/>
  <c r="Y1721" i="1"/>
  <c r="X1721" i="1"/>
  <c r="J1721" i="1"/>
  <c r="X1722" i="1" l="1"/>
  <c r="Y1722" i="1"/>
  <c r="J1722" i="1"/>
  <c r="I1723" i="1"/>
  <c r="U1724" i="1"/>
  <c r="Y1723" i="1" l="1"/>
  <c r="X1723" i="1"/>
  <c r="J1723" i="1"/>
  <c r="U1725" i="1"/>
  <c r="I1724" i="1"/>
  <c r="X1724" i="1" l="1"/>
  <c r="J1724" i="1"/>
  <c r="Y1724" i="1"/>
  <c r="U1726" i="1"/>
  <c r="I1725" i="1"/>
  <c r="Y1725" i="1" l="1"/>
  <c r="X1725" i="1"/>
  <c r="J1725" i="1"/>
  <c r="I1726" i="1"/>
  <c r="U1727" i="1"/>
  <c r="I1727" i="1" l="1"/>
  <c r="U1728" i="1"/>
  <c r="Y1726" i="1"/>
  <c r="X1726" i="1"/>
  <c r="J1726" i="1"/>
  <c r="I1728" i="1" l="1"/>
  <c r="U1729" i="1"/>
  <c r="X1727" i="1"/>
  <c r="Y1727" i="1"/>
  <c r="J1727" i="1"/>
  <c r="U1730" i="1" l="1"/>
  <c r="I1729" i="1"/>
  <c r="J1728" i="1"/>
  <c r="Y1728" i="1"/>
  <c r="X1728" i="1"/>
  <c r="Y1729" i="1" l="1"/>
  <c r="X1729" i="1"/>
  <c r="J1729" i="1"/>
  <c r="I1730" i="1"/>
  <c r="U1731" i="1"/>
  <c r="U1732" i="1" l="1"/>
  <c r="I1731" i="1"/>
  <c r="J1730" i="1"/>
  <c r="X1730" i="1"/>
  <c r="Y1730" i="1"/>
  <c r="Y1731" i="1" l="1"/>
  <c r="X1731" i="1"/>
  <c r="J1731" i="1"/>
  <c r="I1732" i="1"/>
  <c r="U1733" i="1"/>
  <c r="U1734" i="1" l="1"/>
  <c r="I1733" i="1"/>
  <c r="Y1732" i="1"/>
  <c r="J1732" i="1"/>
  <c r="X1732" i="1"/>
  <c r="Y1733" i="1" l="1"/>
  <c r="X1733" i="1"/>
  <c r="J1733" i="1"/>
  <c r="U1735" i="1"/>
  <c r="I1734" i="1"/>
  <c r="I1735" i="1" l="1"/>
  <c r="U1736" i="1"/>
  <c r="X1734" i="1"/>
  <c r="J1734" i="1"/>
  <c r="Y1734" i="1"/>
  <c r="U1737" i="1" l="1"/>
  <c r="I1736" i="1"/>
  <c r="X1735" i="1"/>
  <c r="Y1735" i="1"/>
  <c r="J1735" i="1"/>
  <c r="J1736" i="1" l="1"/>
  <c r="X1736" i="1"/>
  <c r="Y1736" i="1"/>
  <c r="I1737" i="1"/>
  <c r="U1738" i="1"/>
  <c r="U1739" i="1" l="1"/>
  <c r="I1738" i="1"/>
  <c r="Y1737" i="1"/>
  <c r="X1737" i="1"/>
  <c r="J1737" i="1"/>
  <c r="J1738" i="1" l="1"/>
  <c r="Y1738" i="1"/>
  <c r="X1738" i="1"/>
  <c r="U1740" i="1"/>
  <c r="I1739" i="1"/>
  <c r="U1741" i="1" l="1"/>
  <c r="I1740" i="1"/>
  <c r="Y1739" i="1"/>
  <c r="J1739" i="1"/>
  <c r="X1739" i="1"/>
  <c r="X1740" i="1" l="1"/>
  <c r="J1740" i="1"/>
  <c r="Y1740" i="1"/>
  <c r="U1742" i="1"/>
  <c r="I1741" i="1"/>
  <c r="U1743" i="1" l="1"/>
  <c r="I1742" i="1"/>
  <c r="Y1741" i="1"/>
  <c r="J1741" i="1"/>
  <c r="X1741" i="1"/>
  <c r="J1742" i="1" l="1"/>
  <c r="X1742" i="1"/>
  <c r="Y1742" i="1"/>
  <c r="I1743" i="1"/>
  <c r="U1744" i="1"/>
  <c r="I1744" i="1" l="1"/>
  <c r="U1745" i="1"/>
  <c r="Y1743" i="1"/>
  <c r="X1743" i="1"/>
  <c r="J1743" i="1"/>
  <c r="I1745" i="1" l="1"/>
  <c r="U1746" i="1"/>
  <c r="Y1744" i="1"/>
  <c r="X1744" i="1"/>
  <c r="J1744" i="1"/>
  <c r="U1747" i="1" l="1"/>
  <c r="I1746" i="1"/>
  <c r="J1745" i="1"/>
  <c r="X1745" i="1"/>
  <c r="Y1745" i="1"/>
  <c r="Y1746" i="1" l="1"/>
  <c r="J1746" i="1"/>
  <c r="X1746" i="1"/>
  <c r="U1748" i="1"/>
  <c r="I1747" i="1"/>
  <c r="U1749" i="1" l="1"/>
  <c r="I1748" i="1"/>
  <c r="X1747" i="1"/>
  <c r="Y1747" i="1"/>
  <c r="J1747" i="1"/>
  <c r="J1748" i="1" l="1"/>
  <c r="X1748" i="1"/>
  <c r="Y1748" i="1"/>
  <c r="U1750" i="1"/>
  <c r="I1749" i="1"/>
  <c r="Y1749" i="1" l="1"/>
  <c r="J1749" i="1"/>
  <c r="X1749" i="1"/>
  <c r="I1750" i="1"/>
  <c r="U1751" i="1"/>
  <c r="X1750" i="1" l="1"/>
  <c r="J1750" i="1"/>
  <c r="Y1750" i="1"/>
  <c r="I1751" i="1"/>
  <c r="U1752" i="1"/>
  <c r="I1752" i="1" l="1"/>
  <c r="U1753" i="1"/>
  <c r="X1751" i="1"/>
  <c r="Y1751" i="1"/>
  <c r="J1751" i="1"/>
  <c r="I1753" i="1" l="1"/>
  <c r="U1754" i="1"/>
  <c r="J1752" i="1"/>
  <c r="Y1752" i="1"/>
  <c r="X1752" i="1"/>
  <c r="I1754" i="1" l="1"/>
  <c r="U1755" i="1"/>
  <c r="X1753" i="1"/>
  <c r="J1753" i="1"/>
  <c r="Y1753" i="1"/>
  <c r="I1755" i="1" l="1"/>
  <c r="Y1755" i="1" s="1"/>
  <c r="U1756" i="1"/>
  <c r="X1755" i="1"/>
  <c r="J1754" i="1"/>
  <c r="Y1754" i="1"/>
  <c r="X1754" i="1"/>
  <c r="J1755" i="1" l="1"/>
  <c r="I1756" i="1"/>
  <c r="U1757" i="1"/>
  <c r="I1757" i="1" l="1"/>
  <c r="U1758" i="1"/>
  <c r="J1756" i="1"/>
  <c r="X1756" i="1"/>
  <c r="Y1756" i="1"/>
  <c r="I1758" i="1" l="1"/>
  <c r="U1759" i="1"/>
  <c r="J1757" i="1"/>
  <c r="X1757" i="1"/>
  <c r="Y1757" i="1"/>
  <c r="U1760" i="1" l="1"/>
  <c r="I1759" i="1"/>
  <c r="J1758" i="1"/>
  <c r="Y1758" i="1"/>
  <c r="X1758" i="1"/>
  <c r="J1759" i="1" l="1"/>
  <c r="X1759" i="1"/>
  <c r="Y1759" i="1"/>
  <c r="I1760" i="1"/>
  <c r="U1761" i="1"/>
  <c r="X1760" i="1" l="1"/>
  <c r="Y1760" i="1"/>
  <c r="I1761" i="1"/>
  <c r="U1762" i="1"/>
  <c r="J1760" i="1"/>
  <c r="I1762" i="1" l="1"/>
  <c r="Y1762" i="1" s="1"/>
  <c r="U1763" i="1"/>
  <c r="X1762" i="1"/>
  <c r="Y1761" i="1"/>
  <c r="J1761" i="1"/>
  <c r="X1761" i="1"/>
  <c r="J1762" i="1" l="1"/>
  <c r="I1763" i="1"/>
  <c r="U1764" i="1"/>
  <c r="U1765" i="1" l="1"/>
  <c r="I1764" i="1"/>
  <c r="X1763" i="1"/>
  <c r="J1763" i="1"/>
  <c r="Y1763" i="1"/>
  <c r="X1764" i="1" l="1"/>
  <c r="Y1764" i="1"/>
  <c r="J1764" i="1"/>
  <c r="I1765" i="1"/>
  <c r="U1766" i="1"/>
  <c r="J1765" i="1" l="1"/>
  <c r="U1767" i="1"/>
  <c r="I1766" i="1"/>
  <c r="Y1765" i="1"/>
  <c r="X1765" i="1"/>
  <c r="Y1766" i="1" l="1"/>
  <c r="J1766" i="1"/>
  <c r="X1766" i="1"/>
  <c r="I1767" i="1"/>
  <c r="U1768" i="1"/>
  <c r="Y1767" i="1" l="1"/>
  <c r="X1767" i="1"/>
  <c r="I1768" i="1"/>
  <c r="U1769" i="1"/>
  <c r="J1767" i="1"/>
  <c r="X1768" i="1" l="1"/>
  <c r="Y1768" i="1"/>
  <c r="J1768" i="1"/>
  <c r="U1770" i="1"/>
  <c r="I1769" i="1"/>
  <c r="J1769" i="1" l="1"/>
  <c r="Y1769" i="1"/>
  <c r="X1769" i="1"/>
  <c r="I1770" i="1"/>
  <c r="U1771" i="1"/>
  <c r="U1772" i="1" l="1"/>
  <c r="I1771" i="1"/>
  <c r="Y1770" i="1"/>
  <c r="X1770" i="1"/>
  <c r="J1770" i="1"/>
  <c r="J1771" i="1" l="1"/>
  <c r="Y1771" i="1"/>
  <c r="X1771" i="1"/>
  <c r="U1773" i="1"/>
  <c r="I1772" i="1"/>
  <c r="I1773" i="1" l="1"/>
  <c r="U1774" i="1"/>
  <c r="J1772" i="1"/>
  <c r="Y1772" i="1"/>
  <c r="X1772" i="1"/>
  <c r="I1774" i="1" l="1"/>
  <c r="U1775" i="1"/>
  <c r="J1773" i="1"/>
  <c r="X1773" i="1"/>
  <c r="Y1773" i="1"/>
  <c r="U1776" i="1" l="1"/>
  <c r="I1775" i="1"/>
  <c r="J1774" i="1"/>
  <c r="X1774" i="1"/>
  <c r="Y1774" i="1"/>
  <c r="Y1775" i="1" l="1"/>
  <c r="X1775" i="1"/>
  <c r="J1775" i="1"/>
  <c r="U1777" i="1"/>
  <c r="I1776" i="1"/>
  <c r="J1776" i="1" l="1"/>
  <c r="Y1776" i="1"/>
  <c r="X1776" i="1"/>
  <c r="I1777" i="1"/>
  <c r="U1778" i="1"/>
  <c r="U1779" i="1" l="1"/>
  <c r="I1778" i="1"/>
  <c r="J1777" i="1"/>
  <c r="Y1777" i="1"/>
  <c r="X1777" i="1"/>
  <c r="J1778" i="1" l="1"/>
  <c r="X1778" i="1"/>
  <c r="Y1778" i="1"/>
  <c r="I1779" i="1"/>
  <c r="U1780" i="1"/>
  <c r="I1780" i="1" l="1"/>
  <c r="U1781" i="1"/>
  <c r="J1779" i="1"/>
  <c r="Y1779" i="1"/>
  <c r="X1779" i="1"/>
  <c r="I1781" i="1" l="1"/>
  <c r="U1782" i="1"/>
  <c r="J1780" i="1"/>
  <c r="X1780" i="1"/>
  <c r="Y1780" i="1"/>
  <c r="U1783" i="1" l="1"/>
  <c r="I1782" i="1"/>
  <c r="J1781" i="1"/>
  <c r="X1781" i="1"/>
  <c r="Y1781" i="1"/>
  <c r="J1782" i="1" l="1"/>
  <c r="X1782" i="1"/>
  <c r="Y1782" i="1"/>
  <c r="U1784" i="1"/>
  <c r="I1783" i="1"/>
  <c r="J1783" i="1" l="1"/>
  <c r="X1783" i="1"/>
  <c r="Y1783" i="1"/>
  <c r="U1785" i="1"/>
  <c r="I1784" i="1"/>
  <c r="J1784" i="1" l="1"/>
  <c r="Y1784" i="1"/>
  <c r="X1784" i="1"/>
  <c r="I1785" i="1"/>
  <c r="U1786" i="1"/>
  <c r="I1786" i="1" l="1"/>
  <c r="U1787" i="1"/>
  <c r="J1785" i="1"/>
  <c r="Y1785" i="1"/>
  <c r="X1785" i="1"/>
  <c r="J1786" i="1" l="1"/>
  <c r="U1788" i="1"/>
  <c r="I1787" i="1"/>
  <c r="X1786" i="1"/>
  <c r="Y1786" i="1"/>
  <c r="J1787" i="1" l="1"/>
  <c r="Y1787" i="1"/>
  <c r="X1787" i="1"/>
  <c r="U1789" i="1"/>
  <c r="I1788" i="1"/>
  <c r="Y1788" i="1" l="1"/>
  <c r="X1788" i="1"/>
  <c r="U1790" i="1"/>
  <c r="I1789" i="1"/>
  <c r="J1788" i="1"/>
  <c r="J1789" i="1" l="1"/>
  <c r="X1789" i="1"/>
  <c r="Y1789" i="1"/>
  <c r="I1790" i="1"/>
  <c r="U1791" i="1"/>
  <c r="U1792" i="1" l="1"/>
  <c r="I1791" i="1"/>
  <c r="J1790" i="1"/>
  <c r="Y1790" i="1"/>
  <c r="X1790" i="1"/>
  <c r="X1791" i="1" l="1"/>
  <c r="Y1791" i="1"/>
  <c r="J1791" i="1"/>
  <c r="U1793" i="1"/>
  <c r="I1792" i="1"/>
  <c r="Y1792" i="1" l="1"/>
  <c r="J1792" i="1"/>
  <c r="X1792" i="1"/>
  <c r="I1793" i="1"/>
  <c r="U1794" i="1"/>
  <c r="U1795" i="1" l="1"/>
  <c r="I1794" i="1"/>
  <c r="J1793" i="1"/>
  <c r="Y1793" i="1"/>
  <c r="X1793" i="1"/>
  <c r="Y1794" i="1" l="1"/>
  <c r="X1794" i="1"/>
  <c r="J1794" i="1"/>
  <c r="I1795" i="1"/>
  <c r="U1796" i="1"/>
  <c r="U1797" i="1" l="1"/>
  <c r="I1796" i="1"/>
  <c r="X1795" i="1"/>
  <c r="Y1795" i="1"/>
  <c r="J1795" i="1"/>
  <c r="J1796" i="1" l="1"/>
  <c r="Y1796" i="1"/>
  <c r="X1796" i="1"/>
  <c r="I1797" i="1"/>
  <c r="U1798" i="1"/>
  <c r="I1798" i="1" l="1"/>
  <c r="U1799" i="1"/>
  <c r="Y1797" i="1"/>
  <c r="X1797" i="1"/>
  <c r="J1797" i="1"/>
  <c r="I1799" i="1" l="1"/>
  <c r="U1800" i="1"/>
  <c r="Y1798" i="1"/>
  <c r="J1798" i="1"/>
  <c r="X1798" i="1"/>
  <c r="U1801" i="1" l="1"/>
  <c r="I1800" i="1"/>
  <c r="J1799" i="1"/>
  <c r="Y1799" i="1"/>
  <c r="X1799" i="1"/>
  <c r="J1800" i="1" l="1"/>
  <c r="X1800" i="1"/>
  <c r="Y1800" i="1"/>
  <c r="I1801" i="1"/>
  <c r="U1802" i="1"/>
  <c r="I1802" i="1" l="1"/>
  <c r="U1803" i="1"/>
  <c r="Y1801" i="1"/>
  <c r="X1801" i="1"/>
  <c r="J1801" i="1"/>
  <c r="I1803" i="1" l="1"/>
  <c r="U1804" i="1"/>
  <c r="X1802" i="1"/>
  <c r="Y1802" i="1"/>
  <c r="J1802" i="1"/>
  <c r="I1804" i="1" l="1"/>
  <c r="U1805" i="1"/>
  <c r="J1803" i="1"/>
  <c r="X1803" i="1"/>
  <c r="Y1803" i="1"/>
  <c r="I1805" i="1" l="1"/>
  <c r="U1806" i="1"/>
  <c r="X1804" i="1"/>
  <c r="Y1804" i="1"/>
  <c r="J1804" i="1"/>
  <c r="U1807" i="1" l="1"/>
  <c r="I1806" i="1"/>
  <c r="X1805" i="1"/>
  <c r="J1805" i="1"/>
  <c r="Y1805" i="1"/>
  <c r="X1806" i="1" l="1"/>
  <c r="J1806" i="1"/>
  <c r="Y1806" i="1"/>
  <c r="U1808" i="1"/>
  <c r="I1807" i="1"/>
  <c r="Y1807" i="1" l="1"/>
  <c r="X1807" i="1"/>
  <c r="J1807" i="1"/>
  <c r="I1808" i="1"/>
  <c r="U1809" i="1"/>
  <c r="I1809" i="1" l="1"/>
  <c r="U1810" i="1"/>
  <c r="J1808" i="1"/>
  <c r="X1808" i="1"/>
  <c r="Y1808" i="1"/>
  <c r="I1810" i="1" l="1"/>
  <c r="U1811" i="1"/>
  <c r="J1809" i="1"/>
  <c r="Y1809" i="1"/>
  <c r="X1809" i="1"/>
  <c r="U1812" i="1" l="1"/>
  <c r="I1811" i="1"/>
  <c r="X1810" i="1"/>
  <c r="Y1810" i="1"/>
  <c r="J1810" i="1"/>
  <c r="J1811" i="1" l="1"/>
  <c r="Y1811" i="1"/>
  <c r="X1811" i="1"/>
  <c r="I1812" i="1"/>
  <c r="U1813" i="1"/>
  <c r="I1813" i="1" l="1"/>
  <c r="U1814" i="1"/>
  <c r="Y1812" i="1"/>
  <c r="J1812" i="1"/>
  <c r="X1812" i="1"/>
  <c r="I1814" i="1" l="1"/>
  <c r="U1815" i="1"/>
  <c r="X1813" i="1"/>
  <c r="J1813" i="1"/>
  <c r="Y1813" i="1"/>
  <c r="U1816" i="1" l="1"/>
  <c r="I1815" i="1"/>
  <c r="X1814" i="1"/>
  <c r="J1814" i="1"/>
  <c r="Y1814" i="1"/>
  <c r="J1815" i="1" l="1"/>
  <c r="Y1815" i="1"/>
  <c r="X1815" i="1"/>
  <c r="I1816" i="1"/>
  <c r="U1817" i="1"/>
  <c r="J1816" i="1" l="1"/>
  <c r="Y1816" i="1"/>
  <c r="X1816" i="1"/>
  <c r="I1817" i="1"/>
  <c r="U1818" i="1"/>
  <c r="I1818" i="1" l="1"/>
  <c r="U1819" i="1"/>
  <c r="X1817" i="1"/>
  <c r="Y1817" i="1"/>
  <c r="J1817" i="1"/>
  <c r="U1820" i="1" l="1"/>
  <c r="I1819" i="1"/>
  <c r="X1818" i="1"/>
  <c r="Y1818" i="1"/>
  <c r="J1818" i="1"/>
  <c r="J1819" i="1" l="1"/>
  <c r="Y1819" i="1"/>
  <c r="X1819" i="1"/>
  <c r="U1821" i="1"/>
  <c r="I1820" i="1"/>
  <c r="J1820" i="1" l="1"/>
  <c r="X1820" i="1"/>
  <c r="Y1820" i="1"/>
  <c r="U1822" i="1"/>
  <c r="I1821" i="1"/>
  <c r="X1821" i="1" l="1"/>
  <c r="J1821" i="1"/>
  <c r="Y1821" i="1"/>
  <c r="U1823" i="1"/>
  <c r="I1822" i="1"/>
  <c r="Y1822" i="1" l="1"/>
  <c r="X1822" i="1"/>
  <c r="I1823" i="1"/>
  <c r="U1824" i="1"/>
  <c r="J1822" i="1"/>
  <c r="Y1823" i="1" l="1"/>
  <c r="X1823" i="1"/>
  <c r="J1823" i="1"/>
  <c r="I1824" i="1"/>
  <c r="U1825" i="1"/>
  <c r="I1825" i="1" l="1"/>
  <c r="U1826" i="1"/>
  <c r="X1824" i="1"/>
  <c r="J1824" i="1"/>
  <c r="Y1824" i="1"/>
  <c r="I1826" i="1" l="1"/>
  <c r="U1827" i="1"/>
  <c r="Y1825" i="1"/>
  <c r="J1825" i="1"/>
  <c r="X1825" i="1"/>
  <c r="I1827" i="1" l="1"/>
  <c r="U1828" i="1"/>
  <c r="Y1826" i="1"/>
  <c r="X1826" i="1"/>
  <c r="J1826" i="1"/>
  <c r="J1827" i="1" l="1"/>
  <c r="I1828" i="1"/>
  <c r="U1829" i="1"/>
  <c r="X1827" i="1"/>
  <c r="Y1827" i="1"/>
  <c r="I1829" i="1" l="1"/>
  <c r="U1830" i="1"/>
  <c r="X1828" i="1"/>
  <c r="Y1828" i="1"/>
  <c r="J1828" i="1"/>
  <c r="I1830" i="1" l="1"/>
  <c r="U1831" i="1"/>
  <c r="J1829" i="1"/>
  <c r="Y1829" i="1"/>
  <c r="X1829" i="1"/>
  <c r="U1832" i="1" l="1"/>
  <c r="I1831" i="1"/>
  <c r="X1830" i="1"/>
  <c r="J1830" i="1"/>
  <c r="Y1830" i="1"/>
  <c r="Y1831" i="1" l="1"/>
  <c r="J1831" i="1"/>
  <c r="X1831" i="1"/>
  <c r="I1832" i="1"/>
  <c r="U1833" i="1"/>
  <c r="U1834" i="1" l="1"/>
  <c r="I1833" i="1"/>
  <c r="X1832" i="1"/>
  <c r="J1832" i="1"/>
  <c r="Y1832" i="1"/>
  <c r="X1833" i="1" l="1"/>
  <c r="J1833" i="1"/>
  <c r="Y1833" i="1"/>
  <c r="I1834" i="1"/>
  <c r="U1835" i="1"/>
  <c r="U1836" i="1" l="1"/>
  <c r="I1835" i="1"/>
  <c r="J1834" i="1"/>
  <c r="Y1834" i="1"/>
  <c r="X1834" i="1"/>
  <c r="X1835" i="1" l="1"/>
  <c r="Y1835" i="1"/>
  <c r="J1835" i="1"/>
  <c r="I1836" i="1"/>
  <c r="U1837" i="1"/>
  <c r="I1837" i="1" l="1"/>
  <c r="U1838" i="1"/>
  <c r="Y1836" i="1"/>
  <c r="X1836" i="1"/>
  <c r="J1836" i="1"/>
  <c r="I1838" i="1" l="1"/>
  <c r="U1839" i="1"/>
  <c r="X1837" i="1"/>
  <c r="Y1837" i="1"/>
  <c r="J1837" i="1"/>
  <c r="I1839" i="1" l="1"/>
  <c r="U1840" i="1"/>
  <c r="X1838" i="1"/>
  <c r="Y1838" i="1"/>
  <c r="J1838" i="1"/>
  <c r="J1839" i="1" l="1"/>
  <c r="I1840" i="1"/>
  <c r="Y1840" i="1" s="1"/>
  <c r="U1841" i="1"/>
  <c r="X1840" i="1"/>
  <c r="Y1839" i="1"/>
  <c r="X1839" i="1"/>
  <c r="J1840" i="1" l="1"/>
  <c r="I1841" i="1"/>
  <c r="U1842" i="1"/>
  <c r="U1843" i="1" l="1"/>
  <c r="I1842" i="1"/>
  <c r="Y1841" i="1"/>
  <c r="X1841" i="1"/>
  <c r="J1841" i="1"/>
  <c r="J1842" i="1" l="1"/>
  <c r="X1842" i="1"/>
  <c r="Y1842" i="1"/>
  <c r="I1843" i="1"/>
  <c r="U1844" i="1"/>
  <c r="I1844" i="1" l="1"/>
  <c r="U1845" i="1"/>
  <c r="Y1843" i="1"/>
  <c r="X1843" i="1"/>
  <c r="J1843" i="1"/>
  <c r="J1844" i="1" l="1"/>
  <c r="I1845" i="1"/>
  <c r="U1846" i="1"/>
  <c r="X1844" i="1"/>
  <c r="Y1844" i="1"/>
  <c r="I1846" i="1" l="1"/>
  <c r="U1847" i="1"/>
  <c r="X1845" i="1"/>
  <c r="J1845" i="1"/>
  <c r="Y1845" i="1"/>
  <c r="U1848" i="1" l="1"/>
  <c r="I1847" i="1"/>
  <c r="J1846" i="1"/>
  <c r="Y1846" i="1"/>
  <c r="X1846" i="1"/>
  <c r="X1847" i="1" l="1"/>
  <c r="Y1847" i="1"/>
  <c r="J1847" i="1"/>
  <c r="U1849" i="1"/>
  <c r="I1848" i="1"/>
  <c r="X1848" i="1" l="1"/>
  <c r="Y1848" i="1"/>
  <c r="J1848" i="1"/>
  <c r="U1850" i="1"/>
  <c r="I1849" i="1"/>
  <c r="U1851" i="1" l="1"/>
  <c r="I1850" i="1"/>
  <c r="J1849" i="1"/>
  <c r="X1849" i="1"/>
  <c r="Y1849" i="1"/>
  <c r="Y1850" i="1" l="1"/>
  <c r="X1850" i="1"/>
  <c r="J1850" i="1"/>
  <c r="I1851" i="1"/>
  <c r="U1852" i="1"/>
  <c r="U1853" i="1" l="1"/>
  <c r="I1852" i="1"/>
  <c r="Y1851" i="1"/>
  <c r="X1851" i="1"/>
  <c r="J1851" i="1"/>
  <c r="X1852" i="1" l="1"/>
  <c r="J1852" i="1"/>
  <c r="Y1852" i="1"/>
  <c r="I1853" i="1"/>
  <c r="U1854" i="1"/>
  <c r="I1854" i="1" l="1"/>
  <c r="U1855" i="1"/>
  <c r="J1853" i="1"/>
  <c r="Y1853" i="1"/>
  <c r="X1853" i="1"/>
  <c r="I1855" i="1" l="1"/>
  <c r="U1856" i="1"/>
  <c r="Y1854" i="1"/>
  <c r="X1854" i="1"/>
  <c r="J1854" i="1"/>
  <c r="I1856" i="1" l="1"/>
  <c r="U1857" i="1"/>
  <c r="Y1855" i="1"/>
  <c r="J1855" i="1"/>
  <c r="X1855" i="1"/>
  <c r="I1857" i="1" l="1"/>
  <c r="U1858" i="1"/>
  <c r="J1856" i="1"/>
  <c r="X1856" i="1"/>
  <c r="Y1856" i="1"/>
  <c r="J1857" i="1" l="1"/>
  <c r="I1858" i="1"/>
  <c r="U1859" i="1"/>
  <c r="X1857" i="1"/>
  <c r="Y1857" i="1"/>
  <c r="I1859" i="1" l="1"/>
  <c r="U1860" i="1"/>
  <c r="X1858" i="1"/>
  <c r="J1858" i="1"/>
  <c r="Y1858" i="1"/>
  <c r="U1861" i="1" l="1"/>
  <c r="I1860" i="1"/>
  <c r="X1859" i="1"/>
  <c r="Y1859" i="1"/>
  <c r="J1859" i="1"/>
  <c r="J1860" i="1" l="1"/>
  <c r="Y1860" i="1"/>
  <c r="X1860" i="1"/>
  <c r="I1861" i="1"/>
  <c r="U1862" i="1"/>
  <c r="X1861" i="1" l="1"/>
  <c r="J1861" i="1"/>
  <c r="Y1861" i="1"/>
  <c r="I1862" i="1"/>
  <c r="U1863" i="1"/>
  <c r="Y1862" i="1" l="1"/>
  <c r="J1862" i="1"/>
  <c r="X1862" i="1"/>
  <c r="I1863" i="1"/>
  <c r="U1864" i="1"/>
  <c r="I1864" i="1" l="1"/>
  <c r="U1865" i="1"/>
  <c r="J1863" i="1"/>
  <c r="X1863" i="1"/>
  <c r="Y1863" i="1"/>
  <c r="I1865" i="1" l="1"/>
  <c r="U1866" i="1"/>
  <c r="X1864" i="1"/>
  <c r="J1864" i="1"/>
  <c r="Y1864" i="1"/>
  <c r="U1867" i="1" l="1"/>
  <c r="I1866" i="1"/>
  <c r="J1865" i="1"/>
  <c r="Y1865" i="1"/>
  <c r="X1865" i="1"/>
  <c r="Y1866" i="1" l="1"/>
  <c r="X1866" i="1"/>
  <c r="J1866" i="1"/>
  <c r="I1867" i="1"/>
  <c r="U1868" i="1"/>
  <c r="U1869" i="1" l="1"/>
  <c r="I1868" i="1"/>
  <c r="Y1867" i="1"/>
  <c r="X1867" i="1"/>
  <c r="J1867" i="1"/>
  <c r="Y1868" i="1" l="1"/>
  <c r="J1868" i="1"/>
  <c r="X1868" i="1"/>
  <c r="U1870" i="1"/>
  <c r="I1869" i="1"/>
  <c r="X1869" i="1" l="1"/>
  <c r="Y1869" i="1"/>
  <c r="J1869" i="1"/>
  <c r="I1870" i="1"/>
  <c r="U1871" i="1"/>
  <c r="U1872" i="1" l="1"/>
  <c r="I1871" i="1"/>
  <c r="J1870" i="1"/>
  <c r="Y1870" i="1"/>
  <c r="X1870" i="1"/>
  <c r="J1871" i="1" l="1"/>
  <c r="X1871" i="1"/>
  <c r="Y1871" i="1"/>
  <c r="U1873" i="1"/>
  <c r="I1872" i="1"/>
  <c r="U1874" i="1" l="1"/>
  <c r="I1873" i="1"/>
  <c r="Y1872" i="1"/>
  <c r="X1872" i="1"/>
  <c r="J1872" i="1"/>
  <c r="X1873" i="1" l="1"/>
  <c r="J1873" i="1"/>
  <c r="Y1873" i="1"/>
  <c r="I1874" i="1"/>
  <c r="U1875" i="1"/>
  <c r="I1875" i="1" l="1"/>
  <c r="U1876" i="1"/>
  <c r="X1874" i="1"/>
  <c r="Y1874" i="1"/>
  <c r="J1874" i="1"/>
  <c r="I1876" i="1" l="1"/>
  <c r="U1877" i="1"/>
  <c r="Y1875" i="1"/>
  <c r="J1875" i="1"/>
  <c r="X1875" i="1"/>
  <c r="J1876" i="1" l="1"/>
  <c r="I1877" i="1"/>
  <c r="U1878" i="1"/>
  <c r="X1876" i="1"/>
  <c r="Y1876" i="1"/>
  <c r="I1878" i="1" l="1"/>
  <c r="U1879" i="1"/>
  <c r="J1877" i="1"/>
  <c r="Y1877" i="1"/>
  <c r="X1877" i="1"/>
  <c r="I1879" i="1" l="1"/>
  <c r="U1880" i="1"/>
  <c r="J1878" i="1"/>
  <c r="X1878" i="1"/>
  <c r="Y1878" i="1"/>
  <c r="I1880" i="1" l="1"/>
  <c r="U1881" i="1"/>
  <c r="Y1879" i="1"/>
  <c r="X1879" i="1"/>
  <c r="J1879" i="1"/>
  <c r="I1881" i="1" l="1"/>
  <c r="U1882" i="1"/>
  <c r="J1880" i="1"/>
  <c r="Y1880" i="1"/>
  <c r="X1880" i="1"/>
  <c r="I1882" i="1" l="1"/>
  <c r="U1883" i="1"/>
  <c r="J1881" i="1"/>
  <c r="Y1881" i="1"/>
  <c r="X1881" i="1"/>
  <c r="I1883" i="1" l="1"/>
  <c r="U1884" i="1"/>
  <c r="J1882" i="1"/>
  <c r="X1882" i="1"/>
  <c r="Y1882" i="1"/>
  <c r="I1884" i="1" l="1"/>
  <c r="U1885" i="1"/>
  <c r="X1883" i="1"/>
  <c r="Y1883" i="1"/>
  <c r="J1883" i="1"/>
  <c r="J1884" i="1" l="1"/>
  <c r="I1885" i="1"/>
  <c r="U1886" i="1"/>
  <c r="Y1884" i="1"/>
  <c r="X1884" i="1"/>
  <c r="I1886" i="1" l="1"/>
  <c r="U1887" i="1"/>
  <c r="J1885" i="1"/>
  <c r="Y1885" i="1"/>
  <c r="X1885" i="1"/>
  <c r="I1887" i="1" l="1"/>
  <c r="U1888" i="1"/>
  <c r="J1886" i="1"/>
  <c r="Y1886" i="1"/>
  <c r="X1886" i="1"/>
  <c r="I1888" i="1" l="1"/>
  <c r="U1889" i="1"/>
  <c r="J1887" i="1"/>
  <c r="X1887" i="1"/>
  <c r="Y1887" i="1"/>
  <c r="I1889" i="1" l="1"/>
  <c r="U1890" i="1"/>
  <c r="J1888" i="1"/>
  <c r="X1888" i="1"/>
  <c r="Y1888" i="1"/>
  <c r="I1890" i="1" l="1"/>
  <c r="U1891" i="1"/>
  <c r="X1889" i="1"/>
  <c r="Y1889" i="1"/>
  <c r="J1889" i="1"/>
  <c r="J1890" i="1" l="1"/>
  <c r="I1891" i="1"/>
  <c r="U1892" i="1"/>
  <c r="X1890" i="1"/>
  <c r="Y1890" i="1"/>
  <c r="U1893" i="1" l="1"/>
  <c r="I1892" i="1"/>
  <c r="X1891" i="1"/>
  <c r="Y1891" i="1"/>
  <c r="J1891" i="1"/>
  <c r="J1892" i="1" l="1"/>
  <c r="X1892" i="1"/>
  <c r="Y1892" i="1"/>
  <c r="U1894" i="1"/>
  <c r="I1893" i="1"/>
  <c r="J1893" i="1" l="1"/>
  <c r="X1893" i="1"/>
  <c r="Y1893" i="1"/>
  <c r="I1894" i="1"/>
  <c r="U1895" i="1"/>
  <c r="J1894" i="1" l="1"/>
  <c r="X1894" i="1"/>
  <c r="Y1894" i="1"/>
  <c r="U1896" i="1"/>
  <c r="I1895" i="1"/>
  <c r="I1896" i="1" l="1"/>
  <c r="Y1896" i="1" s="1"/>
  <c r="U1897" i="1"/>
  <c r="Y1895" i="1"/>
  <c r="J1895" i="1"/>
  <c r="X1895" i="1"/>
  <c r="X1896" i="1"/>
  <c r="J1896" i="1" l="1"/>
  <c r="I1897" i="1"/>
  <c r="U1898" i="1"/>
  <c r="I1898" i="1" l="1"/>
  <c r="U1899" i="1"/>
  <c r="J1897" i="1"/>
  <c r="X1897" i="1"/>
  <c r="Y1897" i="1"/>
  <c r="U1900" i="1" l="1"/>
  <c r="I1899" i="1"/>
  <c r="J1898" i="1"/>
  <c r="X1898" i="1"/>
  <c r="Y1898" i="1"/>
  <c r="X1899" i="1" l="1"/>
  <c r="Y1899" i="1"/>
  <c r="J1899" i="1"/>
  <c r="I1900" i="1"/>
  <c r="U1901" i="1"/>
  <c r="X1900" i="1" l="1"/>
  <c r="Y1900" i="1"/>
  <c r="J1900" i="1"/>
  <c r="I1901" i="1"/>
  <c r="U1902" i="1"/>
  <c r="I1902" i="1" l="1"/>
  <c r="U1903" i="1"/>
  <c r="J1901" i="1"/>
  <c r="X1901" i="1"/>
  <c r="Y1901" i="1"/>
  <c r="I1903" i="1" l="1"/>
  <c r="U1904" i="1"/>
  <c r="J1902" i="1"/>
  <c r="Y1902" i="1"/>
  <c r="X1902" i="1"/>
  <c r="I1904" i="1" l="1"/>
  <c r="U1905" i="1"/>
  <c r="X1903" i="1"/>
  <c r="J1903" i="1"/>
  <c r="Y1903" i="1"/>
  <c r="J1904" i="1" l="1"/>
  <c r="I1905" i="1"/>
  <c r="U1906" i="1"/>
  <c r="X1904" i="1"/>
  <c r="Y1904" i="1"/>
  <c r="I1906" i="1" l="1"/>
  <c r="U1907" i="1"/>
  <c r="X1905" i="1"/>
  <c r="J1905" i="1"/>
  <c r="Y1905" i="1"/>
  <c r="I1907" i="1" l="1"/>
  <c r="U1908" i="1"/>
  <c r="J1906" i="1"/>
  <c r="Y1906" i="1"/>
  <c r="X1906" i="1"/>
  <c r="I1908" i="1" l="1"/>
  <c r="U1909" i="1"/>
  <c r="J1907" i="1"/>
  <c r="X1907" i="1"/>
  <c r="Y1907" i="1"/>
  <c r="J1908" i="1" l="1"/>
  <c r="I1909" i="1"/>
  <c r="U1910" i="1"/>
  <c r="Y1908" i="1"/>
  <c r="X1908" i="1"/>
  <c r="U1911" i="1" l="1"/>
  <c r="I1910" i="1"/>
  <c r="J1909" i="1"/>
  <c r="Y1909" i="1"/>
  <c r="J1910" i="1" l="1"/>
  <c r="Y1910" i="1"/>
  <c r="U1912" i="1"/>
  <c r="I1911" i="1"/>
  <c r="Y1911" i="1" s="1"/>
  <c r="U1913" i="1" l="1"/>
  <c r="I1912" i="1"/>
  <c r="Y1912" i="1" s="1"/>
  <c r="J1911" i="1"/>
  <c r="J1912" i="1" l="1"/>
  <c r="U1914" i="1"/>
  <c r="I1913" i="1"/>
  <c r="Y1913" i="1" s="1"/>
  <c r="U1915" i="1" l="1"/>
  <c r="I1914" i="1"/>
  <c r="Y1914" i="1" s="1"/>
  <c r="J1913" i="1"/>
  <c r="J1914" i="1" l="1"/>
  <c r="U1916" i="1"/>
  <c r="I1915" i="1"/>
  <c r="Y1915" i="1" s="1"/>
  <c r="U1917" i="1" l="1"/>
  <c r="I1916" i="1"/>
  <c r="Y1916" i="1" s="1"/>
  <c r="J1915" i="1"/>
  <c r="J1916" i="1" l="1"/>
  <c r="I1917" i="1"/>
  <c r="Y1917" i="1" s="1"/>
  <c r="U1918" i="1"/>
  <c r="I1918" i="1" l="1"/>
  <c r="U1919" i="1"/>
  <c r="J1917" i="1"/>
  <c r="U1920" i="1" l="1"/>
  <c r="I1919" i="1"/>
  <c r="J1918" i="1"/>
  <c r="Y1918" i="1"/>
  <c r="Y1919" i="1" l="1"/>
  <c r="J1919" i="1"/>
  <c r="U1921" i="1"/>
  <c r="I1920" i="1"/>
  <c r="Y1920" i="1" l="1"/>
  <c r="J1920" i="1"/>
  <c r="I1921" i="1"/>
  <c r="Y1921" i="1" s="1"/>
  <c r="U1922" i="1"/>
  <c r="I1922" i="1" l="1"/>
  <c r="U1923" i="1"/>
  <c r="J1921" i="1"/>
  <c r="I1923" i="1" l="1"/>
  <c r="U1924" i="1"/>
  <c r="Y1922" i="1"/>
  <c r="J1922" i="1"/>
  <c r="I1924" i="1" l="1"/>
  <c r="U1925" i="1"/>
  <c r="J1923" i="1"/>
  <c r="Y1923" i="1"/>
  <c r="I1925" i="1" l="1"/>
  <c r="U1926" i="1"/>
  <c r="J1924" i="1"/>
  <c r="Y1924" i="1"/>
  <c r="Y1925" i="1" l="1"/>
  <c r="J1925" i="1"/>
  <c r="I1926" i="1"/>
  <c r="U1927" i="1"/>
  <c r="I1927" i="1" l="1"/>
  <c r="Y1927" i="1" s="1"/>
  <c r="U1928" i="1"/>
  <c r="Y1926" i="1"/>
  <c r="J1926" i="1"/>
  <c r="J1927" i="1" l="1"/>
  <c r="I1928" i="1"/>
  <c r="Y1928" i="1" s="1"/>
  <c r="U1929" i="1"/>
  <c r="I1929" i="1" l="1"/>
  <c r="Y1929" i="1" s="1"/>
  <c r="U1930" i="1"/>
  <c r="J1928" i="1"/>
  <c r="J1929" i="1" l="1"/>
  <c r="I1930" i="1"/>
  <c r="Y1930" i="1" s="1"/>
  <c r="U1931" i="1"/>
  <c r="I1931" i="1" l="1"/>
  <c r="Y1931" i="1" s="1"/>
  <c r="U1932" i="1"/>
  <c r="J1930" i="1"/>
  <c r="J1931" i="1" l="1"/>
  <c r="I1932" i="1"/>
  <c r="Y1932" i="1" s="1"/>
  <c r="U1933" i="1"/>
  <c r="J1932" i="1" l="1"/>
  <c r="I1933" i="1"/>
  <c r="Y1933" i="1" s="1"/>
  <c r="U1934" i="1"/>
  <c r="I1934" i="1" l="1"/>
  <c r="Y1934" i="1" s="1"/>
  <c r="U1935" i="1"/>
  <c r="J1933" i="1"/>
  <c r="J1934" i="1" l="1"/>
  <c r="I1935" i="1"/>
  <c r="Y1935" i="1" s="1"/>
  <c r="U1936" i="1"/>
  <c r="J1935" i="1" l="1"/>
  <c r="I1936" i="1"/>
  <c r="Y1936" i="1" s="1"/>
  <c r="U1937" i="1"/>
  <c r="I1937" i="1" l="1"/>
  <c r="Y1937" i="1" s="1"/>
  <c r="U1938" i="1"/>
  <c r="J1936" i="1"/>
  <c r="J1937" i="1" l="1"/>
  <c r="I1938" i="1"/>
  <c r="Y1938" i="1" s="1"/>
  <c r="U1939" i="1"/>
  <c r="I1939" i="1" l="1"/>
  <c r="Y1939" i="1" s="1"/>
  <c r="U1940" i="1"/>
  <c r="J1938" i="1"/>
  <c r="J1939" i="1" l="1"/>
  <c r="I1940" i="1"/>
  <c r="Y1940" i="1" s="1"/>
  <c r="U1941" i="1"/>
  <c r="I1941" i="1" l="1"/>
  <c r="Y1941" i="1" s="1"/>
  <c r="U1942" i="1"/>
  <c r="J1940" i="1"/>
  <c r="J1941" i="1" l="1"/>
  <c r="I1942" i="1"/>
  <c r="Y1942" i="1" s="1"/>
  <c r="U1943" i="1"/>
  <c r="J1942" i="1" l="1"/>
  <c r="I1943" i="1"/>
  <c r="Y1943" i="1" s="1"/>
  <c r="U1944" i="1"/>
  <c r="I1944" i="1" l="1"/>
  <c r="Y1944" i="1" s="1"/>
  <c r="U1945" i="1"/>
  <c r="I1945" i="1" s="1"/>
  <c r="Y1945" i="1" s="1"/>
  <c r="J1943" i="1"/>
  <c r="J1944" i="1" l="1"/>
  <c r="J1945" i="1"/>
  <c r="U915" i="1" l="1"/>
  <c r="I915" i="1" l="1"/>
  <c r="Y915" i="1" l="1"/>
  <c r="J915" i="1"/>
  <c r="X915" i="1"/>
  <c r="U916" i="1"/>
  <c r="U917" i="1" s="1"/>
  <c r="I917" i="1" s="1"/>
  <c r="X917" i="1" l="1"/>
  <c r="Y917" i="1"/>
  <c r="U918" i="1"/>
  <c r="I916" i="1"/>
  <c r="I918" i="1" l="1"/>
  <c r="U919" i="1"/>
  <c r="X916" i="1"/>
  <c r="J916" i="1"/>
  <c r="J917" i="1" s="1"/>
  <c r="Y916" i="1"/>
  <c r="U920" i="1" l="1"/>
  <c r="I919" i="1"/>
  <c r="Y918" i="1"/>
  <c r="X918" i="1"/>
  <c r="J918" i="1"/>
  <c r="J919" i="1" l="1"/>
  <c r="X919" i="1"/>
  <c r="Y919" i="1"/>
  <c r="I920" i="1"/>
  <c r="U921" i="1"/>
  <c r="U922" i="1" l="1"/>
  <c r="I921" i="1"/>
  <c r="X920" i="1"/>
  <c r="J920" i="1"/>
  <c r="Y920" i="1"/>
  <c r="X921" i="1" l="1"/>
  <c r="Y921" i="1"/>
  <c r="J921" i="1"/>
  <c r="U923" i="1"/>
  <c r="I922" i="1"/>
  <c r="Y922" i="1" l="1"/>
  <c r="J922" i="1"/>
  <c r="X922" i="1"/>
  <c r="U924" i="1"/>
  <c r="I923" i="1"/>
  <c r="J923" i="1" l="1"/>
  <c r="X923" i="1"/>
  <c r="Y923" i="1"/>
  <c r="U925" i="1"/>
  <c r="I924" i="1"/>
  <c r="U926" i="1" l="1"/>
  <c r="I925" i="1"/>
  <c r="X924" i="1"/>
  <c r="Y924" i="1"/>
  <c r="J924" i="1"/>
  <c r="X925" i="1" l="1"/>
  <c r="J925" i="1"/>
  <c r="Y925" i="1"/>
  <c r="I926" i="1"/>
  <c r="U927" i="1"/>
  <c r="I927" i="1" l="1"/>
  <c r="U928" i="1"/>
  <c r="X926" i="1"/>
  <c r="Y926" i="1"/>
  <c r="J926" i="1"/>
  <c r="I928" i="1" l="1"/>
  <c r="U929" i="1"/>
  <c r="J927" i="1"/>
  <c r="X927" i="1"/>
  <c r="Y927" i="1"/>
  <c r="I929" i="1" l="1"/>
  <c r="U930" i="1"/>
  <c r="X928" i="1"/>
  <c r="J928" i="1"/>
  <c r="Y928" i="1"/>
  <c r="U931" i="1" l="1"/>
  <c r="I930" i="1"/>
  <c r="J929" i="1"/>
  <c r="Y929" i="1"/>
  <c r="X929" i="1"/>
  <c r="J930" i="1" l="1"/>
  <c r="Y930" i="1"/>
  <c r="X930" i="1"/>
  <c r="U932" i="1"/>
  <c r="I931" i="1"/>
  <c r="Y931" i="1" l="1"/>
  <c r="X931" i="1"/>
  <c r="J931" i="1"/>
  <c r="U933" i="1"/>
  <c r="I932" i="1"/>
  <c r="U934" i="1" l="1"/>
  <c r="I933" i="1"/>
  <c r="X932" i="1"/>
  <c r="J932" i="1"/>
  <c r="Y932" i="1"/>
  <c r="Y933" i="1" l="1"/>
  <c r="X933" i="1"/>
  <c r="J933" i="1"/>
  <c r="U935" i="1"/>
  <c r="I934" i="1"/>
  <c r="I935" i="1" l="1"/>
  <c r="U936" i="1"/>
  <c r="X934" i="1"/>
  <c r="Y934" i="1"/>
  <c r="J934" i="1"/>
  <c r="U937" i="1" l="1"/>
  <c r="I936" i="1"/>
  <c r="J935" i="1"/>
  <c r="Y935" i="1"/>
  <c r="X935" i="1"/>
  <c r="X936" i="1" l="1"/>
  <c r="J936" i="1"/>
  <c r="Y936" i="1"/>
  <c r="I937" i="1"/>
  <c r="U938" i="1"/>
  <c r="J937" i="1" l="1"/>
  <c r="X937" i="1"/>
  <c r="Y937" i="1"/>
  <c r="U939" i="1"/>
  <c r="I938" i="1"/>
  <c r="U940" i="1" l="1"/>
  <c r="I939" i="1"/>
  <c r="X938" i="1"/>
  <c r="J938" i="1"/>
  <c r="Y938" i="1"/>
  <c r="J939" i="1" l="1"/>
  <c r="Y939" i="1"/>
  <c r="X939" i="1"/>
  <c r="U941" i="1"/>
  <c r="I940" i="1"/>
  <c r="U942" i="1" l="1"/>
  <c r="I941" i="1"/>
  <c r="J940" i="1"/>
  <c r="Y940" i="1"/>
  <c r="X940" i="1"/>
  <c r="J941" i="1" l="1"/>
  <c r="Y941" i="1"/>
  <c r="X941" i="1"/>
  <c r="I942" i="1"/>
  <c r="U943" i="1"/>
  <c r="U944" i="1" l="1"/>
  <c r="I943" i="1"/>
  <c r="Y942" i="1"/>
  <c r="X942" i="1"/>
  <c r="J942" i="1"/>
  <c r="J943" i="1" l="1"/>
  <c r="X943" i="1"/>
  <c r="Y943" i="1"/>
  <c r="I944" i="1"/>
  <c r="U945" i="1"/>
  <c r="U946" i="1" s="1"/>
  <c r="I946" i="1" s="1"/>
  <c r="Y946" i="1" l="1"/>
  <c r="X946" i="1"/>
  <c r="X944" i="1"/>
  <c r="J944" i="1"/>
  <c r="Y944" i="1"/>
  <c r="I945" i="1"/>
  <c r="U947" i="1" l="1"/>
  <c r="U948" i="1" s="1"/>
  <c r="I948" i="1" s="1"/>
  <c r="X945" i="1"/>
  <c r="Y945" i="1"/>
  <c r="J945" i="1"/>
  <c r="J946" i="1" s="1"/>
  <c r="I947" i="1" l="1"/>
  <c r="Y948" i="1"/>
  <c r="X948" i="1"/>
  <c r="X947" i="1" l="1"/>
  <c r="Y947" i="1"/>
  <c r="J947" i="1"/>
  <c r="J948" i="1" s="1"/>
  <c r="U949" i="1"/>
  <c r="I949" i="1" l="1"/>
  <c r="J949" i="1" l="1"/>
  <c r="Y949" i="1"/>
  <c r="X949" i="1"/>
  <c r="U950" i="1" l="1"/>
  <c r="U951" i="1" s="1"/>
  <c r="I951" i="1" l="1"/>
  <c r="U952" i="1"/>
  <c r="I950" i="1"/>
  <c r="U953" i="1" l="1"/>
  <c r="I952" i="1"/>
  <c r="X951" i="1"/>
  <c r="Y951" i="1"/>
  <c r="Y950" i="1"/>
  <c r="X950" i="1"/>
  <c r="J950" i="1"/>
  <c r="J951" i="1" s="1"/>
  <c r="J952" i="1" l="1"/>
  <c r="X952" i="1"/>
  <c r="Y952" i="1"/>
  <c r="I953" i="1"/>
  <c r="U954" i="1"/>
  <c r="I954" i="1" s="1"/>
  <c r="Y953" i="1" l="1"/>
  <c r="J953" i="1"/>
  <c r="J954" i="1" s="1"/>
  <c r="X953" i="1"/>
  <c r="X954" i="1"/>
  <c r="Y954" i="1"/>
  <c r="U955" i="1" l="1"/>
  <c r="U956" i="1" s="1"/>
  <c r="U957" i="1" l="1"/>
  <c r="I956" i="1"/>
  <c r="I955" i="1"/>
  <c r="X956" i="1" l="1"/>
  <c r="Y956" i="1"/>
  <c r="U958" i="1"/>
  <c r="I957" i="1"/>
  <c r="Y955" i="1"/>
  <c r="J955" i="1"/>
  <c r="J956" i="1" s="1"/>
  <c r="X955" i="1"/>
  <c r="J957" i="1" l="1"/>
  <c r="Y957" i="1"/>
  <c r="X957" i="1"/>
  <c r="I958" i="1"/>
  <c r="U959" i="1"/>
  <c r="U960" i="1" l="1"/>
  <c r="I959" i="1"/>
  <c r="J958" i="1"/>
  <c r="X958" i="1"/>
  <c r="Y958" i="1"/>
  <c r="I960" i="1" l="1"/>
  <c r="U961" i="1"/>
  <c r="X959" i="1"/>
  <c r="J959" i="1"/>
  <c r="Y959" i="1"/>
  <c r="Y960" i="1" l="1"/>
  <c r="X960" i="1"/>
  <c r="J960" i="1"/>
  <c r="U962" i="1"/>
  <c r="I961" i="1"/>
  <c r="J961" i="1" l="1"/>
  <c r="Y961" i="1"/>
  <c r="X961" i="1"/>
  <c r="U963" i="1"/>
  <c r="I962" i="1"/>
  <c r="X962" i="1" l="1"/>
  <c r="J962" i="1"/>
  <c r="Y962" i="1"/>
  <c r="U964" i="1"/>
  <c r="I963" i="1"/>
  <c r="U965" i="1" l="1"/>
  <c r="I964" i="1"/>
  <c r="X963" i="1"/>
  <c r="Y963" i="1"/>
  <c r="J963" i="1"/>
  <c r="Y964" i="1" l="1"/>
  <c r="X964" i="1"/>
  <c r="J964" i="1"/>
  <c r="I965" i="1"/>
  <c r="U966" i="1"/>
  <c r="I966" i="1" l="1"/>
  <c r="U967" i="1"/>
  <c r="Y965" i="1"/>
  <c r="X965" i="1"/>
  <c r="J965" i="1"/>
  <c r="I967" i="1" l="1"/>
  <c r="U968" i="1"/>
  <c r="Y966" i="1"/>
  <c r="J966" i="1"/>
  <c r="X966" i="1"/>
  <c r="I968" i="1" l="1"/>
  <c r="Y968" i="1" s="1"/>
  <c r="U969" i="1"/>
  <c r="J967" i="1"/>
  <c r="X967" i="1"/>
  <c r="Y967" i="1"/>
  <c r="J968" i="1" l="1"/>
  <c r="X968" i="1"/>
  <c r="I969" i="1"/>
  <c r="U970" i="1"/>
  <c r="I970" i="1" l="1"/>
  <c r="U971" i="1"/>
  <c r="J969" i="1"/>
  <c r="X969" i="1"/>
  <c r="Y969" i="1"/>
  <c r="U972" i="1" l="1"/>
  <c r="I971" i="1"/>
  <c r="Y970" i="1"/>
  <c r="J970" i="1"/>
  <c r="X970" i="1"/>
  <c r="J971" i="1" l="1"/>
  <c r="Y971" i="1"/>
  <c r="X971" i="1"/>
  <c r="I972" i="1"/>
  <c r="U973" i="1"/>
  <c r="J972" i="1" l="1"/>
  <c r="U974" i="1"/>
  <c r="I973" i="1"/>
  <c r="Y972" i="1"/>
  <c r="X972" i="1"/>
  <c r="J973" i="1" l="1"/>
  <c r="X973" i="1"/>
  <c r="Y973" i="1"/>
  <c r="I974" i="1"/>
  <c r="U975" i="1"/>
  <c r="I975" i="1" l="1"/>
  <c r="U976" i="1"/>
  <c r="X974" i="1"/>
  <c r="Y974" i="1"/>
  <c r="J974" i="1"/>
  <c r="U977" i="1" l="1"/>
  <c r="I976" i="1"/>
  <c r="J975" i="1"/>
  <c r="X975" i="1"/>
  <c r="Y975" i="1"/>
  <c r="J976" i="1" l="1"/>
  <c r="Y976" i="1"/>
  <c r="X976" i="1"/>
  <c r="I977" i="1"/>
  <c r="U978" i="1"/>
  <c r="U979" i="1" l="1"/>
  <c r="I978" i="1"/>
  <c r="X977" i="1"/>
  <c r="Y977" i="1"/>
  <c r="J977" i="1"/>
  <c r="X978" i="1" l="1"/>
  <c r="J978" i="1"/>
  <c r="Y978" i="1"/>
  <c r="I979" i="1"/>
  <c r="U980" i="1"/>
  <c r="U981" i="1" l="1"/>
  <c r="I980" i="1"/>
  <c r="J979" i="1"/>
  <c r="Y979" i="1"/>
  <c r="X979" i="1"/>
  <c r="X980" i="1" l="1"/>
  <c r="J980" i="1"/>
  <c r="Y980" i="1"/>
  <c r="U982" i="1"/>
  <c r="I981" i="1"/>
  <c r="Y981" i="1" l="1"/>
  <c r="X981" i="1"/>
  <c r="I982" i="1"/>
  <c r="U983" i="1"/>
  <c r="J981" i="1"/>
  <c r="J982" i="1" l="1"/>
  <c r="Y982" i="1"/>
  <c r="X982" i="1"/>
  <c r="U984" i="1"/>
  <c r="I983" i="1"/>
  <c r="U985" i="1" l="1"/>
  <c r="I984" i="1"/>
  <c r="X983" i="1"/>
  <c r="J983" i="1"/>
  <c r="Y983" i="1"/>
  <c r="J984" i="1" l="1"/>
  <c r="X984" i="1"/>
  <c r="Y984" i="1"/>
  <c r="I985" i="1"/>
  <c r="U986" i="1"/>
  <c r="I986" i="1" l="1"/>
  <c r="U987" i="1"/>
  <c r="Y985" i="1"/>
  <c r="X985" i="1"/>
  <c r="J985" i="1"/>
  <c r="I987" i="1" l="1"/>
  <c r="U988" i="1"/>
  <c r="J986" i="1"/>
  <c r="Y986" i="1"/>
  <c r="X986" i="1"/>
  <c r="Y987" i="1" l="1"/>
  <c r="X987" i="1"/>
  <c r="I988" i="1"/>
  <c r="U989" i="1"/>
  <c r="I989" i="1" l="1"/>
  <c r="U990" i="1"/>
  <c r="X988" i="1"/>
  <c r="Y988" i="1"/>
  <c r="I990" i="1" l="1"/>
  <c r="X990" i="1" s="1"/>
  <c r="U991" i="1"/>
  <c r="X989" i="1"/>
  <c r="Y989" i="1"/>
  <c r="Y990" i="1" l="1"/>
  <c r="U992" i="1"/>
  <c r="I991" i="1"/>
  <c r="X991" i="1" l="1"/>
  <c r="Y991" i="1"/>
  <c r="U993" i="1"/>
  <c r="I992" i="1"/>
  <c r="X992" i="1" l="1"/>
  <c r="Y992" i="1"/>
  <c r="U994" i="1"/>
  <c r="I993" i="1"/>
  <c r="X993" i="1" l="1"/>
  <c r="Y993" i="1"/>
  <c r="U995" i="1"/>
  <c r="I994" i="1"/>
  <c r="X994" i="1" l="1"/>
  <c r="Y994" i="1"/>
  <c r="U996" i="1"/>
  <c r="I995" i="1"/>
  <c r="Y995" i="1" l="1"/>
  <c r="X995" i="1"/>
  <c r="U997" i="1"/>
  <c r="I996" i="1"/>
  <c r="U998" i="1" l="1"/>
  <c r="I997" i="1"/>
  <c r="X996" i="1"/>
  <c r="Y996" i="1"/>
  <c r="X997" i="1" l="1"/>
  <c r="Y997" i="1"/>
  <c r="U999" i="1"/>
  <c r="I998" i="1"/>
  <c r="Y998" i="1" l="1"/>
  <c r="X998" i="1"/>
  <c r="U1000" i="1"/>
  <c r="I999" i="1"/>
  <c r="Y999" i="1" l="1"/>
  <c r="X999" i="1"/>
  <c r="U1001" i="1"/>
  <c r="I1000" i="1"/>
  <c r="X1000" i="1" l="1"/>
  <c r="Y1000" i="1"/>
  <c r="U1002" i="1"/>
  <c r="I1001" i="1"/>
  <c r="X1001" i="1" l="1"/>
  <c r="Y1001" i="1"/>
  <c r="U1003" i="1"/>
  <c r="I1002" i="1"/>
  <c r="I1003" i="1" l="1"/>
  <c r="Y1003" i="1" s="1"/>
  <c r="U1004" i="1"/>
  <c r="X1002" i="1"/>
  <c r="Y1002" i="1"/>
  <c r="X1003" i="1" l="1"/>
  <c r="U1005" i="1"/>
  <c r="I1004" i="1"/>
  <c r="I1005" i="1" l="1"/>
  <c r="X1005" i="1" s="1"/>
  <c r="U1006" i="1"/>
  <c r="X1004" i="1"/>
  <c r="Y1004" i="1"/>
  <c r="Y1005" i="1"/>
  <c r="U1007" i="1" l="1"/>
  <c r="I1006" i="1"/>
  <c r="J987" i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l="1"/>
  <c r="Y1006" i="1"/>
  <c r="X1006" i="1"/>
  <c r="U1008" i="1"/>
  <c r="I1007" i="1"/>
  <c r="U8" i="1"/>
  <c r="U1009" i="1" l="1"/>
  <c r="I1008" i="1"/>
  <c r="J1007" i="1"/>
  <c r="X1007" i="1"/>
  <c r="Y1007" i="1"/>
  <c r="I8" i="1"/>
  <c r="J8" i="1" s="1"/>
  <c r="J1008" i="1" l="1"/>
  <c r="Y1008" i="1"/>
  <c r="X1008" i="1"/>
  <c r="U1010" i="1"/>
  <c r="I1009" i="1"/>
  <c r="X8" i="1"/>
  <c r="Y8" i="1"/>
  <c r="U1011" i="1" l="1"/>
  <c r="I1010" i="1"/>
  <c r="J1009" i="1"/>
  <c r="X1009" i="1"/>
  <c r="Y1009" i="1"/>
  <c r="U9" i="1"/>
  <c r="I9" i="1" s="1"/>
  <c r="J9" i="1" s="1"/>
  <c r="J1010" i="1" l="1"/>
  <c r="Y1010" i="1"/>
  <c r="X1010" i="1"/>
  <c r="U1012" i="1"/>
  <c r="I1011" i="1"/>
  <c r="U10" i="1"/>
  <c r="X9" i="1"/>
  <c r="Y9" i="1"/>
  <c r="U1013" i="1" l="1"/>
  <c r="I1012" i="1"/>
  <c r="J1011" i="1"/>
  <c r="Y1011" i="1"/>
  <c r="X1011" i="1"/>
  <c r="U11" i="1"/>
  <c r="I10" i="1"/>
  <c r="J10" i="1" s="1"/>
  <c r="J1012" i="1" l="1"/>
  <c r="Y1012" i="1"/>
  <c r="X1012" i="1"/>
  <c r="U1014" i="1"/>
  <c r="I1013" i="1"/>
  <c r="Y10" i="1"/>
  <c r="X10" i="1"/>
  <c r="U12" i="1"/>
  <c r="I11" i="1"/>
  <c r="J11" i="1" s="1"/>
  <c r="U1015" i="1" l="1"/>
  <c r="I1014" i="1"/>
  <c r="J1013" i="1"/>
  <c r="X1013" i="1"/>
  <c r="Y1013" i="1"/>
  <c r="X11" i="1"/>
  <c r="Y11" i="1"/>
  <c r="U13" i="1"/>
  <c r="I12" i="1"/>
  <c r="J12" i="1" s="1"/>
  <c r="J1014" i="1" l="1"/>
  <c r="Y1014" i="1"/>
  <c r="X1014" i="1"/>
  <c r="U1016" i="1"/>
  <c r="I1015" i="1"/>
  <c r="Y12" i="1"/>
  <c r="X12" i="1"/>
  <c r="U14" i="1"/>
  <c r="I13" i="1"/>
  <c r="J13" i="1" s="1"/>
  <c r="U1017" i="1" l="1"/>
  <c r="I1016" i="1"/>
  <c r="J1015" i="1"/>
  <c r="Y1015" i="1"/>
  <c r="X1015" i="1"/>
  <c r="U15" i="1"/>
  <c r="I14" i="1"/>
  <c r="J14" i="1" s="1"/>
  <c r="X13" i="1"/>
  <c r="Y13" i="1"/>
  <c r="J1016" i="1" l="1"/>
  <c r="X1016" i="1"/>
  <c r="Y1016" i="1"/>
  <c r="U1018" i="1"/>
  <c r="I1017" i="1"/>
  <c r="Y14" i="1"/>
  <c r="X14" i="1"/>
  <c r="U16" i="1"/>
  <c r="I15" i="1"/>
  <c r="J15" i="1" s="1"/>
  <c r="U1019" i="1" l="1"/>
  <c r="I1018" i="1"/>
  <c r="J1017" i="1"/>
  <c r="X1017" i="1"/>
  <c r="Y1017" i="1"/>
  <c r="U17" i="1"/>
  <c r="I16" i="1"/>
  <c r="J16" i="1" s="1"/>
  <c r="Y15" i="1"/>
  <c r="X15" i="1"/>
  <c r="J1018" i="1" l="1"/>
  <c r="Y1018" i="1"/>
  <c r="X1018" i="1"/>
  <c r="U1020" i="1"/>
  <c r="I1019" i="1"/>
  <c r="Y16" i="1"/>
  <c r="X16" i="1"/>
  <c r="U18" i="1"/>
  <c r="I17" i="1"/>
  <c r="J17" i="1" s="1"/>
  <c r="U1021" i="1" l="1"/>
  <c r="I1020" i="1"/>
  <c r="J1019" i="1"/>
  <c r="X1019" i="1"/>
  <c r="Y1019" i="1"/>
  <c r="U19" i="1"/>
  <c r="I18" i="1"/>
  <c r="J18" i="1" s="1"/>
  <c r="Y17" i="1"/>
  <c r="X17" i="1"/>
  <c r="J1020" i="1" l="1"/>
  <c r="X1020" i="1"/>
  <c r="Y1020" i="1"/>
  <c r="U1022" i="1"/>
  <c r="I1021" i="1"/>
  <c r="Y18" i="1"/>
  <c r="X18" i="1"/>
  <c r="U20" i="1"/>
  <c r="I19" i="1"/>
  <c r="J19" i="1" s="1"/>
  <c r="U1023" i="1" l="1"/>
  <c r="I1022" i="1"/>
  <c r="X1022" i="1" s="1"/>
  <c r="J1021" i="1"/>
  <c r="Y1021" i="1"/>
  <c r="X1021" i="1"/>
  <c r="Y19" i="1"/>
  <c r="X19" i="1"/>
  <c r="U21" i="1"/>
  <c r="I20" i="1"/>
  <c r="J1022" i="1" l="1"/>
  <c r="Y1022" i="1"/>
  <c r="U1024" i="1"/>
  <c r="I1023" i="1"/>
  <c r="J20" i="1"/>
  <c r="U22" i="1"/>
  <c r="I21" i="1"/>
  <c r="Y20" i="1"/>
  <c r="X20" i="1"/>
  <c r="J1023" i="1" l="1"/>
  <c r="X1023" i="1"/>
  <c r="Y1023" i="1"/>
  <c r="U1025" i="1"/>
  <c r="I1024" i="1"/>
  <c r="Y21" i="1"/>
  <c r="X21" i="1"/>
  <c r="U23" i="1"/>
  <c r="I22" i="1"/>
  <c r="J21" i="1"/>
  <c r="U1026" i="1" l="1"/>
  <c r="I1025" i="1"/>
  <c r="J1024" i="1"/>
  <c r="Y1024" i="1"/>
  <c r="X1024" i="1"/>
  <c r="Y22" i="1"/>
  <c r="X22" i="1"/>
  <c r="J22" i="1"/>
  <c r="U24" i="1"/>
  <c r="I23" i="1"/>
  <c r="J1025" i="1" l="1"/>
  <c r="Y1025" i="1"/>
  <c r="X1025" i="1"/>
  <c r="U1027" i="1"/>
  <c r="I1026" i="1"/>
  <c r="J23" i="1"/>
  <c r="X23" i="1"/>
  <c r="Y23" i="1"/>
  <c r="U25" i="1"/>
  <c r="I24" i="1"/>
  <c r="X1026" i="1" l="1"/>
  <c r="Y1026" i="1"/>
  <c r="U1028" i="1"/>
  <c r="I1027" i="1"/>
  <c r="J1026" i="1"/>
  <c r="U26" i="1"/>
  <c r="I25" i="1"/>
  <c r="X24" i="1"/>
  <c r="Y24" i="1"/>
  <c r="J24" i="1"/>
  <c r="I1028" i="1" l="1"/>
  <c r="U1029" i="1"/>
  <c r="Y1027" i="1"/>
  <c r="X1027" i="1"/>
  <c r="J1027" i="1"/>
  <c r="J1028" i="1" s="1"/>
  <c r="J25" i="1"/>
  <c r="X25" i="1"/>
  <c r="Y25" i="1"/>
  <c r="U27" i="1"/>
  <c r="I26" i="1"/>
  <c r="U1030" i="1" l="1"/>
  <c r="I1029" i="1"/>
  <c r="Y1028" i="1"/>
  <c r="X1028" i="1"/>
  <c r="Y26" i="1"/>
  <c r="X26" i="1"/>
  <c r="U28" i="1"/>
  <c r="I27" i="1"/>
  <c r="J26" i="1"/>
  <c r="J1029" i="1" l="1"/>
  <c r="Y1029" i="1"/>
  <c r="X1029" i="1"/>
  <c r="U1031" i="1"/>
  <c r="I1030" i="1"/>
  <c r="J27" i="1"/>
  <c r="Y27" i="1"/>
  <c r="X27" i="1"/>
  <c r="U29" i="1"/>
  <c r="I28" i="1"/>
  <c r="U1032" i="1" l="1"/>
  <c r="I1031" i="1"/>
  <c r="X1031" i="1" s="1"/>
  <c r="J1030" i="1"/>
  <c r="Y1030" i="1"/>
  <c r="X1030" i="1"/>
  <c r="U30" i="1"/>
  <c r="I29" i="1"/>
  <c r="X28" i="1"/>
  <c r="Y28" i="1"/>
  <c r="J28" i="1"/>
  <c r="J1031" i="1" l="1"/>
  <c r="Y1031" i="1"/>
  <c r="U1033" i="1"/>
  <c r="I1032" i="1"/>
  <c r="X1032" i="1" s="1"/>
  <c r="J29" i="1"/>
  <c r="Y29" i="1"/>
  <c r="X29" i="1"/>
  <c r="U31" i="1"/>
  <c r="I30" i="1"/>
  <c r="J1032" i="1" l="1"/>
  <c r="Y1032" i="1"/>
  <c r="U1034" i="1"/>
  <c r="I1033" i="1"/>
  <c r="X1033" i="1" s="1"/>
  <c r="Y30" i="1"/>
  <c r="X30" i="1"/>
  <c r="U32" i="1"/>
  <c r="I31" i="1"/>
  <c r="J30" i="1"/>
  <c r="J1033" i="1" l="1"/>
  <c r="Y1033" i="1"/>
  <c r="U1035" i="1"/>
  <c r="I1034" i="1"/>
  <c r="X1034" i="1" s="1"/>
  <c r="J31" i="1"/>
  <c r="U33" i="1"/>
  <c r="I32" i="1"/>
  <c r="X31" i="1"/>
  <c r="Y31" i="1"/>
  <c r="J1034" i="1" l="1"/>
  <c r="Y1034" i="1"/>
  <c r="U1036" i="1"/>
  <c r="I1035" i="1"/>
  <c r="X1035" i="1" s="1"/>
  <c r="U34" i="1"/>
  <c r="I33" i="1"/>
  <c r="Y32" i="1"/>
  <c r="X32" i="1"/>
  <c r="J32" i="1"/>
  <c r="U1037" i="1" l="1"/>
  <c r="I1036" i="1"/>
  <c r="X1036" i="1" s="1"/>
  <c r="J1035" i="1"/>
  <c r="Y1035" i="1"/>
  <c r="J33" i="1"/>
  <c r="Y33" i="1"/>
  <c r="X33" i="1"/>
  <c r="U35" i="1"/>
  <c r="I34" i="1"/>
  <c r="J1036" i="1" l="1"/>
  <c r="Y1036" i="1"/>
  <c r="U1038" i="1"/>
  <c r="I1037" i="1"/>
  <c r="X1037" i="1" s="1"/>
  <c r="Y34" i="1"/>
  <c r="X34" i="1"/>
  <c r="U36" i="1"/>
  <c r="I35" i="1"/>
  <c r="J34" i="1"/>
  <c r="J1037" i="1" l="1"/>
  <c r="Y1037" i="1"/>
  <c r="U1039" i="1"/>
  <c r="I1038" i="1"/>
  <c r="X1038" i="1" s="1"/>
  <c r="J35" i="1"/>
  <c r="Y35" i="1"/>
  <c r="X35" i="1"/>
  <c r="U37" i="1"/>
  <c r="I36" i="1"/>
  <c r="I1039" i="1" l="1"/>
  <c r="U1040" i="1"/>
  <c r="J1038" i="1"/>
  <c r="J1039" i="1" s="1"/>
  <c r="Y1038" i="1"/>
  <c r="J36" i="1"/>
  <c r="X36" i="1"/>
  <c r="Y36" i="1"/>
  <c r="U38" i="1"/>
  <c r="I37" i="1"/>
  <c r="I1040" i="1" l="1"/>
  <c r="U1041" i="1"/>
  <c r="Y1039" i="1"/>
  <c r="X1039" i="1"/>
  <c r="J1040" i="1"/>
  <c r="X1040" i="1"/>
  <c r="Y1040" i="1"/>
  <c r="X37" i="1"/>
  <c r="Y37" i="1"/>
  <c r="U39" i="1"/>
  <c r="I38" i="1"/>
  <c r="J37" i="1"/>
  <c r="U1042" i="1" l="1"/>
  <c r="I1041" i="1"/>
  <c r="J38" i="1"/>
  <c r="X38" i="1"/>
  <c r="Y38" i="1"/>
  <c r="U40" i="1"/>
  <c r="I39" i="1"/>
  <c r="J1041" i="1" l="1"/>
  <c r="Y1041" i="1"/>
  <c r="X1041" i="1"/>
  <c r="U1043" i="1"/>
  <c r="I1042" i="1"/>
  <c r="X39" i="1"/>
  <c r="Y39" i="1"/>
  <c r="U41" i="1"/>
  <c r="I40" i="1"/>
  <c r="J39" i="1"/>
  <c r="U1044" i="1" l="1"/>
  <c r="I1043" i="1"/>
  <c r="J1042" i="1"/>
  <c r="X1042" i="1"/>
  <c r="Y1042" i="1"/>
  <c r="J40" i="1"/>
  <c r="X40" i="1"/>
  <c r="Y40" i="1"/>
  <c r="U42" i="1"/>
  <c r="I41" i="1"/>
  <c r="J1043" i="1" l="1"/>
  <c r="Y1043" i="1"/>
  <c r="X1043" i="1"/>
  <c r="U1045" i="1"/>
  <c r="I1044" i="1"/>
  <c r="Y41" i="1"/>
  <c r="X41" i="1"/>
  <c r="U43" i="1"/>
  <c r="I42" i="1"/>
  <c r="J41" i="1"/>
  <c r="U1046" i="1" l="1"/>
  <c r="I1045" i="1"/>
  <c r="J1044" i="1"/>
  <c r="X1044" i="1"/>
  <c r="Y1044" i="1"/>
  <c r="J42" i="1"/>
  <c r="U44" i="1"/>
  <c r="I43" i="1"/>
  <c r="Y42" i="1"/>
  <c r="X42" i="1"/>
  <c r="J1045" i="1" l="1"/>
  <c r="Y1045" i="1"/>
  <c r="X1045" i="1"/>
  <c r="U1047" i="1"/>
  <c r="I1046" i="1"/>
  <c r="U45" i="1"/>
  <c r="I44" i="1"/>
  <c r="Y43" i="1"/>
  <c r="X43" i="1"/>
  <c r="J43" i="1"/>
  <c r="U1048" i="1" l="1"/>
  <c r="I1047" i="1"/>
  <c r="J1046" i="1"/>
  <c r="X1046" i="1"/>
  <c r="Y1046" i="1"/>
  <c r="J44" i="1"/>
  <c r="X44" i="1"/>
  <c r="Y44" i="1"/>
  <c r="U46" i="1"/>
  <c r="I45" i="1"/>
  <c r="J1047" i="1" l="1"/>
  <c r="Y1047" i="1"/>
  <c r="X1047" i="1"/>
  <c r="U1049" i="1"/>
  <c r="I1048" i="1"/>
  <c r="U47" i="1"/>
  <c r="I46" i="1"/>
  <c r="X45" i="1"/>
  <c r="Y45" i="1"/>
  <c r="J45" i="1"/>
  <c r="U1050" i="1" l="1"/>
  <c r="I1049" i="1"/>
  <c r="J1048" i="1"/>
  <c r="Y1048" i="1"/>
  <c r="X1048" i="1"/>
  <c r="J46" i="1"/>
  <c r="Y46" i="1"/>
  <c r="X46" i="1"/>
  <c r="U48" i="1"/>
  <c r="I47" i="1"/>
  <c r="I1050" i="1" l="1"/>
  <c r="U1051" i="1"/>
  <c r="J1049" i="1"/>
  <c r="J1050" i="1" s="1"/>
  <c r="Y1049" i="1"/>
  <c r="X1049" i="1"/>
  <c r="Y1050" i="1"/>
  <c r="X1050" i="1"/>
  <c r="U49" i="1"/>
  <c r="I48" i="1"/>
  <c r="X47" i="1"/>
  <c r="Y47" i="1"/>
  <c r="J47" i="1"/>
  <c r="U1052" i="1" l="1"/>
  <c r="I1051" i="1"/>
  <c r="J48" i="1"/>
  <c r="Y48" i="1"/>
  <c r="X48" i="1"/>
  <c r="U50" i="1"/>
  <c r="I49" i="1"/>
  <c r="J1051" i="1" l="1"/>
  <c r="Y1051" i="1"/>
  <c r="X1051" i="1"/>
  <c r="U1053" i="1"/>
  <c r="I1052" i="1"/>
  <c r="X49" i="1"/>
  <c r="Y49" i="1"/>
  <c r="U51" i="1"/>
  <c r="I50" i="1"/>
  <c r="J49" i="1"/>
  <c r="U1054" i="1" l="1"/>
  <c r="I1053" i="1"/>
  <c r="J1052" i="1"/>
  <c r="Y1052" i="1"/>
  <c r="X1052" i="1"/>
  <c r="J50" i="1"/>
  <c r="Y50" i="1"/>
  <c r="X50" i="1"/>
  <c r="U52" i="1"/>
  <c r="I51" i="1"/>
  <c r="J1053" i="1" l="1"/>
  <c r="X1053" i="1"/>
  <c r="Y1053" i="1"/>
  <c r="U1055" i="1"/>
  <c r="I1054" i="1"/>
  <c r="X51" i="1"/>
  <c r="Y51" i="1"/>
  <c r="U53" i="1"/>
  <c r="I52" i="1"/>
  <c r="J51" i="1"/>
  <c r="U1056" i="1" l="1"/>
  <c r="I1055" i="1"/>
  <c r="J1054" i="1"/>
  <c r="Y1054" i="1"/>
  <c r="X1054" i="1"/>
  <c r="J52" i="1"/>
  <c r="X52" i="1"/>
  <c r="Y52" i="1"/>
  <c r="U54" i="1"/>
  <c r="I53" i="1"/>
  <c r="J53" i="1" s="1"/>
  <c r="J1055" i="1" l="1"/>
  <c r="X1055" i="1"/>
  <c r="Y1055" i="1"/>
  <c r="U1057" i="1"/>
  <c r="I1056" i="1"/>
  <c r="U55" i="1"/>
  <c r="I54" i="1"/>
  <c r="Y53" i="1"/>
  <c r="X53" i="1"/>
  <c r="U1058" i="1" l="1"/>
  <c r="I1057" i="1"/>
  <c r="J1056" i="1"/>
  <c r="Y1056" i="1"/>
  <c r="X1056" i="1"/>
  <c r="U56" i="1"/>
  <c r="I55" i="1"/>
  <c r="Y54" i="1"/>
  <c r="X54" i="1"/>
  <c r="J54" i="1"/>
  <c r="J1057" i="1" l="1"/>
  <c r="X1057" i="1"/>
  <c r="Y1057" i="1"/>
  <c r="U1059" i="1"/>
  <c r="I1058" i="1"/>
  <c r="J55" i="1"/>
  <c r="X55" i="1"/>
  <c r="Y55" i="1"/>
  <c r="U57" i="1"/>
  <c r="I56" i="1"/>
  <c r="U1060" i="1" l="1"/>
  <c r="I1059" i="1"/>
  <c r="J1058" i="1"/>
  <c r="Y1058" i="1"/>
  <c r="X1058" i="1"/>
  <c r="X56" i="1"/>
  <c r="Y56" i="1"/>
  <c r="U58" i="1"/>
  <c r="I57" i="1"/>
  <c r="J56" i="1"/>
  <c r="I1060" i="1" l="1"/>
  <c r="U1061" i="1"/>
  <c r="J1059" i="1"/>
  <c r="J1060" i="1" s="1"/>
  <c r="Y1059" i="1"/>
  <c r="X1059" i="1"/>
  <c r="X1060" i="1"/>
  <c r="Y1060" i="1"/>
  <c r="J57" i="1"/>
  <c r="Y57" i="1"/>
  <c r="X57" i="1"/>
  <c r="U59" i="1"/>
  <c r="I58" i="1"/>
  <c r="U1062" i="1" l="1"/>
  <c r="I1061" i="1"/>
  <c r="Y58" i="1"/>
  <c r="X58" i="1"/>
  <c r="U60" i="1"/>
  <c r="I59" i="1"/>
  <c r="J58" i="1"/>
  <c r="J1061" i="1" l="1"/>
  <c r="Y1061" i="1"/>
  <c r="X1061" i="1"/>
  <c r="U1063" i="1"/>
  <c r="I1062" i="1"/>
  <c r="J59" i="1"/>
  <c r="U61" i="1"/>
  <c r="I60" i="1"/>
  <c r="X59" i="1"/>
  <c r="Y59" i="1"/>
  <c r="U1064" i="1" l="1"/>
  <c r="I1063" i="1"/>
  <c r="J1062" i="1"/>
  <c r="Y1062" i="1"/>
  <c r="X1062" i="1"/>
  <c r="X60" i="1"/>
  <c r="Y60" i="1"/>
  <c r="U62" i="1"/>
  <c r="I61" i="1"/>
  <c r="J60" i="1"/>
  <c r="J1063" i="1" l="1"/>
  <c r="X1063" i="1"/>
  <c r="Y1063" i="1"/>
  <c r="U1065" i="1"/>
  <c r="I1064" i="1"/>
  <c r="J61" i="1"/>
  <c r="U63" i="1"/>
  <c r="I62" i="1"/>
  <c r="Y61" i="1"/>
  <c r="X61" i="1"/>
  <c r="U1066" i="1" l="1"/>
  <c r="I1065" i="1"/>
  <c r="J1064" i="1"/>
  <c r="Y1064" i="1"/>
  <c r="X1064" i="1"/>
  <c r="U64" i="1"/>
  <c r="I63" i="1"/>
  <c r="Y62" i="1"/>
  <c r="X62" i="1"/>
  <c r="J62" i="1"/>
  <c r="J1065" i="1" l="1"/>
  <c r="Y1065" i="1"/>
  <c r="X1065" i="1"/>
  <c r="U1067" i="1"/>
  <c r="I1066" i="1"/>
  <c r="J63" i="1"/>
  <c r="X63" i="1"/>
  <c r="Y63" i="1"/>
  <c r="U65" i="1"/>
  <c r="I64" i="1"/>
  <c r="U1068" i="1" l="1"/>
  <c r="I1067" i="1"/>
  <c r="J1066" i="1"/>
  <c r="X1066" i="1"/>
  <c r="Y1066" i="1"/>
  <c r="Y64" i="1"/>
  <c r="X64" i="1"/>
  <c r="U66" i="1"/>
  <c r="I65" i="1"/>
  <c r="J64" i="1"/>
  <c r="J1067" i="1" l="1"/>
  <c r="X1067" i="1"/>
  <c r="Y1067" i="1"/>
  <c r="U1069" i="1"/>
  <c r="I1069" i="1" s="1"/>
  <c r="I1068" i="1"/>
  <c r="J65" i="1"/>
  <c r="Y65" i="1"/>
  <c r="X65" i="1"/>
  <c r="U67" i="1"/>
  <c r="I66" i="1"/>
  <c r="X1069" i="1" l="1"/>
  <c r="Y1069" i="1"/>
  <c r="J1068" i="1"/>
  <c r="J1069" i="1" s="1"/>
  <c r="X1068" i="1"/>
  <c r="Y1068" i="1"/>
  <c r="X66" i="1"/>
  <c r="Y66" i="1"/>
  <c r="U68" i="1"/>
  <c r="I67" i="1"/>
  <c r="J66" i="1"/>
  <c r="J67" i="1" l="1"/>
  <c r="X67" i="1"/>
  <c r="Y67" i="1"/>
  <c r="U69" i="1"/>
  <c r="I68" i="1"/>
  <c r="Y68" i="1" l="1"/>
  <c r="X68" i="1"/>
  <c r="U70" i="1"/>
  <c r="I69" i="1"/>
  <c r="J68" i="1"/>
  <c r="Y69" i="1" l="1"/>
  <c r="X69" i="1"/>
  <c r="J69" i="1"/>
  <c r="U71" i="1"/>
  <c r="I70" i="1"/>
  <c r="X70" i="1" l="1"/>
  <c r="Y70" i="1"/>
  <c r="U72" i="1"/>
  <c r="I71" i="1"/>
  <c r="J70" i="1"/>
  <c r="X71" i="1" l="1"/>
  <c r="Y71" i="1"/>
  <c r="J71" i="1"/>
  <c r="U73" i="1"/>
  <c r="I72" i="1"/>
  <c r="U74" i="1" l="1"/>
  <c r="I73" i="1"/>
  <c r="Y72" i="1"/>
  <c r="X72" i="1"/>
  <c r="J72" i="1"/>
  <c r="J73" i="1" l="1"/>
  <c r="X73" i="1"/>
  <c r="Y73" i="1"/>
  <c r="U75" i="1"/>
  <c r="I74" i="1"/>
  <c r="X74" i="1" l="1"/>
  <c r="Y74" i="1"/>
  <c r="U76" i="1"/>
  <c r="I75" i="1"/>
  <c r="J74" i="1"/>
  <c r="J75" i="1" l="1"/>
  <c r="X75" i="1"/>
  <c r="Y75" i="1"/>
  <c r="U77" i="1"/>
  <c r="I76" i="1"/>
  <c r="X76" i="1" l="1"/>
  <c r="Y76" i="1"/>
  <c r="U78" i="1"/>
  <c r="I77" i="1"/>
  <c r="J76" i="1"/>
  <c r="J77" i="1" l="1"/>
  <c r="Y77" i="1"/>
  <c r="X77" i="1"/>
  <c r="U79" i="1"/>
  <c r="I78" i="1"/>
  <c r="U80" i="1" l="1"/>
  <c r="I79" i="1"/>
  <c r="X78" i="1"/>
  <c r="Y78" i="1"/>
  <c r="J78" i="1"/>
  <c r="J79" i="1" l="1"/>
  <c r="X79" i="1"/>
  <c r="Y79" i="1"/>
  <c r="U81" i="1"/>
  <c r="I80" i="1"/>
  <c r="U82" i="1" l="1"/>
  <c r="I81" i="1"/>
  <c r="X80" i="1"/>
  <c r="Y80" i="1"/>
  <c r="J80" i="1"/>
  <c r="J81" i="1" l="1"/>
  <c r="Y81" i="1"/>
  <c r="X81" i="1"/>
  <c r="U83" i="1"/>
  <c r="I82" i="1"/>
  <c r="U84" i="1" l="1"/>
  <c r="I83" i="1"/>
  <c r="Y82" i="1"/>
  <c r="X82" i="1"/>
  <c r="J82" i="1"/>
  <c r="J83" i="1" l="1"/>
  <c r="X83" i="1"/>
  <c r="Y83" i="1"/>
  <c r="U85" i="1"/>
  <c r="I84" i="1"/>
  <c r="Y84" i="1" l="1"/>
  <c r="X84" i="1"/>
  <c r="U86" i="1"/>
  <c r="I85" i="1"/>
  <c r="J84" i="1"/>
  <c r="J85" i="1" l="1"/>
  <c r="Y85" i="1"/>
  <c r="X85" i="1"/>
  <c r="U87" i="1"/>
  <c r="I86" i="1"/>
  <c r="U88" i="1" l="1"/>
  <c r="I87" i="1"/>
  <c r="X86" i="1"/>
  <c r="Y86" i="1"/>
  <c r="J86" i="1"/>
  <c r="J87" i="1" l="1"/>
  <c r="Y87" i="1"/>
  <c r="X87" i="1"/>
  <c r="U89" i="1"/>
  <c r="I88" i="1"/>
  <c r="Y88" i="1" l="1"/>
  <c r="X88" i="1"/>
  <c r="U90" i="1"/>
  <c r="I89" i="1"/>
  <c r="J88" i="1"/>
  <c r="J89" i="1" l="1"/>
  <c r="Y89" i="1"/>
  <c r="X89" i="1"/>
  <c r="U91" i="1"/>
  <c r="I90" i="1"/>
  <c r="Y90" i="1" l="1"/>
  <c r="X90" i="1"/>
  <c r="U92" i="1"/>
  <c r="I91" i="1"/>
  <c r="J90" i="1"/>
  <c r="J91" i="1" l="1"/>
  <c r="X91" i="1"/>
  <c r="Y91" i="1"/>
  <c r="U93" i="1"/>
  <c r="I92" i="1"/>
  <c r="X92" i="1" l="1"/>
  <c r="Y92" i="1"/>
  <c r="U94" i="1"/>
  <c r="I93" i="1"/>
  <c r="J92" i="1"/>
  <c r="J93" i="1" l="1"/>
  <c r="Y93" i="1"/>
  <c r="X93" i="1"/>
  <c r="U95" i="1"/>
  <c r="I94" i="1"/>
  <c r="U96" i="1" l="1"/>
  <c r="I95" i="1"/>
  <c r="Y94" i="1"/>
  <c r="X94" i="1"/>
  <c r="J94" i="1"/>
  <c r="J95" i="1" l="1"/>
  <c r="X95" i="1"/>
  <c r="Y95" i="1"/>
  <c r="U97" i="1"/>
  <c r="I96" i="1"/>
  <c r="X96" i="1" l="1"/>
  <c r="Y96" i="1"/>
  <c r="U98" i="1"/>
  <c r="I97" i="1"/>
  <c r="J96" i="1"/>
  <c r="J97" i="1" l="1"/>
  <c r="X97" i="1"/>
  <c r="Y97" i="1"/>
  <c r="U99" i="1"/>
  <c r="I98" i="1"/>
  <c r="J98" i="1" l="1"/>
  <c r="Y98" i="1"/>
  <c r="X98" i="1"/>
  <c r="U100" i="1"/>
  <c r="I99" i="1"/>
  <c r="Y99" i="1" l="1"/>
  <c r="X99" i="1"/>
  <c r="U101" i="1"/>
  <c r="I100" i="1"/>
  <c r="J99" i="1"/>
  <c r="J100" i="1" l="1"/>
  <c r="Y100" i="1"/>
  <c r="X100" i="1"/>
  <c r="U102" i="1"/>
  <c r="I101" i="1"/>
  <c r="X101" i="1" l="1"/>
  <c r="Y101" i="1"/>
  <c r="U103" i="1"/>
  <c r="I102" i="1"/>
  <c r="J101" i="1"/>
  <c r="J102" i="1" l="1"/>
  <c r="Y102" i="1"/>
  <c r="X102" i="1"/>
  <c r="U104" i="1"/>
  <c r="I103" i="1"/>
  <c r="U105" i="1" l="1"/>
  <c r="I104" i="1"/>
  <c r="Y103" i="1"/>
  <c r="X103" i="1"/>
  <c r="J103" i="1"/>
  <c r="J104" i="1" l="1"/>
  <c r="X104" i="1"/>
  <c r="Y104" i="1"/>
  <c r="U106" i="1"/>
  <c r="I105" i="1"/>
  <c r="X105" i="1" l="1"/>
  <c r="Y105" i="1"/>
  <c r="U107" i="1"/>
  <c r="I106" i="1"/>
  <c r="J105" i="1"/>
  <c r="Y106" i="1" l="1"/>
  <c r="X106" i="1"/>
  <c r="J106" i="1"/>
  <c r="U108" i="1"/>
  <c r="I107" i="1"/>
  <c r="X107" i="1" l="1"/>
  <c r="Y107" i="1"/>
  <c r="U109" i="1"/>
  <c r="I108" i="1"/>
  <c r="J107" i="1"/>
  <c r="J108" i="1" l="1"/>
  <c r="Y108" i="1"/>
  <c r="X108" i="1"/>
  <c r="U110" i="1"/>
  <c r="I109" i="1"/>
  <c r="X109" i="1" l="1"/>
  <c r="Y109" i="1"/>
  <c r="U111" i="1"/>
  <c r="I110" i="1"/>
  <c r="J109" i="1"/>
  <c r="J110" i="1" l="1"/>
  <c r="Y110" i="1"/>
  <c r="X110" i="1"/>
  <c r="U112" i="1"/>
  <c r="I111" i="1"/>
  <c r="Y111" i="1" l="1"/>
  <c r="X111" i="1"/>
  <c r="U113" i="1"/>
  <c r="I112" i="1"/>
  <c r="J111" i="1"/>
  <c r="J112" i="1" l="1"/>
  <c r="X112" i="1"/>
  <c r="Y112" i="1"/>
  <c r="U114" i="1"/>
  <c r="I113" i="1"/>
  <c r="J113" i="1" l="1"/>
  <c r="U115" i="1"/>
  <c r="I114" i="1"/>
  <c r="Y113" i="1"/>
  <c r="X113" i="1"/>
  <c r="X114" i="1" l="1"/>
  <c r="Y114" i="1"/>
  <c r="U116" i="1"/>
  <c r="I115" i="1"/>
  <c r="J114" i="1"/>
  <c r="J115" i="1" l="1"/>
  <c r="Y115" i="1"/>
  <c r="X115" i="1"/>
  <c r="U117" i="1"/>
  <c r="I116" i="1"/>
  <c r="Y116" i="1" l="1"/>
  <c r="X116" i="1"/>
  <c r="J116" i="1"/>
  <c r="U118" i="1"/>
  <c r="I117" i="1"/>
  <c r="U119" i="1" l="1"/>
  <c r="I118" i="1"/>
  <c r="Y117" i="1"/>
  <c r="X117" i="1"/>
  <c r="J117" i="1"/>
  <c r="J118" i="1" l="1"/>
  <c r="Y118" i="1"/>
  <c r="X118" i="1"/>
  <c r="I119" i="1"/>
  <c r="X119" i="1" l="1"/>
  <c r="Y119" i="1"/>
  <c r="J119" i="1"/>
  <c r="U120" i="1" l="1"/>
  <c r="I120" i="1" l="1"/>
  <c r="J120" i="1" l="1"/>
  <c r="Y120" i="1"/>
  <c r="X120" i="1"/>
  <c r="U121" i="1"/>
  <c r="U122" i="1" s="1"/>
  <c r="I121" i="1" l="1"/>
  <c r="J121" i="1" s="1"/>
  <c r="I122" i="1"/>
  <c r="U123" i="1"/>
  <c r="Y121" i="1" l="1"/>
  <c r="X121" i="1"/>
  <c r="J122" i="1"/>
  <c r="Y122" i="1"/>
  <c r="X122" i="1"/>
  <c r="I123" i="1"/>
  <c r="U124" i="1"/>
  <c r="U125" i="1" l="1"/>
  <c r="I124" i="1"/>
  <c r="J123" i="1"/>
  <c r="Y123" i="1"/>
  <c r="X123" i="1"/>
  <c r="J124" i="1" l="1"/>
  <c r="Y124" i="1"/>
  <c r="X124" i="1"/>
  <c r="U126" i="1"/>
  <c r="I125" i="1"/>
  <c r="Y125" i="1" l="1"/>
  <c r="X125" i="1"/>
  <c r="U127" i="1"/>
  <c r="I126" i="1"/>
  <c r="J125" i="1"/>
  <c r="J126" i="1" l="1"/>
  <c r="U128" i="1"/>
  <c r="I127" i="1"/>
  <c r="Y126" i="1"/>
  <c r="X126" i="1"/>
  <c r="U129" i="1" l="1"/>
  <c r="I128" i="1"/>
  <c r="X127" i="1"/>
  <c r="Y127" i="1"/>
  <c r="J127" i="1"/>
  <c r="J128" i="1" l="1"/>
  <c r="Y128" i="1"/>
  <c r="X128" i="1"/>
  <c r="U130" i="1"/>
  <c r="I129" i="1"/>
  <c r="U131" i="1" l="1"/>
  <c r="I130" i="1"/>
  <c r="X129" i="1"/>
  <c r="Y129" i="1"/>
  <c r="J129" i="1"/>
  <c r="J130" i="1" l="1"/>
  <c r="X130" i="1"/>
  <c r="Y130" i="1"/>
  <c r="U132" i="1"/>
  <c r="I131" i="1"/>
  <c r="Y131" i="1" l="1"/>
  <c r="X131" i="1"/>
  <c r="U133" i="1"/>
  <c r="I132" i="1"/>
  <c r="J131" i="1"/>
  <c r="J132" i="1" l="1"/>
  <c r="X132" i="1"/>
  <c r="Y132" i="1"/>
  <c r="U134" i="1"/>
  <c r="I133" i="1"/>
  <c r="X133" i="1" l="1"/>
  <c r="Y133" i="1"/>
  <c r="U135" i="1"/>
  <c r="I134" i="1"/>
  <c r="J133" i="1"/>
  <c r="J134" i="1" l="1"/>
  <c r="U136" i="1"/>
  <c r="I135" i="1"/>
  <c r="Y134" i="1"/>
  <c r="X134" i="1"/>
  <c r="J135" i="1" l="1"/>
  <c r="X135" i="1"/>
  <c r="Y135" i="1"/>
  <c r="U137" i="1"/>
  <c r="I136" i="1"/>
  <c r="Y136" i="1" l="1"/>
  <c r="X136" i="1"/>
  <c r="U138" i="1"/>
  <c r="I137" i="1"/>
  <c r="J136" i="1"/>
  <c r="J137" i="1" l="1"/>
  <c r="Y137" i="1"/>
  <c r="X137" i="1"/>
  <c r="U139" i="1"/>
  <c r="I138" i="1"/>
  <c r="Y138" i="1" l="1"/>
  <c r="X138" i="1"/>
  <c r="U140" i="1"/>
  <c r="I139" i="1"/>
  <c r="J138" i="1"/>
  <c r="J139" i="1" l="1"/>
  <c r="Y139" i="1"/>
  <c r="X139" i="1"/>
  <c r="U141" i="1"/>
  <c r="I140" i="1"/>
  <c r="U142" i="1" l="1"/>
  <c r="I141" i="1"/>
  <c r="Y140" i="1"/>
  <c r="X140" i="1"/>
  <c r="J140" i="1"/>
  <c r="J141" i="1" l="1"/>
  <c r="X141" i="1"/>
  <c r="Y141" i="1"/>
  <c r="U143" i="1"/>
  <c r="I142" i="1"/>
  <c r="X142" i="1" l="1"/>
  <c r="Y142" i="1"/>
  <c r="U144" i="1"/>
  <c r="I143" i="1"/>
  <c r="J142" i="1"/>
  <c r="J143" i="1" l="1"/>
  <c r="X143" i="1"/>
  <c r="Y143" i="1"/>
  <c r="U145" i="1"/>
  <c r="I144" i="1"/>
  <c r="U146" i="1" l="1"/>
  <c r="I145" i="1"/>
  <c r="Y144" i="1"/>
  <c r="X144" i="1"/>
  <c r="J144" i="1"/>
  <c r="J145" i="1" l="1"/>
  <c r="X145" i="1"/>
  <c r="Y145" i="1"/>
  <c r="U147" i="1"/>
  <c r="I146" i="1"/>
  <c r="Y146" i="1" l="1"/>
  <c r="X146" i="1"/>
  <c r="U148" i="1"/>
  <c r="I147" i="1"/>
  <c r="J146" i="1"/>
  <c r="J147" i="1" l="1"/>
  <c r="X147" i="1"/>
  <c r="Y147" i="1"/>
  <c r="U149" i="1"/>
  <c r="I148" i="1"/>
  <c r="Y148" i="1" l="1"/>
  <c r="X148" i="1"/>
  <c r="U150" i="1"/>
  <c r="I149" i="1"/>
  <c r="J148" i="1"/>
  <c r="J149" i="1" l="1"/>
  <c r="X149" i="1"/>
  <c r="Y149" i="1"/>
  <c r="U151" i="1"/>
  <c r="I150" i="1"/>
  <c r="X150" i="1" l="1"/>
  <c r="Y150" i="1"/>
  <c r="U152" i="1"/>
  <c r="I151" i="1"/>
  <c r="J150" i="1"/>
  <c r="J151" i="1" l="1"/>
  <c r="X151" i="1"/>
  <c r="Y151" i="1"/>
  <c r="U153" i="1"/>
  <c r="I152" i="1"/>
  <c r="J152" i="1" s="1"/>
  <c r="Y152" i="1" l="1"/>
  <c r="X152" i="1"/>
  <c r="U154" i="1"/>
  <c r="I153" i="1"/>
  <c r="Y153" i="1" l="1"/>
  <c r="X153" i="1"/>
  <c r="U155" i="1"/>
  <c r="I154" i="1"/>
  <c r="J153" i="1"/>
  <c r="J154" i="1" l="1"/>
  <c r="Y154" i="1"/>
  <c r="X154" i="1"/>
  <c r="U156" i="1"/>
  <c r="I155" i="1"/>
  <c r="U157" i="1" l="1"/>
  <c r="I156" i="1"/>
  <c r="X155" i="1"/>
  <c r="Y155" i="1"/>
  <c r="J155" i="1"/>
  <c r="J156" i="1" l="1"/>
  <c r="X156" i="1"/>
  <c r="Y156" i="1"/>
  <c r="U158" i="1"/>
  <c r="I157" i="1"/>
  <c r="Y157" i="1" l="1"/>
  <c r="X157" i="1"/>
  <c r="U159" i="1"/>
  <c r="I158" i="1"/>
  <c r="J157" i="1"/>
  <c r="Y158" i="1" l="1"/>
  <c r="X158" i="1"/>
  <c r="J158" i="1"/>
  <c r="U160" i="1"/>
  <c r="I159" i="1"/>
  <c r="X159" i="1" l="1"/>
  <c r="Y159" i="1"/>
  <c r="U161" i="1"/>
  <c r="I160" i="1"/>
  <c r="J159" i="1"/>
  <c r="J160" i="1" l="1"/>
  <c r="X160" i="1"/>
  <c r="Y160" i="1"/>
  <c r="U162" i="1"/>
  <c r="I161" i="1"/>
  <c r="X161" i="1" l="1"/>
  <c r="Y161" i="1"/>
  <c r="U163" i="1"/>
  <c r="I162" i="1"/>
  <c r="J161" i="1"/>
  <c r="J162" i="1" l="1"/>
  <c r="U164" i="1"/>
  <c r="I163" i="1"/>
  <c r="Y162" i="1"/>
  <c r="X162" i="1"/>
  <c r="J163" i="1" l="1"/>
  <c r="X163" i="1"/>
  <c r="Y163" i="1"/>
  <c r="U165" i="1"/>
  <c r="I164" i="1"/>
  <c r="U166" i="1" l="1"/>
  <c r="I165" i="1"/>
  <c r="Y164" i="1"/>
  <c r="X164" i="1"/>
  <c r="J164" i="1"/>
  <c r="J165" i="1" l="1"/>
  <c r="Y165" i="1"/>
  <c r="X165" i="1"/>
  <c r="U167" i="1"/>
  <c r="I166" i="1"/>
  <c r="U168" i="1" l="1"/>
  <c r="I167" i="1"/>
  <c r="X166" i="1"/>
  <c r="Y166" i="1"/>
  <c r="J166" i="1"/>
  <c r="J167" i="1" l="1"/>
  <c r="X167" i="1"/>
  <c r="Y167" i="1"/>
  <c r="U169" i="1"/>
  <c r="I168" i="1"/>
  <c r="J168" i="1" l="1"/>
  <c r="Y168" i="1"/>
  <c r="X168" i="1"/>
  <c r="U170" i="1"/>
  <c r="I169" i="1"/>
  <c r="X169" i="1" l="1"/>
  <c r="Y169" i="1"/>
  <c r="U171" i="1"/>
  <c r="I170" i="1"/>
  <c r="J169" i="1"/>
  <c r="J170" i="1" l="1"/>
  <c r="Y170" i="1"/>
  <c r="X170" i="1"/>
  <c r="U172" i="1"/>
  <c r="I171" i="1"/>
  <c r="U173" i="1" l="1"/>
  <c r="I172" i="1"/>
  <c r="X171" i="1"/>
  <c r="Y171" i="1"/>
  <c r="J171" i="1"/>
  <c r="J172" i="1" l="1"/>
  <c r="Y172" i="1"/>
  <c r="X172" i="1"/>
  <c r="U174" i="1"/>
  <c r="I173" i="1"/>
  <c r="U175" i="1" l="1"/>
  <c r="I174" i="1"/>
  <c r="X173" i="1"/>
  <c r="Y173" i="1"/>
  <c r="J173" i="1"/>
  <c r="J174" i="1" l="1"/>
  <c r="Y174" i="1"/>
  <c r="X174" i="1"/>
  <c r="U176" i="1"/>
  <c r="I175" i="1"/>
  <c r="U177" i="1" l="1"/>
  <c r="I176" i="1"/>
  <c r="Y175" i="1"/>
  <c r="X175" i="1"/>
  <c r="J175" i="1"/>
  <c r="J176" i="1" l="1"/>
  <c r="X176" i="1"/>
  <c r="Y176" i="1"/>
  <c r="U178" i="1"/>
  <c r="I177" i="1"/>
  <c r="U179" i="1" l="1"/>
  <c r="I178" i="1"/>
  <c r="Y177" i="1"/>
  <c r="X177" i="1"/>
  <c r="J177" i="1"/>
  <c r="J178" i="1" l="1"/>
  <c r="X178" i="1"/>
  <c r="Y178" i="1"/>
  <c r="U180" i="1"/>
  <c r="I179" i="1"/>
  <c r="Y179" i="1" l="1"/>
  <c r="X179" i="1"/>
  <c r="U181" i="1"/>
  <c r="I180" i="1"/>
  <c r="J179" i="1"/>
  <c r="J180" i="1" l="1"/>
  <c r="Y180" i="1"/>
  <c r="X180" i="1"/>
  <c r="U182" i="1"/>
  <c r="I181" i="1"/>
  <c r="Y181" i="1" l="1"/>
  <c r="X181" i="1"/>
  <c r="U183" i="1"/>
  <c r="I182" i="1"/>
  <c r="J181" i="1"/>
  <c r="J182" i="1" l="1"/>
  <c r="U184" i="1"/>
  <c r="I183" i="1"/>
  <c r="Y182" i="1"/>
  <c r="X182" i="1"/>
  <c r="X183" i="1" l="1"/>
  <c r="Y183" i="1"/>
  <c r="J183" i="1"/>
  <c r="U185" i="1"/>
  <c r="I184" i="1"/>
  <c r="J184" i="1" l="1"/>
  <c r="X184" i="1"/>
  <c r="Y184" i="1"/>
  <c r="U186" i="1"/>
  <c r="I185" i="1"/>
  <c r="X185" i="1" l="1"/>
  <c r="Y185" i="1"/>
  <c r="U187" i="1"/>
  <c r="I186" i="1"/>
  <c r="J185" i="1"/>
  <c r="J186" i="1" l="1"/>
  <c r="U188" i="1"/>
  <c r="I187" i="1"/>
  <c r="X186" i="1"/>
  <c r="Y186" i="1"/>
  <c r="J187" i="1" l="1"/>
  <c r="Y187" i="1"/>
  <c r="X187" i="1"/>
  <c r="U189" i="1"/>
  <c r="I188" i="1"/>
  <c r="Y188" i="1" l="1"/>
  <c r="X188" i="1"/>
  <c r="U190" i="1"/>
  <c r="I189" i="1"/>
  <c r="J188" i="1"/>
  <c r="J189" i="1" l="1"/>
  <c r="X189" i="1"/>
  <c r="Y189" i="1"/>
  <c r="U191" i="1"/>
  <c r="I190" i="1"/>
  <c r="X190" i="1" l="1"/>
  <c r="Y190" i="1"/>
  <c r="U192" i="1"/>
  <c r="I191" i="1"/>
  <c r="J190" i="1"/>
  <c r="J191" i="1" l="1"/>
  <c r="U193" i="1"/>
  <c r="I192" i="1"/>
  <c r="Y191" i="1"/>
  <c r="X191" i="1"/>
  <c r="X192" i="1" l="1"/>
  <c r="Y192" i="1"/>
  <c r="J192" i="1"/>
  <c r="U194" i="1"/>
  <c r="I193" i="1"/>
  <c r="U195" i="1" l="1"/>
  <c r="I194" i="1"/>
  <c r="Y193" i="1"/>
  <c r="X193" i="1"/>
  <c r="J193" i="1"/>
  <c r="J194" i="1" l="1"/>
  <c r="Y194" i="1"/>
  <c r="X194" i="1"/>
  <c r="U196" i="1"/>
  <c r="I195" i="1"/>
  <c r="X195" i="1" l="1"/>
  <c r="Y195" i="1"/>
  <c r="U197" i="1"/>
  <c r="I196" i="1"/>
  <c r="J195" i="1"/>
  <c r="J196" i="1" l="1"/>
  <c r="Y196" i="1"/>
  <c r="X196" i="1"/>
  <c r="U198" i="1"/>
  <c r="I197" i="1"/>
  <c r="U199" i="1" l="1"/>
  <c r="I198" i="1"/>
  <c r="Y197" i="1"/>
  <c r="X197" i="1"/>
  <c r="J197" i="1"/>
  <c r="J198" i="1" l="1"/>
  <c r="X198" i="1"/>
  <c r="Y198" i="1"/>
  <c r="U200" i="1"/>
  <c r="I199" i="1"/>
  <c r="Y199" i="1" l="1"/>
  <c r="X199" i="1"/>
  <c r="U201" i="1"/>
  <c r="I200" i="1"/>
  <c r="J199" i="1"/>
  <c r="J200" i="1" l="1"/>
  <c r="X200" i="1"/>
  <c r="Y200" i="1"/>
  <c r="U202" i="1"/>
  <c r="I201" i="1"/>
  <c r="Y201" i="1" l="1"/>
  <c r="X201" i="1"/>
  <c r="U203" i="1"/>
  <c r="I202" i="1"/>
  <c r="J201" i="1"/>
  <c r="X202" i="1" l="1"/>
  <c r="Y202" i="1"/>
  <c r="J202" i="1"/>
  <c r="U204" i="1"/>
  <c r="I203" i="1"/>
  <c r="J203" i="1" l="1"/>
  <c r="Y203" i="1"/>
  <c r="X203" i="1"/>
  <c r="U205" i="1"/>
  <c r="I204" i="1"/>
  <c r="Y204" i="1" l="1"/>
  <c r="X204" i="1"/>
  <c r="U206" i="1"/>
  <c r="I205" i="1"/>
  <c r="J204" i="1"/>
  <c r="J205" i="1" l="1"/>
  <c r="Y205" i="1"/>
  <c r="X205" i="1"/>
  <c r="U207" i="1"/>
  <c r="I206" i="1"/>
  <c r="X206" i="1" l="1"/>
  <c r="Y206" i="1"/>
  <c r="U208" i="1"/>
  <c r="I207" i="1"/>
  <c r="J206" i="1"/>
  <c r="J207" i="1" l="1"/>
  <c r="Y207" i="1"/>
  <c r="X207" i="1"/>
  <c r="U209" i="1"/>
  <c r="I208" i="1"/>
  <c r="Y208" i="1" l="1"/>
  <c r="X208" i="1"/>
  <c r="U210" i="1"/>
  <c r="I209" i="1"/>
  <c r="J208" i="1"/>
  <c r="Y209" i="1" l="1"/>
  <c r="X209" i="1"/>
  <c r="J209" i="1"/>
  <c r="U211" i="1"/>
  <c r="I210" i="1"/>
  <c r="Y210" i="1" l="1"/>
  <c r="X210" i="1"/>
  <c r="U212" i="1"/>
  <c r="I211" i="1"/>
  <c r="J210" i="1"/>
  <c r="J211" i="1" l="1"/>
  <c r="X211" i="1"/>
  <c r="Y211" i="1"/>
  <c r="U213" i="1"/>
  <c r="I212" i="1"/>
  <c r="Y212" i="1" l="1"/>
  <c r="X212" i="1"/>
  <c r="U214" i="1"/>
  <c r="I213" i="1"/>
  <c r="J212" i="1"/>
  <c r="J213" i="1" l="1"/>
  <c r="Y213" i="1"/>
  <c r="X213" i="1"/>
  <c r="U215" i="1"/>
  <c r="I214" i="1"/>
  <c r="U216" i="1" l="1"/>
  <c r="I215" i="1"/>
  <c r="X214" i="1"/>
  <c r="Y214" i="1"/>
  <c r="J214" i="1"/>
  <c r="J215" i="1" l="1"/>
  <c r="X215" i="1"/>
  <c r="Y215" i="1"/>
  <c r="U217" i="1"/>
  <c r="I216" i="1"/>
  <c r="X216" i="1" l="1"/>
  <c r="Y216" i="1"/>
  <c r="U218" i="1"/>
  <c r="I217" i="1"/>
  <c r="J216" i="1"/>
  <c r="J217" i="1" l="1"/>
  <c r="Y217" i="1"/>
  <c r="X217" i="1"/>
  <c r="U219" i="1"/>
  <c r="I218" i="1"/>
  <c r="X218" i="1" l="1"/>
  <c r="Y218" i="1"/>
  <c r="U220" i="1"/>
  <c r="I219" i="1"/>
  <c r="J218" i="1"/>
  <c r="J219" i="1" l="1"/>
  <c r="U221" i="1"/>
  <c r="I220" i="1"/>
  <c r="X219" i="1"/>
  <c r="Y219" i="1"/>
  <c r="J220" i="1" l="1"/>
  <c r="Y220" i="1"/>
  <c r="X220" i="1"/>
  <c r="U222" i="1"/>
  <c r="I221" i="1"/>
  <c r="U223" i="1" l="1"/>
  <c r="I222" i="1"/>
  <c r="Y221" i="1"/>
  <c r="X221" i="1"/>
  <c r="J221" i="1"/>
  <c r="J222" i="1" l="1"/>
  <c r="Y222" i="1"/>
  <c r="X222" i="1"/>
  <c r="U224" i="1"/>
  <c r="I223" i="1"/>
  <c r="X223" i="1" l="1"/>
  <c r="Y223" i="1"/>
  <c r="J223" i="1"/>
  <c r="U225" i="1"/>
  <c r="I224" i="1"/>
  <c r="X224" i="1" l="1"/>
  <c r="Y224" i="1"/>
  <c r="J224" i="1"/>
  <c r="I225" i="1"/>
  <c r="U226" i="1"/>
  <c r="J225" i="1" l="1"/>
  <c r="X225" i="1"/>
  <c r="Y225" i="1"/>
  <c r="U227" i="1"/>
  <c r="I226" i="1"/>
  <c r="U228" i="1" l="1"/>
  <c r="I227" i="1"/>
  <c r="J226" i="1"/>
  <c r="X226" i="1"/>
  <c r="Y226" i="1"/>
  <c r="X227" i="1" l="1"/>
  <c r="Y227" i="1"/>
  <c r="J227" i="1"/>
  <c r="I228" i="1"/>
  <c r="U229" i="1"/>
  <c r="U230" i="1" l="1"/>
  <c r="I229" i="1"/>
  <c r="X228" i="1"/>
  <c r="J228" i="1"/>
  <c r="Y228" i="1"/>
  <c r="Y229" i="1" l="1"/>
  <c r="X229" i="1"/>
  <c r="J229" i="1"/>
  <c r="I230" i="1"/>
  <c r="U231" i="1"/>
  <c r="U232" i="1" l="1"/>
  <c r="I231" i="1"/>
  <c r="Y230" i="1"/>
  <c r="X230" i="1"/>
  <c r="J230" i="1"/>
  <c r="Y231" i="1" l="1"/>
  <c r="X231" i="1"/>
  <c r="J231" i="1"/>
  <c r="U233" i="1"/>
  <c r="I232" i="1"/>
  <c r="U234" i="1" l="1"/>
  <c r="I233" i="1"/>
  <c r="J232" i="1"/>
  <c r="Y232" i="1"/>
  <c r="X232" i="1"/>
  <c r="X233" i="1" l="1"/>
  <c r="J233" i="1"/>
  <c r="Y233" i="1"/>
  <c r="U235" i="1"/>
  <c r="I234" i="1"/>
  <c r="J234" i="1" l="1"/>
  <c r="X234" i="1"/>
  <c r="Y234" i="1"/>
  <c r="U236" i="1"/>
  <c r="I235" i="1"/>
  <c r="X235" i="1" l="1"/>
  <c r="J235" i="1"/>
  <c r="Y235" i="1"/>
  <c r="U237" i="1"/>
  <c r="I236" i="1"/>
  <c r="X236" i="1" l="1"/>
  <c r="Y236" i="1"/>
  <c r="J236" i="1"/>
  <c r="I237" i="1"/>
  <c r="U238" i="1"/>
  <c r="J237" i="1" l="1"/>
  <c r="Y237" i="1"/>
  <c r="X237" i="1"/>
  <c r="U239" i="1"/>
  <c r="I238" i="1"/>
  <c r="X238" i="1" l="1"/>
  <c r="Y238" i="1"/>
  <c r="J238" i="1"/>
  <c r="U240" i="1"/>
  <c r="I239" i="1"/>
  <c r="U241" i="1" l="1"/>
  <c r="I240" i="1"/>
  <c r="J239" i="1"/>
  <c r="Y239" i="1"/>
  <c r="X239" i="1"/>
  <c r="J240" i="1" l="1"/>
  <c r="Y240" i="1"/>
  <c r="X240" i="1"/>
  <c r="U242" i="1"/>
  <c r="I241" i="1"/>
  <c r="X241" i="1" l="1"/>
  <c r="Y241" i="1"/>
  <c r="J241" i="1"/>
  <c r="U243" i="1"/>
  <c r="I242" i="1"/>
  <c r="Y242" i="1" l="1"/>
  <c r="J242" i="1"/>
  <c r="X242" i="1"/>
  <c r="U244" i="1"/>
  <c r="I243" i="1"/>
  <c r="U245" i="1" l="1"/>
  <c r="I244" i="1"/>
  <c r="Y243" i="1"/>
  <c r="X243" i="1"/>
  <c r="J243" i="1"/>
  <c r="J244" i="1" l="1"/>
  <c r="X244" i="1"/>
  <c r="Y244" i="1"/>
  <c r="U246" i="1"/>
  <c r="I245" i="1"/>
  <c r="J245" i="1" l="1"/>
  <c r="Y245" i="1"/>
  <c r="X245" i="1"/>
  <c r="U247" i="1"/>
  <c r="I246" i="1"/>
  <c r="X246" i="1" l="1"/>
  <c r="Y246" i="1"/>
  <c r="J246" i="1"/>
  <c r="U248" i="1"/>
  <c r="I247" i="1"/>
  <c r="U249" i="1" l="1"/>
  <c r="I248" i="1"/>
  <c r="J247" i="1"/>
  <c r="X247" i="1"/>
  <c r="Y247" i="1"/>
  <c r="Y248" i="1" l="1"/>
  <c r="X248" i="1"/>
  <c r="J248" i="1"/>
  <c r="U250" i="1"/>
  <c r="I249" i="1"/>
  <c r="Y249" i="1" l="1"/>
  <c r="J249" i="1"/>
  <c r="X249" i="1"/>
  <c r="U251" i="1"/>
  <c r="I250" i="1"/>
  <c r="J250" i="1" l="1"/>
  <c r="Y250" i="1"/>
  <c r="X250" i="1"/>
  <c r="U252" i="1"/>
  <c r="I251" i="1"/>
  <c r="U253" i="1" l="1"/>
  <c r="I252" i="1"/>
  <c r="J251" i="1"/>
  <c r="X251" i="1"/>
  <c r="Y251" i="1"/>
  <c r="X252" i="1" l="1"/>
  <c r="Y252" i="1"/>
  <c r="J252" i="1"/>
  <c r="U254" i="1"/>
  <c r="I253" i="1"/>
  <c r="X253" i="1" l="1"/>
  <c r="Y253" i="1"/>
  <c r="J253" i="1"/>
  <c r="U255" i="1"/>
  <c r="I254" i="1"/>
  <c r="U256" i="1" l="1"/>
  <c r="I255" i="1"/>
  <c r="Y254" i="1"/>
  <c r="X254" i="1"/>
  <c r="J254" i="1"/>
  <c r="J255" i="1" l="1"/>
  <c r="X255" i="1"/>
  <c r="Y255" i="1"/>
  <c r="U257" i="1"/>
  <c r="I256" i="1"/>
  <c r="Y256" i="1" l="1"/>
  <c r="X256" i="1"/>
  <c r="J256" i="1"/>
  <c r="I257" i="1"/>
  <c r="U258" i="1"/>
  <c r="U259" i="1" l="1"/>
  <c r="I258" i="1"/>
  <c r="J257" i="1"/>
  <c r="Y257" i="1"/>
  <c r="X257" i="1"/>
  <c r="J258" i="1" l="1"/>
  <c r="X258" i="1"/>
  <c r="Y258" i="1"/>
  <c r="U260" i="1"/>
  <c r="I259" i="1"/>
  <c r="U261" i="1" l="1"/>
  <c r="I260" i="1"/>
  <c r="J259" i="1"/>
  <c r="X259" i="1"/>
  <c r="Y259" i="1"/>
  <c r="J260" i="1" l="1"/>
  <c r="X260" i="1"/>
  <c r="Y260" i="1"/>
  <c r="U262" i="1"/>
  <c r="I261" i="1"/>
  <c r="Y261" i="1" l="1"/>
  <c r="X261" i="1"/>
  <c r="J261" i="1"/>
  <c r="I262" i="1"/>
  <c r="U263" i="1"/>
  <c r="J262" i="1" l="1"/>
  <c r="X262" i="1"/>
  <c r="Y262" i="1"/>
  <c r="U264" i="1"/>
  <c r="I263" i="1"/>
  <c r="J263" i="1" l="1"/>
  <c r="Y263" i="1"/>
  <c r="X263" i="1"/>
  <c r="U265" i="1"/>
  <c r="I264" i="1"/>
  <c r="J264" i="1" l="1"/>
  <c r="X264" i="1"/>
  <c r="Y264" i="1"/>
  <c r="U266" i="1"/>
  <c r="I265" i="1"/>
  <c r="J265" i="1" l="1"/>
  <c r="Y265" i="1"/>
  <c r="X265" i="1"/>
  <c r="U267" i="1"/>
  <c r="I266" i="1"/>
  <c r="X266" i="1" l="1"/>
  <c r="Y266" i="1"/>
  <c r="J266" i="1"/>
  <c r="U268" i="1"/>
  <c r="I267" i="1"/>
  <c r="Y267" i="1" l="1"/>
  <c r="X267" i="1"/>
  <c r="J267" i="1"/>
  <c r="U269" i="1"/>
  <c r="I268" i="1"/>
  <c r="Y268" i="1" l="1"/>
  <c r="J268" i="1"/>
  <c r="X268" i="1"/>
  <c r="U270" i="1"/>
  <c r="I269" i="1"/>
  <c r="X269" i="1" l="1"/>
  <c r="Y269" i="1"/>
  <c r="J269" i="1"/>
  <c r="I270" i="1"/>
  <c r="U271" i="1"/>
  <c r="U272" i="1" l="1"/>
  <c r="I271" i="1"/>
  <c r="J270" i="1"/>
  <c r="Y270" i="1"/>
  <c r="X270" i="1"/>
  <c r="J271" i="1" l="1"/>
  <c r="Y271" i="1"/>
  <c r="X271" i="1"/>
  <c r="U273" i="1"/>
  <c r="I272" i="1"/>
  <c r="J272" i="1" l="1"/>
  <c r="Y272" i="1"/>
  <c r="X272" i="1"/>
  <c r="U274" i="1"/>
  <c r="I273" i="1"/>
  <c r="I274" i="1" l="1"/>
  <c r="U275" i="1"/>
  <c r="X273" i="1"/>
  <c r="J273" i="1"/>
  <c r="Y273" i="1"/>
  <c r="U276" i="1" l="1"/>
  <c r="I275" i="1"/>
  <c r="J274" i="1"/>
  <c r="Y274" i="1"/>
  <c r="X274" i="1"/>
  <c r="X275" i="1" l="1"/>
  <c r="Y275" i="1"/>
  <c r="J275" i="1"/>
  <c r="U277" i="1"/>
  <c r="I276" i="1"/>
  <c r="J276" i="1" l="1"/>
  <c r="Y276" i="1"/>
  <c r="X276" i="1"/>
  <c r="U278" i="1"/>
  <c r="I277" i="1"/>
  <c r="U279" i="1" l="1"/>
  <c r="I278" i="1"/>
  <c r="Y277" i="1"/>
  <c r="J277" i="1"/>
  <c r="X277" i="1"/>
  <c r="X278" i="1" l="1"/>
  <c r="J278" i="1"/>
  <c r="Y278" i="1"/>
  <c r="U280" i="1"/>
  <c r="I279" i="1"/>
  <c r="Y279" i="1" l="1"/>
  <c r="X279" i="1"/>
  <c r="J279" i="1"/>
  <c r="U281" i="1"/>
  <c r="I280" i="1"/>
  <c r="J280" i="1" l="1"/>
  <c r="X280" i="1"/>
  <c r="Y280" i="1"/>
  <c r="U282" i="1"/>
  <c r="I281" i="1"/>
  <c r="U283" i="1" l="1"/>
  <c r="I282" i="1"/>
  <c r="J281" i="1"/>
  <c r="X281" i="1"/>
  <c r="Y281" i="1"/>
  <c r="Y282" i="1" l="1"/>
  <c r="X282" i="1"/>
  <c r="J282" i="1"/>
  <c r="U284" i="1"/>
  <c r="I283" i="1"/>
  <c r="U285" i="1" l="1"/>
  <c r="I284" i="1"/>
  <c r="J283" i="1"/>
  <c r="X283" i="1"/>
  <c r="Y283" i="1"/>
  <c r="J284" i="1" l="1"/>
  <c r="Y284" i="1"/>
  <c r="X284" i="1"/>
  <c r="U286" i="1"/>
  <c r="I285" i="1"/>
  <c r="Y285" i="1" l="1"/>
  <c r="X285" i="1"/>
  <c r="J285" i="1"/>
  <c r="U287" i="1"/>
  <c r="I286" i="1"/>
  <c r="J286" i="1" l="1"/>
  <c r="Y286" i="1"/>
  <c r="X286" i="1"/>
  <c r="U288" i="1"/>
  <c r="I287" i="1"/>
  <c r="J287" i="1" l="1"/>
  <c r="X287" i="1"/>
  <c r="Y287" i="1"/>
  <c r="U289" i="1"/>
  <c r="I288" i="1"/>
  <c r="X288" i="1" l="1"/>
  <c r="Y288" i="1"/>
  <c r="J288" i="1"/>
  <c r="U290" i="1"/>
  <c r="I289" i="1"/>
  <c r="U291" i="1" l="1"/>
  <c r="I290" i="1"/>
  <c r="J289" i="1"/>
  <c r="Y289" i="1"/>
  <c r="X289" i="1"/>
  <c r="J290" i="1" l="1"/>
  <c r="X290" i="1"/>
  <c r="Y290" i="1"/>
  <c r="U292" i="1"/>
  <c r="I291" i="1"/>
  <c r="Y291" i="1" l="1"/>
  <c r="X291" i="1"/>
  <c r="J291" i="1"/>
  <c r="U293" i="1"/>
  <c r="I292" i="1"/>
  <c r="Y292" i="1" l="1"/>
  <c r="J292" i="1"/>
  <c r="X292" i="1"/>
  <c r="I293" i="1"/>
  <c r="U294" i="1"/>
  <c r="U295" i="1" l="1"/>
  <c r="I294" i="1"/>
  <c r="X293" i="1"/>
  <c r="Y293" i="1"/>
  <c r="J293" i="1"/>
  <c r="Y294" i="1" l="1"/>
  <c r="X294" i="1"/>
  <c r="J294" i="1"/>
  <c r="U296" i="1"/>
  <c r="I295" i="1"/>
  <c r="X295" i="1" l="1"/>
  <c r="J295" i="1"/>
  <c r="Y295" i="1"/>
  <c r="U297" i="1"/>
  <c r="I296" i="1"/>
  <c r="J296" i="1" l="1"/>
  <c r="X296" i="1"/>
  <c r="Y296" i="1"/>
  <c r="U298" i="1"/>
  <c r="I297" i="1"/>
  <c r="J297" i="1" l="1"/>
  <c r="Y297" i="1"/>
  <c r="X297" i="1"/>
  <c r="U299" i="1"/>
  <c r="I298" i="1"/>
  <c r="J298" i="1" l="1"/>
  <c r="Y298" i="1"/>
  <c r="X298" i="1"/>
  <c r="U300" i="1"/>
  <c r="I299" i="1"/>
  <c r="J299" i="1" l="1"/>
  <c r="X299" i="1"/>
  <c r="Y299" i="1"/>
  <c r="U301" i="1"/>
  <c r="I300" i="1"/>
  <c r="X300" i="1" l="1"/>
  <c r="Y300" i="1"/>
  <c r="J300" i="1"/>
  <c r="U302" i="1"/>
  <c r="I301" i="1"/>
  <c r="J301" i="1" l="1"/>
  <c r="X301" i="1"/>
  <c r="Y301" i="1"/>
  <c r="U303" i="1"/>
  <c r="I302" i="1"/>
  <c r="X302" i="1" l="1"/>
  <c r="Y302" i="1"/>
  <c r="J302" i="1"/>
  <c r="U304" i="1"/>
  <c r="I303" i="1"/>
  <c r="U305" i="1" l="1"/>
  <c r="I304" i="1"/>
  <c r="J303" i="1"/>
  <c r="X303" i="1"/>
  <c r="Y303" i="1"/>
  <c r="X304" i="1" l="1"/>
  <c r="Y304" i="1"/>
  <c r="J304" i="1"/>
  <c r="I305" i="1"/>
  <c r="U306" i="1"/>
  <c r="U307" i="1" l="1"/>
  <c r="I306" i="1"/>
  <c r="J305" i="1"/>
  <c r="X305" i="1"/>
  <c r="Y305" i="1"/>
  <c r="X306" i="1" l="1"/>
  <c r="Y306" i="1"/>
  <c r="J306" i="1"/>
  <c r="U308" i="1"/>
  <c r="I307" i="1"/>
  <c r="J307" i="1" l="1"/>
  <c r="X307" i="1"/>
  <c r="Y307" i="1"/>
  <c r="U309" i="1"/>
  <c r="I308" i="1"/>
  <c r="X308" i="1" l="1"/>
  <c r="Y308" i="1"/>
  <c r="J308" i="1"/>
  <c r="U310" i="1"/>
  <c r="I309" i="1"/>
  <c r="Y309" i="1" l="1"/>
  <c r="J309" i="1"/>
  <c r="X309" i="1"/>
  <c r="U311" i="1"/>
  <c r="I310" i="1"/>
  <c r="U312" i="1" l="1"/>
  <c r="I311" i="1"/>
  <c r="X310" i="1"/>
  <c r="Y310" i="1"/>
  <c r="J310" i="1"/>
  <c r="X311" i="1" l="1"/>
  <c r="J311" i="1"/>
  <c r="Y311" i="1"/>
  <c r="U313" i="1"/>
  <c r="I312" i="1"/>
  <c r="J312" i="1" l="1"/>
  <c r="X312" i="1"/>
  <c r="Y312" i="1"/>
  <c r="U314" i="1"/>
  <c r="I313" i="1"/>
  <c r="X313" i="1" l="1"/>
  <c r="J313" i="1"/>
  <c r="Y313" i="1"/>
  <c r="U315" i="1"/>
  <c r="I314" i="1"/>
  <c r="X314" i="1" l="1"/>
  <c r="Y314" i="1"/>
  <c r="J314" i="1"/>
  <c r="U316" i="1"/>
  <c r="I315" i="1"/>
  <c r="J315" i="1" l="1"/>
  <c r="X315" i="1"/>
  <c r="Y315" i="1"/>
  <c r="U317" i="1"/>
  <c r="I316" i="1"/>
  <c r="J316" i="1" l="1"/>
  <c r="X316" i="1"/>
  <c r="Y316" i="1"/>
  <c r="U318" i="1"/>
  <c r="I317" i="1"/>
  <c r="J317" i="1" l="1"/>
  <c r="X317" i="1"/>
  <c r="Y317" i="1"/>
  <c r="U319" i="1"/>
  <c r="I318" i="1"/>
  <c r="Y318" i="1" l="1"/>
  <c r="X318" i="1"/>
  <c r="J318" i="1"/>
  <c r="U320" i="1"/>
  <c r="I319" i="1"/>
  <c r="J319" i="1" l="1"/>
  <c r="X319" i="1"/>
  <c r="Y319" i="1"/>
  <c r="U321" i="1"/>
  <c r="I320" i="1"/>
  <c r="U322" i="1" l="1"/>
  <c r="I321" i="1"/>
  <c r="X320" i="1"/>
  <c r="Y320" i="1"/>
  <c r="J320" i="1"/>
  <c r="J321" i="1" l="1"/>
  <c r="Y321" i="1"/>
  <c r="X321" i="1"/>
  <c r="U323" i="1"/>
  <c r="I322" i="1"/>
  <c r="I323" i="1" l="1"/>
  <c r="U324" i="1"/>
  <c r="Y322" i="1"/>
  <c r="X322" i="1"/>
  <c r="J322" i="1"/>
  <c r="U325" i="1" l="1"/>
  <c r="I324" i="1"/>
  <c r="Y323" i="1"/>
  <c r="J323" i="1"/>
  <c r="X323" i="1"/>
  <c r="X324" i="1" l="1"/>
  <c r="Y324" i="1"/>
  <c r="J324" i="1"/>
  <c r="I325" i="1"/>
  <c r="U326" i="1"/>
  <c r="U327" i="1" l="1"/>
  <c r="I326" i="1"/>
  <c r="J325" i="1"/>
  <c r="Y325" i="1"/>
  <c r="X325" i="1"/>
  <c r="X326" i="1" l="1"/>
  <c r="J326" i="1"/>
  <c r="Y326" i="1"/>
  <c r="I327" i="1"/>
  <c r="U328" i="1"/>
  <c r="U329" i="1" l="1"/>
  <c r="I328" i="1"/>
  <c r="J327" i="1"/>
  <c r="X327" i="1"/>
  <c r="Y327" i="1"/>
  <c r="Y328" i="1" l="1"/>
  <c r="X328" i="1"/>
  <c r="J328" i="1"/>
  <c r="U330" i="1"/>
  <c r="I329" i="1"/>
  <c r="U331" i="1" l="1"/>
  <c r="I330" i="1"/>
  <c r="X329" i="1"/>
  <c r="J329" i="1"/>
  <c r="Y329" i="1"/>
  <c r="Y330" i="1" l="1"/>
  <c r="X330" i="1"/>
  <c r="J330" i="1"/>
  <c r="U332" i="1"/>
  <c r="I331" i="1"/>
  <c r="Y331" i="1" l="1"/>
  <c r="X331" i="1"/>
  <c r="J331" i="1"/>
  <c r="U333" i="1"/>
  <c r="I332" i="1"/>
  <c r="J332" i="1" l="1"/>
  <c r="X332" i="1"/>
  <c r="Y332" i="1"/>
  <c r="U334" i="1"/>
  <c r="I333" i="1"/>
  <c r="J333" i="1" l="1"/>
  <c r="X333" i="1"/>
  <c r="Y333" i="1"/>
  <c r="U335" i="1"/>
  <c r="I334" i="1"/>
  <c r="U336" i="1" l="1"/>
  <c r="I335" i="1"/>
  <c r="Y334" i="1"/>
  <c r="X334" i="1"/>
  <c r="J334" i="1"/>
  <c r="X335" i="1" l="1"/>
  <c r="Y335" i="1"/>
  <c r="J335" i="1"/>
  <c r="U337" i="1"/>
  <c r="I336" i="1"/>
  <c r="Y336" i="1" l="1"/>
  <c r="X336" i="1"/>
  <c r="J336" i="1"/>
  <c r="U338" i="1"/>
  <c r="I337" i="1"/>
  <c r="U339" i="1" l="1"/>
  <c r="I338" i="1"/>
  <c r="X337" i="1"/>
  <c r="J337" i="1"/>
  <c r="Y337" i="1"/>
  <c r="Y338" i="1" l="1"/>
  <c r="X338" i="1"/>
  <c r="J338" i="1"/>
  <c r="U340" i="1"/>
  <c r="I339" i="1"/>
  <c r="Y339" i="1" l="1"/>
  <c r="X339" i="1"/>
  <c r="J339" i="1"/>
  <c r="U341" i="1"/>
  <c r="I340" i="1"/>
  <c r="U342" i="1" l="1"/>
  <c r="I341" i="1"/>
  <c r="Y340" i="1"/>
  <c r="J340" i="1"/>
  <c r="X340" i="1"/>
  <c r="J341" i="1" l="1"/>
  <c r="X341" i="1"/>
  <c r="Y341" i="1"/>
  <c r="U343" i="1"/>
  <c r="I342" i="1"/>
  <c r="J342" i="1" l="1"/>
  <c r="Y342" i="1"/>
  <c r="X342" i="1"/>
  <c r="U344" i="1"/>
  <c r="I343" i="1"/>
  <c r="U345" i="1" l="1"/>
  <c r="I344" i="1"/>
  <c r="J343" i="1"/>
  <c r="Y343" i="1"/>
  <c r="X343" i="1"/>
  <c r="X344" i="1" l="1"/>
  <c r="J344" i="1"/>
  <c r="Y344" i="1"/>
  <c r="U346" i="1"/>
  <c r="I345" i="1"/>
  <c r="X345" i="1" l="1"/>
  <c r="Y345" i="1"/>
  <c r="J345" i="1"/>
  <c r="U347" i="1"/>
  <c r="I346" i="1"/>
  <c r="Y346" i="1" l="1"/>
  <c r="X346" i="1"/>
  <c r="J346" i="1"/>
  <c r="U348" i="1"/>
  <c r="I347" i="1"/>
  <c r="Y347" i="1" l="1"/>
  <c r="X347" i="1"/>
  <c r="J347" i="1"/>
  <c r="U349" i="1"/>
  <c r="I348" i="1"/>
  <c r="Y348" i="1" l="1"/>
  <c r="X348" i="1"/>
  <c r="J348" i="1"/>
  <c r="U350" i="1"/>
  <c r="I349" i="1"/>
  <c r="U351" i="1" l="1"/>
  <c r="I350" i="1"/>
  <c r="X349" i="1"/>
  <c r="Y349" i="1"/>
  <c r="J349" i="1"/>
  <c r="J350" i="1" l="1"/>
  <c r="X350" i="1"/>
  <c r="Y350" i="1"/>
  <c r="U352" i="1"/>
  <c r="I351" i="1"/>
  <c r="X351" i="1" l="1"/>
  <c r="Y351" i="1"/>
  <c r="J351" i="1"/>
  <c r="U353" i="1"/>
  <c r="I352" i="1"/>
  <c r="X352" i="1" l="1"/>
  <c r="J352" i="1"/>
  <c r="Y352" i="1"/>
  <c r="U354" i="1"/>
  <c r="I353" i="1"/>
  <c r="U355" i="1" l="1"/>
  <c r="I354" i="1"/>
  <c r="X353" i="1"/>
  <c r="J353" i="1"/>
  <c r="Y353" i="1"/>
  <c r="Y354" i="1" l="1"/>
  <c r="X354" i="1"/>
  <c r="J354" i="1"/>
  <c r="I355" i="1"/>
  <c r="U356" i="1"/>
  <c r="U357" i="1" l="1"/>
  <c r="I356" i="1"/>
  <c r="X355" i="1"/>
  <c r="Y355" i="1"/>
  <c r="J355" i="1"/>
  <c r="J356" i="1" l="1"/>
  <c r="X356" i="1"/>
  <c r="Y356" i="1"/>
  <c r="U358" i="1"/>
  <c r="I357" i="1"/>
  <c r="X357" i="1" l="1"/>
  <c r="Y357" i="1"/>
  <c r="J357" i="1"/>
  <c r="U359" i="1"/>
  <c r="I358" i="1"/>
  <c r="U360" i="1" l="1"/>
  <c r="I359" i="1"/>
  <c r="J358" i="1"/>
  <c r="X358" i="1"/>
  <c r="Y358" i="1"/>
  <c r="J359" i="1" l="1"/>
  <c r="Y359" i="1"/>
  <c r="X359" i="1"/>
  <c r="U361" i="1"/>
  <c r="I360" i="1"/>
  <c r="Y360" i="1" l="1"/>
  <c r="X360" i="1"/>
  <c r="J360" i="1"/>
  <c r="U362" i="1"/>
  <c r="I361" i="1"/>
  <c r="U363" i="1" l="1"/>
  <c r="I362" i="1"/>
  <c r="J361" i="1"/>
  <c r="Y361" i="1"/>
  <c r="X361" i="1"/>
  <c r="J362" i="1" l="1"/>
  <c r="Y362" i="1"/>
  <c r="X362" i="1"/>
  <c r="U364" i="1"/>
  <c r="I363" i="1"/>
  <c r="U365" i="1" l="1"/>
  <c r="I364" i="1"/>
  <c r="Y363" i="1"/>
  <c r="X363" i="1"/>
  <c r="J363" i="1"/>
  <c r="Y364" i="1" l="1"/>
  <c r="X364" i="1"/>
  <c r="J364" i="1"/>
  <c r="U366" i="1"/>
  <c r="I365" i="1"/>
  <c r="J365" i="1" l="1"/>
  <c r="Y365" i="1"/>
  <c r="X365" i="1"/>
  <c r="U367" i="1"/>
  <c r="I366" i="1"/>
  <c r="U368" i="1" l="1"/>
  <c r="I367" i="1"/>
  <c r="X366" i="1"/>
  <c r="J366" i="1"/>
  <c r="Y366" i="1"/>
  <c r="X367" i="1" l="1"/>
  <c r="J367" i="1"/>
  <c r="Y367" i="1"/>
  <c r="U369" i="1"/>
  <c r="I368" i="1"/>
  <c r="I369" i="1" l="1"/>
  <c r="U370" i="1"/>
  <c r="X368" i="1"/>
  <c r="Y368" i="1"/>
  <c r="J368" i="1"/>
  <c r="U371" i="1" l="1"/>
  <c r="I370" i="1"/>
  <c r="J369" i="1"/>
  <c r="X369" i="1"/>
  <c r="Y369" i="1"/>
  <c r="J370" i="1" l="1"/>
  <c r="Y370" i="1"/>
  <c r="X370" i="1"/>
  <c r="U372" i="1"/>
  <c r="I371" i="1"/>
  <c r="X371" i="1" l="1"/>
  <c r="Y371" i="1"/>
  <c r="J371" i="1"/>
  <c r="U373" i="1"/>
  <c r="I372" i="1"/>
  <c r="U374" i="1" l="1"/>
  <c r="I373" i="1"/>
  <c r="X372" i="1"/>
  <c r="J372" i="1"/>
  <c r="Y372" i="1"/>
  <c r="J373" i="1" l="1"/>
  <c r="Y373" i="1"/>
  <c r="X373" i="1"/>
  <c r="U375" i="1"/>
  <c r="I374" i="1"/>
  <c r="I375" i="1" l="1"/>
  <c r="U376" i="1"/>
  <c r="Y374" i="1"/>
  <c r="X374" i="1"/>
  <c r="J374" i="1"/>
  <c r="U377" i="1" l="1"/>
  <c r="I376" i="1"/>
  <c r="Y375" i="1"/>
  <c r="X375" i="1"/>
  <c r="J375" i="1"/>
  <c r="J376" i="1" l="1"/>
  <c r="X376" i="1"/>
  <c r="Y376" i="1"/>
  <c r="U378" i="1"/>
  <c r="I377" i="1"/>
  <c r="Y377" i="1" l="1"/>
  <c r="X377" i="1"/>
  <c r="J377" i="1"/>
  <c r="U379" i="1"/>
  <c r="I378" i="1"/>
  <c r="U380" i="1" l="1"/>
  <c r="I379" i="1"/>
  <c r="Y378" i="1"/>
  <c r="X378" i="1"/>
  <c r="J378" i="1"/>
  <c r="J379" i="1" l="1"/>
  <c r="Y379" i="1"/>
  <c r="X379" i="1"/>
  <c r="U381" i="1"/>
  <c r="I380" i="1"/>
  <c r="J380" i="1" l="1"/>
  <c r="Y380" i="1"/>
  <c r="X380" i="1"/>
  <c r="U382" i="1"/>
  <c r="I381" i="1"/>
  <c r="I382" i="1" l="1"/>
  <c r="U383" i="1"/>
  <c r="Y381" i="1"/>
  <c r="X381" i="1"/>
  <c r="J381" i="1"/>
  <c r="U384" i="1" l="1"/>
  <c r="I383" i="1"/>
  <c r="Y382" i="1"/>
  <c r="X382" i="1"/>
  <c r="J382" i="1"/>
  <c r="Y383" i="1" l="1"/>
  <c r="X383" i="1"/>
  <c r="J383" i="1"/>
  <c r="I384" i="1"/>
  <c r="U385" i="1"/>
  <c r="U386" i="1" l="1"/>
  <c r="I385" i="1"/>
  <c r="J384" i="1"/>
  <c r="X384" i="1"/>
  <c r="Y384" i="1"/>
  <c r="X385" i="1" l="1"/>
  <c r="Y385" i="1"/>
  <c r="J385" i="1"/>
  <c r="I386" i="1"/>
  <c r="U387" i="1"/>
  <c r="J386" i="1" l="1"/>
  <c r="Y386" i="1"/>
  <c r="X386" i="1"/>
  <c r="U388" i="1"/>
  <c r="I387" i="1"/>
  <c r="J387" i="1" l="1"/>
  <c r="Y387" i="1"/>
  <c r="X387" i="1"/>
  <c r="U389" i="1"/>
  <c r="I388" i="1"/>
  <c r="U390" i="1" l="1"/>
  <c r="I389" i="1"/>
  <c r="J388" i="1"/>
  <c r="X388" i="1"/>
  <c r="Y388" i="1"/>
  <c r="X389" i="1" l="1"/>
  <c r="Y389" i="1"/>
  <c r="J389" i="1"/>
  <c r="U391" i="1"/>
  <c r="I390" i="1"/>
  <c r="X390" i="1" l="1"/>
  <c r="Y390" i="1"/>
  <c r="J390" i="1"/>
  <c r="U392" i="1"/>
  <c r="I391" i="1"/>
  <c r="J391" i="1" l="1"/>
  <c r="X391" i="1"/>
  <c r="Y391" i="1"/>
  <c r="U393" i="1"/>
  <c r="I392" i="1"/>
  <c r="U394" i="1" l="1"/>
  <c r="I393" i="1"/>
  <c r="J392" i="1"/>
  <c r="Y392" i="1"/>
  <c r="X392" i="1"/>
  <c r="J393" i="1" l="1"/>
  <c r="Y393" i="1"/>
  <c r="X393" i="1"/>
  <c r="U395" i="1"/>
  <c r="I394" i="1"/>
  <c r="J394" i="1" l="1"/>
  <c r="X394" i="1"/>
  <c r="Y394" i="1"/>
  <c r="U396" i="1"/>
  <c r="I395" i="1"/>
  <c r="U397" i="1" l="1"/>
  <c r="I396" i="1"/>
  <c r="Y395" i="1"/>
  <c r="X395" i="1"/>
  <c r="J395" i="1"/>
  <c r="X396" i="1" l="1"/>
  <c r="Y396" i="1"/>
  <c r="J396" i="1"/>
  <c r="U398" i="1"/>
  <c r="I397" i="1"/>
  <c r="J397" i="1" l="1"/>
  <c r="X397" i="1"/>
  <c r="Y397" i="1"/>
  <c r="U399" i="1"/>
  <c r="I398" i="1"/>
  <c r="X398" i="1" l="1"/>
  <c r="Y398" i="1"/>
  <c r="J398" i="1"/>
  <c r="U400" i="1"/>
  <c r="I399" i="1"/>
  <c r="J399" i="1" l="1"/>
  <c r="Y399" i="1"/>
  <c r="X399" i="1"/>
  <c r="U401" i="1"/>
  <c r="I400" i="1"/>
  <c r="U402" i="1" l="1"/>
  <c r="I401" i="1"/>
  <c r="X400" i="1"/>
  <c r="J400" i="1"/>
  <c r="Y400" i="1"/>
  <c r="X401" i="1" l="1"/>
  <c r="Y401" i="1"/>
  <c r="J401" i="1"/>
  <c r="U403" i="1"/>
  <c r="I402" i="1"/>
  <c r="U404" i="1" l="1"/>
  <c r="I403" i="1"/>
  <c r="J402" i="1"/>
  <c r="X402" i="1"/>
  <c r="Y402" i="1"/>
  <c r="J403" i="1" l="1"/>
  <c r="Y403" i="1"/>
  <c r="X403" i="1"/>
  <c r="U405" i="1"/>
  <c r="I404" i="1"/>
  <c r="I405" i="1" l="1"/>
  <c r="U406" i="1"/>
  <c r="X404" i="1"/>
  <c r="Y404" i="1"/>
  <c r="J404" i="1"/>
  <c r="U407" i="1" l="1"/>
  <c r="I406" i="1"/>
  <c r="Y405" i="1"/>
  <c r="J405" i="1"/>
  <c r="X405" i="1"/>
  <c r="X406" i="1" l="1"/>
  <c r="Y406" i="1"/>
  <c r="J406" i="1"/>
  <c r="U408" i="1"/>
  <c r="I407" i="1"/>
  <c r="U409" i="1" l="1"/>
  <c r="I408" i="1"/>
  <c r="J407" i="1"/>
  <c r="X407" i="1"/>
  <c r="Y407" i="1"/>
  <c r="X408" i="1" l="1"/>
  <c r="Y408" i="1"/>
  <c r="J408" i="1"/>
  <c r="I409" i="1"/>
  <c r="U410" i="1"/>
  <c r="U411" i="1" l="1"/>
  <c r="I410" i="1"/>
  <c r="J409" i="1"/>
  <c r="X409" i="1"/>
  <c r="Y409" i="1"/>
  <c r="J410" i="1" l="1"/>
  <c r="X410" i="1"/>
  <c r="Y410" i="1"/>
  <c r="U412" i="1"/>
  <c r="I411" i="1"/>
  <c r="J411" i="1" l="1"/>
  <c r="X411" i="1"/>
  <c r="Y411" i="1"/>
  <c r="U413" i="1"/>
  <c r="I412" i="1"/>
  <c r="J412" i="1" l="1"/>
  <c r="Y412" i="1"/>
  <c r="X412" i="1"/>
  <c r="U414" i="1"/>
  <c r="I413" i="1"/>
  <c r="Y413" i="1" l="1"/>
  <c r="X413" i="1"/>
  <c r="J413" i="1"/>
  <c r="U415" i="1"/>
  <c r="I414" i="1"/>
  <c r="U416" i="1" l="1"/>
  <c r="I415" i="1"/>
  <c r="J414" i="1"/>
  <c r="X414" i="1"/>
  <c r="Y414" i="1"/>
  <c r="Y415" i="1" l="1"/>
  <c r="X415" i="1"/>
  <c r="J415" i="1"/>
  <c r="U417" i="1"/>
  <c r="I416" i="1"/>
  <c r="X416" i="1" l="1"/>
  <c r="Y416" i="1"/>
  <c r="J416" i="1"/>
  <c r="U418" i="1"/>
  <c r="I417" i="1"/>
  <c r="U419" i="1" l="1"/>
  <c r="I418" i="1"/>
  <c r="X417" i="1"/>
  <c r="Y417" i="1"/>
  <c r="J417" i="1"/>
  <c r="J418" i="1" l="1"/>
  <c r="Y418" i="1"/>
  <c r="X418" i="1"/>
  <c r="U420" i="1"/>
  <c r="I419" i="1"/>
  <c r="U421" i="1" l="1"/>
  <c r="I420" i="1"/>
  <c r="J419" i="1"/>
  <c r="X419" i="1"/>
  <c r="Y419" i="1"/>
  <c r="X420" i="1" l="1"/>
  <c r="Y420" i="1"/>
  <c r="J420" i="1"/>
  <c r="U422" i="1"/>
  <c r="I421" i="1"/>
  <c r="J421" i="1" l="1"/>
  <c r="X421" i="1"/>
  <c r="Y421" i="1"/>
  <c r="U423" i="1"/>
  <c r="I422" i="1"/>
  <c r="U424" i="1" l="1"/>
  <c r="I423" i="1"/>
  <c r="J422" i="1"/>
  <c r="X422" i="1"/>
  <c r="Y422" i="1"/>
  <c r="Y423" i="1" l="1"/>
  <c r="X423" i="1"/>
  <c r="J423" i="1"/>
  <c r="I424" i="1"/>
  <c r="U425" i="1"/>
  <c r="J424" i="1" l="1"/>
  <c r="X424" i="1"/>
  <c r="Y424" i="1"/>
  <c r="U426" i="1"/>
  <c r="I425" i="1"/>
  <c r="U427" i="1" l="1"/>
  <c r="I426" i="1"/>
  <c r="J425" i="1"/>
  <c r="Y425" i="1"/>
  <c r="X425" i="1"/>
  <c r="Y426" i="1" l="1"/>
  <c r="J426" i="1"/>
  <c r="X426" i="1"/>
  <c r="U428" i="1"/>
  <c r="I427" i="1"/>
  <c r="J427" i="1" l="1"/>
  <c r="X427" i="1"/>
  <c r="Y427" i="1"/>
  <c r="U429" i="1"/>
  <c r="I428" i="1"/>
  <c r="J428" i="1" l="1"/>
  <c r="Y428" i="1"/>
  <c r="X428" i="1"/>
  <c r="U430" i="1"/>
  <c r="I429" i="1"/>
  <c r="J429" i="1" l="1"/>
  <c r="Y429" i="1"/>
  <c r="X429" i="1"/>
  <c r="U431" i="1"/>
  <c r="I430" i="1"/>
  <c r="Y430" i="1" l="1"/>
  <c r="X430" i="1"/>
  <c r="J430" i="1"/>
  <c r="U432" i="1"/>
  <c r="I431" i="1"/>
  <c r="Y431" i="1" l="1"/>
  <c r="J431" i="1"/>
  <c r="X431" i="1"/>
  <c r="U433" i="1"/>
  <c r="I432" i="1"/>
  <c r="U434" i="1" l="1"/>
  <c r="I433" i="1"/>
  <c r="Y432" i="1"/>
  <c r="J432" i="1"/>
  <c r="X432" i="1"/>
  <c r="J433" i="1" l="1"/>
  <c r="X433" i="1"/>
  <c r="Y433" i="1"/>
  <c r="U435" i="1"/>
  <c r="I434" i="1"/>
  <c r="J434" i="1" l="1"/>
  <c r="X434" i="1"/>
  <c r="Y434" i="1"/>
  <c r="U436" i="1"/>
  <c r="I435" i="1"/>
  <c r="X435" i="1" l="1"/>
  <c r="Y435" i="1"/>
  <c r="J435" i="1"/>
  <c r="U437" i="1"/>
  <c r="I436" i="1"/>
  <c r="J436" i="1" l="1"/>
  <c r="Y436" i="1"/>
  <c r="X436" i="1"/>
  <c r="U438" i="1"/>
  <c r="I437" i="1"/>
  <c r="X437" i="1" l="1"/>
  <c r="J437" i="1"/>
  <c r="Y437" i="1"/>
  <c r="U439" i="1"/>
  <c r="I438" i="1"/>
  <c r="Y438" i="1" l="1"/>
  <c r="X438" i="1"/>
  <c r="J438" i="1"/>
  <c r="U440" i="1"/>
  <c r="I439" i="1"/>
  <c r="U441" i="1" l="1"/>
  <c r="I440" i="1"/>
  <c r="J439" i="1"/>
  <c r="Y439" i="1"/>
  <c r="X439" i="1"/>
  <c r="X440" i="1" l="1"/>
  <c r="Y440" i="1"/>
  <c r="J440" i="1"/>
  <c r="U442" i="1"/>
  <c r="I441" i="1"/>
  <c r="U443" i="1" l="1"/>
  <c r="I442" i="1"/>
  <c r="Y441" i="1"/>
  <c r="J441" i="1"/>
  <c r="X441" i="1"/>
  <c r="X442" i="1" l="1"/>
  <c r="J442" i="1"/>
  <c r="Y442" i="1"/>
  <c r="U444" i="1"/>
  <c r="I443" i="1"/>
  <c r="J443" i="1" l="1"/>
  <c r="Y443" i="1"/>
  <c r="X443" i="1"/>
  <c r="U445" i="1"/>
  <c r="I444" i="1"/>
  <c r="X444" i="1" l="1"/>
  <c r="Y444" i="1"/>
  <c r="J444" i="1"/>
  <c r="I445" i="1"/>
  <c r="U446" i="1"/>
  <c r="U447" i="1" l="1"/>
  <c r="I446" i="1"/>
  <c r="J445" i="1"/>
  <c r="Y445" i="1"/>
  <c r="X445" i="1"/>
  <c r="Y446" i="1" l="1"/>
  <c r="X446" i="1"/>
  <c r="J446" i="1"/>
  <c r="I447" i="1"/>
  <c r="U448" i="1"/>
  <c r="U449" i="1" l="1"/>
  <c r="I448" i="1"/>
  <c r="J447" i="1"/>
  <c r="Y447" i="1"/>
  <c r="X447" i="1"/>
  <c r="J448" i="1" l="1"/>
  <c r="X448" i="1"/>
  <c r="Y448" i="1"/>
  <c r="U450" i="1"/>
  <c r="I449" i="1"/>
  <c r="U451" i="1" l="1"/>
  <c r="I450" i="1"/>
  <c r="J449" i="1"/>
  <c r="Y449" i="1"/>
  <c r="X449" i="1"/>
  <c r="Y450" i="1" l="1"/>
  <c r="X450" i="1"/>
  <c r="J450" i="1"/>
  <c r="I451" i="1"/>
  <c r="U452" i="1"/>
  <c r="U453" i="1" l="1"/>
  <c r="I452" i="1"/>
  <c r="J451" i="1"/>
  <c r="X451" i="1"/>
  <c r="Y451" i="1"/>
  <c r="X452" i="1" l="1"/>
  <c r="J452" i="1"/>
  <c r="Y452" i="1"/>
  <c r="U454" i="1"/>
  <c r="I453" i="1"/>
  <c r="Y453" i="1" l="1"/>
  <c r="X453" i="1"/>
  <c r="J453" i="1"/>
  <c r="U455" i="1"/>
  <c r="I454" i="1"/>
  <c r="J454" i="1" l="1"/>
  <c r="Y454" i="1"/>
  <c r="X454" i="1"/>
  <c r="U456" i="1"/>
  <c r="I455" i="1"/>
  <c r="Y455" i="1" l="1"/>
  <c r="J455" i="1"/>
  <c r="X455" i="1"/>
  <c r="U457" i="1"/>
  <c r="I456" i="1"/>
  <c r="X456" i="1" l="1"/>
  <c r="Y456" i="1"/>
  <c r="J456" i="1"/>
  <c r="U458" i="1"/>
  <c r="I457" i="1"/>
  <c r="X457" i="1" l="1"/>
  <c r="J457" i="1"/>
  <c r="Y457" i="1"/>
  <c r="U459" i="1"/>
  <c r="I458" i="1"/>
  <c r="I459" i="1" l="1"/>
  <c r="U460" i="1"/>
  <c r="Y458" i="1"/>
  <c r="J458" i="1"/>
  <c r="X458" i="1"/>
  <c r="I460" i="1" l="1"/>
  <c r="U461" i="1"/>
  <c r="J459" i="1"/>
  <c r="Y459" i="1"/>
  <c r="X459" i="1"/>
  <c r="U462" i="1" l="1"/>
  <c r="I461" i="1"/>
  <c r="J460" i="1"/>
  <c r="Y460" i="1"/>
  <c r="X460" i="1"/>
  <c r="J461" i="1" l="1"/>
  <c r="Y461" i="1"/>
  <c r="X461" i="1"/>
  <c r="U463" i="1"/>
  <c r="I462" i="1"/>
  <c r="Y462" i="1" l="1"/>
  <c r="X462" i="1"/>
  <c r="J462" i="1"/>
  <c r="I463" i="1"/>
  <c r="U464" i="1"/>
  <c r="U465" i="1" l="1"/>
  <c r="I464" i="1"/>
  <c r="X463" i="1"/>
  <c r="J463" i="1"/>
  <c r="Y463" i="1"/>
  <c r="Y464" i="1" l="1"/>
  <c r="X464" i="1"/>
  <c r="J464" i="1"/>
  <c r="U466" i="1"/>
  <c r="I465" i="1"/>
  <c r="I466" i="1" l="1"/>
  <c r="U467" i="1"/>
  <c r="J465" i="1"/>
  <c r="X465" i="1"/>
  <c r="Y465" i="1"/>
  <c r="U468" i="1" l="1"/>
  <c r="I467" i="1"/>
  <c r="J466" i="1"/>
  <c r="Y466" i="1"/>
  <c r="X466" i="1"/>
  <c r="J467" i="1" l="1"/>
  <c r="Y467" i="1"/>
  <c r="X467" i="1"/>
  <c r="U469" i="1"/>
  <c r="I468" i="1"/>
  <c r="Y468" i="1" l="1"/>
  <c r="X468" i="1"/>
  <c r="J468" i="1"/>
  <c r="U470" i="1"/>
  <c r="I469" i="1"/>
  <c r="J469" i="1" l="1"/>
  <c r="Y469" i="1"/>
  <c r="X469" i="1"/>
  <c r="U471" i="1"/>
  <c r="I470" i="1"/>
  <c r="J470" i="1" l="1"/>
  <c r="X470" i="1"/>
  <c r="Y470" i="1"/>
  <c r="U472" i="1"/>
  <c r="I471" i="1"/>
  <c r="I472" i="1" l="1"/>
  <c r="U473" i="1"/>
  <c r="X471" i="1"/>
  <c r="J471" i="1"/>
  <c r="Y471" i="1"/>
  <c r="U474" i="1" l="1"/>
  <c r="I473" i="1"/>
  <c r="X472" i="1"/>
  <c r="Y472" i="1"/>
  <c r="J472" i="1"/>
  <c r="Y473" i="1" l="1"/>
  <c r="X473" i="1"/>
  <c r="J473" i="1"/>
  <c r="U475" i="1"/>
  <c r="I474" i="1"/>
  <c r="U476" i="1" l="1"/>
  <c r="I475" i="1"/>
  <c r="J474" i="1"/>
  <c r="X474" i="1"/>
  <c r="Y474" i="1"/>
  <c r="J475" i="1" l="1"/>
  <c r="Y475" i="1"/>
  <c r="X475" i="1"/>
  <c r="U477" i="1"/>
  <c r="I476" i="1"/>
  <c r="J476" i="1" l="1"/>
  <c r="Y476" i="1"/>
  <c r="X476" i="1"/>
  <c r="U478" i="1"/>
  <c r="I477" i="1"/>
  <c r="J477" i="1" l="1"/>
  <c r="X477" i="1"/>
  <c r="Y477" i="1"/>
  <c r="U479" i="1"/>
  <c r="I478" i="1"/>
  <c r="Y478" i="1" l="1"/>
  <c r="X478" i="1"/>
  <c r="J478" i="1"/>
  <c r="I479" i="1"/>
  <c r="U480" i="1"/>
  <c r="U481" i="1" l="1"/>
  <c r="I480" i="1"/>
  <c r="J479" i="1"/>
  <c r="Y479" i="1"/>
  <c r="X479" i="1"/>
  <c r="J480" i="1" l="1"/>
  <c r="Y480" i="1"/>
  <c r="X480" i="1"/>
  <c r="U482" i="1"/>
  <c r="I481" i="1"/>
  <c r="J481" i="1" l="1"/>
  <c r="X481" i="1"/>
  <c r="Y481" i="1"/>
  <c r="U483" i="1"/>
  <c r="I482" i="1"/>
  <c r="U484" i="1" l="1"/>
  <c r="I483" i="1"/>
  <c r="J482" i="1"/>
  <c r="X482" i="1"/>
  <c r="Y482" i="1"/>
  <c r="J483" i="1" l="1"/>
  <c r="Y483" i="1"/>
  <c r="X483" i="1"/>
  <c r="U485" i="1"/>
  <c r="I484" i="1"/>
  <c r="X484" i="1" l="1"/>
  <c r="J484" i="1"/>
  <c r="Y484" i="1"/>
  <c r="U486" i="1"/>
  <c r="I485" i="1"/>
  <c r="Y485" i="1" l="1"/>
  <c r="J485" i="1"/>
  <c r="X485" i="1"/>
  <c r="U487" i="1"/>
  <c r="I486" i="1"/>
  <c r="Y486" i="1" l="1"/>
  <c r="J486" i="1"/>
  <c r="X486" i="1"/>
  <c r="U488" i="1"/>
  <c r="I487" i="1"/>
  <c r="Y487" i="1" l="1"/>
  <c r="X487" i="1"/>
  <c r="J487" i="1"/>
  <c r="U489" i="1"/>
  <c r="I488" i="1"/>
  <c r="X488" i="1" l="1"/>
  <c r="Y488" i="1"/>
  <c r="J488" i="1"/>
  <c r="U490" i="1"/>
  <c r="I489" i="1"/>
  <c r="X489" i="1" l="1"/>
  <c r="Y489" i="1"/>
  <c r="J489" i="1"/>
  <c r="U491" i="1"/>
  <c r="I490" i="1"/>
  <c r="U492" i="1" l="1"/>
  <c r="I491" i="1"/>
  <c r="J490" i="1"/>
  <c r="X490" i="1"/>
  <c r="Y490" i="1"/>
  <c r="J491" i="1" l="1"/>
  <c r="X491" i="1"/>
  <c r="Y491" i="1"/>
  <c r="I492" i="1"/>
  <c r="U493" i="1"/>
  <c r="J492" i="1" l="1"/>
  <c r="Y492" i="1"/>
  <c r="X492" i="1"/>
  <c r="I493" i="1"/>
  <c r="U494" i="1"/>
  <c r="U495" i="1" l="1"/>
  <c r="I494" i="1"/>
  <c r="Y493" i="1"/>
  <c r="J493" i="1"/>
  <c r="X493" i="1"/>
  <c r="J494" i="1" l="1"/>
  <c r="Y494" i="1"/>
  <c r="X494" i="1"/>
  <c r="U496" i="1"/>
  <c r="I495" i="1"/>
  <c r="I496" i="1" l="1"/>
  <c r="U497" i="1"/>
  <c r="Y495" i="1"/>
  <c r="X495" i="1"/>
  <c r="J495" i="1"/>
  <c r="I497" i="1" l="1"/>
  <c r="U498" i="1"/>
  <c r="J496" i="1"/>
  <c r="X496" i="1"/>
  <c r="Y496" i="1"/>
  <c r="U499" i="1" l="1"/>
  <c r="I498" i="1"/>
  <c r="J497" i="1"/>
  <c r="Y497" i="1"/>
  <c r="X497" i="1"/>
  <c r="J498" i="1" l="1"/>
  <c r="X498" i="1"/>
  <c r="Y498" i="1"/>
  <c r="U500" i="1"/>
  <c r="I499" i="1"/>
  <c r="J499" i="1" l="1"/>
  <c r="Y499" i="1"/>
  <c r="X499" i="1"/>
  <c r="I500" i="1"/>
  <c r="U501" i="1"/>
  <c r="I501" i="1" l="1"/>
  <c r="U502" i="1"/>
  <c r="J500" i="1"/>
  <c r="X500" i="1"/>
  <c r="Y500" i="1"/>
  <c r="U503" i="1" l="1"/>
  <c r="I502" i="1"/>
  <c r="Y501" i="1"/>
  <c r="X501" i="1"/>
  <c r="J501" i="1"/>
  <c r="J502" i="1" l="1"/>
  <c r="X502" i="1"/>
  <c r="Y502" i="1"/>
  <c r="U504" i="1"/>
  <c r="I503" i="1"/>
  <c r="Y503" i="1" l="1"/>
  <c r="J503" i="1"/>
  <c r="X503" i="1"/>
  <c r="I504" i="1"/>
  <c r="U505" i="1"/>
  <c r="I505" i="1" l="1"/>
  <c r="U506" i="1"/>
  <c r="J504" i="1"/>
  <c r="Y504" i="1"/>
  <c r="X504" i="1"/>
  <c r="U507" i="1" l="1"/>
  <c r="I506" i="1"/>
  <c r="J505" i="1"/>
  <c r="Y505" i="1"/>
  <c r="X505" i="1"/>
  <c r="J506" i="1" l="1"/>
  <c r="X506" i="1"/>
  <c r="Y506" i="1"/>
  <c r="U508" i="1"/>
  <c r="I507" i="1"/>
  <c r="Y507" i="1" l="1"/>
  <c r="J507" i="1"/>
  <c r="X507" i="1"/>
  <c r="I508" i="1"/>
  <c r="U509" i="1"/>
  <c r="I509" i="1" l="1"/>
  <c r="U510" i="1"/>
  <c r="J508" i="1"/>
  <c r="Y508" i="1"/>
  <c r="X508" i="1"/>
  <c r="U511" i="1" l="1"/>
  <c r="I510" i="1"/>
  <c r="J509" i="1"/>
  <c r="X509" i="1"/>
  <c r="Y509" i="1"/>
  <c r="J510" i="1" l="1"/>
  <c r="X510" i="1"/>
  <c r="Y510" i="1"/>
  <c r="U512" i="1"/>
  <c r="I511" i="1"/>
  <c r="X511" i="1" l="1"/>
  <c r="J511" i="1"/>
  <c r="Y511" i="1"/>
  <c r="I512" i="1"/>
  <c r="U513" i="1"/>
  <c r="X512" i="1" l="1"/>
  <c r="J512" i="1"/>
  <c r="Y512" i="1"/>
  <c r="I513" i="1"/>
  <c r="U514" i="1"/>
  <c r="J513" i="1" l="1"/>
  <c r="X513" i="1"/>
  <c r="Y513" i="1"/>
  <c r="I514" i="1"/>
  <c r="U515" i="1"/>
  <c r="X514" i="1" l="1"/>
  <c r="Y514" i="1"/>
  <c r="J514" i="1"/>
  <c r="U516" i="1"/>
  <c r="I515" i="1"/>
  <c r="Y515" i="1" l="1"/>
  <c r="J515" i="1"/>
  <c r="X515" i="1"/>
  <c r="I516" i="1"/>
  <c r="U517" i="1"/>
  <c r="U518" i="1" l="1"/>
  <c r="I517" i="1"/>
  <c r="J516" i="1"/>
  <c r="Y516" i="1"/>
  <c r="X516" i="1"/>
  <c r="Y517" i="1" l="1"/>
  <c r="X517" i="1"/>
  <c r="J517" i="1"/>
  <c r="U519" i="1"/>
  <c r="I518" i="1"/>
  <c r="X518" i="1" l="1"/>
  <c r="J518" i="1"/>
  <c r="Y518" i="1"/>
  <c r="U520" i="1"/>
  <c r="I519" i="1"/>
  <c r="I520" i="1" l="1"/>
  <c r="U521" i="1"/>
  <c r="J519" i="1"/>
  <c r="X519" i="1"/>
  <c r="Y519" i="1"/>
  <c r="I521" i="1" l="1"/>
  <c r="U522" i="1"/>
  <c r="J520" i="1"/>
  <c r="X520" i="1"/>
  <c r="Y520" i="1"/>
  <c r="I522" i="1" l="1"/>
  <c r="U523" i="1"/>
  <c r="J521" i="1"/>
  <c r="Y521" i="1"/>
  <c r="X521" i="1"/>
  <c r="U524" i="1" l="1"/>
  <c r="I523" i="1"/>
  <c r="J522" i="1"/>
  <c r="X522" i="1"/>
  <c r="Y522" i="1"/>
  <c r="J523" i="1" l="1"/>
  <c r="X523" i="1"/>
  <c r="Y523" i="1"/>
  <c r="I524" i="1"/>
  <c r="U525" i="1"/>
  <c r="I525" i="1" l="1"/>
  <c r="U526" i="1"/>
  <c r="J524" i="1"/>
  <c r="Y524" i="1"/>
  <c r="X524" i="1"/>
  <c r="U527" i="1" l="1"/>
  <c r="I526" i="1"/>
  <c r="J525" i="1"/>
  <c r="X525" i="1"/>
  <c r="Y525" i="1"/>
  <c r="X526" i="1" l="1"/>
  <c r="Y526" i="1"/>
  <c r="J526" i="1"/>
  <c r="U528" i="1"/>
  <c r="I527" i="1"/>
  <c r="I528" i="1" l="1"/>
  <c r="U529" i="1"/>
  <c r="Y527" i="1"/>
  <c r="J527" i="1"/>
  <c r="X527" i="1"/>
  <c r="I529" i="1" l="1"/>
  <c r="U530" i="1"/>
  <c r="J528" i="1"/>
  <c r="X528" i="1"/>
  <c r="Y528" i="1"/>
  <c r="I530" i="1" l="1"/>
  <c r="U531" i="1"/>
  <c r="J529" i="1"/>
  <c r="X529" i="1"/>
  <c r="Y529" i="1"/>
  <c r="U532" i="1" l="1"/>
  <c r="I531" i="1"/>
  <c r="X530" i="1"/>
  <c r="Y530" i="1"/>
  <c r="J530" i="1"/>
  <c r="Y531" i="1" l="1"/>
  <c r="X531" i="1"/>
  <c r="J531" i="1"/>
  <c r="I532" i="1"/>
  <c r="U533" i="1"/>
  <c r="I533" i="1" l="1"/>
  <c r="U534" i="1"/>
  <c r="J532" i="1"/>
  <c r="Y532" i="1"/>
  <c r="X532" i="1"/>
  <c r="U535" i="1" l="1"/>
  <c r="I534" i="1"/>
  <c r="X533" i="1"/>
  <c r="Y533" i="1"/>
  <c r="J533" i="1"/>
  <c r="J534" i="1" l="1"/>
  <c r="X534" i="1"/>
  <c r="Y534" i="1"/>
  <c r="U536" i="1"/>
  <c r="I535" i="1"/>
  <c r="Y535" i="1" l="1"/>
  <c r="J535" i="1"/>
  <c r="X535" i="1"/>
  <c r="I536" i="1"/>
  <c r="U537" i="1"/>
  <c r="I537" i="1" l="1"/>
  <c r="U538" i="1"/>
  <c r="X536" i="1"/>
  <c r="Y536" i="1"/>
  <c r="J536" i="1"/>
  <c r="U539" i="1" l="1"/>
  <c r="I538" i="1"/>
  <c r="Y537" i="1"/>
  <c r="X537" i="1"/>
  <c r="J537" i="1"/>
  <c r="X538" i="1" l="1"/>
  <c r="Y538" i="1"/>
  <c r="J538" i="1"/>
  <c r="I539" i="1"/>
  <c r="U540" i="1"/>
  <c r="J539" i="1" l="1"/>
  <c r="X539" i="1"/>
  <c r="Y539" i="1"/>
  <c r="I540" i="1"/>
  <c r="U541" i="1"/>
  <c r="I541" i="1" l="1"/>
  <c r="U542" i="1"/>
  <c r="J540" i="1"/>
  <c r="X540" i="1"/>
  <c r="Y540" i="1"/>
  <c r="U543" i="1" l="1"/>
  <c r="I542" i="1"/>
  <c r="J541" i="1"/>
  <c r="Y541" i="1"/>
  <c r="X541" i="1"/>
  <c r="J542" i="1" l="1"/>
  <c r="X542" i="1"/>
  <c r="Y542" i="1"/>
  <c r="U544" i="1"/>
  <c r="I543" i="1"/>
  <c r="U545" i="1" l="1"/>
  <c r="I544" i="1"/>
  <c r="X543" i="1"/>
  <c r="J543" i="1"/>
  <c r="Y543" i="1"/>
  <c r="J544" i="1" l="1"/>
  <c r="Y544" i="1"/>
  <c r="X544" i="1"/>
  <c r="I545" i="1"/>
  <c r="U546" i="1"/>
  <c r="I546" i="1" l="1"/>
  <c r="U547" i="1"/>
  <c r="J545" i="1"/>
  <c r="Y545" i="1"/>
  <c r="X545" i="1"/>
  <c r="U548" i="1" l="1"/>
  <c r="I547" i="1"/>
  <c r="X546" i="1"/>
  <c r="Y546" i="1"/>
  <c r="J546" i="1"/>
  <c r="J547" i="1" l="1"/>
  <c r="X547" i="1"/>
  <c r="Y547" i="1"/>
  <c r="I548" i="1"/>
  <c r="U549" i="1"/>
  <c r="U550" i="1" l="1"/>
  <c r="I549" i="1"/>
  <c r="J548" i="1"/>
  <c r="Y548" i="1"/>
  <c r="X548" i="1"/>
  <c r="J549" i="1" l="1"/>
  <c r="Y549" i="1"/>
  <c r="X549" i="1"/>
  <c r="U551" i="1"/>
  <c r="I550" i="1"/>
  <c r="X550" i="1" l="1"/>
  <c r="J550" i="1"/>
  <c r="Y550" i="1"/>
  <c r="U552" i="1"/>
  <c r="I551" i="1"/>
  <c r="J551" i="1" l="1"/>
  <c r="X551" i="1"/>
  <c r="Y551" i="1"/>
  <c r="U553" i="1"/>
  <c r="I552" i="1"/>
  <c r="I553" i="1" l="1"/>
  <c r="U554" i="1"/>
  <c r="J552" i="1"/>
  <c r="X552" i="1"/>
  <c r="Y552" i="1"/>
  <c r="I554" i="1" l="1"/>
  <c r="U555" i="1"/>
  <c r="J553" i="1"/>
  <c r="Y553" i="1"/>
  <c r="X553" i="1"/>
  <c r="U556" i="1" l="1"/>
  <c r="I555" i="1"/>
  <c r="J554" i="1"/>
  <c r="X554" i="1"/>
  <c r="Y554" i="1"/>
  <c r="J555" i="1" l="1"/>
  <c r="Y555" i="1"/>
  <c r="X555" i="1"/>
  <c r="U557" i="1"/>
  <c r="I556" i="1"/>
  <c r="I557" i="1" l="1"/>
  <c r="U558" i="1"/>
  <c r="J556" i="1"/>
  <c r="Y556" i="1"/>
  <c r="X556" i="1"/>
  <c r="U559" i="1" l="1"/>
  <c r="I558" i="1"/>
  <c r="Y557" i="1"/>
  <c r="J557" i="1"/>
  <c r="X557" i="1"/>
  <c r="J558" i="1" l="1"/>
  <c r="X558" i="1"/>
  <c r="Y558" i="1"/>
  <c r="U560" i="1"/>
  <c r="I559" i="1"/>
  <c r="Y559" i="1" l="1"/>
  <c r="X559" i="1"/>
  <c r="J559" i="1"/>
  <c r="I560" i="1"/>
  <c r="U561" i="1"/>
  <c r="J560" i="1" l="1"/>
  <c r="Y560" i="1"/>
  <c r="X560" i="1"/>
  <c r="U562" i="1"/>
  <c r="I561" i="1"/>
  <c r="U563" i="1" l="1"/>
  <c r="I562" i="1"/>
  <c r="J561" i="1"/>
  <c r="Y561" i="1"/>
  <c r="X561" i="1"/>
  <c r="X562" i="1" l="1"/>
  <c r="J562" i="1"/>
  <c r="Y562" i="1"/>
  <c r="U564" i="1"/>
  <c r="I563" i="1"/>
  <c r="J563" i="1" l="1"/>
  <c r="Y563" i="1"/>
  <c r="X563" i="1"/>
  <c r="U565" i="1"/>
  <c r="I564" i="1"/>
  <c r="J564" i="1" l="1"/>
  <c r="Y564" i="1"/>
  <c r="X564" i="1"/>
  <c r="U566" i="1"/>
  <c r="I565" i="1"/>
  <c r="X565" i="1" l="1"/>
  <c r="Y565" i="1"/>
  <c r="J565" i="1"/>
  <c r="U567" i="1"/>
  <c r="I566" i="1"/>
  <c r="J566" i="1" l="1"/>
  <c r="Y566" i="1"/>
  <c r="X566" i="1"/>
  <c r="U568" i="1"/>
  <c r="I567" i="1"/>
  <c r="X567" i="1" l="1"/>
  <c r="J567" i="1"/>
  <c r="Y567" i="1"/>
  <c r="I568" i="1"/>
  <c r="U569" i="1"/>
  <c r="I569" i="1" l="1"/>
  <c r="U570" i="1"/>
  <c r="J568" i="1"/>
  <c r="X568" i="1"/>
  <c r="Y568" i="1"/>
  <c r="I570" i="1" l="1"/>
  <c r="U571" i="1"/>
  <c r="J569" i="1"/>
  <c r="X569" i="1"/>
  <c r="Y569" i="1"/>
  <c r="U572" i="1" l="1"/>
  <c r="I571" i="1"/>
  <c r="X570" i="1"/>
  <c r="Y570" i="1"/>
  <c r="J570" i="1"/>
  <c r="X571" i="1" l="1"/>
  <c r="Y571" i="1"/>
  <c r="J571" i="1"/>
  <c r="I572" i="1"/>
  <c r="U573" i="1"/>
  <c r="U574" i="1" l="1"/>
  <c r="I573" i="1"/>
  <c r="X572" i="1"/>
  <c r="J572" i="1"/>
  <c r="Y572" i="1"/>
  <c r="Y573" i="1" l="1"/>
  <c r="X573" i="1"/>
  <c r="J573" i="1"/>
  <c r="U575" i="1"/>
  <c r="I574" i="1"/>
  <c r="Y574" i="1" l="1"/>
  <c r="X574" i="1"/>
  <c r="J574" i="1"/>
  <c r="I575" i="1"/>
  <c r="U576" i="1"/>
  <c r="I576" i="1" l="1"/>
  <c r="U577" i="1"/>
  <c r="Y575" i="1"/>
  <c r="J575" i="1"/>
  <c r="X575" i="1"/>
  <c r="U578" i="1" l="1"/>
  <c r="I577" i="1"/>
  <c r="J576" i="1"/>
  <c r="X576" i="1"/>
  <c r="Y576" i="1"/>
  <c r="J577" i="1" l="1"/>
  <c r="Y577" i="1"/>
  <c r="X577" i="1"/>
  <c r="U579" i="1"/>
  <c r="I578" i="1"/>
  <c r="U580" i="1" l="1"/>
  <c r="I579" i="1"/>
  <c r="J578" i="1"/>
  <c r="Y578" i="1"/>
  <c r="X578" i="1"/>
  <c r="X579" i="1" l="1"/>
  <c r="J579" i="1"/>
  <c r="Y579" i="1"/>
  <c r="I580" i="1"/>
  <c r="U581" i="1"/>
  <c r="U582" i="1" l="1"/>
  <c r="I581" i="1"/>
  <c r="Y580" i="1"/>
  <c r="X580" i="1"/>
  <c r="J580" i="1"/>
  <c r="X581" i="1" l="1"/>
  <c r="J581" i="1"/>
  <c r="Y581" i="1"/>
  <c r="U583" i="1"/>
  <c r="I582" i="1"/>
  <c r="J582" i="1" l="1"/>
  <c r="Y582" i="1"/>
  <c r="X582" i="1"/>
  <c r="U584" i="1"/>
  <c r="I583" i="1"/>
  <c r="I584" i="1" l="1"/>
  <c r="U585" i="1"/>
  <c r="J583" i="1"/>
  <c r="Y583" i="1"/>
  <c r="X583" i="1"/>
  <c r="I585" i="1" l="1"/>
  <c r="U586" i="1"/>
  <c r="Y584" i="1"/>
  <c r="X584" i="1"/>
  <c r="J584" i="1"/>
  <c r="U587" i="1" l="1"/>
  <c r="I586" i="1"/>
  <c r="X585" i="1"/>
  <c r="Y585" i="1"/>
  <c r="J585" i="1"/>
  <c r="Y586" i="1" l="1"/>
  <c r="X586" i="1"/>
  <c r="J586" i="1"/>
  <c r="I587" i="1"/>
  <c r="U588" i="1"/>
  <c r="I588" i="1" l="1"/>
  <c r="U589" i="1"/>
  <c r="Y587" i="1"/>
  <c r="X587" i="1"/>
  <c r="J587" i="1"/>
  <c r="U590" i="1" l="1"/>
  <c r="I589" i="1"/>
  <c r="J588" i="1"/>
  <c r="X588" i="1"/>
  <c r="Y588" i="1"/>
  <c r="X589" i="1" l="1"/>
  <c r="J589" i="1"/>
  <c r="Y589" i="1"/>
  <c r="U591" i="1"/>
  <c r="I590" i="1"/>
  <c r="U592" i="1" l="1"/>
  <c r="I591" i="1"/>
  <c r="X590" i="1"/>
  <c r="J590" i="1"/>
  <c r="Y590" i="1"/>
  <c r="X591" i="1" l="1"/>
  <c r="Y591" i="1"/>
  <c r="J591" i="1"/>
  <c r="I592" i="1"/>
  <c r="U593" i="1"/>
  <c r="I593" i="1" l="1"/>
  <c r="U594" i="1"/>
  <c r="J592" i="1"/>
  <c r="Y592" i="1"/>
  <c r="X592" i="1"/>
  <c r="I594" i="1" l="1"/>
  <c r="U595" i="1"/>
  <c r="J593" i="1"/>
  <c r="X593" i="1"/>
  <c r="Y593" i="1"/>
  <c r="U596" i="1" l="1"/>
  <c r="I595" i="1"/>
  <c r="J594" i="1"/>
  <c r="X594" i="1"/>
  <c r="Y594" i="1"/>
  <c r="J595" i="1" l="1"/>
  <c r="X595" i="1"/>
  <c r="Y595" i="1"/>
  <c r="U597" i="1"/>
  <c r="I596" i="1"/>
  <c r="J596" i="1" l="1"/>
  <c r="X596" i="1"/>
  <c r="Y596" i="1"/>
  <c r="I597" i="1"/>
  <c r="U598" i="1"/>
  <c r="U599" i="1" l="1"/>
  <c r="I598" i="1"/>
  <c r="Y597" i="1"/>
  <c r="X597" i="1"/>
  <c r="J597" i="1"/>
  <c r="J598" i="1" l="1"/>
  <c r="X598" i="1"/>
  <c r="Y598" i="1"/>
  <c r="U600" i="1"/>
  <c r="I599" i="1"/>
  <c r="Y599" i="1" l="1"/>
  <c r="X599" i="1"/>
  <c r="J599" i="1"/>
  <c r="I600" i="1"/>
  <c r="U601" i="1"/>
  <c r="I601" i="1" l="1"/>
  <c r="U602" i="1"/>
  <c r="J600" i="1"/>
  <c r="X600" i="1"/>
  <c r="Y600" i="1"/>
  <c r="U603" i="1" l="1"/>
  <c r="I602" i="1"/>
  <c r="J601" i="1"/>
  <c r="Y601" i="1"/>
  <c r="X601" i="1"/>
  <c r="X602" i="1" l="1"/>
  <c r="Y602" i="1"/>
  <c r="J602" i="1"/>
  <c r="U604" i="1"/>
  <c r="I603" i="1"/>
  <c r="Y603" i="1" l="1"/>
  <c r="J603" i="1"/>
  <c r="X603" i="1"/>
  <c r="I604" i="1"/>
  <c r="U605" i="1"/>
  <c r="U606" i="1" l="1"/>
  <c r="I605" i="1"/>
  <c r="X604" i="1"/>
  <c r="Y604" i="1"/>
  <c r="J604" i="1"/>
  <c r="X605" i="1" l="1"/>
  <c r="Y605" i="1"/>
  <c r="J605" i="1"/>
  <c r="U607" i="1"/>
  <c r="I606" i="1"/>
  <c r="J606" i="1" l="1"/>
  <c r="Y606" i="1"/>
  <c r="X606" i="1"/>
  <c r="U608" i="1"/>
  <c r="I607" i="1"/>
  <c r="I608" i="1" l="1"/>
  <c r="U609" i="1"/>
  <c r="J607" i="1"/>
  <c r="X607" i="1"/>
  <c r="Y607" i="1"/>
  <c r="I609" i="1" l="1"/>
  <c r="U610" i="1"/>
  <c r="J608" i="1"/>
  <c r="X608" i="1"/>
  <c r="Y608" i="1"/>
  <c r="I610" i="1" l="1"/>
  <c r="U611" i="1"/>
  <c r="J609" i="1"/>
  <c r="Y609" i="1"/>
  <c r="X609" i="1"/>
  <c r="U612" i="1" l="1"/>
  <c r="I611" i="1"/>
  <c r="Y610" i="1"/>
  <c r="X610" i="1"/>
  <c r="J610" i="1"/>
  <c r="X611" i="1" l="1"/>
  <c r="J611" i="1"/>
  <c r="Y611" i="1"/>
  <c r="I612" i="1"/>
  <c r="U613" i="1"/>
  <c r="U614" i="1" l="1"/>
  <c r="I613" i="1"/>
  <c r="J612" i="1"/>
  <c r="X612" i="1"/>
  <c r="Y612" i="1"/>
  <c r="Y613" i="1" l="1"/>
  <c r="J613" i="1"/>
  <c r="X613" i="1"/>
  <c r="U615" i="1"/>
  <c r="I614" i="1"/>
  <c r="Y614" i="1" l="1"/>
  <c r="X614" i="1"/>
  <c r="J614" i="1"/>
  <c r="I615" i="1"/>
  <c r="U616" i="1"/>
  <c r="I616" i="1" l="1"/>
  <c r="U617" i="1"/>
  <c r="Y615" i="1"/>
  <c r="X615" i="1"/>
  <c r="J615" i="1"/>
  <c r="I617" i="1" l="1"/>
  <c r="U618" i="1"/>
  <c r="X616" i="1"/>
  <c r="Y616" i="1"/>
  <c r="J616" i="1"/>
  <c r="I618" i="1" l="1"/>
  <c r="U619" i="1"/>
  <c r="J617" i="1"/>
  <c r="Y617" i="1"/>
  <c r="X617" i="1"/>
  <c r="U620" i="1" l="1"/>
  <c r="I619" i="1"/>
  <c r="Y618" i="1"/>
  <c r="X618" i="1"/>
  <c r="J618" i="1"/>
  <c r="J619" i="1" l="1"/>
  <c r="X619" i="1"/>
  <c r="Y619" i="1"/>
  <c r="I620" i="1"/>
  <c r="U621" i="1"/>
  <c r="U622" i="1" l="1"/>
  <c r="I621" i="1"/>
  <c r="Y620" i="1"/>
  <c r="J620" i="1"/>
  <c r="X620" i="1"/>
  <c r="J621" i="1" l="1"/>
  <c r="Y621" i="1"/>
  <c r="X621" i="1"/>
  <c r="U623" i="1"/>
  <c r="I622" i="1"/>
  <c r="U624" i="1" l="1"/>
  <c r="I623" i="1"/>
  <c r="J622" i="1"/>
  <c r="X622" i="1"/>
  <c r="Y622" i="1"/>
  <c r="J623" i="1" l="1"/>
  <c r="Y623" i="1"/>
  <c r="X623" i="1"/>
  <c r="I624" i="1"/>
  <c r="U625" i="1"/>
  <c r="U626" i="1" l="1"/>
  <c r="I625" i="1"/>
  <c r="J624" i="1"/>
  <c r="X624" i="1"/>
  <c r="Y624" i="1"/>
  <c r="J625" i="1" l="1"/>
  <c r="X625" i="1"/>
  <c r="Y625" i="1"/>
  <c r="U627" i="1"/>
  <c r="I626" i="1"/>
  <c r="X626" i="1" l="1"/>
  <c r="J626" i="1"/>
  <c r="Y626" i="1"/>
  <c r="U628" i="1"/>
  <c r="I627" i="1"/>
  <c r="I628" i="1" l="1"/>
  <c r="U629" i="1"/>
  <c r="X627" i="1"/>
  <c r="J627" i="1"/>
  <c r="Y627" i="1"/>
  <c r="I629" i="1" l="1"/>
  <c r="U630" i="1"/>
  <c r="J628" i="1"/>
  <c r="X628" i="1"/>
  <c r="Y628" i="1"/>
  <c r="U631" i="1" l="1"/>
  <c r="I630" i="1"/>
  <c r="J629" i="1"/>
  <c r="Y629" i="1"/>
  <c r="X629" i="1"/>
  <c r="Y630" i="1" l="1"/>
  <c r="X630" i="1"/>
  <c r="J630" i="1"/>
  <c r="U632" i="1"/>
  <c r="I631" i="1"/>
  <c r="I632" i="1" l="1"/>
  <c r="U633" i="1"/>
  <c r="X631" i="1"/>
  <c r="Y631" i="1"/>
  <c r="J631" i="1"/>
  <c r="I633" i="1" l="1"/>
  <c r="U634" i="1"/>
  <c r="J632" i="1"/>
  <c r="X632" i="1"/>
  <c r="Y632" i="1"/>
  <c r="U635" i="1" l="1"/>
  <c r="I634" i="1"/>
  <c r="J633" i="1"/>
  <c r="Y633" i="1"/>
  <c r="X633" i="1"/>
  <c r="Y634" i="1" l="1"/>
  <c r="X634" i="1"/>
  <c r="J634" i="1"/>
  <c r="U636" i="1"/>
  <c r="I635" i="1"/>
  <c r="X635" i="1" l="1"/>
  <c r="J635" i="1"/>
  <c r="Y635" i="1"/>
  <c r="U637" i="1"/>
  <c r="I636" i="1"/>
  <c r="J636" i="1" l="1"/>
  <c r="X636" i="1"/>
  <c r="Y636" i="1"/>
  <c r="U638" i="1"/>
  <c r="I637" i="1"/>
  <c r="J637" i="1" l="1"/>
  <c r="X637" i="1"/>
  <c r="Y637" i="1"/>
  <c r="U639" i="1"/>
  <c r="I638" i="1"/>
  <c r="J638" i="1" l="1"/>
  <c r="Y638" i="1"/>
  <c r="X638" i="1"/>
  <c r="U640" i="1"/>
  <c r="I639" i="1"/>
  <c r="Y639" i="1" l="1"/>
  <c r="J639" i="1"/>
  <c r="X639" i="1"/>
  <c r="I640" i="1"/>
  <c r="U641" i="1"/>
  <c r="J640" i="1" l="1"/>
  <c r="X640" i="1"/>
  <c r="Y640" i="1"/>
  <c r="U642" i="1"/>
  <c r="I641" i="1"/>
  <c r="J641" i="1" l="1"/>
  <c r="X641" i="1"/>
  <c r="Y641" i="1"/>
  <c r="U643" i="1"/>
  <c r="I642" i="1"/>
  <c r="Y642" i="1" l="1"/>
  <c r="X642" i="1"/>
  <c r="J642" i="1"/>
  <c r="U644" i="1"/>
  <c r="I643" i="1"/>
  <c r="Y643" i="1" l="1"/>
  <c r="X643" i="1"/>
  <c r="J643" i="1"/>
  <c r="I644" i="1"/>
  <c r="U645" i="1"/>
  <c r="U646" i="1" l="1"/>
  <c r="I645" i="1"/>
  <c r="J644" i="1"/>
  <c r="Y644" i="1"/>
  <c r="X644" i="1"/>
  <c r="J645" i="1" l="1"/>
  <c r="X645" i="1"/>
  <c r="Y645" i="1"/>
  <c r="U647" i="1"/>
  <c r="I646" i="1"/>
  <c r="I647" i="1" l="1"/>
  <c r="X647" i="1" s="1"/>
  <c r="U648" i="1"/>
  <c r="X646" i="1"/>
  <c r="Y646" i="1"/>
  <c r="J646" i="1"/>
  <c r="J647" i="1" s="1"/>
  <c r="Y647" i="1" l="1"/>
  <c r="I648" i="1"/>
  <c r="U649" i="1"/>
  <c r="I649" i="1" l="1"/>
  <c r="U650" i="1"/>
  <c r="Y648" i="1"/>
  <c r="X648" i="1"/>
  <c r="J648" i="1"/>
  <c r="U651" i="1" l="1"/>
  <c r="I650" i="1"/>
  <c r="X649" i="1"/>
  <c r="Y649" i="1"/>
  <c r="J649" i="1"/>
  <c r="Y650" i="1" l="1"/>
  <c r="X650" i="1"/>
  <c r="J650" i="1"/>
  <c r="U652" i="1"/>
  <c r="I651" i="1"/>
  <c r="U653" i="1" l="1"/>
  <c r="I652" i="1"/>
  <c r="Y651" i="1"/>
  <c r="X651" i="1"/>
  <c r="J651" i="1"/>
  <c r="Y652" i="1" l="1"/>
  <c r="X652" i="1"/>
  <c r="J652" i="1"/>
  <c r="U654" i="1"/>
  <c r="I653" i="1"/>
  <c r="J653" i="1" l="1"/>
  <c r="U655" i="1"/>
  <c r="I654" i="1"/>
  <c r="Y653" i="1"/>
  <c r="X653" i="1"/>
  <c r="Y654" i="1" l="1"/>
  <c r="X654" i="1"/>
  <c r="J654" i="1"/>
  <c r="U656" i="1"/>
  <c r="I655" i="1"/>
  <c r="I656" i="1" l="1"/>
  <c r="U657" i="1"/>
  <c r="J655" i="1"/>
  <c r="Y655" i="1"/>
  <c r="X655" i="1"/>
  <c r="U658" i="1" l="1"/>
  <c r="I657" i="1"/>
  <c r="J656" i="1"/>
  <c r="X656" i="1"/>
  <c r="Y656" i="1"/>
  <c r="Y657" i="1" l="1"/>
  <c r="J657" i="1"/>
  <c r="X657" i="1"/>
  <c r="I658" i="1"/>
  <c r="U659" i="1"/>
  <c r="Y658" i="1" l="1"/>
  <c r="J658" i="1"/>
  <c r="X658" i="1"/>
  <c r="I659" i="1"/>
  <c r="U660" i="1"/>
  <c r="J659" i="1" l="1"/>
  <c r="Y659" i="1"/>
  <c r="X659" i="1"/>
  <c r="U661" i="1"/>
  <c r="I660" i="1"/>
  <c r="U662" i="1" l="1"/>
  <c r="I661" i="1"/>
  <c r="J660" i="1"/>
  <c r="Y660" i="1"/>
  <c r="X660" i="1"/>
  <c r="Y661" i="1" l="1"/>
  <c r="J661" i="1"/>
  <c r="X661" i="1"/>
  <c r="U663" i="1"/>
  <c r="I662" i="1"/>
  <c r="I663" i="1" l="1"/>
  <c r="U664" i="1"/>
  <c r="Y662" i="1"/>
  <c r="J662" i="1"/>
  <c r="X662" i="1"/>
  <c r="I664" i="1" l="1"/>
  <c r="U665" i="1"/>
  <c r="X663" i="1"/>
  <c r="Y663" i="1"/>
  <c r="J663" i="1"/>
  <c r="J664" i="1" l="1"/>
  <c r="I665" i="1"/>
  <c r="U666" i="1"/>
  <c r="Y664" i="1"/>
  <c r="X664" i="1"/>
  <c r="U667" i="1" l="1"/>
  <c r="I666" i="1"/>
  <c r="J665" i="1"/>
  <c r="Y665" i="1"/>
  <c r="X665" i="1"/>
  <c r="J666" i="1" l="1"/>
  <c r="Y666" i="1"/>
  <c r="X666" i="1"/>
  <c r="U668" i="1"/>
  <c r="I667" i="1"/>
  <c r="U669" i="1" l="1"/>
  <c r="I668" i="1"/>
  <c r="Y667" i="1"/>
  <c r="J667" i="1"/>
  <c r="X667" i="1"/>
  <c r="J668" i="1" l="1"/>
  <c r="Y668" i="1"/>
  <c r="X668" i="1"/>
  <c r="I669" i="1"/>
  <c r="U670" i="1"/>
  <c r="Y669" i="1" l="1"/>
  <c r="J669" i="1"/>
  <c r="X669" i="1"/>
  <c r="U671" i="1"/>
  <c r="I670" i="1"/>
  <c r="U672" i="1" l="1"/>
  <c r="I671" i="1"/>
  <c r="J670" i="1"/>
  <c r="Y670" i="1"/>
  <c r="X670" i="1"/>
  <c r="J671" i="1" l="1"/>
  <c r="X671" i="1"/>
  <c r="Y671" i="1"/>
  <c r="U673" i="1"/>
  <c r="I672" i="1"/>
  <c r="U674" i="1" l="1"/>
  <c r="I673" i="1"/>
  <c r="J672" i="1"/>
  <c r="Y672" i="1"/>
  <c r="X672" i="1"/>
  <c r="X673" i="1" l="1"/>
  <c r="J673" i="1"/>
  <c r="Y673" i="1"/>
  <c r="U675" i="1"/>
  <c r="I674" i="1"/>
  <c r="I675" i="1" l="1"/>
  <c r="U676" i="1"/>
  <c r="J674" i="1"/>
  <c r="Y674" i="1"/>
  <c r="X674" i="1"/>
  <c r="U677" i="1" l="1"/>
  <c r="I676" i="1"/>
  <c r="J675" i="1"/>
  <c r="Y675" i="1"/>
  <c r="X675" i="1"/>
  <c r="J676" i="1" l="1"/>
  <c r="Y676" i="1"/>
  <c r="X676" i="1"/>
  <c r="U678" i="1"/>
  <c r="I677" i="1"/>
  <c r="I678" i="1" l="1"/>
  <c r="U679" i="1"/>
  <c r="J677" i="1"/>
  <c r="X677" i="1"/>
  <c r="Y677" i="1"/>
  <c r="U680" i="1" l="1"/>
  <c r="I679" i="1"/>
  <c r="J678" i="1"/>
  <c r="X678" i="1"/>
  <c r="Y678" i="1"/>
  <c r="X679" i="1" l="1"/>
  <c r="J679" i="1"/>
  <c r="Y679" i="1"/>
  <c r="U681" i="1"/>
  <c r="I680" i="1"/>
  <c r="I681" i="1" l="1"/>
  <c r="U682" i="1"/>
  <c r="J680" i="1"/>
  <c r="X680" i="1"/>
  <c r="Y680" i="1"/>
  <c r="I682" i="1" l="1"/>
  <c r="U683" i="1"/>
  <c r="X681" i="1"/>
  <c r="J681" i="1"/>
  <c r="Y681" i="1"/>
  <c r="I683" i="1" l="1"/>
  <c r="U684" i="1"/>
  <c r="J682" i="1"/>
  <c r="Y682" i="1"/>
  <c r="X682" i="1"/>
  <c r="U685" i="1" l="1"/>
  <c r="I684" i="1"/>
  <c r="J683" i="1"/>
  <c r="X683" i="1"/>
  <c r="Y683" i="1"/>
  <c r="J684" i="1" l="1"/>
  <c r="X684" i="1"/>
  <c r="Y684" i="1"/>
  <c r="I685" i="1"/>
  <c r="U686" i="1"/>
  <c r="J685" i="1" l="1"/>
  <c r="Y685" i="1"/>
  <c r="X685" i="1"/>
  <c r="I686" i="1"/>
  <c r="U687" i="1"/>
  <c r="J686" i="1" l="1"/>
  <c r="Y686" i="1"/>
  <c r="X686" i="1"/>
  <c r="U688" i="1"/>
  <c r="I687" i="1"/>
  <c r="U689" i="1" l="1"/>
  <c r="I688" i="1"/>
  <c r="J687" i="1"/>
  <c r="X687" i="1"/>
  <c r="Y687" i="1"/>
  <c r="J688" i="1" l="1"/>
  <c r="Y688" i="1"/>
  <c r="X688" i="1"/>
  <c r="U690" i="1"/>
  <c r="I689" i="1"/>
  <c r="I690" i="1" l="1"/>
  <c r="U691" i="1"/>
  <c r="J689" i="1"/>
  <c r="X689" i="1"/>
  <c r="Y689" i="1"/>
  <c r="U692" i="1" l="1"/>
  <c r="I691" i="1"/>
  <c r="Y690" i="1"/>
  <c r="J690" i="1"/>
  <c r="X690" i="1"/>
  <c r="X691" i="1" l="1"/>
  <c r="Y691" i="1"/>
  <c r="J691" i="1"/>
  <c r="U693" i="1"/>
  <c r="I692" i="1"/>
  <c r="U694" i="1" l="1"/>
  <c r="I693" i="1"/>
  <c r="J692" i="1"/>
  <c r="Y692" i="1"/>
  <c r="X692" i="1"/>
  <c r="Y693" i="1" l="1"/>
  <c r="X693" i="1"/>
  <c r="J693" i="1"/>
  <c r="U695" i="1"/>
  <c r="I694" i="1"/>
  <c r="I695" i="1" l="1"/>
  <c r="U696" i="1"/>
  <c r="J694" i="1"/>
  <c r="Y694" i="1"/>
  <c r="X694" i="1"/>
  <c r="U697" i="1" l="1"/>
  <c r="I696" i="1"/>
  <c r="X695" i="1"/>
  <c r="Y695" i="1"/>
  <c r="J695" i="1"/>
  <c r="Y696" i="1" l="1"/>
  <c r="J696" i="1"/>
  <c r="X696" i="1"/>
  <c r="I697" i="1"/>
  <c r="U698" i="1"/>
  <c r="Y697" i="1" l="1"/>
  <c r="X697" i="1"/>
  <c r="J697" i="1"/>
  <c r="U699" i="1"/>
  <c r="I698" i="1"/>
  <c r="I699" i="1" l="1"/>
  <c r="U700" i="1"/>
  <c r="X698" i="1"/>
  <c r="Y698" i="1"/>
  <c r="J698" i="1"/>
  <c r="J699" i="1" l="1"/>
  <c r="I700" i="1"/>
  <c r="U701" i="1"/>
  <c r="Y699" i="1"/>
  <c r="X699" i="1"/>
  <c r="U702" i="1" l="1"/>
  <c r="I701" i="1"/>
  <c r="J700" i="1"/>
  <c r="Y700" i="1"/>
  <c r="X700" i="1"/>
  <c r="Y701" i="1" l="1"/>
  <c r="X701" i="1"/>
  <c r="J701" i="1"/>
  <c r="U703" i="1"/>
  <c r="I702" i="1"/>
  <c r="I703" i="1" l="1"/>
  <c r="U704" i="1"/>
  <c r="X702" i="1"/>
  <c r="Y702" i="1"/>
  <c r="J702" i="1"/>
  <c r="J703" i="1" s="1"/>
  <c r="U705" i="1" l="1"/>
  <c r="I704" i="1"/>
  <c r="Y703" i="1"/>
  <c r="X703" i="1"/>
  <c r="Y704" i="1" l="1"/>
  <c r="X704" i="1"/>
  <c r="J704" i="1"/>
  <c r="I705" i="1"/>
  <c r="U706" i="1"/>
  <c r="J705" i="1" l="1"/>
  <c r="X705" i="1"/>
  <c r="Y705" i="1"/>
  <c r="U707" i="1"/>
  <c r="I706" i="1"/>
  <c r="J706" i="1" l="1"/>
  <c r="X706" i="1"/>
  <c r="Y706" i="1"/>
  <c r="U708" i="1"/>
  <c r="I707" i="1"/>
  <c r="I708" i="1" l="1"/>
  <c r="U709" i="1"/>
  <c r="J707" i="1"/>
  <c r="X707" i="1"/>
  <c r="Y707" i="1"/>
  <c r="J708" i="1" l="1"/>
  <c r="U710" i="1"/>
  <c r="I709" i="1"/>
  <c r="Y708" i="1"/>
  <c r="X708" i="1"/>
  <c r="J709" i="1" l="1"/>
  <c r="X709" i="1"/>
  <c r="Y709" i="1"/>
  <c r="U711" i="1"/>
  <c r="I710" i="1"/>
  <c r="U712" i="1" l="1"/>
  <c r="I711" i="1"/>
  <c r="J710" i="1"/>
  <c r="X710" i="1"/>
  <c r="Y710" i="1"/>
  <c r="Y711" i="1" l="1"/>
  <c r="X711" i="1"/>
  <c r="J711" i="1"/>
  <c r="U713" i="1"/>
  <c r="I712" i="1"/>
  <c r="J712" i="1" l="1"/>
  <c r="I713" i="1"/>
  <c r="U714" i="1"/>
  <c r="Y712" i="1"/>
  <c r="X712" i="1"/>
  <c r="U715" i="1" l="1"/>
  <c r="I714" i="1"/>
  <c r="J713" i="1"/>
  <c r="X713" i="1"/>
  <c r="Y713" i="1"/>
  <c r="J714" i="1" l="1"/>
  <c r="X714" i="1"/>
  <c r="Y714" i="1"/>
  <c r="U716" i="1"/>
  <c r="I715" i="1"/>
  <c r="U717" i="1" l="1"/>
  <c r="I716" i="1"/>
  <c r="J715" i="1"/>
  <c r="Y715" i="1"/>
  <c r="X715" i="1"/>
  <c r="Y716" i="1" l="1"/>
  <c r="J716" i="1"/>
  <c r="X716" i="1"/>
  <c r="U718" i="1"/>
  <c r="I717" i="1"/>
  <c r="I718" i="1" l="1"/>
  <c r="U719" i="1"/>
  <c r="J717" i="1"/>
  <c r="Y717" i="1"/>
  <c r="X717" i="1"/>
  <c r="U720" i="1" l="1"/>
  <c r="I719" i="1"/>
  <c r="J718" i="1"/>
  <c r="Y718" i="1"/>
  <c r="X718" i="1"/>
  <c r="J719" i="1" l="1"/>
  <c r="Y719" i="1"/>
  <c r="X719" i="1"/>
  <c r="I720" i="1"/>
  <c r="U721" i="1"/>
  <c r="J720" i="1" l="1"/>
  <c r="X720" i="1"/>
  <c r="Y720" i="1"/>
  <c r="U722" i="1"/>
  <c r="I721" i="1"/>
  <c r="I722" i="1" l="1"/>
  <c r="U723" i="1"/>
  <c r="J721" i="1"/>
  <c r="Y721" i="1"/>
  <c r="X721" i="1"/>
  <c r="I723" i="1" l="1"/>
  <c r="U724" i="1"/>
  <c r="X722" i="1"/>
  <c r="J722" i="1"/>
  <c r="Y722" i="1"/>
  <c r="J723" i="1" l="1"/>
  <c r="I724" i="1"/>
  <c r="U725" i="1"/>
  <c r="X723" i="1"/>
  <c r="Y723" i="1"/>
  <c r="U726" i="1" l="1"/>
  <c r="I725" i="1"/>
  <c r="Y724" i="1"/>
  <c r="J724" i="1"/>
  <c r="X724" i="1"/>
  <c r="Y725" i="1" l="1"/>
  <c r="J725" i="1"/>
  <c r="X725" i="1"/>
  <c r="I726" i="1"/>
  <c r="U727" i="1"/>
  <c r="J726" i="1" l="1"/>
  <c r="X726" i="1"/>
  <c r="Y726" i="1"/>
  <c r="U728" i="1"/>
  <c r="I727" i="1"/>
  <c r="U729" i="1" l="1"/>
  <c r="I728" i="1"/>
  <c r="X727" i="1"/>
  <c r="J727" i="1"/>
  <c r="Y727" i="1"/>
  <c r="X728" i="1" l="1"/>
  <c r="J728" i="1"/>
  <c r="Y728" i="1"/>
  <c r="I729" i="1"/>
  <c r="U730" i="1"/>
  <c r="Y729" i="1" l="1"/>
  <c r="J729" i="1"/>
  <c r="X729" i="1"/>
  <c r="U731" i="1"/>
  <c r="I730" i="1"/>
  <c r="I731" i="1" l="1"/>
  <c r="U732" i="1"/>
  <c r="J730" i="1"/>
  <c r="X730" i="1"/>
  <c r="Y730" i="1"/>
  <c r="U733" i="1" l="1"/>
  <c r="I732" i="1"/>
  <c r="J731" i="1"/>
  <c r="X731" i="1"/>
  <c r="Y731" i="1"/>
  <c r="J732" i="1" l="1"/>
  <c r="Y732" i="1"/>
  <c r="X732" i="1"/>
  <c r="U734" i="1"/>
  <c r="I733" i="1"/>
  <c r="U735" i="1" l="1"/>
  <c r="I734" i="1"/>
  <c r="Y733" i="1"/>
  <c r="X733" i="1"/>
  <c r="J733" i="1"/>
  <c r="J734" i="1" l="1"/>
  <c r="X734" i="1"/>
  <c r="Y734" i="1"/>
  <c r="I735" i="1"/>
  <c r="U736" i="1"/>
  <c r="X735" i="1" l="1"/>
  <c r="J735" i="1"/>
  <c r="Y735" i="1"/>
  <c r="I736" i="1"/>
  <c r="U737" i="1"/>
  <c r="X736" i="1" l="1"/>
  <c r="J736" i="1"/>
  <c r="Y736" i="1"/>
  <c r="U738" i="1"/>
  <c r="I737" i="1"/>
  <c r="I738" i="1" l="1"/>
  <c r="U739" i="1"/>
  <c r="Y737" i="1"/>
  <c r="X737" i="1"/>
  <c r="J737" i="1"/>
  <c r="J738" i="1" l="1"/>
  <c r="I739" i="1"/>
  <c r="U740" i="1"/>
  <c r="Y738" i="1"/>
  <c r="X738" i="1"/>
  <c r="U741" i="1" l="1"/>
  <c r="I740" i="1"/>
  <c r="J739" i="1"/>
  <c r="Y739" i="1"/>
  <c r="X739" i="1"/>
  <c r="X740" i="1" l="1"/>
  <c r="Y740" i="1"/>
  <c r="J740" i="1"/>
  <c r="U742" i="1"/>
  <c r="I741" i="1"/>
  <c r="U743" i="1" l="1"/>
  <c r="I742" i="1"/>
  <c r="X741" i="1"/>
  <c r="J741" i="1"/>
  <c r="Y741" i="1"/>
  <c r="X742" i="1" l="1"/>
  <c r="Y742" i="1"/>
  <c r="J742" i="1"/>
  <c r="U744" i="1"/>
  <c r="I743" i="1"/>
  <c r="U745" i="1" l="1"/>
  <c r="I744" i="1"/>
  <c r="Y743" i="1"/>
  <c r="J743" i="1"/>
  <c r="X743" i="1"/>
  <c r="J744" i="1" l="1"/>
  <c r="Y744" i="1"/>
  <c r="X744" i="1"/>
  <c r="U746" i="1"/>
  <c r="I745" i="1"/>
  <c r="I746" i="1" l="1"/>
  <c r="U747" i="1"/>
  <c r="J745" i="1"/>
  <c r="X745" i="1"/>
  <c r="Y745" i="1"/>
  <c r="J746" i="1" l="1"/>
  <c r="I747" i="1"/>
  <c r="U748" i="1"/>
  <c r="X746" i="1"/>
  <c r="Y746" i="1"/>
  <c r="I748" i="1" l="1"/>
  <c r="U749" i="1"/>
  <c r="J747" i="1"/>
  <c r="X747" i="1"/>
  <c r="Y747" i="1"/>
  <c r="I749" i="1" l="1"/>
  <c r="U750" i="1"/>
  <c r="J748" i="1"/>
  <c r="Y748" i="1"/>
  <c r="X748" i="1"/>
  <c r="U751" i="1" l="1"/>
  <c r="I750" i="1"/>
  <c r="Y749" i="1"/>
  <c r="X749" i="1"/>
  <c r="J749" i="1"/>
  <c r="X750" i="1" l="1"/>
  <c r="Y750" i="1"/>
  <c r="J750" i="1"/>
  <c r="I751" i="1"/>
  <c r="U752" i="1"/>
  <c r="Y751" i="1" l="1"/>
  <c r="X751" i="1"/>
  <c r="J751" i="1"/>
  <c r="U753" i="1"/>
  <c r="I752" i="1"/>
  <c r="J752" i="1" l="1"/>
  <c r="I753" i="1"/>
  <c r="U754" i="1"/>
  <c r="X752" i="1"/>
  <c r="Y752" i="1"/>
  <c r="I754" i="1" l="1"/>
  <c r="U755" i="1"/>
  <c r="Y753" i="1"/>
  <c r="X753" i="1"/>
  <c r="J753" i="1"/>
  <c r="J754" i="1" s="1"/>
  <c r="U756" i="1" l="1"/>
  <c r="I755" i="1"/>
  <c r="J755" i="1" s="1"/>
  <c r="Y754" i="1"/>
  <c r="X754" i="1"/>
  <c r="Y755" i="1" l="1"/>
  <c r="X755" i="1"/>
  <c r="I756" i="1"/>
  <c r="U757" i="1"/>
  <c r="X756" i="1" l="1"/>
  <c r="Y756" i="1"/>
  <c r="I757" i="1"/>
  <c r="U758" i="1"/>
  <c r="J756" i="1"/>
  <c r="U759" i="1" l="1"/>
  <c r="I758" i="1"/>
  <c r="Y757" i="1"/>
  <c r="X757" i="1"/>
  <c r="J757" i="1"/>
  <c r="Y758" i="1" l="1"/>
  <c r="X758" i="1"/>
  <c r="J758" i="1"/>
  <c r="U760" i="1"/>
  <c r="I759" i="1"/>
  <c r="J759" i="1" l="1"/>
  <c r="I760" i="1"/>
  <c r="U761" i="1"/>
  <c r="X759" i="1"/>
  <c r="Y759" i="1"/>
  <c r="I761" i="1" l="1"/>
  <c r="U762" i="1"/>
  <c r="X760" i="1"/>
  <c r="Y760" i="1"/>
  <c r="J760" i="1"/>
  <c r="U763" i="1" l="1"/>
  <c r="I762" i="1"/>
  <c r="Y761" i="1"/>
  <c r="X761" i="1"/>
  <c r="J761" i="1"/>
  <c r="X762" i="1" l="1"/>
  <c r="Y762" i="1"/>
  <c r="J762" i="1"/>
  <c r="U764" i="1"/>
  <c r="I763" i="1"/>
  <c r="I764" i="1" l="1"/>
  <c r="U765" i="1"/>
  <c r="Y763" i="1"/>
  <c r="X763" i="1"/>
  <c r="J763" i="1"/>
  <c r="U766" i="1" l="1"/>
  <c r="I765" i="1"/>
  <c r="Y764" i="1"/>
  <c r="X764" i="1"/>
  <c r="J764" i="1"/>
  <c r="X765" i="1" l="1"/>
  <c r="Y765" i="1"/>
  <c r="J765" i="1"/>
  <c r="I766" i="1"/>
  <c r="U767" i="1"/>
  <c r="X766" i="1" l="1"/>
  <c r="Y766" i="1"/>
  <c r="J766" i="1"/>
  <c r="I767" i="1"/>
  <c r="U768" i="1"/>
  <c r="X767" i="1" l="1"/>
  <c r="Y767" i="1"/>
  <c r="J767" i="1"/>
  <c r="U769" i="1"/>
  <c r="I768" i="1"/>
  <c r="U770" i="1" l="1"/>
  <c r="I769" i="1"/>
  <c r="Y768" i="1"/>
  <c r="X768" i="1"/>
  <c r="J768" i="1"/>
  <c r="Y769" i="1" l="1"/>
  <c r="X769" i="1"/>
  <c r="J769" i="1"/>
  <c r="U771" i="1"/>
  <c r="I770" i="1"/>
  <c r="I771" i="1" l="1"/>
  <c r="U772" i="1"/>
  <c r="X770" i="1"/>
  <c r="Y770" i="1"/>
  <c r="J770" i="1"/>
  <c r="U773" i="1" l="1"/>
  <c r="I772" i="1"/>
  <c r="Y771" i="1"/>
  <c r="X771" i="1"/>
  <c r="J771" i="1"/>
  <c r="Y772" i="1" l="1"/>
  <c r="X772" i="1"/>
  <c r="J772" i="1"/>
  <c r="I773" i="1"/>
  <c r="U774" i="1"/>
  <c r="Y773" i="1" l="1"/>
  <c r="X773" i="1"/>
  <c r="J773" i="1"/>
  <c r="U775" i="1"/>
  <c r="I774" i="1"/>
  <c r="J774" i="1" l="1"/>
  <c r="U776" i="1"/>
  <c r="I775" i="1"/>
  <c r="X774" i="1"/>
  <c r="Y774" i="1"/>
  <c r="X775" i="1" l="1"/>
  <c r="Y775" i="1"/>
  <c r="J775" i="1"/>
  <c r="U777" i="1"/>
  <c r="I776" i="1"/>
  <c r="J776" i="1" l="1"/>
  <c r="I777" i="1"/>
  <c r="X777" i="1" s="1"/>
  <c r="U778" i="1"/>
  <c r="X776" i="1"/>
  <c r="Y776" i="1"/>
  <c r="Y777" i="1" l="1"/>
  <c r="J777" i="1"/>
  <c r="U779" i="1"/>
  <c r="I778" i="1"/>
  <c r="X778" i="1" l="1"/>
  <c r="Y778" i="1"/>
  <c r="J778" i="1"/>
  <c r="U780" i="1"/>
  <c r="I779" i="1"/>
  <c r="U781" i="1" l="1"/>
  <c r="I780" i="1"/>
  <c r="Y779" i="1"/>
  <c r="X779" i="1"/>
  <c r="J779" i="1"/>
  <c r="Y780" i="1" l="1"/>
  <c r="X780" i="1"/>
  <c r="J780" i="1"/>
  <c r="U782" i="1"/>
  <c r="I781" i="1"/>
  <c r="U783" i="1" l="1"/>
  <c r="I782" i="1"/>
  <c r="Y781" i="1"/>
  <c r="X781" i="1"/>
  <c r="J781" i="1"/>
  <c r="Y782" i="1" l="1"/>
  <c r="X782" i="1"/>
  <c r="J782" i="1"/>
  <c r="U784" i="1"/>
  <c r="I783" i="1"/>
  <c r="U785" i="1" l="1"/>
  <c r="I784" i="1"/>
  <c r="X783" i="1"/>
  <c r="Y783" i="1"/>
  <c r="J783" i="1"/>
  <c r="I785" i="1" l="1"/>
  <c r="X785" i="1" s="1"/>
  <c r="U786" i="1"/>
  <c r="Y784" i="1"/>
  <c r="X784" i="1"/>
  <c r="J784" i="1"/>
  <c r="J785" i="1" s="1"/>
  <c r="Y785" i="1" l="1"/>
  <c r="U787" i="1"/>
  <c r="I786" i="1"/>
  <c r="X786" i="1" l="1"/>
  <c r="Y786" i="1"/>
  <c r="J786" i="1"/>
  <c r="I787" i="1"/>
  <c r="U788" i="1"/>
  <c r="Y787" i="1" l="1"/>
  <c r="X787" i="1"/>
  <c r="J787" i="1"/>
  <c r="U789" i="1"/>
  <c r="I788" i="1"/>
  <c r="I789" i="1" l="1"/>
  <c r="U790" i="1"/>
  <c r="X788" i="1"/>
  <c r="Y788" i="1"/>
  <c r="J788" i="1"/>
  <c r="I790" i="1" l="1"/>
  <c r="U791" i="1"/>
  <c r="X789" i="1"/>
  <c r="Y789" i="1"/>
  <c r="J789" i="1"/>
  <c r="U792" i="1" l="1"/>
  <c r="I791" i="1"/>
  <c r="Y790" i="1"/>
  <c r="X790" i="1"/>
  <c r="J790" i="1"/>
  <c r="X791" i="1" l="1"/>
  <c r="Y791" i="1"/>
  <c r="J791" i="1"/>
  <c r="I792" i="1"/>
  <c r="U793" i="1"/>
  <c r="X792" i="1" l="1"/>
  <c r="Y792" i="1"/>
  <c r="J792" i="1"/>
  <c r="U794" i="1"/>
  <c r="I793" i="1"/>
  <c r="I794" i="1" l="1"/>
  <c r="U795" i="1"/>
  <c r="Y793" i="1"/>
  <c r="X793" i="1"/>
  <c r="J793" i="1"/>
  <c r="I795" i="1" l="1"/>
  <c r="U796" i="1"/>
  <c r="X794" i="1"/>
  <c r="Y794" i="1"/>
  <c r="J794" i="1"/>
  <c r="I796" i="1" l="1"/>
  <c r="U797" i="1"/>
  <c r="Y795" i="1"/>
  <c r="X795" i="1"/>
  <c r="J795" i="1"/>
  <c r="I797" i="1" l="1"/>
  <c r="U798" i="1"/>
  <c r="X796" i="1"/>
  <c r="Y796" i="1"/>
  <c r="J796" i="1"/>
  <c r="U799" i="1" l="1"/>
  <c r="I798" i="1"/>
  <c r="Y797" i="1"/>
  <c r="X797" i="1"/>
  <c r="J797" i="1"/>
  <c r="I799" i="1" l="1"/>
  <c r="X799" i="1" s="1"/>
  <c r="U800" i="1"/>
  <c r="X798" i="1"/>
  <c r="Y798" i="1"/>
  <c r="J798" i="1"/>
  <c r="J799" i="1" s="1"/>
  <c r="Y799" i="1" l="1"/>
  <c r="I800" i="1"/>
  <c r="U801" i="1"/>
  <c r="I801" i="1" l="1"/>
  <c r="U802" i="1"/>
  <c r="X800" i="1"/>
  <c r="Y800" i="1"/>
  <c r="J800" i="1"/>
  <c r="U803" i="1" l="1"/>
  <c r="I802" i="1"/>
  <c r="X801" i="1"/>
  <c r="Y801" i="1"/>
  <c r="J801" i="1"/>
  <c r="I803" i="1" l="1"/>
  <c r="X803" i="1" s="1"/>
  <c r="U804" i="1"/>
  <c r="J802" i="1"/>
  <c r="Y802" i="1"/>
  <c r="X802" i="1"/>
  <c r="Y803" i="1" l="1"/>
  <c r="J803" i="1"/>
  <c r="U805" i="1"/>
  <c r="I804" i="1"/>
  <c r="X804" i="1" l="1"/>
  <c r="Y804" i="1"/>
  <c r="J804" i="1"/>
  <c r="I805" i="1"/>
  <c r="U806" i="1"/>
  <c r="X805" i="1" l="1"/>
  <c r="Y805" i="1"/>
  <c r="J805" i="1"/>
  <c r="I806" i="1"/>
  <c r="U807" i="1"/>
  <c r="J806" i="1" l="1"/>
  <c r="X806" i="1"/>
  <c r="Y806" i="1"/>
  <c r="I807" i="1"/>
  <c r="U808" i="1"/>
  <c r="Y807" i="1" l="1"/>
  <c r="X807" i="1"/>
  <c r="I808" i="1"/>
  <c r="U809" i="1"/>
  <c r="J807" i="1"/>
  <c r="J808" i="1" l="1"/>
  <c r="U810" i="1"/>
  <c r="I809" i="1"/>
  <c r="X808" i="1"/>
  <c r="Y808" i="1"/>
  <c r="Y809" i="1" l="1"/>
  <c r="X809" i="1"/>
  <c r="I810" i="1"/>
  <c r="U811" i="1"/>
  <c r="J809" i="1"/>
  <c r="Y810" i="1" l="1"/>
  <c r="X810" i="1"/>
  <c r="I811" i="1"/>
  <c r="U812" i="1"/>
  <c r="J810" i="1"/>
  <c r="X811" i="1" l="1"/>
  <c r="Y811" i="1"/>
  <c r="U813" i="1"/>
  <c r="I812" i="1"/>
  <c r="J811" i="1"/>
  <c r="X812" i="1" l="1"/>
  <c r="Y812" i="1"/>
  <c r="U814" i="1"/>
  <c r="I813" i="1"/>
  <c r="J812" i="1"/>
  <c r="X813" i="1" l="1"/>
  <c r="Y813" i="1"/>
  <c r="I814" i="1"/>
  <c r="U815" i="1"/>
  <c r="J813" i="1"/>
  <c r="I815" i="1" l="1"/>
  <c r="U816" i="1"/>
  <c r="X814" i="1"/>
  <c r="Y814" i="1"/>
  <c r="J814" i="1"/>
  <c r="J815" i="1" s="1"/>
  <c r="I816" i="1" l="1"/>
  <c r="J816" i="1" s="1"/>
  <c r="U817" i="1"/>
  <c r="X815" i="1"/>
  <c r="Y815" i="1"/>
  <c r="U818" i="1" l="1"/>
  <c r="I817" i="1"/>
  <c r="Y816" i="1"/>
  <c r="X816" i="1"/>
  <c r="I818" i="1" l="1"/>
  <c r="U819" i="1"/>
  <c r="X817" i="1"/>
  <c r="Y817" i="1"/>
  <c r="J817" i="1"/>
  <c r="J818" i="1" l="1"/>
  <c r="I819" i="1"/>
  <c r="U820" i="1"/>
  <c r="X818" i="1"/>
  <c r="Y818" i="1"/>
  <c r="J819" i="1" l="1"/>
  <c r="I820" i="1"/>
  <c r="U821" i="1"/>
  <c r="Y819" i="1"/>
  <c r="X819" i="1"/>
  <c r="U822" i="1" l="1"/>
  <c r="I821" i="1"/>
  <c r="Y820" i="1"/>
  <c r="X820" i="1"/>
  <c r="J820" i="1"/>
  <c r="X821" i="1" l="1"/>
  <c r="Y821" i="1"/>
  <c r="J821" i="1"/>
  <c r="U823" i="1"/>
  <c r="I822" i="1"/>
  <c r="I823" i="1" l="1"/>
  <c r="U824" i="1"/>
  <c r="X822" i="1"/>
  <c r="Y822" i="1"/>
  <c r="J822" i="1"/>
  <c r="J823" i="1" l="1"/>
  <c r="U825" i="1"/>
  <c r="I824" i="1"/>
  <c r="Y823" i="1"/>
  <c r="X823" i="1"/>
  <c r="Y824" i="1" l="1"/>
  <c r="X824" i="1"/>
  <c r="J824" i="1"/>
  <c r="I825" i="1"/>
  <c r="U826" i="1"/>
  <c r="X825" i="1" l="1"/>
  <c r="Y825" i="1"/>
  <c r="J825" i="1"/>
  <c r="U827" i="1"/>
  <c r="I826" i="1"/>
  <c r="J826" i="1" l="1"/>
  <c r="U828" i="1"/>
  <c r="I827" i="1"/>
  <c r="X826" i="1"/>
  <c r="Y826" i="1"/>
  <c r="I828" i="1" l="1"/>
  <c r="U829" i="1"/>
  <c r="Y827" i="1"/>
  <c r="X827" i="1"/>
  <c r="J827" i="1"/>
  <c r="J828" i="1" l="1"/>
  <c r="U830" i="1"/>
  <c r="I829" i="1"/>
  <c r="X828" i="1"/>
  <c r="Y828" i="1"/>
  <c r="J829" i="1" l="1"/>
  <c r="Y829" i="1"/>
  <c r="X829" i="1"/>
  <c r="I830" i="1"/>
  <c r="U831" i="1"/>
  <c r="X830" i="1" l="1"/>
  <c r="Y830" i="1"/>
  <c r="J830" i="1"/>
  <c r="I831" i="1"/>
  <c r="U832" i="1"/>
  <c r="J831" i="1" l="1"/>
  <c r="Y831" i="1"/>
  <c r="X831" i="1"/>
  <c r="I832" i="1"/>
  <c r="U833" i="1"/>
  <c r="X832" i="1" l="1"/>
  <c r="Y832" i="1"/>
  <c r="U834" i="1"/>
  <c r="I833" i="1"/>
  <c r="J832" i="1"/>
  <c r="X833" i="1" l="1"/>
  <c r="Y833" i="1"/>
  <c r="U835" i="1"/>
  <c r="I834" i="1"/>
  <c r="J833" i="1"/>
  <c r="Y834" i="1" l="1"/>
  <c r="X834" i="1"/>
  <c r="U836" i="1"/>
  <c r="I835" i="1"/>
  <c r="J834" i="1"/>
  <c r="Y835" i="1" l="1"/>
  <c r="X835" i="1"/>
  <c r="U837" i="1"/>
  <c r="I836" i="1"/>
  <c r="J835" i="1"/>
  <c r="I837" i="1" l="1"/>
  <c r="X837" i="1" s="1"/>
  <c r="U838" i="1"/>
  <c r="Y836" i="1"/>
  <c r="X836" i="1"/>
  <c r="J836" i="1"/>
  <c r="J837" i="1" l="1"/>
  <c r="Y837" i="1"/>
  <c r="I838" i="1"/>
  <c r="U839" i="1"/>
  <c r="I839" i="1" l="1"/>
  <c r="U840" i="1"/>
  <c r="X838" i="1"/>
  <c r="Y838" i="1"/>
  <c r="J838" i="1"/>
  <c r="J839" i="1" s="1"/>
  <c r="I840" i="1" l="1"/>
  <c r="J840" i="1" s="1"/>
  <c r="U841" i="1"/>
  <c r="X839" i="1"/>
  <c r="Y839" i="1"/>
  <c r="U842" i="1" l="1"/>
  <c r="I841" i="1"/>
  <c r="J841" i="1" s="1"/>
  <c r="Y840" i="1"/>
  <c r="X840" i="1"/>
  <c r="Y841" i="1" l="1"/>
  <c r="X841" i="1"/>
  <c r="I842" i="1"/>
  <c r="U843" i="1"/>
  <c r="X842" i="1" l="1"/>
  <c r="Y842" i="1"/>
  <c r="U844" i="1"/>
  <c r="I843" i="1"/>
  <c r="J842" i="1"/>
  <c r="Y843" i="1" l="1"/>
  <c r="X843" i="1"/>
  <c r="U845" i="1"/>
  <c r="I844" i="1"/>
  <c r="J843" i="1"/>
  <c r="Y844" i="1" l="1"/>
  <c r="X844" i="1"/>
  <c r="I845" i="1"/>
  <c r="U846" i="1"/>
  <c r="J844" i="1"/>
  <c r="I846" i="1" l="1"/>
  <c r="U847" i="1"/>
  <c r="X845" i="1"/>
  <c r="Y845" i="1"/>
  <c r="J845" i="1"/>
  <c r="J846" i="1" s="1"/>
  <c r="U848" i="1" l="1"/>
  <c r="I847" i="1"/>
  <c r="J847" i="1" s="1"/>
  <c r="X846" i="1"/>
  <c r="Y846" i="1"/>
  <c r="X847" i="1" l="1"/>
  <c r="Y847" i="1"/>
  <c r="I848" i="1"/>
  <c r="U849" i="1"/>
  <c r="Y848" i="1" l="1"/>
  <c r="X848" i="1"/>
  <c r="U850" i="1"/>
  <c r="I849" i="1"/>
  <c r="J848" i="1"/>
  <c r="X849" i="1" l="1"/>
  <c r="Y849" i="1"/>
  <c r="I850" i="1"/>
  <c r="U851" i="1"/>
  <c r="J849" i="1"/>
  <c r="Y850" i="1" l="1"/>
  <c r="X850" i="1"/>
  <c r="U852" i="1"/>
  <c r="I851" i="1"/>
  <c r="J850" i="1"/>
  <c r="Y851" i="1" l="1"/>
  <c r="X851" i="1"/>
  <c r="I852" i="1"/>
  <c r="U853" i="1"/>
  <c r="J851" i="1"/>
  <c r="I853" i="1" l="1"/>
  <c r="U854" i="1"/>
  <c r="X852" i="1"/>
  <c r="Y852" i="1"/>
  <c r="J852" i="1"/>
  <c r="J853" i="1" l="1"/>
  <c r="I854" i="1"/>
  <c r="U855" i="1"/>
  <c r="X853" i="1"/>
  <c r="Y853" i="1"/>
  <c r="J854" i="1" l="1"/>
  <c r="U856" i="1"/>
  <c r="I855" i="1"/>
  <c r="X854" i="1"/>
  <c r="Y854" i="1"/>
  <c r="J855" i="1" l="1"/>
  <c r="X855" i="1"/>
  <c r="Y855" i="1"/>
  <c r="U857" i="1"/>
  <c r="I856" i="1"/>
  <c r="U858" i="1" l="1"/>
  <c r="I857" i="1"/>
  <c r="Y856" i="1"/>
  <c r="X856" i="1"/>
  <c r="J856" i="1"/>
  <c r="Y857" i="1" l="1"/>
  <c r="X857" i="1"/>
  <c r="J857" i="1"/>
  <c r="I858" i="1"/>
  <c r="U859" i="1"/>
  <c r="J858" i="1" l="1"/>
  <c r="Y858" i="1"/>
  <c r="X858" i="1"/>
  <c r="I859" i="1"/>
  <c r="U860" i="1"/>
  <c r="Y859" i="1" l="1"/>
  <c r="X859" i="1"/>
  <c r="J859" i="1"/>
  <c r="U861" i="1"/>
  <c r="I860" i="1"/>
  <c r="J860" i="1" l="1"/>
  <c r="I861" i="1"/>
  <c r="U862" i="1"/>
  <c r="Y860" i="1"/>
  <c r="X860" i="1"/>
  <c r="J861" i="1" l="1"/>
  <c r="I862" i="1"/>
  <c r="U863" i="1"/>
  <c r="X861" i="1"/>
  <c r="Y861" i="1"/>
  <c r="J862" i="1" l="1"/>
  <c r="U864" i="1"/>
  <c r="I863" i="1"/>
  <c r="Y862" i="1"/>
  <c r="X862" i="1"/>
  <c r="I864" i="1" l="1"/>
  <c r="U865" i="1"/>
  <c r="Y863" i="1"/>
  <c r="X863" i="1"/>
  <c r="J863" i="1"/>
  <c r="J864" i="1" l="1"/>
  <c r="I865" i="1"/>
  <c r="U866" i="1"/>
  <c r="Y864" i="1"/>
  <c r="X864" i="1"/>
  <c r="J865" i="1" l="1"/>
  <c r="I866" i="1"/>
  <c r="U867" i="1"/>
  <c r="X865" i="1"/>
  <c r="Y865" i="1"/>
  <c r="I867" i="1" l="1"/>
  <c r="U868" i="1"/>
  <c r="X866" i="1"/>
  <c r="Y866" i="1"/>
  <c r="J866" i="1"/>
  <c r="J867" i="1" s="1"/>
  <c r="I868" i="1" l="1"/>
  <c r="U869" i="1"/>
  <c r="X867" i="1"/>
  <c r="Y867" i="1"/>
  <c r="U870" i="1" l="1"/>
  <c r="I869" i="1"/>
  <c r="Y868" i="1"/>
  <c r="X868" i="1"/>
  <c r="J868" i="1"/>
  <c r="X869" i="1" l="1"/>
  <c r="Y869" i="1"/>
  <c r="J869" i="1"/>
  <c r="U871" i="1"/>
  <c r="I870" i="1"/>
  <c r="U872" i="1" l="1"/>
  <c r="I871" i="1"/>
  <c r="Y870" i="1"/>
  <c r="X870" i="1"/>
  <c r="J870" i="1"/>
  <c r="X871" i="1" l="1"/>
  <c r="Y871" i="1"/>
  <c r="J871" i="1"/>
  <c r="U873" i="1"/>
  <c r="I872" i="1"/>
  <c r="U874" i="1" l="1"/>
  <c r="I873" i="1"/>
  <c r="X872" i="1"/>
  <c r="Y872" i="1"/>
  <c r="J872" i="1"/>
  <c r="X873" i="1" l="1"/>
  <c r="Y873" i="1"/>
  <c r="J873" i="1"/>
  <c r="I874" i="1"/>
  <c r="U875" i="1"/>
  <c r="Y874" i="1" l="1"/>
  <c r="X874" i="1"/>
  <c r="J874" i="1"/>
  <c r="I875" i="1"/>
  <c r="U876" i="1"/>
  <c r="J875" i="1" l="1"/>
  <c r="X875" i="1"/>
  <c r="Y875" i="1"/>
  <c r="U877" i="1"/>
  <c r="I876" i="1"/>
  <c r="J876" i="1" l="1"/>
  <c r="Y876" i="1"/>
  <c r="X876" i="1"/>
  <c r="I877" i="1"/>
  <c r="U878" i="1"/>
  <c r="Y877" i="1" l="1"/>
  <c r="X877" i="1"/>
  <c r="U879" i="1"/>
  <c r="I878" i="1"/>
  <c r="J877" i="1"/>
  <c r="U880" i="1" l="1"/>
  <c r="I879" i="1"/>
  <c r="Y878" i="1"/>
  <c r="X878" i="1"/>
  <c r="J878" i="1"/>
  <c r="J879" i="1" l="1"/>
  <c r="Y879" i="1"/>
  <c r="X879" i="1"/>
  <c r="U881" i="1"/>
  <c r="I880" i="1"/>
  <c r="I881" i="1" l="1"/>
  <c r="Y881" i="1" s="1"/>
  <c r="U882" i="1"/>
  <c r="Y880" i="1"/>
  <c r="J880" i="1"/>
  <c r="X880" i="1"/>
  <c r="X881" i="1" l="1"/>
  <c r="J881" i="1"/>
  <c r="U883" i="1"/>
  <c r="I882" i="1"/>
  <c r="Y882" i="1" l="1"/>
  <c r="X882" i="1"/>
  <c r="I883" i="1"/>
  <c r="U884" i="1"/>
  <c r="J882" i="1"/>
  <c r="I884" i="1" l="1"/>
  <c r="U885" i="1"/>
  <c r="Y883" i="1"/>
  <c r="X883" i="1"/>
  <c r="J883" i="1"/>
  <c r="J884" i="1" l="1"/>
  <c r="U886" i="1"/>
  <c r="I885" i="1"/>
  <c r="X884" i="1"/>
  <c r="Y884" i="1"/>
  <c r="X885" i="1" l="1"/>
  <c r="Y885" i="1"/>
  <c r="J885" i="1"/>
  <c r="U887" i="1"/>
  <c r="I886" i="1"/>
  <c r="J886" i="1" l="1"/>
  <c r="I887" i="1"/>
  <c r="U888" i="1"/>
  <c r="Y886" i="1"/>
  <c r="X886" i="1"/>
  <c r="J887" i="1" l="1"/>
  <c r="U889" i="1"/>
  <c r="I888" i="1"/>
  <c r="Y887" i="1"/>
  <c r="X887" i="1"/>
  <c r="U890" i="1" l="1"/>
  <c r="I889" i="1"/>
  <c r="Y888" i="1"/>
  <c r="X888" i="1"/>
  <c r="J888" i="1"/>
  <c r="Y889" i="1" l="1"/>
  <c r="X889" i="1"/>
  <c r="J889" i="1"/>
  <c r="U891" i="1"/>
  <c r="I890" i="1"/>
  <c r="J890" i="1" l="1"/>
  <c r="I891" i="1"/>
  <c r="U892" i="1"/>
  <c r="Y890" i="1"/>
  <c r="X890" i="1"/>
  <c r="J891" i="1" l="1"/>
  <c r="I892" i="1"/>
  <c r="J892" i="1" s="1"/>
  <c r="U893" i="1"/>
  <c r="Y891" i="1"/>
  <c r="X891" i="1"/>
  <c r="U894" i="1" l="1"/>
  <c r="I893" i="1"/>
  <c r="Y892" i="1"/>
  <c r="X892" i="1"/>
  <c r="Y893" i="1" l="1"/>
  <c r="X893" i="1"/>
  <c r="J893" i="1"/>
  <c r="I894" i="1"/>
  <c r="U895" i="1"/>
  <c r="J894" i="1" l="1"/>
  <c r="Y894" i="1"/>
  <c r="X894" i="1"/>
  <c r="I895" i="1"/>
  <c r="U896" i="1"/>
  <c r="Y895" i="1" l="1"/>
  <c r="X895" i="1"/>
  <c r="U897" i="1"/>
  <c r="I896" i="1"/>
  <c r="J895" i="1"/>
  <c r="I897" i="1" l="1"/>
  <c r="U898" i="1"/>
  <c r="X896" i="1"/>
  <c r="Y896" i="1"/>
  <c r="J896" i="1"/>
  <c r="J897" i="1" l="1"/>
  <c r="I898" i="1"/>
  <c r="U899" i="1"/>
  <c r="Y897" i="1"/>
  <c r="X897" i="1"/>
  <c r="J898" i="1" l="1"/>
  <c r="U900" i="1"/>
  <c r="I899" i="1"/>
  <c r="Y898" i="1"/>
  <c r="X898" i="1"/>
  <c r="X899" i="1" l="1"/>
  <c r="Y899" i="1"/>
  <c r="J899" i="1"/>
  <c r="I900" i="1"/>
  <c r="U901" i="1"/>
  <c r="Y900" i="1" l="1"/>
  <c r="X900" i="1"/>
  <c r="J900" i="1"/>
  <c r="U902" i="1"/>
  <c r="I901" i="1"/>
  <c r="U903" i="1" l="1"/>
  <c r="I902" i="1"/>
  <c r="J901" i="1"/>
  <c r="Y901" i="1"/>
  <c r="X901" i="1"/>
  <c r="J902" i="1" l="1"/>
  <c r="X902" i="1"/>
  <c r="Y902" i="1"/>
  <c r="U904" i="1"/>
  <c r="I903" i="1"/>
  <c r="I904" i="1" l="1"/>
  <c r="U905" i="1"/>
  <c r="X903" i="1"/>
  <c r="Y903" i="1"/>
  <c r="J903" i="1"/>
  <c r="J904" i="1" l="1"/>
  <c r="I905" i="1"/>
  <c r="U906" i="1"/>
  <c r="X904" i="1"/>
  <c r="Y904" i="1"/>
  <c r="J905" i="1" l="1"/>
  <c r="U907" i="1"/>
  <c r="I906" i="1"/>
  <c r="X905" i="1"/>
  <c r="Y905" i="1"/>
  <c r="X906" i="1" l="1"/>
  <c r="Y906" i="1"/>
  <c r="J906" i="1"/>
  <c r="I907" i="1"/>
  <c r="U908" i="1"/>
  <c r="X907" i="1" l="1"/>
  <c r="Y907" i="1"/>
  <c r="J907" i="1"/>
  <c r="I908" i="1"/>
  <c r="U909" i="1"/>
  <c r="X908" i="1" l="1"/>
  <c r="Y908" i="1"/>
  <c r="J908" i="1"/>
  <c r="I909" i="1"/>
  <c r="U910" i="1"/>
  <c r="X909" i="1" l="1"/>
  <c r="Y909" i="1"/>
  <c r="J909" i="1"/>
  <c r="U911" i="1"/>
  <c r="I910" i="1"/>
  <c r="I911" i="1" l="1"/>
  <c r="Y911" i="1" s="1"/>
  <c r="U912" i="1"/>
  <c r="J910" i="1"/>
  <c r="X911" i="1"/>
  <c r="Y910" i="1"/>
  <c r="X910" i="1"/>
  <c r="J911" i="1" l="1"/>
  <c r="U913" i="1"/>
  <c r="I912" i="1"/>
  <c r="Y912" i="1" l="1"/>
  <c r="J912" i="1"/>
  <c r="X912" i="1"/>
  <c r="U914" i="1"/>
  <c r="I914" i="1" s="1"/>
  <c r="I913" i="1"/>
  <c r="X914" i="1" l="1"/>
  <c r="Y914" i="1"/>
  <c r="Y913" i="1"/>
  <c r="X913" i="1"/>
  <c r="J913" i="1"/>
  <c r="J914" i="1" s="1"/>
</calcChain>
</file>

<file path=xl/sharedStrings.xml><?xml version="1.0" encoding="utf-8"?>
<sst xmlns="http://schemas.openxmlformats.org/spreadsheetml/2006/main" count="7476" uniqueCount="393">
  <si>
    <t>N° Tiquete 
Despacho</t>
  </si>
  <si>
    <t>Fecha Despacho
(dd/mm/aaaa)</t>
  </si>
  <si>
    <t>Hora
Despacho
(hh:mm)</t>
  </si>
  <si>
    <t>Placas
Vehículo
(ABC ###)</t>
  </si>
  <si>
    <t>Origen 
(Mina)</t>
  </si>
  <si>
    <t>Calidad Coal</t>
  </si>
  <si>
    <t>Transportadora</t>
  </si>
  <si>
    <t>CL</t>
  </si>
  <si>
    <t>Fecha Recibido
(dd/mm/aaaa)</t>
  </si>
  <si>
    <t>Hora
Ingreso
Puerto</t>
  </si>
  <si>
    <t>%</t>
  </si>
  <si>
    <t>Peso Bruto 
(Kg) Puerto</t>
  </si>
  <si>
    <t>Peso Bruto 
(Kg) Desp</t>
  </si>
  <si>
    <t>Peso Neto
(Kg) Desp</t>
  </si>
  <si>
    <t>Tara 
(Kg) Desp</t>
  </si>
  <si>
    <t>Tara 
(Kg) Puerto</t>
  </si>
  <si>
    <t>Peso Neto
(Kg) Puerto</t>
  </si>
  <si>
    <t>Diferencia
(Kg)</t>
  </si>
  <si>
    <t>Acumulado
Puerto (Kg)</t>
  </si>
  <si>
    <t>Acumulado
Despac (Kg)</t>
  </si>
  <si>
    <t>Numero
de
Sublote</t>
  </si>
  <si>
    <t>Estado del
Vehículo</t>
  </si>
  <si>
    <t>Horas en
Transito
(hh:mm:ss)</t>
  </si>
  <si>
    <t>Estado corte</t>
  </si>
  <si>
    <t>Patio</t>
  </si>
  <si>
    <t>CARGO VOLCO</t>
  </si>
  <si>
    <t>SUBLOTE_CERRADO</t>
  </si>
  <si>
    <t>T_A</t>
  </si>
  <si>
    <t>SUBLOTE_ABIERTO</t>
  </si>
  <si>
    <t>T_B</t>
  </si>
  <si>
    <t>SUBLOTE_STANDBY</t>
  </si>
  <si>
    <t>0X50 MM</t>
  </si>
  <si>
    <t>LOGICEM S.A.S</t>
  </si>
  <si>
    <t>TRANSAD SA</t>
  </si>
  <si>
    <t>N°</t>
  </si>
  <si>
    <t>Novedades por demoras</t>
  </si>
  <si>
    <t>Etiquetas de fila</t>
  </si>
  <si>
    <t>Total general</t>
  </si>
  <si>
    <t>Suma de Peso Neto</t>
  </si>
  <si>
    <t>Dif (Kg)</t>
  </si>
  <si>
    <t>N° Viajes</t>
  </si>
  <si>
    <t xml:space="preserve">   Total general</t>
  </si>
  <si>
    <t>Origen (Mina)
      Transportadora</t>
  </si>
  <si>
    <t>Peso Neto 
Puerto (Kg)</t>
  </si>
  <si>
    <t>VEHICULOS EN TRANSITO</t>
  </si>
  <si>
    <t>Total Vh en Transito</t>
  </si>
  <si>
    <t xml:space="preserve">      Transportadora</t>
  </si>
  <si>
    <t xml:space="preserve"> Origen (Mina)</t>
  </si>
  <si>
    <t>FECHA</t>
  </si>
  <si>
    <t>TONELAJE RECIBIDO DIA (Kg)</t>
  </si>
  <si>
    <t>Tonelaje Acopiado (kg)</t>
  </si>
  <si>
    <t>Tonelaje (kg)</t>
  </si>
  <si>
    <t>PATIO</t>
  </si>
  <si>
    <t>TONELAJE EN TRANSITO (kg)</t>
  </si>
  <si>
    <t>TRANSPORTADORA</t>
  </si>
  <si>
    <t>0X50  MM T 1</t>
  </si>
  <si>
    <t>0X50  MM T 2</t>
  </si>
  <si>
    <t xml:space="preserve">Suma de Peso Bruto </t>
  </si>
  <si>
    <t xml:space="preserve">Suma de Tara </t>
  </si>
  <si>
    <t xml:space="preserve">Peso Neto </t>
  </si>
  <si>
    <t>-</t>
  </si>
  <si>
    <t>%Variacion</t>
  </si>
  <si>
    <t>(en blanco)</t>
  </si>
  <si>
    <t>TM Dia</t>
  </si>
  <si>
    <t>TM</t>
  </si>
  <si>
    <t/>
  </si>
  <si>
    <t>Sublote</t>
  </si>
  <si>
    <t>Fecha</t>
  </si>
  <si>
    <t>FRONTIERCOAL 
-Mina La primavera-</t>
  </si>
  <si>
    <t>0X50  MM T 3</t>
  </si>
  <si>
    <t>TM Sublote</t>
  </si>
  <si>
    <t>Tipo</t>
  </si>
  <si>
    <t>F. Inico</t>
  </si>
  <si>
    <t>F. Final</t>
  </si>
  <si>
    <t>Estado Lote</t>
  </si>
  <si>
    <t>Muestra</t>
  </si>
  <si>
    <t>FRONTIERCOAL</t>
  </si>
  <si>
    <t>REMANENTE</t>
  </si>
  <si>
    <t>(Varios elementos)</t>
  </si>
  <si>
    <t>Proyección (kg)</t>
  </si>
  <si>
    <t>N° Tiquete 
Recepción</t>
  </si>
  <si>
    <t>M_Estancia_str</t>
  </si>
  <si>
    <t>SAMPLING</t>
  </si>
  <si>
    <t>Analisis (C_recibe)</t>
  </si>
  <si>
    <t>Analisis (Dry)</t>
  </si>
  <si>
    <t>HT</t>
  </si>
  <si>
    <t>Cz</t>
  </si>
  <si>
    <t xml:space="preserve">Volatil </t>
  </si>
  <si>
    <t>CF</t>
  </si>
  <si>
    <t>%S</t>
  </si>
  <si>
    <t>P_Cal B</t>
  </si>
  <si>
    <t>Cz dry</t>
  </si>
  <si>
    <t>Volatil Dry</t>
  </si>
  <si>
    <t>CF Dry</t>
  </si>
  <si>
    <t>%S Dry</t>
  </si>
  <si>
    <t>P_Cal B Dry</t>
  </si>
  <si>
    <t>ES</t>
  </si>
  <si>
    <r>
      <t xml:space="preserve">CONTROL DE TRACTOMULA I </t>
    </r>
    <r>
      <rPr>
        <sz val="14"/>
        <color theme="0"/>
        <rFont val="Calibri"/>
        <family val="2"/>
        <scheme val="minor"/>
      </rPr>
      <t>PUERTO COMPAS TOLU</t>
    </r>
  </si>
  <si>
    <t>Patio de
Despacho</t>
  </si>
  <si>
    <t>Patio compas</t>
  </si>
  <si>
    <t>acopio</t>
  </si>
  <si>
    <t>PATIO 1</t>
  </si>
  <si>
    <t>PATIO 4</t>
  </si>
  <si>
    <t>PATIO 5</t>
  </si>
  <si>
    <t>Suma de Peso Neto
(Kg) Puerto</t>
  </si>
  <si>
    <t>Patio acopiado</t>
  </si>
  <si>
    <t>M_Est_Brillante</t>
  </si>
  <si>
    <t xml:space="preserve">P_Remanente </t>
  </si>
  <si>
    <t>Total</t>
  </si>
  <si>
    <t xml:space="preserve">Patio terminal </t>
  </si>
  <si>
    <t>Despachado</t>
  </si>
  <si>
    <t>Neto Recibido
(Kg)</t>
  </si>
  <si>
    <t>Neto Despachado
(Kg)</t>
  </si>
  <si>
    <t>Origen mina</t>
  </si>
  <si>
    <t>Neto
(Kg) Desp</t>
  </si>
  <si>
    <t>Neto
(Kg) Puerto</t>
  </si>
  <si>
    <t>Diferencias Kg</t>
  </si>
  <si>
    <t>DISTRIBUCIÓN DEL ACOPIO EN PATIO PUERTO.</t>
  </si>
  <si>
    <t>Valores</t>
  </si>
  <si>
    <t>N° de viajes</t>
  </si>
  <si>
    <t>DETALLES DEL REMANENTE</t>
  </si>
  <si>
    <t>Motovessel:</t>
  </si>
  <si>
    <t>Fecha de corte:</t>
  </si>
  <si>
    <t>Logicem</t>
  </si>
  <si>
    <t>Total Transportado</t>
  </si>
  <si>
    <t>Periodo</t>
  </si>
  <si>
    <t xml:space="preserve">TONELADAS TRANSPORTADAS (Mes - Fecha de corte) </t>
  </si>
  <si>
    <t>Acopiado TM:</t>
  </si>
  <si>
    <t>Draft final TM:</t>
  </si>
  <si>
    <t>TOTAL REMANENTE:</t>
  </si>
  <si>
    <t>Cuenta de N° Tiquete 
Recepción</t>
  </si>
  <si>
    <t>P_Sator</t>
  </si>
  <si>
    <t>SATOR</t>
  </si>
  <si>
    <t>BRILLANTE</t>
  </si>
  <si>
    <t xml:space="preserve">Transad </t>
  </si>
  <si>
    <t>Rem_Primavera</t>
  </si>
  <si>
    <t>Rem_Brillante</t>
  </si>
  <si>
    <t>SMI-498</t>
  </si>
  <si>
    <t>WTO-887</t>
  </si>
  <si>
    <t>Pendiente</t>
  </si>
  <si>
    <t>SZX-503</t>
  </si>
  <si>
    <t>TSR-898</t>
  </si>
  <si>
    <t>GDW-450</t>
  </si>
  <si>
    <t>SZS-940</t>
  </si>
  <si>
    <t>JRO-999</t>
  </si>
  <si>
    <t>T_C</t>
  </si>
  <si>
    <t>KNL-010</t>
  </si>
  <si>
    <t>TONELAJE DESPACHADO POR TIPO.</t>
  </si>
  <si>
    <t>CUMPLIMIENTO DE ACOPIO.</t>
  </si>
  <si>
    <t>TRANSPORTADORA.</t>
  </si>
  <si>
    <t>TPV-114</t>
  </si>
  <si>
    <t>JRP-057</t>
  </si>
  <si>
    <t>SZX-580</t>
  </si>
  <si>
    <t>SNQ-658</t>
  </si>
  <si>
    <t>SZX-542</t>
  </si>
  <si>
    <t>TMX-839</t>
  </si>
  <si>
    <t>0-001</t>
  </si>
  <si>
    <t>PILA 1</t>
  </si>
  <si>
    <t>PILA 2</t>
  </si>
  <si>
    <t>XVV-533</t>
  </si>
  <si>
    <t>XVV-493</t>
  </si>
  <si>
    <t>JRP-053</t>
  </si>
  <si>
    <t>WHM-975</t>
  </si>
  <si>
    <t>JRP-019</t>
  </si>
  <si>
    <t>JRP-061</t>
  </si>
  <si>
    <t>JRP-081</t>
  </si>
  <si>
    <t>JRP-054</t>
  </si>
  <si>
    <t>TMI-773</t>
  </si>
  <si>
    <t>TKD-395</t>
  </si>
  <si>
    <t>TKD-337</t>
  </si>
  <si>
    <t>TIO-245</t>
  </si>
  <si>
    <t>SSW-836</t>
  </si>
  <si>
    <t>SOE-646</t>
  </si>
  <si>
    <t>TKF-858</t>
  </si>
  <si>
    <t>JYM-553</t>
  </si>
  <si>
    <t>SRP-805</t>
  </si>
  <si>
    <t>SNZ-119</t>
  </si>
  <si>
    <t>0X50  MM T 4</t>
  </si>
  <si>
    <t>JRP-073</t>
  </si>
  <si>
    <t>JRP-060</t>
  </si>
  <si>
    <t>XVH-367</t>
  </si>
  <si>
    <t>TIPO 1</t>
  </si>
  <si>
    <t>TIPO 3</t>
  </si>
  <si>
    <t>Analizado</t>
  </si>
  <si>
    <t>SUB-755</t>
  </si>
  <si>
    <t>Porcentaje %</t>
  </si>
  <si>
    <t>SMA-268</t>
  </si>
  <si>
    <t>WLB-351</t>
  </si>
  <si>
    <t>GDZ-179</t>
  </si>
  <si>
    <t>UVO-877</t>
  </si>
  <si>
    <t>SZW-990</t>
  </si>
  <si>
    <t>TMF-819</t>
  </si>
  <si>
    <t>TPP-899</t>
  </si>
  <si>
    <t>LC TRANSPORTE</t>
  </si>
  <si>
    <t>SNP-799</t>
  </si>
  <si>
    <t>STW-825</t>
  </si>
  <si>
    <t xml:space="preserve"> </t>
  </si>
  <si>
    <t>Cargo volco</t>
  </si>
  <si>
    <t>KUK-608</t>
  </si>
  <si>
    <t>TJY-208</t>
  </si>
  <si>
    <t>WAD-711</t>
  </si>
  <si>
    <t>XVM-605</t>
  </si>
  <si>
    <t>JRP-091</t>
  </si>
  <si>
    <t>GDX-786</t>
  </si>
  <si>
    <t>SKI-254</t>
  </si>
  <si>
    <t>BETANCUR</t>
  </si>
  <si>
    <t>SXU-836</t>
  </si>
  <si>
    <t>SMG-981</t>
  </si>
  <si>
    <t>SMG-878</t>
  </si>
  <si>
    <t>TIPO 2</t>
  </si>
  <si>
    <t>JRO-994</t>
  </si>
  <si>
    <t>WNP-941</t>
  </si>
  <si>
    <t>STZ-785</t>
  </si>
  <si>
    <t>SRC-560</t>
  </si>
  <si>
    <t>SQY-458</t>
  </si>
  <si>
    <t>GTW-911</t>
  </si>
  <si>
    <t>WLW-558</t>
  </si>
  <si>
    <t>JYM-720</t>
  </si>
  <si>
    <t>UVO-715</t>
  </si>
  <si>
    <t>TTG-493</t>
  </si>
  <si>
    <t>Compra_Carbomax</t>
  </si>
  <si>
    <t>INV-037</t>
  </si>
  <si>
    <t>INV-038</t>
  </si>
  <si>
    <t>0-002</t>
  </si>
  <si>
    <t>SNW-780</t>
  </si>
  <si>
    <t>FIORA TOPIC</t>
  </si>
  <si>
    <t>GDY-159</t>
  </si>
  <si>
    <t>TPV-401</t>
  </si>
  <si>
    <t>GDW-424</t>
  </si>
  <si>
    <t>ESQ-655</t>
  </si>
  <si>
    <t>JYN-718</t>
  </si>
  <si>
    <t>SNV-834</t>
  </si>
  <si>
    <t>JYM-748</t>
  </si>
  <si>
    <t>JYN-658</t>
  </si>
  <si>
    <t>T_D</t>
  </si>
  <si>
    <t>SMG-978</t>
  </si>
  <si>
    <t>TLK-055</t>
  </si>
  <si>
    <t>SUL-148</t>
  </si>
  <si>
    <t>Acopio</t>
  </si>
  <si>
    <t>N° Vh recibidos</t>
  </si>
  <si>
    <r>
      <t xml:space="preserve">TABLERO DE CONTROL I </t>
    </r>
    <r>
      <rPr>
        <sz val="12"/>
        <color theme="0"/>
        <rFont val="Calibri"/>
        <family val="2"/>
        <scheme val="minor"/>
      </rPr>
      <t>Puerto Compas Tolu</t>
    </r>
    <r>
      <rPr>
        <b/>
        <sz val="10"/>
        <color theme="0"/>
        <rFont val="Calibri"/>
        <family val="2"/>
        <scheme val="minor"/>
      </rPr>
      <t xml:space="preserve">
</t>
    </r>
    <r>
      <rPr>
        <sz val="10"/>
        <color theme="0"/>
        <rFont val="Calibri"/>
        <family val="2"/>
        <scheme val="minor"/>
      </rPr>
      <t>PRE-EMBARQUE N°25</t>
    </r>
  </si>
  <si>
    <t>SKI-616</t>
  </si>
  <si>
    <t>JYN-567</t>
  </si>
  <si>
    <t>GDY-249</t>
  </si>
  <si>
    <t>SXV-972</t>
  </si>
  <si>
    <t>GDW-444</t>
  </si>
  <si>
    <t>TRN-093</t>
  </si>
  <si>
    <t>SXS-558</t>
  </si>
  <si>
    <t>GDY-752</t>
  </si>
  <si>
    <t>GDY-160</t>
  </si>
  <si>
    <t>LCM-315</t>
  </si>
  <si>
    <t>GDW-414</t>
  </si>
  <si>
    <t>TJY-483</t>
  </si>
  <si>
    <t>JRP-080</t>
  </si>
  <si>
    <t>UPR-974</t>
  </si>
  <si>
    <t>01/08/2022 - 28/08/2022</t>
  </si>
  <si>
    <t>SXU-870</t>
  </si>
  <si>
    <t>SNV-855</t>
  </si>
  <si>
    <t>JOX-189</t>
  </si>
  <si>
    <t>GDW-440</t>
  </si>
  <si>
    <t>GDY-701</t>
  </si>
  <si>
    <t>SXU-831</t>
  </si>
  <si>
    <t>JYN-994</t>
  </si>
  <si>
    <t>STE-455</t>
  </si>
  <si>
    <t>JYN-867</t>
  </si>
  <si>
    <t>SNW-740</t>
  </si>
  <si>
    <t>SXJ-049</t>
  </si>
  <si>
    <t>GDW-500</t>
  </si>
  <si>
    <t>GDY-700</t>
  </si>
  <si>
    <t>JYN-989</t>
  </si>
  <si>
    <t>TKL-055</t>
  </si>
  <si>
    <t>SUM-584</t>
  </si>
  <si>
    <t>SRP-841</t>
  </si>
  <si>
    <t>SZM-785</t>
  </si>
  <si>
    <t>WNO-941</t>
  </si>
  <si>
    <t>TLM-028</t>
  </si>
  <si>
    <t>SXS-393</t>
  </si>
  <si>
    <t>VBN-606</t>
  </si>
  <si>
    <t>SRM-920</t>
  </si>
  <si>
    <t>GDY-863</t>
  </si>
  <si>
    <t>VCN-833</t>
  </si>
  <si>
    <t>GDY-331</t>
  </si>
  <si>
    <t>WOL-051</t>
  </si>
  <si>
    <t>SXV-981</t>
  </si>
  <si>
    <t>TM-I773</t>
  </si>
  <si>
    <t>WHO-965</t>
  </si>
  <si>
    <t>JYX-846</t>
  </si>
  <si>
    <t>SRP-668</t>
  </si>
  <si>
    <t>ZDA-274</t>
  </si>
  <si>
    <t>STZ-681</t>
  </si>
  <si>
    <t>SVO-554</t>
  </si>
  <si>
    <t>ZNL-102</t>
  </si>
  <si>
    <t>UQN-115</t>
  </si>
  <si>
    <t>ESQ-417</t>
  </si>
  <si>
    <t>GDY-864</t>
  </si>
  <si>
    <t>SBL-450</t>
  </si>
  <si>
    <t>SNR-041</t>
  </si>
  <si>
    <t>SNR-630</t>
  </si>
  <si>
    <t>WMB-234</t>
  </si>
  <si>
    <t>FNL-707</t>
  </si>
  <si>
    <t>JYN-800</t>
  </si>
  <si>
    <t>JYN-671</t>
  </si>
  <si>
    <t>SOI-861</t>
  </si>
  <si>
    <t>GDZ-180</t>
  </si>
  <si>
    <t>GDY-712</t>
  </si>
  <si>
    <t>JYW-480</t>
  </si>
  <si>
    <t>TPV-341</t>
  </si>
  <si>
    <t>SXV-915</t>
  </si>
  <si>
    <t>JYX-683</t>
  </si>
  <si>
    <t>JYN-950</t>
  </si>
  <si>
    <t>TTG-466</t>
  </si>
  <si>
    <t>TRL-402</t>
  </si>
  <si>
    <t>TTP-566</t>
  </si>
  <si>
    <t>SNR-520</t>
  </si>
  <si>
    <t>SNR-888</t>
  </si>
  <si>
    <t>STO-302</t>
  </si>
  <si>
    <t>ZDA-366</t>
  </si>
  <si>
    <t>VMT-018</t>
  </si>
  <si>
    <t>SRP-666</t>
  </si>
  <si>
    <t>SSZ-728</t>
  </si>
  <si>
    <t>XGD-952</t>
  </si>
  <si>
    <t>GDY-223</t>
  </si>
  <si>
    <t>REEMPLAZA JYM720</t>
  </si>
  <si>
    <t>Fecha de modificacion:</t>
  </si>
  <si>
    <t>TGA-220</t>
  </si>
  <si>
    <t>SXU-431</t>
  </si>
  <si>
    <t>GDW-448</t>
  </si>
  <si>
    <t>STZ-263</t>
  </si>
  <si>
    <t>SND-330</t>
  </si>
  <si>
    <t>GDY-710</t>
  </si>
  <si>
    <t>TJZ-838</t>
  </si>
  <si>
    <t>SYS-261</t>
  </si>
  <si>
    <t>TIPO 4</t>
  </si>
  <si>
    <t>SNW-120</t>
  </si>
  <si>
    <t>JYN-799</t>
  </si>
  <si>
    <t>SWM-440</t>
  </si>
  <si>
    <t>JYN-294</t>
  </si>
  <si>
    <t>JUY-853</t>
  </si>
  <si>
    <t>TEO-139</t>
  </si>
  <si>
    <t>GDX-062</t>
  </si>
  <si>
    <t>UTU-288</t>
  </si>
  <si>
    <t>LJZ-672</t>
  </si>
  <si>
    <t>SNT-546</t>
  </si>
  <si>
    <t>TBZ-955</t>
  </si>
  <si>
    <t>TTQ-629</t>
  </si>
  <si>
    <t>WLW-577</t>
  </si>
  <si>
    <t>SRN-015</t>
  </si>
  <si>
    <t>VZI-190</t>
  </si>
  <si>
    <t>ANITA CARGA</t>
  </si>
  <si>
    <t>LOGITRANSPORTE</t>
  </si>
  <si>
    <t>WZX-231</t>
  </si>
  <si>
    <t>SRN-721</t>
  </si>
  <si>
    <t>GDX-982</t>
  </si>
  <si>
    <t>JYO-478</t>
  </si>
  <si>
    <t>JYN-999</t>
  </si>
  <si>
    <t>TDZ-232</t>
  </si>
  <si>
    <t>KNL-008</t>
  </si>
  <si>
    <t>TDM-678</t>
  </si>
  <si>
    <t>TKC-576</t>
  </si>
  <si>
    <t>SNR-141</t>
  </si>
  <si>
    <t>SXV-538</t>
  </si>
  <si>
    <t>TDU-211</t>
  </si>
  <si>
    <t>SRP-675</t>
  </si>
  <si>
    <t>En Transito</t>
  </si>
  <si>
    <t>Vehiculos</t>
  </si>
  <si>
    <t>SZZ-775</t>
  </si>
  <si>
    <t>JRP-101</t>
  </si>
  <si>
    <t>TRL-403</t>
  </si>
  <si>
    <t>TDK-395</t>
  </si>
  <si>
    <t>UNC-149</t>
  </si>
  <si>
    <t>SNR-320</t>
  </si>
  <si>
    <t>GDY-711</t>
  </si>
  <si>
    <t>LOTES</t>
  </si>
  <si>
    <t>T/M</t>
  </si>
  <si>
    <t>MUESTRAS ENVIADAS</t>
  </si>
  <si>
    <t>SWN-120</t>
  </si>
  <si>
    <t>SNR-810</t>
  </si>
  <si>
    <t>GDX-824</t>
  </si>
  <si>
    <t>GDY-709</t>
  </si>
  <si>
    <t>SXV-081</t>
  </si>
  <si>
    <t>SVO-727</t>
  </si>
  <si>
    <t>SNW-940</t>
  </si>
  <si>
    <t>GDX-645</t>
  </si>
  <si>
    <t>GDY-708</t>
  </si>
  <si>
    <t>GDY-703</t>
  </si>
  <si>
    <t>GDY-713</t>
  </si>
  <si>
    <t>JYM-574</t>
  </si>
  <si>
    <t>TRN-089</t>
  </si>
  <si>
    <t>THQ-826</t>
  </si>
  <si>
    <t>SNW-720</t>
  </si>
  <si>
    <t>TTQ-439</t>
  </si>
  <si>
    <t>SOR-547</t>
  </si>
  <si>
    <t>GDW-410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</si>
</sst>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/yyyy;@"/>
    <numFmt numFmtId="165" formatCode="0.0%"/>
    <numFmt numFmtId="166" formatCode="0.0"/>
    <numFmt numFmtId="167" formatCode="_-* #,##0_-;\-* #,##0_-;_-* &quot;-&quot;??_-;_-@_-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 tint="0.499984740745262"/>
      <name val="Arial"/>
      <family val="2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</font>
    <font>
      <sz val="14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72"/>
      <color rgb="FF00206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rgb="FF92D050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thin">
        <color theme="4" tint="-0.499984740745262"/>
      </left>
      <right/>
      <top/>
      <bottom/>
      <diagonal/>
    </border>
    <border>
      <left/>
      <right/>
      <top/>
      <bottom style="medium">
        <color theme="9" tint="-0.24994659260841701"/>
      </bottom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/>
      <right/>
      <top/>
      <bottom style="medium">
        <color theme="6"/>
      </bottom>
      <diagonal/>
    </border>
    <border>
      <left/>
      <right/>
      <top/>
      <bottom style="medium">
        <color theme="9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double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/>
      <diagonal/>
    </border>
    <border>
      <left/>
      <right/>
      <top style="thin">
        <color theme="4" tint="0.59999389629810485"/>
      </top>
      <bottom style="thin">
        <color theme="4" tint="0.79998168889431442"/>
      </bottom>
      <diagonal/>
    </border>
    <border>
      <left/>
      <right style="thin">
        <color theme="8" tint="-0.499984740745262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medium">
        <color theme="0"/>
      </left>
      <right/>
      <top/>
      <bottom/>
      <diagonal/>
    </border>
    <border>
      <left style="thick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rgb="FF002060"/>
      </top>
      <bottom style="thin">
        <color theme="0"/>
      </bottom>
      <diagonal/>
    </border>
    <border>
      <left style="thin">
        <color theme="0"/>
      </left>
      <right style="thin">
        <color rgb="FF002060"/>
      </right>
      <top style="thin">
        <color rgb="FF002060"/>
      </top>
      <bottom style="thin">
        <color theme="0"/>
      </bottom>
      <diagonal/>
    </border>
    <border>
      <left style="thin">
        <color rgb="FF00206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2060"/>
      </right>
      <top style="thin">
        <color theme="0"/>
      </top>
      <bottom style="thin">
        <color theme="0"/>
      </bottom>
      <diagonal/>
    </border>
    <border>
      <left style="thin">
        <color rgb="FF002060"/>
      </left>
      <right style="thin">
        <color theme="0"/>
      </right>
      <top style="thin">
        <color theme="0"/>
      </top>
      <bottom style="thin">
        <color rgb="FF00206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2060"/>
      </bottom>
      <diagonal/>
    </border>
    <border>
      <left style="thin">
        <color theme="0"/>
      </left>
      <right style="thin">
        <color rgb="FF002060"/>
      </right>
      <top style="thin">
        <color theme="0"/>
      </top>
      <bottom style="thin">
        <color rgb="FF002060"/>
      </bottom>
      <diagonal/>
    </border>
    <border>
      <left style="thin">
        <color rgb="FF002060"/>
      </left>
      <right style="thin">
        <color indexed="64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indexed="64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2060"/>
      </top>
      <bottom/>
      <diagonal/>
    </border>
    <border>
      <left style="medium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rgb="FF002060"/>
      </top>
      <bottom style="thin">
        <color indexed="64"/>
      </bottom>
      <diagonal/>
    </border>
    <border>
      <left/>
      <right/>
      <top/>
      <bottom style="thin">
        <color theme="9" tint="0.39994506668294322"/>
      </bottom>
      <diagonal/>
    </border>
    <border>
      <left/>
      <right/>
      <top style="medium">
        <color theme="4" tint="-0.249977111117893"/>
      </top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9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6" applyNumberFormat="0" applyFill="0" applyAlignment="0" applyProtection="0"/>
    <xf numFmtId="0" fontId="24" fillId="0" borderId="27" applyNumberFormat="0" applyFill="0" applyAlignment="0" applyProtection="0"/>
    <xf numFmtId="0" fontId="25" fillId="0" borderId="28" applyNumberFormat="0" applyFill="0" applyAlignment="0" applyProtection="0"/>
    <xf numFmtId="0" fontId="25" fillId="0" borderId="0" applyNumberFormat="0" applyFill="0" applyBorder="0" applyAlignment="0" applyProtection="0"/>
    <xf numFmtId="0" fontId="26" fillId="23" borderId="0" applyNumberFormat="0" applyBorder="0" applyAlignment="0" applyProtection="0"/>
    <xf numFmtId="0" fontId="27" fillId="24" borderId="0" applyNumberFormat="0" applyBorder="0" applyAlignment="0" applyProtection="0"/>
    <xf numFmtId="0" fontId="28" fillId="25" borderId="0" applyNumberFormat="0" applyBorder="0" applyAlignment="0" applyProtection="0"/>
    <xf numFmtId="0" fontId="29" fillId="26" borderId="29" applyNumberFormat="0" applyAlignment="0" applyProtection="0"/>
    <xf numFmtId="0" fontId="30" fillId="27" borderId="30" applyNumberFormat="0" applyAlignment="0" applyProtection="0"/>
    <xf numFmtId="0" fontId="31" fillId="27" borderId="29" applyNumberFormat="0" applyAlignment="0" applyProtection="0"/>
    <xf numFmtId="0" fontId="32" fillId="0" borderId="31" applyNumberFormat="0" applyFill="0" applyAlignment="0" applyProtection="0"/>
    <xf numFmtId="0" fontId="9" fillId="28" borderId="32" applyNumberFormat="0" applyAlignment="0" applyProtection="0"/>
    <xf numFmtId="0" fontId="17" fillId="0" borderId="0" applyNumberFormat="0" applyFill="0" applyBorder="0" applyAlignment="0" applyProtection="0"/>
    <xf numFmtId="0" fontId="5" fillId="29" borderId="33" applyNumberFormat="0" applyFont="0" applyAlignment="0" applyProtection="0"/>
    <xf numFmtId="0" fontId="33" fillId="0" borderId="0" applyNumberFormat="0" applyFill="0" applyBorder="0" applyAlignment="0" applyProtection="0"/>
    <xf numFmtId="0" fontId="1" fillId="0" borderId="34" applyNumberFormat="0" applyFill="0" applyAlignment="0" applyProtection="0"/>
    <xf numFmtId="0" fontId="1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0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10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10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10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10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34" fillId="0" borderId="0" applyBorder="0"/>
    <xf numFmtId="43" fontId="5" fillId="0" borderId="0" applyFont="0" applyFill="0" applyBorder="0" applyAlignment="0" applyProtection="0"/>
  </cellStyleXfs>
  <cellXfs count="280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9" fontId="0" fillId="0" borderId="0" xfId="1" applyFont="1"/>
    <xf numFmtId="0" fontId="3" fillId="16" borderId="0" xfId="0" applyFont="1" applyFill="1" applyAlignment="1">
      <alignment horizontal="center" vertical="center" wrapText="1"/>
    </xf>
    <xf numFmtId="3" fontId="2" fillId="10" borderId="1" xfId="0" applyNumberFormat="1" applyFont="1" applyFill="1" applyBorder="1" applyAlignment="1">
      <alignment horizontal="center" vertical="center"/>
    </xf>
    <xf numFmtId="3" fontId="2" fillId="11" borderId="1" xfId="0" applyNumberFormat="1" applyFont="1" applyFill="1" applyBorder="1" applyAlignment="1">
      <alignment horizontal="center" vertical="center"/>
    </xf>
    <xf numFmtId="3" fontId="2" fillId="12" borderId="3" xfId="0" applyNumberFormat="1" applyFont="1" applyFill="1" applyBorder="1" applyAlignment="1">
      <alignment horizontal="center" vertical="center"/>
    </xf>
    <xf numFmtId="3" fontId="2" fillId="13" borderId="3" xfId="0" applyNumberFormat="1" applyFont="1" applyFill="1" applyBorder="1" applyAlignment="1">
      <alignment horizontal="center" vertical="center"/>
    </xf>
    <xf numFmtId="3" fontId="2" fillId="14" borderId="6" xfId="0" applyNumberFormat="1" applyFont="1" applyFill="1" applyBorder="1" applyAlignment="1">
      <alignment horizontal="center" vertical="center"/>
    </xf>
    <xf numFmtId="10" fontId="7" fillId="15" borderId="4" xfId="1" applyNumberFormat="1" applyFont="1" applyFill="1" applyBorder="1" applyAlignment="1">
      <alignment horizontal="center" vertical="center"/>
    </xf>
    <xf numFmtId="46" fontId="2" fillId="0" borderId="5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20" fontId="2" fillId="0" borderId="1" xfId="0" applyNumberFormat="1" applyFont="1" applyBorder="1" applyAlignment="1" applyProtection="1">
      <alignment horizontal="center" vertical="center"/>
      <protection locked="0"/>
    </xf>
    <xf numFmtId="0" fontId="2" fillId="1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164" fontId="2" fillId="0" borderId="3" xfId="0" applyNumberFormat="1" applyFont="1" applyBorder="1" applyAlignment="1" applyProtection="1">
      <alignment horizontal="center" vertical="center"/>
      <protection locked="0"/>
    </xf>
    <xf numFmtId="20" fontId="2" fillId="0" borderId="3" xfId="0" applyNumberFormat="1" applyFont="1" applyBorder="1" applyAlignment="1" applyProtection="1">
      <alignment horizontal="center" vertical="center"/>
      <protection locked="0"/>
    </xf>
    <xf numFmtId="3" fontId="2" fillId="0" borderId="3" xfId="0" applyNumberFormat="1" applyFont="1" applyBorder="1" applyAlignment="1" applyProtection="1">
      <alignment horizontal="center" vertical="center"/>
      <protection locked="0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/>
    </xf>
    <xf numFmtId="0" fontId="10" fillId="17" borderId="0" xfId="0" applyNumberFormat="1" applyFont="1" applyFill="1" applyAlignment="1">
      <alignment horizontal="center" vertical="center"/>
    </xf>
    <xf numFmtId="3" fontId="10" fillId="17" borderId="0" xfId="0" applyNumberFormat="1" applyFont="1" applyFill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3" fontId="10" fillId="17" borderId="0" xfId="0" applyNumberFormat="1" applyFont="1" applyFill="1" applyBorder="1" applyAlignment="1">
      <alignment horizontal="center" vertical="center"/>
    </xf>
    <xf numFmtId="3" fontId="10" fillId="17" borderId="15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10" fillId="17" borderId="0" xfId="0" applyFont="1" applyFill="1" applyAlignment="1">
      <alignment horizontal="left" vertical="center"/>
    </xf>
    <xf numFmtId="46" fontId="2" fillId="0" borderId="5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/>
    <xf numFmtId="0" fontId="10" fillId="0" borderId="0" xfId="0" applyFont="1"/>
    <xf numFmtId="0" fontId="2" fillId="0" borderId="3" xfId="0" applyFont="1" applyBorder="1" applyAlignment="1" applyProtection="1">
      <alignment horizontal="center" vertical="center"/>
    </xf>
    <xf numFmtId="0" fontId="0" fillId="0" borderId="0" xfId="0" pivotButton="1" applyAlignment="1">
      <alignment horizontal="center" vertical="center"/>
    </xf>
    <xf numFmtId="0" fontId="17" fillId="0" borderId="0" xfId="0" applyFont="1"/>
    <xf numFmtId="0" fontId="0" fillId="0" borderId="9" xfId="0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right" vertical="center"/>
    </xf>
    <xf numFmtId="0" fontId="9" fillId="4" borderId="17" xfId="0" applyFont="1" applyFill="1" applyBorder="1" applyAlignment="1">
      <alignment vertical="center"/>
    </xf>
    <xf numFmtId="3" fontId="9" fillId="4" borderId="17" xfId="0" applyNumberFormat="1" applyFont="1" applyFill="1" applyBorder="1" applyAlignment="1">
      <alignment vertical="center"/>
    </xf>
    <xf numFmtId="0" fontId="9" fillId="4" borderId="17" xfId="0" applyFont="1" applyFill="1" applyBorder="1" applyAlignment="1">
      <alignment horizontal="left" vertical="center"/>
    </xf>
    <xf numFmtId="0" fontId="19" fillId="20" borderId="17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22" borderId="21" xfId="0" applyFont="1" applyFill="1" applyBorder="1" applyAlignment="1">
      <alignment horizontal="center" vertical="center"/>
    </xf>
    <xf numFmtId="16" fontId="0" fillId="0" borderId="19" xfId="0" applyNumberFormat="1" applyFont="1" applyBorder="1" applyAlignment="1">
      <alignment horizontal="center" vertical="center"/>
    </xf>
    <xf numFmtId="0" fontId="10" fillId="22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3" fontId="0" fillId="0" borderId="24" xfId="0" applyNumberFormat="1" applyFont="1" applyBorder="1" applyAlignment="1">
      <alignment horizontal="center" vertical="center"/>
    </xf>
    <xf numFmtId="0" fontId="0" fillId="0" borderId="0" xfId="0"/>
    <xf numFmtId="2" fontId="0" fillId="0" borderId="0" xfId="0" applyNumberFormat="1"/>
    <xf numFmtId="2" fontId="0" fillId="17" borderId="0" xfId="0" applyNumberFormat="1" applyFill="1"/>
    <xf numFmtId="3" fontId="0" fillId="54" borderId="0" xfId="0" applyNumberFormat="1" applyFill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17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54" borderId="0" xfId="0" applyNumberFormat="1" applyFill="1" applyAlignment="1">
      <alignment horizontal="center" vertical="center"/>
    </xf>
    <xf numFmtId="0" fontId="0" fillId="5" borderId="9" xfId="0" applyFill="1" applyBorder="1" applyAlignment="1"/>
    <xf numFmtId="0" fontId="0" fillId="5" borderId="0" xfId="0" applyFill="1" applyBorder="1" applyAlignment="1"/>
    <xf numFmtId="16" fontId="0" fillId="0" borderId="0" xfId="0" applyNumberFormat="1" applyAlignment="1">
      <alignment horizontal="center"/>
    </xf>
    <xf numFmtId="16" fontId="0" fillId="0" borderId="20" xfId="0" applyNumberFormat="1" applyFont="1" applyBorder="1" applyAlignment="1">
      <alignment horizontal="center" vertical="center"/>
    </xf>
    <xf numFmtId="16" fontId="0" fillId="0" borderId="0" xfId="0" applyNumberFormat="1" applyAlignment="1">
      <alignment vertical="center"/>
    </xf>
    <xf numFmtId="3" fontId="0" fillId="0" borderId="20" xfId="0" applyNumberFormat="1" applyFont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3" fontId="1" fillId="0" borderId="0" xfId="0" applyNumberFormat="1" applyFont="1" applyFill="1" applyBorder="1" applyAlignment="1"/>
    <xf numFmtId="0" fontId="0" fillId="0" borderId="35" xfId="0" applyBorder="1"/>
    <xf numFmtId="10" fontId="10" fillId="0" borderId="0" xfId="0" applyNumberFormat="1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165" fontId="10" fillId="0" borderId="39" xfId="1" applyNumberFormat="1" applyFont="1" applyBorder="1"/>
    <xf numFmtId="0" fontId="0" fillId="0" borderId="41" xfId="0" applyBorder="1"/>
    <xf numFmtId="0" fontId="0" fillId="0" borderId="42" xfId="0" applyBorder="1"/>
    <xf numFmtId="0" fontId="37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3" fontId="11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17" fillId="0" borderId="0" xfId="0" applyFont="1" applyFill="1"/>
    <xf numFmtId="16" fontId="0" fillId="0" borderId="0" xfId="0" applyNumberFormat="1" applyFont="1" applyBorder="1" applyAlignment="1">
      <alignment horizontal="center" vertical="center"/>
    </xf>
    <xf numFmtId="46" fontId="2" fillId="0" borderId="5" xfId="0" applyNumberFormat="1" applyFont="1" applyBorder="1" applyAlignment="1" applyProtection="1">
      <alignment horizontal="center" vertical="center"/>
      <protection locked="0"/>
    </xf>
    <xf numFmtId="46" fontId="2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/>
    </xf>
    <xf numFmtId="0" fontId="18" fillId="17" borderId="0" xfId="0" applyFont="1" applyFill="1" applyAlignment="1">
      <alignment horizontal="left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3" fontId="0" fillId="0" borderId="13" xfId="0" applyNumberFormat="1" applyBorder="1" applyAlignment="1">
      <alignment horizontal="center" vertical="center"/>
    </xf>
    <xf numFmtId="3" fontId="10" fillId="17" borderId="13" xfId="0" applyNumberFormat="1" applyFont="1" applyFill="1" applyBorder="1" applyAlignment="1">
      <alignment horizontal="center" vertical="center"/>
    </xf>
    <xf numFmtId="0" fontId="0" fillId="56" borderId="0" xfId="0" applyFill="1" applyAlignment="1">
      <alignment horizontal="center" vertical="center"/>
    </xf>
    <xf numFmtId="0" fontId="38" fillId="0" borderId="0" xfId="0" applyFont="1" applyFill="1"/>
    <xf numFmtId="0" fontId="38" fillId="0" borderId="0" xfId="0" applyFont="1" applyFill="1" applyAlignment="1">
      <alignment horizontal="left"/>
    </xf>
    <xf numFmtId="3" fontId="38" fillId="0" borderId="0" xfId="0" applyNumberFormat="1" applyFont="1" applyFill="1"/>
    <xf numFmtId="0" fontId="38" fillId="0" borderId="0" xfId="0" applyFont="1"/>
    <xf numFmtId="0" fontId="38" fillId="18" borderId="0" xfId="0" applyFont="1" applyFill="1"/>
    <xf numFmtId="165" fontId="38" fillId="0" borderId="0" xfId="1" applyNumberFormat="1" applyFont="1" applyFill="1"/>
    <xf numFmtId="0" fontId="38" fillId="18" borderId="0" xfId="0" applyFont="1" applyFill="1" applyAlignment="1">
      <alignment horizontal="left"/>
    </xf>
    <xf numFmtId="3" fontId="38" fillId="18" borderId="0" xfId="0" applyNumberFormat="1" applyFont="1" applyFill="1"/>
    <xf numFmtId="0" fontId="39" fillId="0" borderId="0" xfId="0" applyFont="1" applyFill="1" applyBorder="1" applyAlignment="1">
      <alignment vertical="center" wrapText="1"/>
    </xf>
    <xf numFmtId="0" fontId="38" fillId="0" borderId="0" xfId="0" applyFont="1" applyBorder="1" applyAlignment="1"/>
    <xf numFmtId="0" fontId="40" fillId="0" borderId="0" xfId="0" applyFont="1" applyFill="1" applyBorder="1" applyAlignment="1">
      <alignment vertical="center" wrapText="1"/>
    </xf>
    <xf numFmtId="3" fontId="40" fillId="0" borderId="0" xfId="0" applyNumberFormat="1" applyFont="1" applyFill="1" applyBorder="1" applyAlignment="1">
      <alignment vertical="center"/>
    </xf>
    <xf numFmtId="0" fontId="13" fillId="56" borderId="0" xfId="0" applyFont="1" applyFill="1"/>
    <xf numFmtId="167" fontId="13" fillId="56" borderId="0" xfId="0" applyNumberFormat="1" applyFont="1" applyFill="1"/>
    <xf numFmtId="0" fontId="12" fillId="12" borderId="0" xfId="0" applyFont="1" applyFill="1" applyAlignment="1">
      <alignment horizontal="left" indent="1"/>
    </xf>
    <xf numFmtId="167" fontId="12" fillId="12" borderId="0" xfId="0" applyNumberFormat="1" applyFont="1" applyFill="1"/>
    <xf numFmtId="167" fontId="18" fillId="17" borderId="0" xfId="0" applyNumberFormat="1" applyFont="1" applyFill="1"/>
    <xf numFmtId="0" fontId="0" fillId="0" borderId="45" xfId="0" applyBorder="1" applyAlignment="1">
      <alignment vertical="center"/>
    </xf>
    <xf numFmtId="0" fontId="18" fillId="5" borderId="45" xfId="0" applyFont="1" applyFill="1" applyBorder="1"/>
    <xf numFmtId="0" fontId="10" fillId="5" borderId="45" xfId="0" applyFont="1" applyFill="1" applyBorder="1" applyAlignment="1">
      <alignment horizontal="center" vertical="center"/>
    </xf>
    <xf numFmtId="0" fontId="20" fillId="0" borderId="0" xfId="0" pivotButton="1" applyFont="1" applyAlignment="1">
      <alignment horizontal="center" vertical="center"/>
    </xf>
    <xf numFmtId="0" fontId="12" fillId="0" borderId="0" xfId="0" applyFont="1" applyAlignment="1">
      <alignment horizontal="left"/>
    </xf>
    <xf numFmtId="167" fontId="12" fillId="0" borderId="0" xfId="0" applyNumberFormat="1" applyFont="1"/>
    <xf numFmtId="0" fontId="8" fillId="0" borderId="39" xfId="0" applyFont="1" applyFill="1" applyBorder="1" applyAlignment="1">
      <alignment vertical="center"/>
    </xf>
    <xf numFmtId="0" fontId="41" fillId="57" borderId="0" xfId="0" applyFont="1" applyFill="1" applyAlignment="1">
      <alignment horizontal="center"/>
    </xf>
    <xf numFmtId="167" fontId="41" fillId="57" borderId="0" xfId="0" applyNumberFormat="1" applyFont="1" applyFill="1" applyAlignment="1">
      <alignment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 vertical="center"/>
    </xf>
    <xf numFmtId="167" fontId="41" fillId="0" borderId="0" xfId="44" applyNumberFormat="1" applyFont="1"/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1" fillId="57" borderId="54" xfId="0" applyFont="1" applyFill="1" applyBorder="1" applyAlignment="1">
      <alignment horizontal="center"/>
    </xf>
    <xf numFmtId="0" fontId="41" fillId="57" borderId="57" xfId="0" applyFont="1" applyFill="1" applyBorder="1" applyAlignment="1">
      <alignment horizontal="center"/>
    </xf>
    <xf numFmtId="0" fontId="41" fillId="57" borderId="58" xfId="0" applyFont="1" applyFill="1" applyBorder="1" applyAlignment="1">
      <alignment horizontal="center"/>
    </xf>
    <xf numFmtId="0" fontId="41" fillId="0" borderId="49" xfId="0" applyFont="1" applyBorder="1" applyAlignment="1">
      <alignment horizontal="center"/>
    </xf>
    <xf numFmtId="0" fontId="41" fillId="0" borderId="51" xfId="0" applyFont="1" applyBorder="1" applyAlignment="1">
      <alignment horizontal="center"/>
    </xf>
    <xf numFmtId="167" fontId="41" fillId="0" borderId="47" xfId="44" applyNumberFormat="1" applyFont="1" applyBorder="1"/>
    <xf numFmtId="0" fontId="41" fillId="0" borderId="48" xfId="0" applyFont="1" applyBorder="1"/>
    <xf numFmtId="0" fontId="41" fillId="0" borderId="50" xfId="0" applyFont="1" applyBorder="1"/>
    <xf numFmtId="167" fontId="41" fillId="0" borderId="52" xfId="44" applyNumberFormat="1" applyFont="1" applyBorder="1"/>
    <xf numFmtId="0" fontId="41" fillId="0" borderId="53" xfId="0" applyFont="1" applyBorder="1"/>
    <xf numFmtId="0" fontId="10" fillId="56" borderId="0" xfId="0" applyFont="1" applyFill="1" applyAlignment="1">
      <alignment horizontal="center"/>
    </xf>
    <xf numFmtId="0" fontId="1" fillId="56" borderId="0" xfId="0" applyFont="1" applyFill="1" applyAlignment="1">
      <alignment horizontal="center"/>
    </xf>
    <xf numFmtId="0" fontId="12" fillId="0" borderId="0" xfId="0" applyFont="1" applyAlignment="1">
      <alignment horizontal="left" indent="1"/>
    </xf>
    <xf numFmtId="0" fontId="10" fillId="17" borderId="16" xfId="0" applyFont="1" applyFill="1" applyBorder="1" applyAlignment="1">
      <alignment horizontal="center" vertical="center"/>
    </xf>
    <xf numFmtId="0" fontId="41" fillId="0" borderId="59" xfId="0" applyFont="1" applyBorder="1" applyAlignment="1">
      <alignment horizontal="center"/>
    </xf>
    <xf numFmtId="167" fontId="41" fillId="0" borderId="60" xfId="44" applyNumberFormat="1" applyFont="1" applyBorder="1"/>
    <xf numFmtId="0" fontId="2" fillId="0" borderId="7" xfId="0" applyFont="1" applyFill="1" applyBorder="1" applyAlignment="1" applyProtection="1">
      <alignment horizontal="center" vertical="center"/>
      <protection locked="0"/>
    </xf>
    <xf numFmtId="0" fontId="0" fillId="5" borderId="45" xfId="0" applyFill="1" applyBorder="1"/>
    <xf numFmtId="0" fontId="0" fillId="56" borderId="0" xfId="0" applyFill="1"/>
    <xf numFmtId="0" fontId="10" fillId="55" borderId="0" xfId="0" applyFont="1" applyFill="1" applyAlignment="1">
      <alignment horizontal="center"/>
    </xf>
    <xf numFmtId="0" fontId="10" fillId="58" borderId="0" xfId="0" applyFont="1" applyFill="1" applyBorder="1"/>
    <xf numFmtId="0" fontId="0" fillId="0" borderId="62" xfId="0" applyBorder="1" applyAlignment="1">
      <alignment horizontal="left"/>
    </xf>
    <xf numFmtId="167" fontId="9" fillId="5" borderId="0" xfId="0" applyNumberFormat="1" applyFont="1" applyFill="1" applyBorder="1"/>
    <xf numFmtId="167" fontId="9" fillId="5" borderId="36" xfId="0" applyNumberFormat="1" applyFont="1" applyFill="1" applyBorder="1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67" fontId="0" fillId="0" borderId="45" xfId="0" applyNumberFormat="1" applyBorder="1"/>
    <xf numFmtId="167" fontId="0" fillId="0" borderId="62" xfId="0" applyNumberFormat="1" applyBorder="1"/>
    <xf numFmtId="167" fontId="9" fillId="0" borderId="0" xfId="0" applyNumberFormat="1" applyFont="1" applyFill="1" applyBorder="1"/>
    <xf numFmtId="9" fontId="38" fillId="0" borderId="0" xfId="1" applyFont="1" applyFill="1"/>
    <xf numFmtId="0" fontId="0" fillId="0" borderId="45" xfId="0" applyBorder="1" applyAlignment="1">
      <alignment horizontal="left" indent="1"/>
    </xf>
    <xf numFmtId="0" fontId="0" fillId="0" borderId="62" xfId="0" applyBorder="1" applyAlignment="1">
      <alignment horizontal="left" indent="1"/>
    </xf>
    <xf numFmtId="0" fontId="0" fillId="0" borderId="0" xfId="0" applyAlignment="1">
      <alignment horizontal="center" vertical="center" indent="1"/>
    </xf>
    <xf numFmtId="0" fontId="0" fillId="12" borderId="0" xfId="0" applyFill="1"/>
    <xf numFmtId="0" fontId="9" fillId="5" borderId="65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 indent="1"/>
    </xf>
    <xf numFmtId="167" fontId="42" fillId="0" borderId="0" xfId="0" applyNumberFormat="1" applyFont="1" applyFill="1" applyBorder="1"/>
    <xf numFmtId="167" fontId="17" fillId="0" borderId="0" xfId="0" applyNumberFormat="1" applyFont="1"/>
    <xf numFmtId="9" fontId="0" fillId="0" borderId="0" xfId="1" applyFont="1" applyFill="1"/>
    <xf numFmtId="0" fontId="1" fillId="0" borderId="64" xfId="0" applyFont="1" applyBorder="1" applyAlignment="1"/>
    <xf numFmtId="167" fontId="0" fillId="0" borderId="0" xfId="0" applyNumberFormat="1" applyFill="1" applyBorder="1"/>
    <xf numFmtId="167" fontId="0" fillId="0" borderId="0" xfId="0" applyNumberFormat="1"/>
    <xf numFmtId="0" fontId="10" fillId="17" borderId="0" xfId="0" applyNumberFormat="1" applyFont="1" applyFill="1"/>
    <xf numFmtId="0" fontId="0" fillId="5" borderId="0" xfId="0" applyFill="1" applyBorder="1"/>
    <xf numFmtId="0" fontId="10" fillId="5" borderId="0" xfId="0" applyFont="1" applyFill="1" applyBorder="1" applyAlignment="1">
      <alignment horizontal="center" vertical="center"/>
    </xf>
    <xf numFmtId="167" fontId="0" fillId="0" borderId="0" xfId="0" applyNumberFormat="1" applyBorder="1"/>
    <xf numFmtId="167" fontId="0" fillId="0" borderId="36" xfId="0" applyNumberFormat="1" applyBorder="1"/>
    <xf numFmtId="0" fontId="0" fillId="4" borderId="0" xfId="0" applyFill="1"/>
    <xf numFmtId="0" fontId="18" fillId="5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3" fontId="10" fillId="17" borderId="67" xfId="0" applyNumberFormat="1" applyFont="1" applyFill="1" applyBorder="1" applyAlignment="1">
      <alignment horizontal="center" vertical="center"/>
    </xf>
    <xf numFmtId="0" fontId="10" fillId="17" borderId="40" xfId="0" applyNumberFormat="1" applyFont="1" applyFill="1" applyBorder="1"/>
    <xf numFmtId="0" fontId="20" fillId="56" borderId="0" xfId="0" applyFont="1" applyFill="1"/>
    <xf numFmtId="0" fontId="1" fillId="56" borderId="39" xfId="0" applyFont="1" applyFill="1" applyBorder="1" applyAlignment="1">
      <alignment horizontal="center"/>
    </xf>
    <xf numFmtId="0" fontId="1" fillId="56" borderId="40" xfId="0" applyFont="1" applyFill="1" applyBorder="1" applyAlignment="1">
      <alignment horizontal="center"/>
    </xf>
    <xf numFmtId="0" fontId="18" fillId="56" borderId="67" xfId="0" applyFont="1" applyFill="1" applyBorder="1" applyAlignment="1">
      <alignment horizontal="center" vertical="center" wrapText="1"/>
    </xf>
    <xf numFmtId="0" fontId="1" fillId="56" borderId="0" xfId="0" applyFont="1" applyFill="1" applyBorder="1" applyAlignment="1">
      <alignment horizontal="center"/>
    </xf>
    <xf numFmtId="0" fontId="18" fillId="56" borderId="40" xfId="0" applyFont="1" applyFill="1" applyBorder="1" applyAlignment="1">
      <alignment horizontal="center" vertical="center" wrapText="1"/>
    </xf>
    <xf numFmtId="3" fontId="1" fillId="59" borderId="0" xfId="0" applyNumberFormat="1" applyFont="1" applyFill="1" applyAlignment="1">
      <alignment horizontal="center" vertical="center"/>
    </xf>
    <xf numFmtId="3" fontId="9" fillId="17" borderId="66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vertical="center" wrapText="1"/>
    </xf>
    <xf numFmtId="22" fontId="13" fillId="0" borderId="0" xfId="0" applyNumberFormat="1" applyFont="1" applyFill="1" applyBorder="1" applyAlignment="1">
      <alignment vertical="center" wrapText="1"/>
    </xf>
    <xf numFmtId="14" fontId="0" fillId="0" borderId="0" xfId="0" applyNumberFormat="1" applyAlignment="1">
      <alignment horizontal="left"/>
    </xf>
    <xf numFmtId="0" fontId="0" fillId="0" borderId="40" xfId="0" applyNumberFormat="1" applyBorder="1"/>
    <xf numFmtId="0" fontId="12" fillId="4" borderId="0" xfId="0" applyFont="1" applyFill="1" applyAlignment="1">
      <alignment horizontal="center" vertical="center"/>
    </xf>
    <xf numFmtId="22" fontId="44" fillId="5" borderId="0" xfId="0" applyNumberFormat="1" applyFont="1" applyFill="1" applyBorder="1" applyAlignment="1">
      <alignment horizontal="left" wrapText="1" indent="1"/>
    </xf>
    <xf numFmtId="0" fontId="0" fillId="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" fillId="54" borderId="2" xfId="0" applyFont="1" applyFill="1" applyBorder="1" applyAlignment="1" applyProtection="1">
      <alignment horizontal="center" vertical="center"/>
      <protection locked="0"/>
    </xf>
    <xf numFmtId="0" fontId="12" fillId="0" borderId="0" xfId="0" pivotButton="1" applyFont="1" applyAlignment="1">
      <alignment horizontal="left" vertical="center" wrapText="1"/>
    </xf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0" fontId="12" fillId="17" borderId="0" xfId="0" applyFont="1" applyFill="1" applyAlignment="1">
      <alignment horizontal="left"/>
    </xf>
    <xf numFmtId="0" fontId="12" fillId="17" borderId="0" xfId="0" applyNumberFormat="1" applyFont="1" applyFill="1" applyAlignment="1">
      <alignment horizontal="center" vertical="center"/>
    </xf>
    <xf numFmtId="3" fontId="12" fillId="17" borderId="0" xfId="0" applyNumberFormat="1" applyFont="1" applyFill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8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18" fillId="17" borderId="0" xfId="0" applyNumberFormat="1" applyFont="1" applyFill="1" applyAlignment="1">
      <alignment horizontal="center" vertical="center"/>
    </xf>
    <xf numFmtId="0" fontId="12" fillId="5" borderId="0" xfId="0" applyFont="1" applyFill="1" applyAlignment="1">
      <alignment horizontal="left" wrapText="1"/>
    </xf>
    <xf numFmtId="0" fontId="12" fillId="5" borderId="0" xfId="0" applyFont="1" applyFill="1" applyAlignment="1">
      <alignment horizontal="left" vertical="top"/>
    </xf>
    <xf numFmtId="0" fontId="2" fillId="11" borderId="2" xfId="0" applyFont="1" applyFill="1" applyBorder="1" applyAlignment="1" applyProtection="1">
      <alignment horizontal="center" vertical="center"/>
      <protection locked="0"/>
    </xf>
    <xf numFmtId="14" fontId="0" fillId="0" borderId="0" xfId="0" applyNumberFormat="1"/>
    <xf numFmtId="0" fontId="1" fillId="0" borderId="68" xfId="0" applyFont="1" applyBorder="1" applyAlignment="1">
      <alignment horizontal="center"/>
    </xf>
    <xf numFmtId="0" fontId="0" fillId="0" borderId="68" xfId="0" applyBorder="1"/>
    <xf numFmtId="167" fontId="0" fillId="0" borderId="68" xfId="44" applyNumberFormat="1" applyFont="1" applyBorder="1"/>
    <xf numFmtId="0" fontId="2" fillId="60" borderId="1" xfId="0" applyFont="1" applyFill="1" applyBorder="1" applyAlignment="1" applyProtection="1">
      <alignment horizontal="center" vertical="center"/>
      <protection locked="0"/>
    </xf>
    <xf numFmtId="1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3" fillId="5" borderId="0" xfId="0" applyFont="1" applyFill="1" applyBorder="1" applyAlignment="1">
      <alignment horizontal="center" vertical="center" wrapText="1"/>
    </xf>
    <xf numFmtId="0" fontId="43" fillId="5" borderId="0" xfId="0" applyFont="1" applyFill="1" applyBorder="1" applyAlignment="1">
      <alignment horizontal="left" wrapText="1" indent="7"/>
    </xf>
    <xf numFmtId="0" fontId="14" fillId="6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/>
    </xf>
    <xf numFmtId="0" fontId="9" fillId="5" borderId="41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167" fontId="1" fillId="6" borderId="39" xfId="44" applyNumberFormat="1" applyFont="1" applyFill="1" applyBorder="1" applyAlignment="1">
      <alignment horizontal="center"/>
    </xf>
    <xf numFmtId="167" fontId="1" fillId="6" borderId="15" xfId="44" applyNumberFormat="1" applyFont="1" applyFill="1" applyBorder="1" applyAlignment="1">
      <alignment horizontal="center"/>
    </xf>
    <xf numFmtId="167" fontId="1" fillId="0" borderId="37" xfId="44" applyNumberFormat="1" applyFont="1" applyBorder="1" applyAlignment="1">
      <alignment horizontal="center" vertical="center"/>
    </xf>
    <xf numFmtId="167" fontId="1" fillId="0" borderId="38" xfId="44" applyNumberFormat="1" applyFont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 wrapText="1"/>
    </xf>
    <xf numFmtId="3" fontId="11" fillId="19" borderId="0" xfId="0" applyNumberFormat="1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45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41" fillId="0" borderId="63" xfId="0" applyFont="1" applyBorder="1" applyAlignment="1">
      <alignment horizontal="center"/>
    </xf>
    <xf numFmtId="0" fontId="9" fillId="56" borderId="46" xfId="0" applyFont="1" applyFill="1" applyBorder="1" applyAlignment="1">
      <alignment horizontal="center" vertical="center"/>
    </xf>
    <xf numFmtId="0" fontId="9" fillId="56" borderId="0" xfId="0" applyFont="1" applyFill="1" applyBorder="1" applyAlignment="1">
      <alignment horizontal="center" vertical="center"/>
    </xf>
    <xf numFmtId="0" fontId="9" fillId="56" borderId="0" xfId="0" applyFont="1" applyFill="1" applyAlignment="1">
      <alignment horizontal="center" vertical="center"/>
    </xf>
    <xf numFmtId="0" fontId="9" fillId="56" borderId="0" xfId="0" applyFont="1" applyFill="1" applyAlignment="1">
      <alignment horizontal="center"/>
    </xf>
    <xf numFmtId="0" fontId="41" fillId="57" borderId="55" xfId="0" applyFont="1" applyFill="1" applyBorder="1" applyAlignment="1">
      <alignment horizontal="center"/>
    </xf>
    <xf numFmtId="0" fontId="41" fillId="57" borderId="56" xfId="0" applyFont="1" applyFill="1" applyBorder="1" applyAlignment="1">
      <alignment horizontal="center"/>
    </xf>
    <xf numFmtId="0" fontId="41" fillId="0" borderId="61" xfId="0" applyFont="1" applyBorder="1" applyAlignment="1">
      <alignment horizontal="center"/>
    </xf>
    <xf numFmtId="0" fontId="9" fillId="5" borderId="0" xfId="0" applyFont="1" applyFill="1" applyBorder="1" applyAlignment="1">
      <alignment horizontal="center" vertical="center" wrapText="1"/>
    </xf>
    <xf numFmtId="0" fontId="9" fillId="21" borderId="18" xfId="0" applyFont="1" applyFill="1" applyBorder="1" applyAlignment="1">
      <alignment horizontal="center" vertical="center" wrapText="1"/>
    </xf>
    <xf numFmtId="0" fontId="9" fillId="21" borderId="18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 textRotation="90"/>
    </xf>
    <xf numFmtId="0" fontId="21" fillId="0" borderId="25" xfId="0" applyFont="1" applyBorder="1" applyAlignment="1">
      <alignment horizontal="center" vertical="center" textRotation="90"/>
    </xf>
    <xf numFmtId="0" fontId="1" fillId="0" borderId="64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44" builtinId="3"/>
    <cellStyle name="Neutral" xfId="9" builtinId="28" customBuiltin="1"/>
    <cellStyle name="Normal" xfId="0" builtinId="0"/>
    <cellStyle name="Normal 2" xfId="43" xr:uid="{64F2CBC9-C379-4C57-A0E5-3C5BFE59B27D}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531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font>
        <color theme="4" tint="-0.249977111117893"/>
      </font>
    </dxf>
    <dxf>
      <fill>
        <patternFill patternType="solid"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>
          <bgColor theme="4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rgb="FFFFFF00"/>
        </patternFill>
      </fill>
    </dxf>
    <dxf>
      <font>
        <color theme="4" tint="-0.249977111117893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general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7" tint="-0.499984740745262"/>
      </font>
      <fill>
        <patternFill>
          <bgColor theme="7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7" tint="-0.499984740745262"/>
      </font>
      <fill>
        <patternFill>
          <bgColor theme="7" tint="0.59996337778862885"/>
        </patternFill>
      </fill>
    </dxf>
    <dxf>
      <alignment horizontal="left"/>
    </dxf>
    <dxf>
      <alignment vertical="top"/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alignment horizontal="center"/>
    </dxf>
    <dxf>
      <alignment vertical="center"/>
    </dxf>
    <dxf>
      <alignment vertical="bottom"/>
    </dxf>
    <dxf>
      <alignment horizontal="center"/>
    </dxf>
    <dxf>
      <font>
        <color theme="0"/>
      </font>
    </dxf>
    <dxf>
      <fill>
        <patternFill>
          <bgColor theme="4" tint="-0.499984740745262"/>
        </patternFill>
      </fill>
    </dxf>
    <dxf>
      <font>
        <color theme="4" tint="-0.499984740745262"/>
      </font>
    </dxf>
    <dxf>
      <alignment vertical="bottom"/>
    </dxf>
    <dxf>
      <fill>
        <patternFill patternType="none">
          <fgColor indexed="64"/>
          <bgColor indexed="65"/>
        </patternFill>
      </fill>
      <alignment horizontal="left" vertical="center" wrapText="1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0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vertic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font>
        <color theme="0"/>
      </font>
    </dxf>
    <dxf>
      <fill>
        <patternFill patternType="solid">
          <bgColor theme="9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7999816888943144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theme="4" tint="0.59999389629810485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>
        <bottom style="thin">
          <color indexed="64"/>
        </bottom>
      </border>
    </dxf>
    <dxf>
      <numFmt numFmtId="167" formatCode="_-* #,##0_-;\-* #,##0_-;_-* &quot;-&quot;??_-;_-@_-"/>
    </dxf>
    <dxf>
      <font>
        <b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7" formatCode="_-* #,##0_-;\-* #,##0_-;_-* &quot;-&quot;??_-;_-@_-"/>
    </dxf>
    <dxf>
      <font>
        <color theme="0"/>
      </font>
    </dxf>
    <dxf>
      <fill>
        <patternFill patternType="solid">
          <bgColor rgb="FF92D050"/>
        </patternFill>
      </fill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medium">
          <color theme="0"/>
        </left>
      </border>
    </dxf>
    <dxf>
      <border>
        <left style="medium">
          <color theme="0"/>
        </left>
      </border>
    </dxf>
    <dxf>
      <border>
        <left style="medium">
          <color theme="0"/>
        </left>
      </border>
    </dxf>
    <dxf>
      <border>
        <left style="medium">
          <color theme="0"/>
        </left>
      </border>
    </dxf>
    <dxf>
      <border>
        <left style="medium">
          <color theme="0"/>
        </left>
      </border>
    </dxf>
    <dxf>
      <border>
        <left style="medium">
          <color theme="0"/>
        </left>
      </border>
    </dxf>
    <dxf>
      <border>
        <left style="medium">
          <color theme="0"/>
        </left>
      </border>
    </dxf>
    <dxf>
      <border>
        <left style="medium">
          <color theme="0"/>
        </left>
      </border>
    </dxf>
    <dxf>
      <border>
        <left style="medium">
          <color theme="0"/>
        </left>
      </border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ont>
        <color theme="0"/>
      </font>
    </dxf>
    <dxf>
      <font>
        <color theme="0"/>
      </font>
    </dxf>
    <dxf>
      <numFmt numFmtId="167" formatCode="_-* #,##0_-;\-* #,##0_-;_-* &quot;-&quot;??_-;_-@_-"/>
    </dxf>
    <dxf>
      <font>
        <sz val="12"/>
      </font>
    </dxf>
    <dxf>
      <font>
        <sz val="12"/>
      </font>
    </dxf>
    <dxf>
      <numFmt numFmtId="167" formatCode="_-* #,##0_-;\-* #,##0_-;_-* &quot;-&quot;??_-;_-@_-"/>
    </dxf>
    <dxf>
      <numFmt numFmtId="167" formatCode="_-* #,##0_-;\-* #,##0_-;_-* &quot;-&quot;??_-;_-@_-"/>
    </dxf>
    <dxf>
      <border>
        <bottom style="medium">
          <color rgb="FF002060"/>
        </bottom>
      </border>
    </dxf>
    <dxf>
      <border>
        <bottom style="thin">
          <color rgb="FF002060"/>
        </bottom>
      </border>
    </dxf>
    <dxf>
      <border>
        <bottom style="thin">
          <color rgb="FF002060"/>
        </bottom>
      </border>
    </dxf>
    <dxf>
      <border>
        <top style="thin">
          <color rgb="FF002060"/>
        </top>
      </border>
    </dxf>
    <dxf>
      <border>
        <bottom style="thin">
          <color rgb="FF002060"/>
        </bottom>
      </border>
    </dxf>
    <dxf>
      <border>
        <bottom style="thin">
          <color rgb="FF002060"/>
        </bottom>
      </border>
    </dxf>
    <dxf>
      <fill>
        <patternFill>
          <bgColor theme="9"/>
        </patternFill>
      </fill>
    </dxf>
    <dxf>
      <font>
        <color theme="0"/>
      </font>
    </dxf>
    <dxf>
      <fill>
        <patternFill patternType="solid">
          <bgColor rgb="FF92D05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4" tint="-0.249977111117893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-0.249977111117893"/>
        </patternFill>
      </fill>
    </dxf>
    <dxf>
      <fill>
        <patternFill patternType="solid">
          <bgColor theme="4" tint="0.39997558519241921"/>
        </patternFill>
      </fill>
    </dxf>
    <dxf>
      <alignment horizontal="center"/>
    </dxf>
    <dxf>
      <font>
        <b/>
      </font>
    </dxf>
    <dxf>
      <alignment horizontal="center"/>
    </dxf>
    <dxf>
      <alignment horizontal="center"/>
    </dxf>
    <dxf>
      <font>
        <b/>
      </font>
    </dxf>
    <dxf>
      <font>
        <color theme="0"/>
      </font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ont>
        <color theme="0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ont>
        <sz val="12"/>
      </font>
    </dxf>
    <dxf>
      <font>
        <sz val="12"/>
      </font>
    </dxf>
    <dxf>
      <alignment horizontal="left"/>
    </dxf>
    <dxf>
      <alignment horizontal="center"/>
    </dxf>
    <dxf>
      <alignment vertical="center"/>
    </dxf>
    <dxf>
      <alignment vertical="center"/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alignment vertical="center"/>
    </dxf>
    <dxf>
      <alignment horizontal="center"/>
    </dxf>
    <dxf>
      <alignment horizontal="center"/>
    </dxf>
    <dxf>
      <alignment vertical="center"/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vertical="center"/>
    </dxf>
    <dxf>
      <fill>
        <patternFill patternType="solid">
          <bgColor theme="4" tint="0.79998168889431442"/>
        </patternFill>
      </fill>
    </dxf>
    <dxf>
      <fill>
        <patternFill patternType="solid">
          <bgColor rgb="FF00206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4" tint="-0.499984740745262"/>
        </patternFill>
      </fill>
    </dxf>
    <dxf>
      <alignment horizontal="left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" formatCode="#,##0"/>
    </dxf>
    <dxf>
      <border>
        <left style="thin">
          <color theme="4" tint="-0.499984740745262"/>
        </left>
        <right style="thin">
          <color theme="4" tint="-0.499984740745262"/>
        </right>
      </border>
    </dxf>
    <dxf>
      <border>
        <left style="thin">
          <color theme="4" tint="-0.499984740745262"/>
        </left>
        <right style="thin">
          <color theme="4" tint="-0.499984740745262"/>
        </right>
      </border>
    </dxf>
    <dxf>
      <border>
        <left style="thin">
          <color theme="4" tint="-0.499984740745262"/>
        </left>
        <right style="thin">
          <color theme="4" tint="-0.499984740745262"/>
        </right>
      </border>
    </dxf>
    <dxf>
      <alignment horizontal="left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left"/>
    </dxf>
    <dxf>
      <alignment horizontal="center"/>
    </dxf>
    <dxf>
      <alignment vertical="center"/>
    </dxf>
    <dxf>
      <alignment vertical="center"/>
    </dxf>
    <dxf>
      <alignment wrapText="1"/>
    </dxf>
    <dxf>
      <alignment wrapText="1"/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7" tint="-0.499984740745262"/>
      </font>
    </dxf>
    <dxf>
      <font>
        <color rgb="FFC00000"/>
      </font>
    </dxf>
    <dxf>
      <font>
        <color theme="9" tint="-0.499984740745262"/>
      </font>
    </dxf>
    <dxf>
      <font>
        <color theme="0"/>
      </font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theme="0" tint="-4.9989318521683403E-2"/>
      </font>
    </dxf>
    <dxf>
      <font>
        <b val="0"/>
        <i/>
        <color theme="9"/>
      </font>
      <fill>
        <patternFill>
          <bgColor theme="9" tint="0.79998168889431442"/>
        </patternFill>
      </fill>
    </dxf>
    <dxf>
      <font>
        <b val="0"/>
        <i/>
        <color theme="5" tint="-0.24994659260841701"/>
      </font>
      <fill>
        <patternFill>
          <bgColor rgb="FFFFFF00"/>
        </patternFill>
      </fill>
    </dxf>
    <dxf>
      <font>
        <b val="0"/>
        <i val="0"/>
        <color rgb="FFC00000"/>
      </font>
    </dxf>
    <dxf>
      <font>
        <b val="0"/>
        <i val="0"/>
        <color theme="9" tint="-0.499984740745262"/>
      </font>
    </dxf>
    <dxf>
      <font>
        <color theme="0" tint="-4.9989318521683403E-2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9" tint="-0.499984740745262"/>
      </font>
      <fill>
        <patternFill patternType="none">
          <bgColor auto="1"/>
        </patternFill>
      </fill>
    </dxf>
    <dxf>
      <font>
        <color rgb="FFFFFBEF"/>
      </font>
    </dxf>
    <dxf>
      <font>
        <color theme="7" tint="0.79998168889431442"/>
      </font>
    </dxf>
    <dxf>
      <font>
        <color theme="8" tint="0.79998168889431442"/>
      </font>
    </dxf>
    <dxf>
      <font>
        <color theme="8" tint="0.59996337778862885"/>
      </font>
    </dxf>
    <dxf>
      <font>
        <color theme="9" tint="0.79998168889431442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3" formatCode="#,##0"/>
    </dxf>
    <dxf>
      <numFmt numFmtId="3" formatCode="#,##0"/>
    </dxf>
    <dxf>
      <font>
        <color theme="1"/>
      </font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3" formatCode="#,##0"/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alignment horizontal="center"/>
    </dxf>
    <dxf>
      <alignment vertical="center"/>
    </dxf>
    <dxf>
      <alignment horizontal="left"/>
    </dxf>
    <dxf>
      <alignment horizontal="center"/>
    </dxf>
    <dxf>
      <alignment vertical="center"/>
    </dxf>
    <dxf>
      <alignment vertical="center"/>
    </dxf>
    <dxf>
      <alignment wrapText="1"/>
    </dxf>
    <dxf>
      <alignment wrapText="1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3" formatCode="#,##0"/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3" formatCode="#,##0"/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3" formatCode="#,##0"/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3" formatCode="#,##0"/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3" formatCode="#,##0"/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theme="9" tint="-0.499984740745262"/>
      </font>
    </dxf>
    <dxf>
      <font>
        <b/>
        <i val="0"/>
        <color rgb="FFC00000"/>
      </font>
    </dxf>
  </dxfs>
  <tableStyles count="0" defaultTableStyle="TableStyleMedium2" defaultPivotStyle="PivotStyleLight16"/>
  <colors>
    <mruColors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32108991839574"/>
          <c:y val="3.7821357452528077E-2"/>
          <c:w val="0.80394450500115922"/>
          <c:h val="0.8562861213817402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Tablero_de_Control!$W$34</c:f>
              <c:strCache>
                <c:ptCount val="1"/>
                <c:pt idx="0">
                  <c:v>53920410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Tablero_de_Control!$X$33</c:f>
              <c:strCache>
                <c:ptCount val="1"/>
                <c:pt idx="0">
                  <c:v>%</c:v>
                </c:pt>
              </c:strCache>
            </c:strRef>
          </c:cat>
          <c:val>
            <c:numRef>
              <c:f>Tablero_de_Control!$X$34</c:f>
              <c:numCache>
                <c:formatCode>0.0%</c:formatCode>
                <c:ptCount val="1"/>
                <c:pt idx="0">
                  <c:v>1.0893012121212122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A-4FA0-8BCB-9C3E80858AD6}"/>
            </c:ext>
          </c:extLst>
        </c:ser>
        <c:ser>
          <c:idx val="1"/>
          <c:order val="1"/>
          <c:tx>
            <c:strRef>
              <c:f>Tablero_de_Control!$W$35</c:f>
              <c:strCache>
                <c:ptCount val="1"/>
                <c:pt idx="0">
                  <c:v>53920410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Tablero_de_Control!$X$33</c:f>
              <c:strCache>
                <c:ptCount val="1"/>
                <c:pt idx="0">
                  <c:v>%</c:v>
                </c:pt>
              </c:strCache>
            </c:strRef>
          </c:cat>
          <c:val>
            <c:numRef>
              <c:f>Tablero_de_Control!$X$35</c:f>
              <c:numCache>
                <c:formatCode>0.0%</c:formatCode>
                <c:ptCount val="1"/>
                <c:pt idx="0">
                  <c:v>1.0893012121212122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2A-4FA0-8BCB-9C3E80858A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0863360"/>
        <c:axId val="100899072"/>
      </c:barChart>
      <c:catAx>
        <c:axId val="100863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899072"/>
        <c:crosses val="autoZero"/>
        <c:auto val="1"/>
        <c:lblAlgn val="ctr"/>
        <c:lblOffset val="100"/>
        <c:noMultiLvlLbl val="0"/>
      </c:catAx>
      <c:valAx>
        <c:axId val="10089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86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9529504708974628E-3"/>
          <c:y val="0.17388035385280703"/>
          <c:w val="0.13257950424882717"/>
          <c:h val="0.202501481102828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Tablero_de_Control!$B$32</c:f>
              <c:strCache>
                <c:ptCount val="1"/>
                <c:pt idx="0">
                  <c:v>CUMPLIMIENTO DE ACOPIO.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</c:spPr>
          <c:explosion val="10"/>
          <c:dPt>
            <c:idx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5B-4184-AD13-63C3C93C6F2A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5B-4184-AD13-63C3C93C6F2A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5B-4184-AD13-63C3C93C6F2A}"/>
              </c:ext>
            </c:extLst>
          </c:dPt>
          <c:dPt>
            <c:idx val="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5B-4184-AD13-63C3C93C6F2A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15B-4184-AD13-63C3C93C6F2A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15B-4184-AD13-63C3C93C6F2A}"/>
              </c:ext>
            </c:extLst>
          </c:dPt>
          <c:dPt>
            <c:idx val="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15B-4184-AD13-63C3C93C6F2A}"/>
              </c:ext>
            </c:extLst>
          </c:dPt>
          <c:dPt>
            <c:idx val="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15B-4184-AD13-63C3C93C6F2A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15B-4184-AD13-63C3C93C6F2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15B-4184-AD13-63C3C93C6F2A}"/>
              </c:ext>
            </c:extLst>
          </c:dPt>
          <c:dPt>
            <c:idx val="1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15B-4184-AD13-63C3C93C6F2A}"/>
              </c:ext>
            </c:extLst>
          </c:dPt>
          <c:dPt>
            <c:idx val="1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15B-4184-AD13-63C3C93C6F2A}"/>
              </c:ext>
            </c:extLst>
          </c:dPt>
          <c:dPt>
            <c:idx val="1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15B-4184-AD13-63C3C93C6F2A}"/>
              </c:ext>
            </c:extLst>
          </c:dPt>
          <c:dPt>
            <c:idx val="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15B-4184-AD13-63C3C93C6F2A}"/>
              </c:ext>
            </c:extLst>
          </c:dPt>
          <c:dPt>
            <c:idx val="1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15B-4184-AD13-63C3C93C6F2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15B-4184-AD13-63C3C93C6F2A}"/>
              </c:ext>
            </c:extLst>
          </c:dPt>
          <c:dPt>
            <c:idx val="1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15B-4184-AD13-63C3C93C6F2A}"/>
              </c:ext>
            </c:extLst>
          </c:dPt>
          <c:dPt>
            <c:idx val="1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15B-4184-AD13-63C3C93C6F2A}"/>
              </c:ext>
            </c:extLst>
          </c:dPt>
          <c:dPt>
            <c:idx val="1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15B-4184-AD13-63C3C93C6F2A}"/>
              </c:ext>
            </c:extLst>
          </c:dPt>
          <c:dPt>
            <c:idx val="1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15B-4184-AD13-63C3C93C6F2A}"/>
              </c:ext>
            </c:extLst>
          </c:dPt>
          <c:dPt>
            <c:idx val="2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15B-4184-AD13-63C3C93C6F2A}"/>
              </c:ext>
            </c:extLst>
          </c:dPt>
          <c:dPt>
            <c:idx val="2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15B-4184-AD13-63C3C93C6F2A}"/>
              </c:ext>
            </c:extLst>
          </c:dPt>
          <c:dPt>
            <c:idx val="2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15B-4184-AD13-63C3C93C6F2A}"/>
              </c:ext>
            </c:extLst>
          </c:dPt>
          <c:dPt>
            <c:idx val="2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15B-4184-AD13-63C3C93C6F2A}"/>
              </c:ext>
            </c:extLst>
          </c:dPt>
          <c:dPt>
            <c:idx val="2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15B-4184-AD13-63C3C93C6F2A}"/>
              </c:ext>
            </c:extLst>
          </c:dPt>
          <c:dPt>
            <c:idx val="2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15B-4184-AD13-63C3C93C6F2A}"/>
              </c:ext>
            </c:extLst>
          </c:dPt>
          <c:dPt>
            <c:idx val="2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15B-4184-AD13-63C3C93C6F2A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15B-4184-AD13-63C3C93C6F2A}"/>
              </c:ext>
            </c:extLst>
          </c:dPt>
          <c:dPt>
            <c:idx val="2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15B-4184-AD13-63C3C93C6F2A}"/>
              </c:ext>
            </c:extLst>
          </c:dPt>
          <c:dPt>
            <c:idx val="2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15B-4184-AD13-63C3C93C6F2A}"/>
              </c:ext>
            </c:extLst>
          </c:dPt>
          <c:val>
            <c:numLit>
              <c:formatCode>General</c:formatCode>
              <c:ptCount val="3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4ACF-45C7-B465-166733B8E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Tablero_de_Control!$B$32</c:f>
              <c:strCache>
                <c:ptCount val="1"/>
                <c:pt idx="0">
                  <c:v>CUMPLIMIENTO DE ACOPIO.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ACF-45C7-B465-166733B8EF10}"/>
              </c:ext>
            </c:extLst>
          </c:dPt>
          <c:dPt>
            <c:idx val="1"/>
            <c:bubble3D val="0"/>
            <c:spPr>
              <a:solidFill>
                <a:schemeClr val="bg1">
                  <a:alpha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0-027E-4FC4-8E93-C75DDD2FA770}"/>
              </c:ext>
            </c:extLst>
          </c:dPt>
          <c:val>
            <c:numRef>
              <c:f>Tablero_de_Control!$B$47:$C$47</c:f>
              <c:numCache>
                <c:formatCode>0.00%</c:formatCode>
                <c:ptCount val="2"/>
                <c:pt idx="0" formatCode="0.0%">
                  <c:v>1.0893012121212122</c:v>
                </c:pt>
                <c:pt idx="1">
                  <c:v>-8.9301212121212226E-2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CF-45C7-B465-166733B8E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Tablero_de_Control!$W$155</c:f>
              <c:strCache>
                <c:ptCount val="1"/>
                <c:pt idx="0">
                  <c:v>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228-44D0-A10D-95886E291C4C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D27-4B2A-AC21-7E3CAA4128AB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7228-44D0-A10D-95886E291C4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5DA-411B-B5F0-96E584BBFA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Tablero_de_Control!$V$156:$V$160</c15:sqref>
                  </c15:fullRef>
                </c:ext>
              </c:extLst>
              <c:f>Tablero_de_Control!$V$156:$V$159</c:f>
              <c:strCache>
                <c:ptCount val="4"/>
                <c:pt idx="0">
                  <c:v>TRANSAD SA</c:v>
                </c:pt>
                <c:pt idx="1">
                  <c:v>CARGO VOLCO</c:v>
                </c:pt>
                <c:pt idx="2">
                  <c:v>LOGICEM S.A.S</c:v>
                </c:pt>
                <c:pt idx="3">
                  <c:v>LC TRANSPORTE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Tablero_de_Control!$W$156:$W$160</c15:sqref>
                  </c15:fullRef>
                </c:ext>
              </c:extLst>
              <c:f>Tablero_de_Control!$W$156:$W$159</c:f>
              <c:numCache>
                <c:formatCode>0.0%</c:formatCode>
                <c:ptCount val="4"/>
                <c:pt idx="0">
                  <c:v>7.7235757575757583E-2</c:v>
                </c:pt>
                <c:pt idx="1">
                  <c:v>0.18077737373737374</c:v>
                </c:pt>
                <c:pt idx="2">
                  <c:v>0.36170424242424243</c:v>
                </c:pt>
                <c:pt idx="3">
                  <c:v>0.10203292929292929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8-44D0-A10D-95886E291C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00581376"/>
        <c:axId val="100598144"/>
      </c:barChart>
      <c:catAx>
        <c:axId val="100581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598144"/>
        <c:crosses val="autoZero"/>
        <c:auto val="1"/>
        <c:lblAlgn val="ctr"/>
        <c:lblOffset val="100"/>
        <c:noMultiLvlLbl val="0"/>
      </c:catAx>
      <c:valAx>
        <c:axId val="1005981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58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Frontier_tolu_25.xlsx]Hoja2!TablaDinámica2</c:name>
    <c:fmtId val="1"/>
  </c:pivotSource>
  <c:chart>
    <c:autoTitleDeleted val="1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2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2225" cap="rnd" cmpd="sng" algn="ctr">
            <a:solidFill>
              <a:schemeClr val="accent2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layout>
            <c:manualLayout>
              <c:x val="-2.9505373523501726E-2"/>
              <c:y val="-6.564213552606784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layout>
            <c:manualLayout>
              <c:x val="-2.5816883613999156E-2"/>
              <c:y val="-6.19938340832938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layout>
            <c:manualLayout>
              <c:x val="-2.9505373523501726E-2"/>
              <c:y val="-5.834553264051993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layout>
            <c:manualLayout>
              <c:x val="-2.9505373523501726E-2"/>
              <c:y val="-6.19938340832938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layout>
            <c:manualLayout>
              <c:x val="-2.9505373523501726E-2"/>
              <c:y val="-3.28074225411023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layout>
            <c:manualLayout>
              <c:x val="-2.9505373523501726E-2"/>
              <c:y val="-3.28074225411023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layout>
            <c:manualLayout>
              <c:x val="-3.3921744993192053E-2"/>
              <c:y val="-1.821421677000648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2225" cap="rnd" cmpd="sng" algn="ctr">
            <a:solidFill>
              <a:schemeClr val="accent2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2225" cap="rnd" cmpd="sng" algn="ctr">
            <a:solidFill>
              <a:schemeClr val="accent2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1105910716788188"/>
          <c:y val="3.7513751521480308E-2"/>
          <c:w val="0.87934132773021079"/>
          <c:h val="0.67607547872588081"/>
        </c:manualLayout>
      </c:layout>
      <c:lineChart>
        <c:grouping val="standard"/>
        <c:varyColors val="0"/>
        <c:ser>
          <c:idx val="0"/>
          <c:order val="0"/>
          <c:tx>
            <c:strRef>
              <c:f>Hoja2!$J$4</c:f>
              <c:strCache>
                <c:ptCount val="1"/>
                <c:pt idx="0">
                  <c:v>Tonelaje (kg)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dPt>
            <c:idx val="2"/>
            <c:marker>
              <c:symbol val="circle"/>
              <c:size val="4"/>
              <c:spPr>
                <a:solidFill>
                  <a:schemeClr val="accent2"/>
                </a:solidFill>
                <a:ln w="9525" cap="flat" cmpd="sng" algn="ctr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46-41FC-BA71-A1DA5388BF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Hoja2!$I$5:$I$31</c:f>
              <c:strCache>
                <c:ptCount val="26"/>
                <c:pt idx="0">
                  <c:v>29/08/2022</c:v>
                </c:pt>
                <c:pt idx="1">
                  <c:v>30/08/2022</c:v>
                </c:pt>
                <c:pt idx="2">
                  <c:v>31/08/2022</c:v>
                </c:pt>
                <c:pt idx="3">
                  <c:v>01/09/2022</c:v>
                </c:pt>
                <c:pt idx="4">
                  <c:v>02/09/2022</c:v>
                </c:pt>
                <c:pt idx="5">
                  <c:v>03/09/2022</c:v>
                </c:pt>
                <c:pt idx="6">
                  <c:v>04/09/2022</c:v>
                </c:pt>
                <c:pt idx="7">
                  <c:v>05/09/2022</c:v>
                </c:pt>
                <c:pt idx="8">
                  <c:v>06/09/2022</c:v>
                </c:pt>
                <c:pt idx="9">
                  <c:v>07/09/2022</c:v>
                </c:pt>
                <c:pt idx="10">
                  <c:v>08/09/2022</c:v>
                </c:pt>
                <c:pt idx="11">
                  <c:v>09/09/2022</c:v>
                </c:pt>
                <c:pt idx="12">
                  <c:v>10/09/2022</c:v>
                </c:pt>
                <c:pt idx="13">
                  <c:v>11/09/2022</c:v>
                </c:pt>
                <c:pt idx="14">
                  <c:v>12/09/2022</c:v>
                </c:pt>
                <c:pt idx="15">
                  <c:v>13/09/2022</c:v>
                </c:pt>
                <c:pt idx="16">
                  <c:v>14/09/2022</c:v>
                </c:pt>
                <c:pt idx="17">
                  <c:v>15/09/2022</c:v>
                </c:pt>
                <c:pt idx="18">
                  <c:v>16/09/2022</c:v>
                </c:pt>
                <c:pt idx="19">
                  <c:v>17/09/2022</c:v>
                </c:pt>
                <c:pt idx="20">
                  <c:v>18/09/2022</c:v>
                </c:pt>
                <c:pt idx="21">
                  <c:v>19/09/2022</c:v>
                </c:pt>
                <c:pt idx="22">
                  <c:v>20/09/2022</c:v>
                </c:pt>
                <c:pt idx="23">
                  <c:v>21/09/2022</c:v>
                </c:pt>
                <c:pt idx="24">
                  <c:v>22/09/2022</c:v>
                </c:pt>
                <c:pt idx="25">
                  <c:v>23/09/2022</c:v>
                </c:pt>
              </c:strCache>
            </c:strRef>
          </c:cat>
          <c:val>
            <c:numRef>
              <c:f>Hoja2!$J$5:$J$31</c:f>
              <c:numCache>
                <c:formatCode>#,##0</c:formatCode>
                <c:ptCount val="26"/>
                <c:pt idx="0">
                  <c:v>2085120</c:v>
                </c:pt>
                <c:pt idx="1">
                  <c:v>1719150</c:v>
                </c:pt>
                <c:pt idx="2">
                  <c:v>1311250</c:v>
                </c:pt>
                <c:pt idx="3">
                  <c:v>1500130</c:v>
                </c:pt>
                <c:pt idx="4">
                  <c:v>1255600</c:v>
                </c:pt>
                <c:pt idx="5">
                  <c:v>1288880</c:v>
                </c:pt>
                <c:pt idx="6">
                  <c:v>946450</c:v>
                </c:pt>
                <c:pt idx="7">
                  <c:v>939980</c:v>
                </c:pt>
                <c:pt idx="8">
                  <c:v>1420100</c:v>
                </c:pt>
                <c:pt idx="9">
                  <c:v>1442770</c:v>
                </c:pt>
                <c:pt idx="10">
                  <c:v>1957320</c:v>
                </c:pt>
                <c:pt idx="11">
                  <c:v>1856950</c:v>
                </c:pt>
                <c:pt idx="12">
                  <c:v>2095330</c:v>
                </c:pt>
                <c:pt idx="13">
                  <c:v>977380</c:v>
                </c:pt>
                <c:pt idx="14">
                  <c:v>1901390</c:v>
                </c:pt>
                <c:pt idx="15">
                  <c:v>1704340</c:v>
                </c:pt>
                <c:pt idx="16">
                  <c:v>1673780</c:v>
                </c:pt>
                <c:pt idx="17">
                  <c:v>190970</c:v>
                </c:pt>
                <c:pt idx="18">
                  <c:v>718610</c:v>
                </c:pt>
                <c:pt idx="19">
                  <c:v>1388160</c:v>
                </c:pt>
                <c:pt idx="20">
                  <c:v>1028460</c:v>
                </c:pt>
                <c:pt idx="21">
                  <c:v>972480</c:v>
                </c:pt>
                <c:pt idx="22">
                  <c:v>1734680</c:v>
                </c:pt>
                <c:pt idx="23">
                  <c:v>1433200</c:v>
                </c:pt>
                <c:pt idx="24">
                  <c:v>869850</c:v>
                </c:pt>
                <c:pt idx="25">
                  <c:v>1314310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38-483F-86EA-5563424A7546}"/>
            </c:ext>
          </c:extLst>
        </c:ser>
        <c:ser>
          <c:idx val="1"/>
          <c:order val="1"/>
          <c:tx>
            <c:strRef>
              <c:f>Hoja2!$K$4</c:f>
              <c:strCache>
                <c:ptCount val="1"/>
                <c:pt idx="0">
                  <c:v>Cuenta de N° Tiquete 
Recepción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Hoja2!$I$5:$I$31</c:f>
              <c:strCache>
                <c:ptCount val="26"/>
                <c:pt idx="0">
                  <c:v>29/08/2022</c:v>
                </c:pt>
                <c:pt idx="1">
                  <c:v>30/08/2022</c:v>
                </c:pt>
                <c:pt idx="2">
                  <c:v>31/08/2022</c:v>
                </c:pt>
                <c:pt idx="3">
                  <c:v>01/09/2022</c:v>
                </c:pt>
                <c:pt idx="4">
                  <c:v>02/09/2022</c:v>
                </c:pt>
                <c:pt idx="5">
                  <c:v>03/09/2022</c:v>
                </c:pt>
                <c:pt idx="6">
                  <c:v>04/09/2022</c:v>
                </c:pt>
                <c:pt idx="7">
                  <c:v>05/09/2022</c:v>
                </c:pt>
                <c:pt idx="8">
                  <c:v>06/09/2022</c:v>
                </c:pt>
                <c:pt idx="9">
                  <c:v>07/09/2022</c:v>
                </c:pt>
                <c:pt idx="10">
                  <c:v>08/09/2022</c:v>
                </c:pt>
                <c:pt idx="11">
                  <c:v>09/09/2022</c:v>
                </c:pt>
                <c:pt idx="12">
                  <c:v>10/09/2022</c:v>
                </c:pt>
                <c:pt idx="13">
                  <c:v>11/09/2022</c:v>
                </c:pt>
                <c:pt idx="14">
                  <c:v>12/09/2022</c:v>
                </c:pt>
                <c:pt idx="15">
                  <c:v>13/09/2022</c:v>
                </c:pt>
                <c:pt idx="16">
                  <c:v>14/09/2022</c:v>
                </c:pt>
                <c:pt idx="17">
                  <c:v>15/09/2022</c:v>
                </c:pt>
                <c:pt idx="18">
                  <c:v>16/09/2022</c:v>
                </c:pt>
                <c:pt idx="19">
                  <c:v>17/09/2022</c:v>
                </c:pt>
                <c:pt idx="20">
                  <c:v>18/09/2022</c:v>
                </c:pt>
                <c:pt idx="21">
                  <c:v>19/09/2022</c:v>
                </c:pt>
                <c:pt idx="22">
                  <c:v>20/09/2022</c:v>
                </c:pt>
                <c:pt idx="23">
                  <c:v>21/09/2022</c:v>
                </c:pt>
                <c:pt idx="24">
                  <c:v>22/09/2022</c:v>
                </c:pt>
                <c:pt idx="25">
                  <c:v>23/09/2022</c:v>
                </c:pt>
              </c:strCache>
            </c:strRef>
          </c:cat>
          <c:val>
            <c:numRef>
              <c:f>Hoja2!$K$5:$K$31</c:f>
              <c:numCache>
                <c:formatCode>General</c:formatCode>
                <c:ptCount val="26"/>
                <c:pt idx="0">
                  <c:v>65</c:v>
                </c:pt>
                <c:pt idx="1">
                  <c:v>53</c:v>
                </c:pt>
                <c:pt idx="2">
                  <c:v>40</c:v>
                </c:pt>
                <c:pt idx="3">
                  <c:v>46</c:v>
                </c:pt>
                <c:pt idx="4">
                  <c:v>39</c:v>
                </c:pt>
                <c:pt idx="5">
                  <c:v>40</c:v>
                </c:pt>
                <c:pt idx="6">
                  <c:v>29</c:v>
                </c:pt>
                <c:pt idx="7">
                  <c:v>29</c:v>
                </c:pt>
                <c:pt idx="8">
                  <c:v>44</c:v>
                </c:pt>
                <c:pt idx="9">
                  <c:v>44</c:v>
                </c:pt>
                <c:pt idx="10">
                  <c:v>60</c:v>
                </c:pt>
                <c:pt idx="11">
                  <c:v>57</c:v>
                </c:pt>
                <c:pt idx="12">
                  <c:v>64</c:v>
                </c:pt>
                <c:pt idx="13">
                  <c:v>30</c:v>
                </c:pt>
                <c:pt idx="14">
                  <c:v>58</c:v>
                </c:pt>
                <c:pt idx="15">
                  <c:v>52</c:v>
                </c:pt>
                <c:pt idx="16">
                  <c:v>51</c:v>
                </c:pt>
                <c:pt idx="17">
                  <c:v>6</c:v>
                </c:pt>
                <c:pt idx="18">
                  <c:v>22</c:v>
                </c:pt>
                <c:pt idx="19">
                  <c:v>43</c:v>
                </c:pt>
                <c:pt idx="20">
                  <c:v>32</c:v>
                </c:pt>
                <c:pt idx="21">
                  <c:v>30</c:v>
                </c:pt>
                <c:pt idx="22">
                  <c:v>53</c:v>
                </c:pt>
                <c:pt idx="23">
                  <c:v>44</c:v>
                </c:pt>
                <c:pt idx="24">
                  <c:v>27</c:v>
                </c:pt>
                <c:pt idx="2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FA-4E34-A0B6-1BD3063DB2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962114192"/>
        <c:axId val="1589125808"/>
      </c:lineChart>
      <c:catAx>
        <c:axId val="196211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89125808"/>
        <c:crosses val="autoZero"/>
        <c:auto val="1"/>
        <c:lblAlgn val="ctr"/>
        <c:lblOffset val="100"/>
        <c:noMultiLvlLbl val="0"/>
      </c:catAx>
      <c:valAx>
        <c:axId val="1589125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FRONTIERCOAL</a:t>
                </a:r>
              </a:p>
            </c:rich>
          </c:tx>
          <c:layout>
            <c:manualLayout>
              <c:xMode val="edge"/>
              <c:yMode val="edge"/>
              <c:x val="5.0838300680215449E-2"/>
              <c:y val="0.67513695658724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6211419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078093293562411"/>
          <c:y val="0.90247813391687215"/>
          <c:w val="0.26222115167996313"/>
          <c:h val="9.7521970243649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Frontier_tolu_25.xlsx]Muestreo!TablaDinámica1</c:name>
    <c:fmtId val="6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Muestreo!$D$44:$D$45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Muestreo!$B$46:$C$46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Muestreo!$D$46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FB5-4911-8531-8A48427E3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Frontier_tolu_25.xlsx]Muestreo!TablaDinámica35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Muestreo!$D$56:$D$57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Muestreo!$B$58:$C$58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Muestreo!$D$58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DE86-4218-A10F-82AD36DCD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Frontier_tolu_25.xlsx]Muestreo!TablaDinámica37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Muestreo!$D$68:$D$69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Muestreo!$B$70:$C$70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Muestreo!$D$70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B5EE-4622-B609-2D2DAF113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Frontier_tolu_25.xlsx]Muestreo!TablaDinámica36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Muestreo!$D$80:$D$81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Muestreo!$B$82:$C$82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Muestreo!$D$82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DFCF-46B8-8116-0B60D9FB8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Frontier_tolu_25.xlsx]Muestreo!TablaDinámica39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Muestreo!$D$92:$D$93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Muestreo!$B$94:$C$94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Muestreo!$D$94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0A83-4A1E-874C-E84DC1A36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Frontier_tolu_25.xlsx]Muestreo!TablaDinámica38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Muestreo!$D$107:$D$108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Muestreo!$B$109:$C$109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Muestreo!$D$109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4C7A-44BA-8222-8A0F48DCC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Frontier_tolu_25.xlsx]Muestreo!TablaDinámica41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Muestreo!$D$119:$D$120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Muestreo!$B$121:$C$121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Muestreo!$D$121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E87C-4566-83B2-7A4056BED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Frontier_tolu_25.xlsx]Muestreo!TablaDinámica40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Muestreo!$D$131:$D$132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Muestreo!$B$133:$C$133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Muestreo!$D$133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0339-4C3B-A045-D913CE3A5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Frontier_tolu_25.xlsx]Muestreo!TablaDinámica43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Muestreo!$D$143:$D$144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Muestreo!$B$145:$C$146</c:f>
              <c:multiLvlStrCache>
                <c:ptCount val="1"/>
                <c:lvl>
                  <c:pt idx="0">
                    <c:v>17/09/2022</c:v>
                  </c:pt>
                </c:lvl>
                <c:lvl>
                  <c:pt idx="0">
                    <c:v>T_A</c:v>
                  </c:pt>
                </c:lvl>
              </c:multiLvlStrCache>
            </c:multiLvlStrRef>
          </c:cat>
          <c:val>
            <c:numRef>
              <c:f>Muestreo!$D$145:$D$146</c:f>
              <c:numCache>
                <c:formatCode>#,##0</c:formatCode>
                <c:ptCount val="1"/>
                <c:pt idx="0">
                  <c:v>31330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6B-474E-9184-8200FA8C5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Frontier_tolu_25.xlsx]Muestreo!TablaDinámica42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Muestreo!$D$155:$D$156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Muestreo!$B$157:$C$157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Muestreo!$D$157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4C95-4FD0-8785-AC5BB6A32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Frontier_tolu_25.xlsx]Muestreo!TablaDinámica47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Muestreo!$D$170:$D$171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Muestreo!$B$172:$C$172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Muestreo!$D$172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2902-419D-B35A-FFEADB07D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Frontier_tolu_25.xlsx]Muestreo!TablaDinámica46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Muestreo!$D$184:$D$185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Muestreo!$B$186:$C$186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Muestreo!$D$186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81E3-413C-A309-E57279BD9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Frontier_tolu_25.xlsx]Muestreo!TablaDinámica49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Muestreo!$D$196:$D$197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Muestreo!$B$198:$C$198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Muestreo!$D$198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9D40-434D-820D-CECF7C927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Frontier_tolu_25.xlsx]Muestreo!TablaDinámica48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Muestreo!$D$211:$D$212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Muestreo!$B$213:$C$213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Muestreo!$D$213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05FE-4222-BAB0-8592DDE06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Frontier_tolu_25.xlsx]Muestreo!TablaDinámica51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Muestreo!$D$223:$D$224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Muestreo!$B$225:$C$225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Muestreo!$D$225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93BF-4C88-B594-A0FCC6841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Frontier_tolu_25.xlsx]Muestreo!TablaDinámica50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Muestreo!$D$235:$D$236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Muestreo!$B$237:$C$237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Muestreo!$D$237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5091-4D35-98C9-3B838036D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Frontier_tolu_25.xlsx]Muestreo!TablaDinámica53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Muestreo!$D$247:$D$248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Muestreo!$B$249:$C$249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Muestreo!$D$249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4FE2-45A0-8037-D6719161F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Frontier_tolu_25.xlsx]Muestreo!TablaDinámica52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Muestreo!$D$260:$D$261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Muestreo!$B$262:$C$263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Muestreo!$D$262:$D$263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DC-425A-8150-6DBBB8F07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Frontier_tolu_25.xlsx]Muestreo!TablaDinámica55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Muestreo!$D$272:$D$273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Muestreo!$B$274:$C$275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Muestreo!$D$274:$D$275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C3-4258-B864-7CA3A8DB8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Frontier_tolu_25.xlsx]Muestreo!TablaDinámica54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Muestreo!$D$284:$D$285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Muestreo!$B$286:$C$287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Muestreo!$D$286:$D$287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2A-4190-8A42-85E9F5CAF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Frontier_tolu_25.xlsx]Muestreo!TablaDinámica57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Muestreo!$D$296:$D$297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Muestreo!$B$298:$C$299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Muestreo!$D$298:$D$299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F3-4029-9470-9FB64E9D7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Frontier_tolu_25.xlsx]Muestreo!TablaDinámica56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Muestreo!$D$308:$D$309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Muestreo!$B$310:$C$311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Muestreo!$D$310:$D$311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53-4801-B865-BF09D687D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Frontier_tolu_25.xlsx]Muestreo!TablaDinámica86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Muestreo!$D$321:$D$322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Muestreo!$B$323:$C$323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Muestreo!$D$323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B105-4CB7-AD83-F068702C8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Frontier_tolu_25.xlsx]Muestreo!TablaDinámica85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Muestreo!$D$333:$D$334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Muestreo!$B$335:$C$335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Muestreo!$D$335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C6C2-4AF1-B269-579272A00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Frontier_tolu_25.xlsx]Muestreo!TablaDinámica83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Muestreo!$D$345:$D$346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Muestreo!$B$347:$C$347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Muestreo!$D$347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1E1D-4CDA-96E2-C06F90521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Frontier_tolu_25.xlsx]Muestreo!TablaDinámica84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Muestreo!$D$357:$D$358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Muestreo!$B$359:$C$359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Muestreo!$D$359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52FE-4AD2-9F5A-22BE15F17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Frontier_tolu_25.xlsx]Muestreo!TablaDinámica81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Muestreo!$D$369:$D$370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Muestreo!$B$371:$C$371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Muestreo!$D$371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F8B4-4737-9C79-C253DE0E2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Frontier_tolu_25.xlsx]Muestreo!TablaDinámica82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Muestreo!$D$381:$D$382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Muestreo!$B$383:$C$383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Muestreo!$D$383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D6F9-4BEA-865E-47FAEDB3B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Frontier_tolu_25.xlsx]Muestreo!TablaDinámica79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Muestreo!$D$393:$D$394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Muestreo!$B$395:$C$395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Muestreo!$D$395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7B53-4179-8A23-163C91929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Frontier_tolu_25.xlsx]Muestreo!TablaDinámica80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Muestreo!$D$405:$D$406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Muestreo!$B$407:$C$407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Muestreo!$D$407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781C-47CD-AC74-F7779D8C3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Frontier_tolu_25.xlsx]Muestreo!TablaDinámica77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Muestreo!$D$417:$D$418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Muestreo!$B$419:$C$419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Muestreo!$D$419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D097-4795-BF03-B660F7C6F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Frontier_tolu_25.xlsx]Muestreo!TablaDinámica78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Muestreo!$D$429:$D$430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Muestreo!$B$431:$C$431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Muestreo!$D$431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B876-4A1B-87BA-7E3492321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Frontier_tolu_25.xlsx]Muestreo!TablaDinámica76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Muestreo!$D$441:$D$442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Muestreo!$B$443:$C$443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Muestreo!$D$443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FCB8-44FB-AD65-5D70492E5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Frontier_tolu_25.xlsx]Muestreo!TablaDinámica87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Muestreo!$D$453:$D$454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Muestreo!$B$455:$C$455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Muestreo!$D$455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7032-4AF8-8A53-4172CCB57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13" Type="http://schemas.openxmlformats.org/officeDocument/2006/relationships/chart" Target="../charts/chart17.xml"/><Relationship Id="rId18" Type="http://schemas.openxmlformats.org/officeDocument/2006/relationships/chart" Target="../charts/chart22.xml"/><Relationship Id="rId26" Type="http://schemas.openxmlformats.org/officeDocument/2006/relationships/chart" Target="../charts/chart30.xml"/><Relationship Id="rId3" Type="http://schemas.openxmlformats.org/officeDocument/2006/relationships/chart" Target="../charts/chart7.xml"/><Relationship Id="rId21" Type="http://schemas.openxmlformats.org/officeDocument/2006/relationships/chart" Target="../charts/chart25.xml"/><Relationship Id="rId34" Type="http://schemas.openxmlformats.org/officeDocument/2006/relationships/chart" Target="../charts/chart38.xml"/><Relationship Id="rId7" Type="http://schemas.openxmlformats.org/officeDocument/2006/relationships/chart" Target="../charts/chart11.xml"/><Relationship Id="rId12" Type="http://schemas.openxmlformats.org/officeDocument/2006/relationships/chart" Target="../charts/chart16.xml"/><Relationship Id="rId17" Type="http://schemas.openxmlformats.org/officeDocument/2006/relationships/chart" Target="../charts/chart21.xml"/><Relationship Id="rId25" Type="http://schemas.openxmlformats.org/officeDocument/2006/relationships/chart" Target="../charts/chart29.xml"/><Relationship Id="rId33" Type="http://schemas.openxmlformats.org/officeDocument/2006/relationships/chart" Target="../charts/chart37.xml"/><Relationship Id="rId2" Type="http://schemas.openxmlformats.org/officeDocument/2006/relationships/chart" Target="../charts/chart6.xml"/><Relationship Id="rId16" Type="http://schemas.openxmlformats.org/officeDocument/2006/relationships/chart" Target="../charts/chart20.xml"/><Relationship Id="rId20" Type="http://schemas.openxmlformats.org/officeDocument/2006/relationships/chart" Target="../charts/chart24.xml"/><Relationship Id="rId29" Type="http://schemas.openxmlformats.org/officeDocument/2006/relationships/chart" Target="../charts/chart33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chart" Target="../charts/chart15.xml"/><Relationship Id="rId24" Type="http://schemas.openxmlformats.org/officeDocument/2006/relationships/chart" Target="../charts/chart28.xml"/><Relationship Id="rId32" Type="http://schemas.openxmlformats.org/officeDocument/2006/relationships/chart" Target="../charts/chart36.xml"/><Relationship Id="rId5" Type="http://schemas.openxmlformats.org/officeDocument/2006/relationships/chart" Target="../charts/chart9.xml"/><Relationship Id="rId15" Type="http://schemas.openxmlformats.org/officeDocument/2006/relationships/chart" Target="../charts/chart19.xml"/><Relationship Id="rId23" Type="http://schemas.openxmlformats.org/officeDocument/2006/relationships/chart" Target="../charts/chart27.xml"/><Relationship Id="rId28" Type="http://schemas.openxmlformats.org/officeDocument/2006/relationships/chart" Target="../charts/chart32.xml"/><Relationship Id="rId10" Type="http://schemas.openxmlformats.org/officeDocument/2006/relationships/chart" Target="../charts/chart14.xml"/><Relationship Id="rId19" Type="http://schemas.openxmlformats.org/officeDocument/2006/relationships/chart" Target="../charts/chart23.xml"/><Relationship Id="rId31" Type="http://schemas.openxmlformats.org/officeDocument/2006/relationships/chart" Target="../charts/chart35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Relationship Id="rId14" Type="http://schemas.openxmlformats.org/officeDocument/2006/relationships/chart" Target="../charts/chart18.xml"/><Relationship Id="rId22" Type="http://schemas.openxmlformats.org/officeDocument/2006/relationships/chart" Target="../charts/chart26.xml"/><Relationship Id="rId27" Type="http://schemas.openxmlformats.org/officeDocument/2006/relationships/chart" Target="../charts/chart31.xml"/><Relationship Id="rId30" Type="http://schemas.openxmlformats.org/officeDocument/2006/relationships/chart" Target="../charts/chart34.xml"/><Relationship Id="rId3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129169</xdr:colOff>
      <xdr:row>18</xdr:row>
      <xdr:rowOff>87206</xdr:rowOff>
    </xdr:from>
    <xdr:to>
      <xdr:col>6</xdr:col>
      <xdr:colOff>817033</xdr:colOff>
      <xdr:row>29</xdr:row>
      <xdr:rowOff>64346</xdr:rowOff>
    </xdr:to>
    <xdr:graphicFrame macro="">
      <xdr:nvGraphicFramePr>
        <xdr:cNvPr id="2" name="Gráfico 7">
          <a:extLst>
            <a:ext uri="{FF2B5EF4-FFF2-40B4-BE49-F238E27FC236}">
              <a16:creationId xmlns:a16="http://schemas.microsoft.com/office/drawing/2014/main" id="{675531CA-0F09-4731-AEF7-EDB29103B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104775</xdr:rowOff>
    </xdr:from>
    <xdr:to>
      <xdr:col>2</xdr:col>
      <xdr:colOff>770649</xdr:colOff>
      <xdr:row>2</xdr:row>
      <xdr:rowOff>126904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104775"/>
          <a:ext cx="1790699" cy="403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153659</xdr:colOff>
      <xdr:row>0</xdr:row>
      <xdr:rowOff>88421</xdr:rowOff>
    </xdr:from>
    <xdr:to>
      <xdr:col>2</xdr:col>
      <xdr:colOff>632976</xdr:colOff>
      <xdr:row>2</xdr:row>
      <xdr:rowOff>116489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88421"/>
          <a:ext cx="1823229" cy="405474"/>
        </a:xfrm>
        <a:prstGeom prst="rect">
          <a:avLst/>
        </a:prstGeom>
      </xdr:spPr>
    </xdr:pic>
    <xdr:clientData/>
  </xdr:twoCellAnchor>
  <xdr:twoCellAnchor>
    <xdr:from>
      <xdr:col>8</xdr:col>
      <xdr:colOff>154316</xdr:colOff>
      <xdr:row>5</xdr:row>
      <xdr:rowOff>74042</xdr:rowOff>
    </xdr:from>
    <xdr:to>
      <xdr:col>9</xdr:col>
      <xdr:colOff>1239520</xdr:colOff>
      <xdr:row>15</xdr:row>
      <xdr:rowOff>95127</xdr:rowOff>
    </xdr:to>
    <xdr:sp macro="" textlink="">
      <xdr:nvSpPr>
        <xdr:cNvPr id="5" name="Lágrim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flipH="1">
          <a:off x="8129916" y="1242442"/>
          <a:ext cx="2016537" cy="1968418"/>
        </a:xfrm>
        <a:prstGeom prst="teardrop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690033</xdr:colOff>
      <xdr:row>34</xdr:row>
      <xdr:rowOff>91440</xdr:rowOff>
    </xdr:from>
    <xdr:to>
      <xdr:col>4</xdr:col>
      <xdr:colOff>419100</xdr:colOff>
      <xdr:row>49</xdr:row>
      <xdr:rowOff>160019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97221</xdr:colOff>
      <xdr:row>40</xdr:row>
      <xdr:rowOff>15240</xdr:rowOff>
    </xdr:from>
    <xdr:to>
      <xdr:col>3</xdr:col>
      <xdr:colOff>1059180</xdr:colOff>
      <xdr:row>43</xdr:row>
      <xdr:rowOff>60960</xdr:rowOff>
    </xdr:to>
    <xdr:sp macro="" textlink="$B$47">
      <xdr:nvSpPr>
        <xdr:cNvPr id="4" name="Elips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506921" y="7345680"/>
          <a:ext cx="2120199" cy="59436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E8E47B3-894E-45F7-B32B-6CC1EB912998}" type="TxLink">
            <a:rPr lang="en-US" sz="3400" b="0" i="0" u="none" strike="noStrike">
              <a:solidFill>
                <a:schemeClr val="accent1">
                  <a:lumMod val="50000"/>
                </a:schemeClr>
              </a:solidFill>
              <a:latin typeface="Impact" panose="020B0806030902050204" pitchFamily="34" charset="0"/>
              <a:cs typeface="Arial" panose="020B0604020202020204" pitchFamily="34" charset="0"/>
            </a:rPr>
            <a:pPr algn="ctr"/>
            <a:t>108,9%</a:t>
          </a:fld>
          <a:endParaRPr lang="es-CO" sz="3400">
            <a:solidFill>
              <a:schemeClr val="accent1">
                <a:lumMod val="50000"/>
              </a:schemeClr>
            </a:solidFill>
            <a:latin typeface="Impact" panose="020B080603090205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67311</xdr:colOff>
      <xdr:row>40</xdr:row>
      <xdr:rowOff>167640</xdr:rowOff>
    </xdr:from>
    <xdr:to>
      <xdr:col>9</xdr:col>
      <xdr:colOff>762000</xdr:colOff>
      <xdr:row>47</xdr:row>
      <xdr:rowOff>121919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30688</xdr:colOff>
      <xdr:row>50</xdr:row>
      <xdr:rowOff>30490</xdr:rowOff>
    </xdr:from>
    <xdr:to>
      <xdr:col>9</xdr:col>
      <xdr:colOff>981287</xdr:colOff>
      <xdr:row>68</xdr:row>
      <xdr:rowOff>90182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CBC507-8D52-4D92-B888-08ED7CA4B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185737</xdr:colOff>
      <xdr:row>43</xdr:row>
      <xdr:rowOff>4762</xdr:rowOff>
    </xdr:from>
    <xdr:to>
      <xdr:col>10</xdr:col>
      <xdr:colOff>742950</xdr:colOff>
      <xdr:row>51</xdr:row>
      <xdr:rowOff>180975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9157832A-832A-4F95-9246-29AB07D38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95249</xdr:colOff>
      <xdr:row>55</xdr:row>
      <xdr:rowOff>14287</xdr:rowOff>
    </xdr:from>
    <xdr:to>
      <xdr:col>11</xdr:col>
      <xdr:colOff>9524</xdr:colOff>
      <xdr:row>64</xdr:row>
      <xdr:rowOff>28575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90E76851-ADAA-41EC-A8C8-C3620FFD9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100012</xdr:colOff>
      <xdr:row>67</xdr:row>
      <xdr:rowOff>33337</xdr:rowOff>
    </xdr:from>
    <xdr:to>
      <xdr:col>11</xdr:col>
      <xdr:colOff>0</xdr:colOff>
      <xdr:row>76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696DA0-FDC3-4C64-BD8D-629821AAE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90487</xdr:colOff>
      <xdr:row>79</xdr:row>
      <xdr:rowOff>19050</xdr:rowOff>
    </xdr:from>
    <xdr:to>
      <xdr:col>10</xdr:col>
      <xdr:colOff>752475</xdr:colOff>
      <xdr:row>88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795F637-9400-40AC-8504-4CC00C4A23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100012</xdr:colOff>
      <xdr:row>91</xdr:row>
      <xdr:rowOff>4762</xdr:rowOff>
    </xdr:from>
    <xdr:to>
      <xdr:col>10</xdr:col>
      <xdr:colOff>742950</xdr:colOff>
      <xdr:row>100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78C0204-F746-48A3-A6C7-8CF811573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119062</xdr:colOff>
      <xdr:row>106</xdr:row>
      <xdr:rowOff>14287</xdr:rowOff>
    </xdr:from>
    <xdr:to>
      <xdr:col>10</xdr:col>
      <xdr:colOff>752475</xdr:colOff>
      <xdr:row>115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85DE831-2EA4-4122-906D-D94E63A47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100012</xdr:colOff>
      <xdr:row>118</xdr:row>
      <xdr:rowOff>23812</xdr:rowOff>
    </xdr:from>
    <xdr:to>
      <xdr:col>10</xdr:col>
      <xdr:colOff>752475</xdr:colOff>
      <xdr:row>127</xdr:row>
      <xdr:rowOff>19050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0971718-8902-4949-9F6F-6FF7CA91B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90487</xdr:colOff>
      <xdr:row>130</xdr:row>
      <xdr:rowOff>14287</xdr:rowOff>
    </xdr:from>
    <xdr:to>
      <xdr:col>11</xdr:col>
      <xdr:colOff>9525</xdr:colOff>
      <xdr:row>139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A9676FA-94A9-4F5D-9DC0-923C75DDC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109537</xdr:colOff>
      <xdr:row>142</xdr:row>
      <xdr:rowOff>14287</xdr:rowOff>
    </xdr:from>
    <xdr:to>
      <xdr:col>10</xdr:col>
      <xdr:colOff>742950</xdr:colOff>
      <xdr:row>150</xdr:row>
      <xdr:rowOff>180975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BB525C2-8951-47D3-B9B7-D64A4E928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90487</xdr:colOff>
      <xdr:row>154</xdr:row>
      <xdr:rowOff>4762</xdr:rowOff>
    </xdr:from>
    <xdr:to>
      <xdr:col>10</xdr:col>
      <xdr:colOff>752475</xdr:colOff>
      <xdr:row>163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F4373CE-AE32-43BF-AF74-8FC8CDBF7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147637</xdr:colOff>
      <xdr:row>169</xdr:row>
      <xdr:rowOff>14287</xdr:rowOff>
    </xdr:from>
    <xdr:to>
      <xdr:col>11</xdr:col>
      <xdr:colOff>0</xdr:colOff>
      <xdr:row>178</xdr:row>
      <xdr:rowOff>9525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F8A1595-9499-423A-B573-231565522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166687</xdr:colOff>
      <xdr:row>183</xdr:row>
      <xdr:rowOff>4762</xdr:rowOff>
    </xdr:from>
    <xdr:to>
      <xdr:col>11</xdr:col>
      <xdr:colOff>0</xdr:colOff>
      <xdr:row>192</xdr:row>
      <xdr:rowOff>19050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50BA874-C798-49EF-AAE8-D26D70E09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100012</xdr:colOff>
      <xdr:row>195</xdr:row>
      <xdr:rowOff>0</xdr:rowOff>
    </xdr:from>
    <xdr:to>
      <xdr:col>10</xdr:col>
      <xdr:colOff>733425</xdr:colOff>
      <xdr:row>204</xdr:row>
      <xdr:rowOff>9525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EF1F5F-BD73-410A-96A6-C59529291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71437</xdr:colOff>
      <xdr:row>210</xdr:row>
      <xdr:rowOff>4762</xdr:rowOff>
    </xdr:from>
    <xdr:to>
      <xdr:col>10</xdr:col>
      <xdr:colOff>752475</xdr:colOff>
      <xdr:row>219</xdr:row>
      <xdr:rowOff>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B7454DCA-E121-41D4-96EB-55B3FE358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128587</xdr:colOff>
      <xdr:row>222</xdr:row>
      <xdr:rowOff>0</xdr:rowOff>
    </xdr:from>
    <xdr:to>
      <xdr:col>11</xdr:col>
      <xdr:colOff>0</xdr:colOff>
      <xdr:row>230</xdr:row>
      <xdr:rowOff>180976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FD74C18-E6BD-4A57-BBCA-CED3AE4AC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128587</xdr:colOff>
      <xdr:row>234</xdr:row>
      <xdr:rowOff>4762</xdr:rowOff>
    </xdr:from>
    <xdr:to>
      <xdr:col>11</xdr:col>
      <xdr:colOff>0</xdr:colOff>
      <xdr:row>242</xdr:row>
      <xdr:rowOff>180975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DC040D6-180F-4E69-AE6E-9F823723A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80962</xdr:colOff>
      <xdr:row>246</xdr:row>
      <xdr:rowOff>4762</xdr:rowOff>
    </xdr:from>
    <xdr:to>
      <xdr:col>10</xdr:col>
      <xdr:colOff>742950</xdr:colOff>
      <xdr:row>254</xdr:row>
      <xdr:rowOff>171450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48E7AFDC-3979-45BA-B8EF-4634E1566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</xdr:col>
      <xdr:colOff>114300</xdr:colOff>
      <xdr:row>259</xdr:row>
      <xdr:rowOff>4762</xdr:rowOff>
    </xdr:from>
    <xdr:to>
      <xdr:col>10</xdr:col>
      <xdr:colOff>742950</xdr:colOff>
      <xdr:row>268</xdr:row>
      <xdr:rowOff>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616C811D-6D6B-43FA-8A86-F12FDC3E1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</xdr:col>
      <xdr:colOff>114300</xdr:colOff>
      <xdr:row>271</xdr:row>
      <xdr:rowOff>23812</xdr:rowOff>
    </xdr:from>
    <xdr:to>
      <xdr:col>10</xdr:col>
      <xdr:colOff>742950</xdr:colOff>
      <xdr:row>279</xdr:row>
      <xdr:rowOff>171450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7C0E0F04-E699-4F0A-953D-7405E39A5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</xdr:col>
      <xdr:colOff>85725</xdr:colOff>
      <xdr:row>283</xdr:row>
      <xdr:rowOff>4762</xdr:rowOff>
    </xdr:from>
    <xdr:to>
      <xdr:col>10</xdr:col>
      <xdr:colOff>742950</xdr:colOff>
      <xdr:row>292</xdr:row>
      <xdr:rowOff>38100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7054BD96-DD03-40EB-89E9-CF7556CC5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</xdr:col>
      <xdr:colOff>152400</xdr:colOff>
      <xdr:row>295</xdr:row>
      <xdr:rowOff>4762</xdr:rowOff>
    </xdr:from>
    <xdr:to>
      <xdr:col>10</xdr:col>
      <xdr:colOff>752475</xdr:colOff>
      <xdr:row>304</xdr:row>
      <xdr:rowOff>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A17737B0-F38C-4726-AA18-7B7BC496E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</xdr:col>
      <xdr:colOff>114300</xdr:colOff>
      <xdr:row>307</xdr:row>
      <xdr:rowOff>4762</xdr:rowOff>
    </xdr:from>
    <xdr:to>
      <xdr:col>10</xdr:col>
      <xdr:colOff>733425</xdr:colOff>
      <xdr:row>316</xdr:row>
      <xdr:rowOff>9525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8DECD521-A4FD-4E63-B60F-C3DE52D30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5</xdr:col>
      <xdr:colOff>133350</xdr:colOff>
      <xdr:row>320</xdr:row>
      <xdr:rowOff>14287</xdr:rowOff>
    </xdr:from>
    <xdr:to>
      <xdr:col>10</xdr:col>
      <xdr:colOff>752475</xdr:colOff>
      <xdr:row>328</xdr:row>
      <xdr:rowOff>171450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1A4D828C-F5C5-45E3-8200-4BE4F9176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</xdr:col>
      <xdr:colOff>104775</xdr:colOff>
      <xdr:row>332</xdr:row>
      <xdr:rowOff>4762</xdr:rowOff>
    </xdr:from>
    <xdr:to>
      <xdr:col>11</xdr:col>
      <xdr:colOff>0</xdr:colOff>
      <xdr:row>341</xdr:row>
      <xdr:rowOff>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C1393B23-9292-4150-AB33-94140D011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5</xdr:col>
      <xdr:colOff>85725</xdr:colOff>
      <xdr:row>344</xdr:row>
      <xdr:rowOff>14287</xdr:rowOff>
    </xdr:from>
    <xdr:to>
      <xdr:col>10</xdr:col>
      <xdr:colOff>752475</xdr:colOff>
      <xdr:row>352</xdr:row>
      <xdr:rowOff>180975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DB15B562-5CAC-4723-AE1E-8E117435C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</xdr:col>
      <xdr:colOff>104775</xdr:colOff>
      <xdr:row>356</xdr:row>
      <xdr:rowOff>4762</xdr:rowOff>
    </xdr:from>
    <xdr:to>
      <xdr:col>11</xdr:col>
      <xdr:colOff>0</xdr:colOff>
      <xdr:row>365</xdr:row>
      <xdr:rowOff>0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9A382EBD-28D3-4CFB-A21E-86AFA0C23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5</xdr:col>
      <xdr:colOff>95250</xdr:colOff>
      <xdr:row>368</xdr:row>
      <xdr:rowOff>4762</xdr:rowOff>
    </xdr:from>
    <xdr:to>
      <xdr:col>10</xdr:col>
      <xdr:colOff>752475</xdr:colOff>
      <xdr:row>376</xdr:row>
      <xdr:rowOff>171450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BF418926-6C7E-4A44-A4F4-AF41597E1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5</xdr:col>
      <xdr:colOff>114300</xdr:colOff>
      <xdr:row>380</xdr:row>
      <xdr:rowOff>14287</xdr:rowOff>
    </xdr:from>
    <xdr:to>
      <xdr:col>10</xdr:col>
      <xdr:colOff>733425</xdr:colOff>
      <xdr:row>389</xdr:row>
      <xdr:rowOff>9525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FBDA4A54-40E1-44D2-9BC5-D06384D2C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5</xdr:col>
      <xdr:colOff>104775</xdr:colOff>
      <xdr:row>392</xdr:row>
      <xdr:rowOff>4762</xdr:rowOff>
    </xdr:from>
    <xdr:to>
      <xdr:col>10</xdr:col>
      <xdr:colOff>723900</xdr:colOff>
      <xdr:row>401</xdr:row>
      <xdr:rowOff>0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DD9E02D2-107C-4B8B-85CB-6ACEBDD77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</xdr:col>
      <xdr:colOff>123825</xdr:colOff>
      <xdr:row>404</xdr:row>
      <xdr:rowOff>4762</xdr:rowOff>
    </xdr:from>
    <xdr:to>
      <xdr:col>10</xdr:col>
      <xdr:colOff>742950</xdr:colOff>
      <xdr:row>412</xdr:row>
      <xdr:rowOff>171450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4815BB6E-4148-4E55-BE22-2775C1111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5</xdr:col>
      <xdr:colOff>114300</xdr:colOff>
      <xdr:row>416</xdr:row>
      <xdr:rowOff>4762</xdr:rowOff>
    </xdr:from>
    <xdr:to>
      <xdr:col>10</xdr:col>
      <xdr:colOff>742950</xdr:colOff>
      <xdr:row>424</xdr:row>
      <xdr:rowOff>152400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6B9C1FA8-B007-4BEB-AD26-24762E3E6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</xdr:col>
      <xdr:colOff>133350</xdr:colOff>
      <xdr:row>428</xdr:row>
      <xdr:rowOff>14287</xdr:rowOff>
    </xdr:from>
    <xdr:to>
      <xdr:col>10</xdr:col>
      <xdr:colOff>704850</xdr:colOff>
      <xdr:row>436</xdr:row>
      <xdr:rowOff>180975</xdr:rowOff>
    </xdr:to>
    <xdr:graphicFrame macro="">
      <xdr:nvGraphicFramePr>
        <xdr:cNvPr id="31" name="Gráfico 30">
          <a:extLst>
            <a:ext uri="{FF2B5EF4-FFF2-40B4-BE49-F238E27FC236}">
              <a16:creationId xmlns:a16="http://schemas.microsoft.com/office/drawing/2014/main" id="{8DCC2B71-C10C-458C-98E7-D3963968D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</xdr:col>
      <xdr:colOff>123825</xdr:colOff>
      <xdr:row>440</xdr:row>
      <xdr:rowOff>14287</xdr:rowOff>
    </xdr:from>
    <xdr:to>
      <xdr:col>11</xdr:col>
      <xdr:colOff>9525</xdr:colOff>
      <xdr:row>449</xdr:row>
      <xdr:rowOff>9525</xdr:rowOff>
    </xdr:to>
    <xdr:graphicFrame macro="">
      <xdr:nvGraphicFramePr>
        <xdr:cNvPr id="32" name="Gráfico 31">
          <a:extLst>
            <a:ext uri="{FF2B5EF4-FFF2-40B4-BE49-F238E27FC236}">
              <a16:creationId xmlns:a16="http://schemas.microsoft.com/office/drawing/2014/main" id="{46BBADC9-6334-4FED-B9DB-F36988962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5</xdr:col>
      <xdr:colOff>114300</xdr:colOff>
      <xdr:row>452</xdr:row>
      <xdr:rowOff>14286</xdr:rowOff>
    </xdr:from>
    <xdr:to>
      <xdr:col>11</xdr:col>
      <xdr:colOff>0</xdr:colOff>
      <xdr:row>460</xdr:row>
      <xdr:rowOff>190499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00C3A0D9-4885-40DD-8E61-F41F75F7C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 editAs="oneCell">
    <xdr:from>
      <xdr:col>1</xdr:col>
      <xdr:colOff>66675</xdr:colOff>
      <xdr:row>0</xdr:row>
      <xdr:rowOff>88108</xdr:rowOff>
    </xdr:from>
    <xdr:to>
      <xdr:col>3</xdr:col>
      <xdr:colOff>273056</xdr:colOff>
      <xdr:row>3</xdr:row>
      <xdr:rowOff>57150</xdr:rowOff>
    </xdr:to>
    <xdr:pic>
      <xdr:nvPicPr>
        <xdr:cNvPr id="37" name="2 Imagen">
          <a:extLst>
            <a:ext uri="{FF2B5EF4-FFF2-40B4-BE49-F238E27FC236}">
              <a16:creationId xmlns:a16="http://schemas.microsoft.com/office/drawing/2014/main" id="{A105FE4D-B37E-4077-8C61-C6E3EFA95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14325" y="88108"/>
          <a:ext cx="1606556" cy="369092"/>
        </a:xfrm>
        <a:prstGeom prst="round2Diag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ordinadorSistemas" refreshedDate="44828.378166898146" createdVersion="7" refreshedVersion="8" minRefreshableVersion="3" recordCount="1963" xr:uid="{6590720F-1873-4849-B72E-C807CC8D8D70}">
  <cacheSource type="worksheet">
    <worksheetSource name="TABLA"/>
  </cacheSource>
  <cacheFields count="27">
    <cacheField name="N°" numFmtId="0">
      <sharedItems containsSemiMixedTypes="0" containsString="0" containsNumber="1" containsInteger="1" minValue="1" maxValue="1962"/>
    </cacheField>
    <cacheField name="N° Tiquete _x000a_Despacho" numFmtId="1">
      <sharedItems containsString="0" containsBlank="1" containsNumber="1" containsInteger="1" minValue="0" maxValue="209300"/>
    </cacheField>
    <cacheField name="Fecha Despacho_x000a_(dd/mm/aaaa)" numFmtId="164">
      <sharedItems containsNonDate="0" containsDate="1" containsString="0" containsBlank="1" minDate="2022-08-09T00:00:00" maxDate="2022-09-24T00:00:00"/>
    </cacheField>
    <cacheField name="Hora_x000a_Despacho_x000a_(hh:mm)" numFmtId="20">
      <sharedItems containsNonDate="0" containsDate="1" containsString="0" containsBlank="1" minDate="1899-12-30T00:00:00" maxDate="1899-12-31T00:00:00"/>
    </cacheField>
    <cacheField name="Placas_x000a_Vehículo_x000a_(ABC ###)" numFmtId="0">
      <sharedItems containsBlank="1"/>
    </cacheField>
    <cacheField name="Origen _x000a_(Mina)" numFmtId="0">
      <sharedItems containsBlank="1" count="14">
        <s v="Rem_Brillante"/>
        <s v="M_Est_Brillante"/>
        <m/>
        <s v="-" u="1"/>
        <s v="P_Primavera" u="1"/>
        <s v="P_Minex" u="1"/>
        <s v="P_Sator" u="1"/>
        <s v="P_Brillante" u="1"/>
        <s v="Compra_Carbomax" u="1"/>
        <s v="M_Est_Billante" u="1"/>
        <s v="M_Estancia_str" u="1"/>
        <s v="P_Remanente " u="1"/>
        <s v="Rem_Primavera" u="1"/>
        <s v="M_Primavera" u="1"/>
      </sharedItems>
    </cacheField>
    <cacheField name="Peso Bruto _x000a_(Kg) Desp" numFmtId="3">
      <sharedItems containsString="0" containsBlank="1" containsNumber="1" containsInteger="1" minValue="47000" maxValue="33231030"/>
    </cacheField>
    <cacheField name="Tara _x000a_(Kg) Desp" numFmtId="3">
      <sharedItems containsString="0" containsBlank="1" containsNumber="1" containsInteger="1" minValue="0" maxValue="33000000"/>
    </cacheField>
    <cacheField name="Peso Neto_x000a_(Kg) Desp" numFmtId="0">
      <sharedItems containsSemiMixedTypes="0" containsString="0" containsNumber="1" containsInteger="1" minValue="0" maxValue="17962740"/>
    </cacheField>
    <cacheField name="Acumulado_x000a_Despac (Kg)" numFmtId="3">
      <sharedItems containsSemiMixedTypes="0" containsString="0" containsNumber="1" containsInteger="1" minValue="0" maxValue="47730560"/>
    </cacheField>
    <cacheField name="Calidad Coal" numFmtId="0">
      <sharedItems containsBlank="1"/>
    </cacheField>
    <cacheField name="Transportadora" numFmtId="0">
      <sharedItems containsBlank="1" count="18">
        <s v="PILA 1"/>
        <s v="REMANENTE"/>
        <s v="TRANSAD SA"/>
        <s v="LOGICEM S.A.S"/>
        <s v="LC TRANSPORTE"/>
        <s v="CARGO VOLCO"/>
        <m/>
        <s v="-" u="1"/>
        <s v="VOQUETAS SS" u="1"/>
        <s v="ANITA CARGA" u="1"/>
        <s v="LOGITRANSPORTE" u="1"/>
        <s v="BETANCUR" u="1"/>
        <s v="BRILLANTE" u="1"/>
        <s v="TRANSLOD" u="1"/>
        <s v="SATOR" u="1"/>
        <s v="COMPRA" u="1"/>
        <s v="PARTICULAR" u="1"/>
        <s v="OKENDO SAS" u="1"/>
      </sharedItems>
    </cacheField>
    <cacheField name="Numero_x000a_de_x000a_Sublote" numFmtId="0">
      <sharedItems containsString="0" containsBlank="1" containsNumber="1" containsInteger="1" minValue="0" maxValue="43"/>
    </cacheField>
    <cacheField name="CL" numFmtId="0">
      <sharedItems/>
    </cacheField>
    <cacheField name="N° Tiquete _x000a_Recepción" numFmtId="0">
      <sharedItems containsBlank="1" containsMixedTypes="1" containsNumber="1" containsInteger="1" minValue="3477844" maxValue="3606424"/>
    </cacheField>
    <cacheField name="Fecha Recibido_x000a_(dd/mm/aaaa)" numFmtId="164">
      <sharedItems containsNonDate="0" containsDate="1" containsString="0" containsBlank="1" minDate="2022-08-28T00:00:00" maxDate="2022-09-24T00:00:00"/>
    </cacheField>
    <cacheField name="Hora_x000a_Ingreso_x000a_Puerto" numFmtId="20">
      <sharedItems containsNonDate="0" containsDate="1" containsString="0" containsBlank="1" minDate="1899-12-30T00:00:00" maxDate="1899-12-31T00:00:00"/>
    </cacheField>
    <cacheField name="Peso Bruto _x000a_(Kg) Puerto" numFmtId="3">
      <sharedItems containsString="0" containsBlank="1" containsNumber="1" containsInteger="1" minValue="46060" maxValue="33231030"/>
    </cacheField>
    <cacheField name="Tara _x000a_(Kg) Puerto" numFmtId="3">
      <sharedItems containsString="0" containsBlank="1" containsNumber="1" containsInteger="1" minValue="0" maxValue="33000000"/>
    </cacheField>
    <cacheField name="Peso Neto_x000a_(Kg) Puerto" numFmtId="3">
      <sharedItems containsSemiMixedTypes="0" containsString="0" containsNumber="1" containsInteger="1" minValue="0" maxValue="17962740"/>
    </cacheField>
    <cacheField name="Acumulado_x000a_Puerto (Kg)" numFmtId="3">
      <sharedItems containsSemiMixedTypes="0" containsString="0" containsNumber="1" containsInteger="1" minValue="0" maxValue="47691920"/>
    </cacheField>
    <cacheField name="Patio de_x000a_Despacho" numFmtId="0">
      <sharedItems containsBlank="1" count="4">
        <s v="PILA 1"/>
        <s v="PILA 2"/>
        <m/>
        <s v="-" u="1"/>
      </sharedItems>
    </cacheField>
    <cacheField name="Patio compas" numFmtId="0">
      <sharedItems containsBlank="1" count="4">
        <s v="PATIO 4"/>
        <m/>
        <s v="PATIO 5" u="1"/>
        <s v="PATIO 1" u="1"/>
      </sharedItems>
    </cacheField>
    <cacheField name="Diferencia_x000a_(Kg)" numFmtId="3">
      <sharedItems containsString="0" containsBlank="1" containsNumber="1" minValue="-1920" maxValue="950"/>
    </cacheField>
    <cacheField name="%Variacion" numFmtId="10">
      <sharedItems containsMixedTypes="1" containsNumber="1" minValue="-5.599300087489064E-2" maxValue="2.8857837181044958E-2"/>
    </cacheField>
    <cacheField name="Estado del_x000a_Vehículo" numFmtId="46">
      <sharedItems/>
    </cacheField>
    <cacheField name="Horas en_x000a_Transito_x000a_(hh:mm:ss)" numFmtId="46">
      <sharedItems containsDate="1" containsMixedTypes="1" minDate="1899-12-30T00:00:00" maxDate="1900-02-01T15:06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ordinadorSistemas" refreshedDate="44828.378167939816" createdVersion="6" refreshedVersion="8" minRefreshableVersion="3" recordCount="1963" xr:uid="{00000000-000A-0000-FFFF-FFFF2F000000}">
  <cacheSource type="worksheet">
    <worksheetSource name="=tabla"/>
  </cacheSource>
  <cacheFields count="27">
    <cacheField name="N°" numFmtId="0">
      <sharedItems containsSemiMixedTypes="0" containsString="0" containsNumber="1" containsInteger="1" minValue="1" maxValue="1962"/>
    </cacheField>
    <cacheField name="N° Tiquete _x000a_Despacho" numFmtId="1">
      <sharedItems containsString="0" containsBlank="1" containsNumber="1" containsInteger="1" minValue="0" maxValue="209300"/>
    </cacheField>
    <cacheField name="Fecha Despacho_x000a_(dd/mm/aaaa)" numFmtId="164">
      <sharedItems containsNonDate="0" containsDate="1" containsString="0" containsBlank="1" minDate="2022-07-10T00:00:00" maxDate="2022-09-24T00:00:00" count="70">
        <d v="2022-08-28T00:00:00"/>
        <d v="2022-08-09T00:00:00"/>
        <d v="2022-08-27T00:00:00"/>
        <d v="2022-08-29T00:00:00"/>
        <d v="2022-08-30T00:00:00"/>
        <d v="2022-08-31T00:00:00"/>
        <d v="2022-09-01T00:00:00"/>
        <d v="2022-09-02T00:00:00"/>
        <d v="2022-09-03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m/>
        <d v="2022-07-10T00:00:00" u="1"/>
        <d v="2022-08-15T00:00:00" u="1"/>
        <d v="2022-07-29T00:00:00" u="1"/>
        <d v="2022-08-08T00:00:00" u="1"/>
        <d v="2022-07-22T00:00:00" u="1"/>
        <d v="2022-08-01T00:00:00" u="1"/>
        <d v="2022-08-20T00:00:00" u="1"/>
        <d v="2022-08-13T00:00:00" u="1"/>
        <d v="2022-07-27T00:00:00" u="1"/>
        <d v="2022-08-06T00:00:00" u="1"/>
        <d v="2022-07-20T00:00:00" u="1"/>
        <d v="2022-08-25T00:00:00" u="1"/>
        <d v="2022-08-18T00:00:00" u="1"/>
        <d v="2022-08-11T00:00:00" u="1"/>
        <d v="2022-07-25T00:00:00" u="1"/>
        <d v="2022-08-04T00:00:00" u="1"/>
        <d v="2022-07-18T00:00:00" u="1"/>
        <d v="2022-08-23T00:00:00" u="1"/>
        <d v="2022-08-16T00:00:00" u="1"/>
        <d v="2022-07-30T00:00:00" u="1"/>
        <d v="2022-07-23T00:00:00" u="1"/>
        <d v="2022-08-02T00:00:00" u="1"/>
        <d v="2022-07-16T00:00:00" u="1"/>
        <d v="2022-08-21T00:00:00" u="1"/>
        <d v="2022-08-14T00:00:00" u="1"/>
        <d v="2022-08-07T00:00:00" u="1"/>
        <d v="2022-07-21T00:00:00" u="1"/>
        <d v="2022-08-26T00:00:00" u="1"/>
        <d v="2022-08-19T00:00:00" u="1"/>
        <d v="2022-08-12T00:00:00" u="1"/>
        <d v="2022-07-26T00:00:00" u="1"/>
        <d v="2022-08-05T00:00:00" u="1"/>
        <d v="2022-07-19T00:00:00" u="1"/>
        <d v="2022-08-24T00:00:00" u="1"/>
        <d v="2022-08-17T00:00:00" u="1"/>
        <d v="2022-07-31T00:00:00" u="1"/>
        <d v="2022-09-13T03:05:41" u="1"/>
        <d v="2022-08-10T00:00:00" u="1"/>
        <d v="2022-07-24T00:00:00" u="1"/>
        <d v="2022-08-03T00:00:00" u="1"/>
        <d v="2022-08-22T00:00:00" u="1"/>
      </sharedItems>
    </cacheField>
    <cacheField name="Hora_x000a_Despacho_x000a_(hh:mm)" numFmtId="20">
      <sharedItems containsNonDate="0" containsDate="1" containsString="0" containsBlank="1" minDate="1899-12-30T00:00:00" maxDate="1899-12-31T00:00:00"/>
    </cacheField>
    <cacheField name="Placas_x000a_Vehículo_x000a_(ABC ###)" numFmtId="0">
      <sharedItems containsBlank="1"/>
    </cacheField>
    <cacheField name="Origen _x000a_(Mina)" numFmtId="0">
      <sharedItems containsBlank="1" count="22">
        <s v="Rem_Brillante"/>
        <s v="M_Est_Brillante"/>
        <m/>
        <s v="-" u="1"/>
        <s v="P_Primavera" u="1"/>
        <s v="P_Minex" u="1"/>
        <s v="Pila C_mas Tolu" u="1"/>
        <s v="P_Sator" u="1"/>
        <s v="P_Brillante" u="1"/>
        <s v="Compra_Carbomax" u="1"/>
        <s v="M_Escondida" u="1"/>
        <s v="M_Est_Billante" u="1"/>
        <s v="M_Estancia_str" u="1"/>
        <s v="Pila_Tolu" u="1"/>
        <s v="P_Remanente " u="1"/>
        <s v="P_Torcoroma" u="1"/>
        <s v="TORCOROMA" u="1"/>
        <s v="P_RioCordoba" u="1"/>
        <s v="Rem_Primavera" u="1"/>
        <s v="M_Primavera" u="1"/>
        <s v="M_ElCampano" u="1"/>
        <s v="P_Sadinata" u="1"/>
      </sharedItems>
    </cacheField>
    <cacheField name="Peso Bruto _x000a_(Kg) Desp" numFmtId="3">
      <sharedItems containsString="0" containsBlank="1" containsNumber="1" containsInteger="1" minValue="47000" maxValue="33231030"/>
    </cacheField>
    <cacheField name="Tara _x000a_(Kg) Desp" numFmtId="3">
      <sharedItems containsString="0" containsBlank="1" containsNumber="1" containsInteger="1" minValue="0" maxValue="33000000"/>
    </cacheField>
    <cacheField name="Peso Neto_x000a_(Kg) Desp" numFmtId="0">
      <sharedItems containsSemiMixedTypes="0" containsString="0" containsNumber="1" containsInteger="1" minValue="0" maxValue="17962740"/>
    </cacheField>
    <cacheField name="Acumulado_x000a_Despac (Kg)" numFmtId="3">
      <sharedItems containsSemiMixedTypes="0" containsString="0" containsNumber="1" containsInteger="1" minValue="0" maxValue="47730560"/>
    </cacheField>
    <cacheField name="Calidad Coal" numFmtId="0">
      <sharedItems containsBlank="1" count="10">
        <s v="0X50  MM T 1"/>
        <s v="0X50  MM T 3"/>
        <s v="0X50  MM T 4"/>
        <s v="0X50  MM T 2"/>
        <m/>
        <s v="-" u="1"/>
        <s v="0X25  MM T 1" u="1"/>
        <s v="TERMICO 0X50" u="1"/>
        <s v="0X50 MM" u="1"/>
        <s v="0X12  MM T 1" u="1"/>
      </sharedItems>
    </cacheField>
    <cacheField name="Transportadora" numFmtId="0">
      <sharedItems containsBlank="1" count="20">
        <s v="PILA 1"/>
        <s v="REMANENTE"/>
        <s v="TRANSAD SA"/>
        <s v="LOGICEM S.A.S"/>
        <s v="LC TRANSPORTE"/>
        <s v="CARGO VOLCO"/>
        <m/>
        <s v="-" u="1"/>
        <s v="VOQUETAS SS" u="1"/>
        <s v="ANITA CARGA" u="1"/>
        <s v="LOGITRANSPORTE" u="1"/>
        <s v="OPL" u="1"/>
        <s v="BETANCUR" u="1"/>
        <s v="BRILLANTE" u="1"/>
        <s v="TRANSLOD" u="1"/>
        <s v="SATOR" u="1"/>
        <s v="COMPRA" u="1"/>
        <s v="LOGICEM SAS" u="1"/>
        <s v="PARTICULAR" u="1"/>
        <s v="OKENDO SAS" u="1"/>
      </sharedItems>
    </cacheField>
    <cacheField name="Numero_x000a_de_x000a_Sublote" numFmtId="0">
      <sharedItems containsDate="1" containsBlank="1" containsMixedTypes="1" minDate="1899-12-31T00:49:12" maxDate="1899-12-31T00:41:04" count="55">
        <n v="0"/>
        <n v="34"/>
        <n v="27"/>
        <n v="22"/>
        <n v="26"/>
        <n v="25"/>
        <n v="23"/>
        <n v="28"/>
        <n v="29"/>
        <n v="30"/>
        <n v="32"/>
        <n v="31"/>
        <n v="33"/>
        <n v="35"/>
        <n v="36"/>
        <n v="38"/>
        <n v="37"/>
        <n v="39"/>
        <n v="40"/>
        <n v="9"/>
        <n v="41"/>
        <m/>
        <n v="42"/>
        <n v="43"/>
        <n v="13" u="1"/>
        <n v="5" u="1"/>
        <n v="14" u="1"/>
        <s v="0-1" u="1"/>
        <s v="7_1" u="1"/>
        <s v="0-2" u="1"/>
        <d v="1900-01-05T00:00:00" u="1"/>
        <s v="0-3" u="1"/>
        <n v="15" u="1"/>
        <n v="2" u="1"/>
        <n v="6" u="1"/>
        <n v="16" u="1"/>
        <n v="17" u="1"/>
        <n v="18" u="1"/>
        <n v="19" u="1"/>
        <n v="7" u="1"/>
        <n v="20" u="1"/>
        <n v="21" u="1"/>
        <n v="1" u="1"/>
        <n v="-13" u="1"/>
        <n v="3" u="1"/>
        <d v="1900-01-06T00:00:00" u="1"/>
        <n v="8" u="1"/>
        <n v="24" u="1"/>
        <n v="-14" u="1"/>
        <n v="-15" u="1"/>
        <n v="10" u="1"/>
        <d v="1900-01-23T00:00:00" u="1"/>
        <n v="11" u="1"/>
        <n v="4" u="1"/>
        <n v="12" u="1"/>
      </sharedItems>
    </cacheField>
    <cacheField name="CL" numFmtId="0">
      <sharedItems containsBlank="1" count="14">
        <s v="T_A"/>
        <s v="T_C"/>
        <s v="T_D"/>
        <s v="T_B"/>
        <s v=""/>
        <m u="1"/>
        <s v="-" u="1"/>
        <s v="T_CMAX" u="1"/>
        <s v="T_A1" u="1"/>
        <s v="T_P" u="1"/>
        <s v="CNR" u="1"/>
        <s v="R" u="1"/>
        <s v="T_CMAS" u="1"/>
        <s v="T_A2" u="1"/>
      </sharedItems>
    </cacheField>
    <cacheField name="N° Tiquete _x000a_Recepción" numFmtId="0">
      <sharedItems containsBlank="1" containsMixedTypes="1" containsNumber="1" containsInteger="1" minValue="3477844" maxValue="3606424"/>
    </cacheField>
    <cacheField name="Fecha Recibido_x000a_(dd/mm/aaaa)" numFmtId="164">
      <sharedItems containsNonDate="0" containsDate="1" containsString="0" containsBlank="1" minDate="2022-08-28T00:00:00" maxDate="2022-09-24T00:00:00" count="28">
        <d v="2022-08-28T00:00:00"/>
        <d v="2022-09-11T00:00:00"/>
        <d v="2022-08-30T00:00:00"/>
        <d v="2022-08-29T00:00:00"/>
        <d v="2022-08-31T00:00:00"/>
        <d v="2022-09-01T00:00:00"/>
        <d v="2022-09-02T00:00:00"/>
        <d v="2022-09-04T00:00:00"/>
        <d v="2022-09-03T00:00:00"/>
        <d v="2022-09-06T00:00:00"/>
        <d v="2022-09-05T00:00:00"/>
        <d v="2022-09-07T00:00:00"/>
        <d v="2022-09-08T00:00:00"/>
        <d v="2022-09-09T00:00:00"/>
        <d v="2022-09-10T00:00:00"/>
        <d v="2022-09-12T00:00:00"/>
        <d v="2022-09-14T00:00:00"/>
        <d v="2022-09-13T00:00:00"/>
        <d v="2022-09-17T00:00:00"/>
        <d v="2022-09-15T00:00:00"/>
        <d v="2022-09-16T00:00:00"/>
        <d v="2022-09-18T00:00:00"/>
        <d v="2022-09-19T00:00:00"/>
        <d v="2022-09-20T00:00:00"/>
        <m/>
        <d v="2022-09-21T00:00:00"/>
        <d v="2022-09-22T00:00:00"/>
        <d v="2022-09-23T00:00:00"/>
      </sharedItems>
    </cacheField>
    <cacheField name="Hora_x000a_Ingreso_x000a_Puerto" numFmtId="20">
      <sharedItems containsNonDate="0" containsDate="1" containsString="0" containsBlank="1" minDate="1899-12-30T00:00:00" maxDate="1899-12-31T00:00:00"/>
    </cacheField>
    <cacheField name="Peso Bruto _x000a_(Kg) Puerto" numFmtId="3">
      <sharedItems containsString="0" containsBlank="1" containsNumber="1" containsInteger="1" minValue="46060" maxValue="33231030"/>
    </cacheField>
    <cacheField name="Tara _x000a_(Kg) Puerto" numFmtId="3">
      <sharedItems containsString="0" containsBlank="1" containsNumber="1" containsInteger="1" minValue="0" maxValue="33000000"/>
    </cacheField>
    <cacheField name="Peso Neto_x000a_(Kg) Puerto" numFmtId="3">
      <sharedItems containsSemiMixedTypes="0" containsString="0" containsNumber="1" containsInteger="1" minValue="0" maxValue="17962740"/>
    </cacheField>
    <cacheField name="Acumulado_x000a_Puerto (Kg)" numFmtId="3">
      <sharedItems containsSemiMixedTypes="0" containsString="0" containsNumber="1" containsInteger="1" minValue="0" maxValue="47691920"/>
    </cacheField>
    <cacheField name="Patio de_x000a_Despacho" numFmtId="0">
      <sharedItems containsBlank="1" count="4">
        <s v="PILA 1"/>
        <s v="PILA 2"/>
        <m/>
        <s v="-" u="1"/>
      </sharedItems>
    </cacheField>
    <cacheField name="Patio compas" numFmtId="0">
      <sharedItems containsBlank="1"/>
    </cacheField>
    <cacheField name="Diferencia_x000a_(Kg)" numFmtId="3">
      <sharedItems containsString="0" containsBlank="1" containsNumber="1" minValue="-1920" maxValue="950"/>
    </cacheField>
    <cacheField name="%Variacion" numFmtId="10">
      <sharedItems containsMixedTypes="1" containsNumber="1" minValue="-5.599300087489064E-2" maxValue="2.8857837181044958E-2"/>
    </cacheField>
    <cacheField name="Estado del_x000a_Vehículo" numFmtId="46">
      <sharedItems containsBlank="1" count="6">
        <s v="Descargado"/>
        <s v="En Transito"/>
        <s v=""/>
        <m u="1"/>
        <s v="-" u="1"/>
        <e v="#VALUE!" u="1"/>
      </sharedItems>
    </cacheField>
    <cacheField name="Horas en_x000a_Transito_x000a_(hh:mm:ss)" numFmtId="46">
      <sharedItems containsDate="1" containsMixedTypes="1" minDate="1899-12-30T00:00:00" maxDate="1900-02-01T15:06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3">
  <r>
    <n v="1"/>
    <n v="0"/>
    <d v="2022-08-28T00:00:00"/>
    <d v="1899-12-30T00:00:00"/>
    <s v="INV-037"/>
    <x v="0"/>
    <n v="17962740"/>
    <n v="0"/>
    <n v="17962740"/>
    <n v="17962740"/>
    <s v="0X50  MM T 1"/>
    <x v="0"/>
    <n v="0"/>
    <s v="T_A"/>
    <s v="0-001"/>
    <d v="2022-08-28T00:00:00"/>
    <d v="1899-12-30T00:00:00"/>
    <n v="17962740"/>
    <n v="0"/>
    <n v="17962740"/>
    <n v="17962740"/>
    <x v="0"/>
    <x v="0"/>
    <n v="1.0000000000000001E-5"/>
    <n v="0"/>
    <s v="Descargado"/>
    <d v="1899-12-30T00:00:00"/>
  </r>
  <r>
    <n v="2"/>
    <n v="1"/>
    <d v="2022-08-28T00:00:00"/>
    <d v="1899-12-30T00:00:00"/>
    <s v="INV-038"/>
    <x v="0"/>
    <n v="33231030"/>
    <n v="33000000"/>
    <n v="231030"/>
    <n v="18193770"/>
    <s v="0X50  MM T 3"/>
    <x v="1"/>
    <n v="0"/>
    <s v="T_C"/>
    <s v="0-002"/>
    <d v="2022-08-28T00:00:00"/>
    <d v="1899-12-30T00:00:00"/>
    <n v="33231030"/>
    <n v="33000000"/>
    <n v="231030"/>
    <n v="18193770"/>
    <x v="1"/>
    <x v="0"/>
    <n v="1.0000000000000001E-5"/>
    <n v="0"/>
    <s v="Descargado"/>
    <d v="1899-12-30T00:00:00"/>
  </r>
  <r>
    <n v="3"/>
    <n v="16033"/>
    <d v="2022-08-09T00:00:00"/>
    <d v="1899-12-30T00:05:00"/>
    <s v="WLB-351"/>
    <x v="1"/>
    <n v="52000"/>
    <n v="18760"/>
    <n v="33240"/>
    <n v="18227010"/>
    <s v="0X50  MM T 3"/>
    <x v="2"/>
    <n v="34"/>
    <s v="T_C"/>
    <n v="3507764"/>
    <d v="2022-09-11T00:00:00"/>
    <d v="1899-12-30T15:11:00"/>
    <n v="51640"/>
    <n v="19430"/>
    <n v="32210"/>
    <n v="18225980"/>
    <x v="1"/>
    <x v="0"/>
    <n v="-1030"/>
    <n v="-3.0986762936221421E-2"/>
    <s v="Descargado"/>
    <d v="1900-02-01T15:06:00"/>
  </r>
  <r>
    <n v="4"/>
    <n v="18471"/>
    <d v="2022-08-27T00:00:00"/>
    <d v="1899-12-30T13:47:00"/>
    <s v="TKF-858"/>
    <x v="1"/>
    <n v="48140"/>
    <n v="18100"/>
    <n v="30040"/>
    <n v="18257050"/>
    <s v="0X50  MM T 1"/>
    <x v="3"/>
    <n v="27"/>
    <s v="T_A"/>
    <n v="3479284"/>
    <d v="2022-08-30T00:00:00"/>
    <d v="1899-12-30T08:57:00"/>
    <n v="47000"/>
    <n v="17680"/>
    <n v="29320"/>
    <n v="18255300"/>
    <x v="0"/>
    <x v="0"/>
    <n v="-720"/>
    <n v="-2.3968042609853527E-2"/>
    <s v="Descargado"/>
    <d v="1900-01-01T19:10:00"/>
  </r>
  <r>
    <n v="5"/>
    <n v="18474"/>
    <d v="2022-08-27T00:00:00"/>
    <d v="1899-12-30T13:52:00"/>
    <s v="SRP-805"/>
    <x v="1"/>
    <n v="47100"/>
    <n v="20550"/>
    <n v="26550"/>
    <n v="18283600"/>
    <s v="0X50  MM T 1"/>
    <x v="2"/>
    <n v="22"/>
    <s v="T_A"/>
    <n v="3477844"/>
    <d v="2022-08-29T00:00:00"/>
    <d v="1899-12-30T07:47:00"/>
    <n v="47600"/>
    <n v="20800"/>
    <n v="26800"/>
    <n v="18282100"/>
    <x v="0"/>
    <x v="0"/>
    <n v="250"/>
    <n v="9.4161958568738224E-3"/>
    <s v="Descargado"/>
    <d v="1899-12-31T17:55:00"/>
  </r>
  <r>
    <n v="5"/>
    <n v="18486"/>
    <d v="2022-08-27T00:00:00"/>
    <d v="1899-12-30T15:25:00"/>
    <s v="SXU-836"/>
    <x v="1"/>
    <n v="51920"/>
    <n v="18180"/>
    <n v="33740"/>
    <n v="18317340"/>
    <s v="0X50  MM T 4"/>
    <x v="3"/>
    <n v="26"/>
    <s v="T_D"/>
    <n v="3477948"/>
    <d v="2022-08-29T00:00:00"/>
    <d v="1899-12-30T11:40:00"/>
    <n v="51660"/>
    <n v="17890"/>
    <n v="33770"/>
    <n v="18315870"/>
    <x v="0"/>
    <x v="0"/>
    <n v="30"/>
    <n v="8.891523414344991E-4"/>
    <s v="Descargado"/>
    <d v="1899-12-31T20:15:00"/>
  </r>
  <r>
    <n v="6"/>
    <n v="18548"/>
    <d v="2022-08-27T00:00:00"/>
    <d v="1899-12-30T19:05:00"/>
    <s v="SOE-646"/>
    <x v="1"/>
    <n v="48720"/>
    <n v="16630"/>
    <n v="32090"/>
    <n v="18349430"/>
    <s v="0X50  MM T 1"/>
    <x v="3"/>
    <n v="22"/>
    <s v="T_A"/>
    <n v="3477865"/>
    <d v="2022-08-29T00:00:00"/>
    <d v="1899-12-30T08:09:00"/>
    <n v="48560"/>
    <n v="16580"/>
    <n v="31980"/>
    <n v="18347850"/>
    <x v="0"/>
    <x v="0"/>
    <n v="-110"/>
    <n v="-3.4278591461514491E-3"/>
    <s v="Descargado"/>
    <d v="1899-12-31T13:04:00"/>
  </r>
  <r>
    <n v="7"/>
    <n v="18563"/>
    <d v="2022-08-27T00:00:00"/>
    <d v="1899-12-30T20:12:00"/>
    <s v="TMX-839"/>
    <x v="1"/>
    <n v="47980"/>
    <n v="17220"/>
    <n v="30760"/>
    <n v="18380190"/>
    <s v="0X50  MM T 1"/>
    <x v="3"/>
    <n v="22"/>
    <s v="T_A"/>
    <n v="3477873"/>
    <d v="2022-08-29T00:00:00"/>
    <d v="1899-12-30T08:42:00"/>
    <n v="47800"/>
    <n v="17040"/>
    <n v="30760"/>
    <n v="18378610"/>
    <x v="0"/>
    <x v="0"/>
    <n v="1.0000000000000001E-5"/>
    <n v="0"/>
    <s v="Descargado"/>
    <d v="1899-12-31T12:30:00"/>
  </r>
  <r>
    <n v="8"/>
    <n v="18564"/>
    <d v="2022-08-27T00:00:00"/>
    <d v="1899-12-30T20:19:00"/>
    <s v="XVV-533"/>
    <x v="1"/>
    <n v="52080"/>
    <n v="18080"/>
    <n v="34000"/>
    <n v="18414190"/>
    <s v="0X50  MM T 4"/>
    <x v="2"/>
    <n v="26"/>
    <s v="T_D"/>
    <n v="3477869"/>
    <d v="2022-08-29T00:00:00"/>
    <d v="1899-12-30T08:25:00"/>
    <n v="51780"/>
    <n v="18170"/>
    <n v="33610"/>
    <n v="18412220"/>
    <x v="0"/>
    <x v="0"/>
    <n v="-390"/>
    <n v="-1.1470588235294118E-2"/>
    <s v="Descargado"/>
    <d v="1899-12-31T12:06:00"/>
  </r>
  <r>
    <n v="9"/>
    <n v="18570"/>
    <d v="2022-08-27T00:00:00"/>
    <d v="1899-12-30T21:00:00"/>
    <s v="TKD-337"/>
    <x v="1"/>
    <n v="48760"/>
    <n v="16470"/>
    <n v="32290"/>
    <n v="18446480"/>
    <s v="0X50  MM T 1"/>
    <x v="3"/>
    <n v="22"/>
    <s v="T_A"/>
    <n v="3478384"/>
    <d v="2022-08-29T00:00:00"/>
    <d v="1899-12-30T16:30:00"/>
    <n v="48760"/>
    <n v="16270"/>
    <n v="32490"/>
    <n v="18444710"/>
    <x v="0"/>
    <x v="0"/>
    <n v="200"/>
    <n v="6.1938680706100958E-3"/>
    <s v="Descargado"/>
    <d v="1899-12-31T19:30:00"/>
  </r>
  <r>
    <n v="10"/>
    <n v="18572"/>
    <d v="2022-08-27T00:00:00"/>
    <d v="1899-12-30T21:42:00"/>
    <s v="TPV-114"/>
    <x v="1"/>
    <n v="51760"/>
    <n v="18220"/>
    <n v="33540"/>
    <n v="18480020"/>
    <s v="0X50  MM T 1"/>
    <x v="2"/>
    <n v="22"/>
    <s v="T_A"/>
    <n v="3477925"/>
    <d v="2022-08-29T00:00:00"/>
    <d v="1899-12-30T09:31:00"/>
    <n v="51520"/>
    <n v="18070"/>
    <n v="33450"/>
    <n v="18478160"/>
    <x v="0"/>
    <x v="0"/>
    <n v="-90"/>
    <n v="-2.6833631484794273E-3"/>
    <s v="Descargado"/>
    <d v="1899-12-31T11:49:00"/>
  </r>
  <r>
    <n v="11"/>
    <n v="18574"/>
    <d v="2022-08-27T00:00:00"/>
    <d v="1899-12-30T23:51:00"/>
    <s v="KUK-608"/>
    <x v="1"/>
    <n v="52080"/>
    <n v="18430"/>
    <n v="33650"/>
    <n v="18513670"/>
    <s v="0X50  MM T 4"/>
    <x v="2"/>
    <n v="26"/>
    <s v="T_D"/>
    <n v="3477866"/>
    <d v="2022-08-29T00:00:00"/>
    <d v="1899-12-30T08:15:00"/>
    <n v="51900"/>
    <n v="18290"/>
    <n v="33610"/>
    <n v="18511770"/>
    <x v="0"/>
    <x v="0"/>
    <n v="-40"/>
    <n v="-1.188707280832095E-3"/>
    <s v="Descargado"/>
    <d v="1899-12-31T08:24:00"/>
  </r>
  <r>
    <n v="12"/>
    <n v="18577"/>
    <d v="2022-08-28T00:00:00"/>
    <d v="1899-12-30T04:54:00"/>
    <s v="TPP-899"/>
    <x v="1"/>
    <n v="51980"/>
    <n v="17470"/>
    <n v="34510"/>
    <n v="18548180"/>
    <s v="0X50  MM T 1"/>
    <x v="4"/>
    <n v="22"/>
    <s v="T_A"/>
    <n v="3477924"/>
    <d v="2022-08-29T00:00:00"/>
    <d v="1899-12-30T09:30:00"/>
    <n v="52000"/>
    <n v="17470"/>
    <n v="34530"/>
    <n v="18546300"/>
    <x v="0"/>
    <x v="0"/>
    <n v="20"/>
    <n v="5.7954216169226315E-4"/>
    <s v="Descargado"/>
    <d v="1899-12-31T04:36:00"/>
  </r>
  <r>
    <n v="13"/>
    <n v="18576"/>
    <d v="2022-08-28T00:00:00"/>
    <d v="1899-12-30T04:07:00"/>
    <s v="SZX-503"/>
    <x v="1"/>
    <n v="52200"/>
    <n v="17560"/>
    <n v="34640"/>
    <n v="18582820"/>
    <s v="0X50  MM T 4"/>
    <x v="2"/>
    <n v="26"/>
    <s v="T_D"/>
    <n v="3477884"/>
    <d v="2022-08-29T00:00:00"/>
    <d v="1899-12-30T09:28:00"/>
    <n v="52140"/>
    <n v="17610"/>
    <n v="34530"/>
    <n v="18580830"/>
    <x v="0"/>
    <x v="0"/>
    <n v="-110"/>
    <n v="-3.1755196304849883E-3"/>
    <s v="Descargado"/>
    <d v="1899-12-31T05:21:00"/>
  </r>
  <r>
    <n v="14"/>
    <n v="206133"/>
    <d v="2022-08-28T00:00:00"/>
    <d v="1899-12-30T09:42:00"/>
    <s v="SNZ-119"/>
    <x v="1"/>
    <n v="52000"/>
    <n v="18350"/>
    <n v="33650"/>
    <n v="18616470"/>
    <s v="0X50  MM T 4"/>
    <x v="2"/>
    <n v="26"/>
    <s v="T_D"/>
    <n v="3477952"/>
    <d v="2022-08-29T00:00:00"/>
    <d v="1899-12-30T10:33:00"/>
    <n v="52100"/>
    <n v="18390"/>
    <n v="33710"/>
    <n v="18614540"/>
    <x v="0"/>
    <x v="0"/>
    <n v="60"/>
    <n v="1.7830609212481426E-3"/>
    <s v="Descargado"/>
    <d v="1899-12-31T00:51:00"/>
  </r>
  <r>
    <n v="15"/>
    <n v="206132"/>
    <d v="2022-08-28T00:00:00"/>
    <d v="1899-12-30T09:40:00"/>
    <s v="JYM-553"/>
    <x v="1"/>
    <n v="51900"/>
    <n v="18770"/>
    <n v="33130"/>
    <n v="18649600"/>
    <s v="0X50  MM T 4"/>
    <x v="5"/>
    <n v="26"/>
    <s v="T_D"/>
    <n v="3477904"/>
    <d v="2022-08-29T00:00:00"/>
    <d v="1899-12-30T09:19:00"/>
    <n v="51780"/>
    <n v="18640"/>
    <n v="33140"/>
    <n v="18647680"/>
    <x v="0"/>
    <x v="0"/>
    <n v="10"/>
    <n v="3.0184123151222455E-4"/>
    <s v="Descargado"/>
    <d v="1899-12-30T23:39:00"/>
  </r>
  <r>
    <n v="16"/>
    <n v="206125"/>
    <d v="2022-08-28T00:00:00"/>
    <d v="1899-12-30T08:43:00"/>
    <s v="JRP-057"/>
    <x v="1"/>
    <n v="48850"/>
    <n v="17200"/>
    <n v="31650"/>
    <n v="18681250"/>
    <s v="0X50  MM T 4"/>
    <x v="3"/>
    <n v="26"/>
    <s v="T_D"/>
    <n v="3477872"/>
    <d v="2022-08-29T00:00:00"/>
    <d v="1899-12-30T08:37:00"/>
    <n v="48700"/>
    <n v="17080"/>
    <n v="31620"/>
    <n v="18679300"/>
    <x v="0"/>
    <x v="0"/>
    <n v="-30"/>
    <n v="-9.4786729857819908E-4"/>
    <s v="Descargado"/>
    <d v="1899-12-30T23:54:00"/>
  </r>
  <r>
    <n v="17"/>
    <n v="206123"/>
    <d v="2022-08-28T00:00:00"/>
    <d v="1899-12-30T08:40:00"/>
    <s v="TMI-773"/>
    <x v="1"/>
    <n v="48500"/>
    <n v="17300"/>
    <n v="31200"/>
    <n v="18712450"/>
    <s v="0X50  MM T 4"/>
    <x v="3"/>
    <n v="26"/>
    <s v="T_D"/>
    <n v="3477871"/>
    <d v="2022-08-29T00:00:00"/>
    <d v="1899-12-30T08:35:00"/>
    <n v="48420"/>
    <n v="17170"/>
    <n v="31250"/>
    <n v="18710550"/>
    <x v="0"/>
    <x v="0"/>
    <n v="50"/>
    <n v="1.6025641025641025E-3"/>
    <s v="Descargado"/>
    <d v="1899-12-30T23:55:00"/>
  </r>
  <r>
    <n v="18"/>
    <n v="206129"/>
    <d v="2022-08-28T00:00:00"/>
    <d v="1899-12-30T09:15:00"/>
    <s v="JRO-999"/>
    <x v="1"/>
    <n v="48100"/>
    <n v="17400"/>
    <n v="30700"/>
    <n v="18743150"/>
    <s v="0X50  MM T 1"/>
    <x v="3"/>
    <n v="22"/>
    <s v="T_A"/>
    <n v="3478104"/>
    <d v="2022-08-29T00:00:00"/>
    <d v="1899-12-30T13:16:00"/>
    <n v="48040"/>
    <n v="17260"/>
    <n v="30780"/>
    <n v="18741330"/>
    <x v="0"/>
    <x v="0"/>
    <n v="80"/>
    <n v="2.6058631921824105E-3"/>
    <s v="Descargado"/>
    <d v="1899-12-31T04:01:00"/>
  </r>
  <r>
    <n v="19"/>
    <n v="206135"/>
    <d v="2022-08-28T00:00:00"/>
    <d v="1899-12-30T09:55:00"/>
    <s v="UVO-877"/>
    <x v="1"/>
    <n v="52000"/>
    <n v="18500"/>
    <n v="33500"/>
    <n v="18776650"/>
    <s v="0X50  MM T 4"/>
    <x v="2"/>
    <n v="26"/>
    <s v="T_D"/>
    <n v="3477956"/>
    <d v="2022-08-29T00:00:00"/>
    <d v="1899-12-30T10:51:00"/>
    <n v="52160"/>
    <n v="18590"/>
    <n v="33570"/>
    <n v="18774900"/>
    <x v="0"/>
    <x v="0"/>
    <n v="70"/>
    <n v="2.08955223880597E-3"/>
    <s v="Descargado"/>
    <d v="1899-12-31T00:56:00"/>
  </r>
  <r>
    <n v="20"/>
    <n v="206130"/>
    <d v="2022-08-28T00:00:00"/>
    <d v="1899-12-30T09:19:00"/>
    <s v="JRO-994"/>
    <x v="1"/>
    <n v="47700"/>
    <n v="17250"/>
    <n v="30450"/>
    <n v="18807100"/>
    <s v="0X50  MM T 1"/>
    <x v="3"/>
    <n v="22"/>
    <s v="T_A"/>
    <n v="3477926"/>
    <d v="2022-08-29T00:00:00"/>
    <d v="1899-12-30T09:41:00"/>
    <n v="47660"/>
    <n v="17160"/>
    <n v="30500"/>
    <n v="18805400"/>
    <x v="0"/>
    <x v="0"/>
    <n v="50"/>
    <n v="1.6420361247947454E-3"/>
    <s v="Descargado"/>
    <d v="1899-12-31T00:22:00"/>
  </r>
  <r>
    <n v="21"/>
    <n v="206126"/>
    <d v="2022-08-28T00:00:00"/>
    <d v="1899-12-30T08:55:00"/>
    <s v="WHM-975"/>
    <x v="1"/>
    <n v="52000"/>
    <n v="19250"/>
    <n v="32750"/>
    <n v="18839850"/>
    <s v="0X50  MM T 4"/>
    <x v="2"/>
    <n v="26"/>
    <s v="T_D"/>
    <n v="3479024"/>
    <d v="2022-08-29T00:00:00"/>
    <d v="1899-12-30T21:11:00"/>
    <n v="52080"/>
    <n v="19470"/>
    <n v="32610"/>
    <n v="18838010"/>
    <x v="0"/>
    <x v="0"/>
    <n v="-140"/>
    <n v="-4.2748091603053437E-3"/>
    <s v="Descargado"/>
    <d v="1899-12-31T12:16:00"/>
  </r>
  <r>
    <n v="22"/>
    <n v="206145"/>
    <d v="2022-08-28T00:00:00"/>
    <d v="1899-12-30T11:43:00"/>
    <s v="GDW-450"/>
    <x v="1"/>
    <n v="52100"/>
    <n v="18100"/>
    <n v="34000"/>
    <n v="18873850"/>
    <s v="0X50  MM T 3"/>
    <x v="5"/>
    <n v="25"/>
    <s v="T_C"/>
    <n v="3478164"/>
    <d v="2022-08-29T00:00:00"/>
    <d v="1899-12-30T13:43:00"/>
    <n v="51380"/>
    <n v="17960"/>
    <n v="33420"/>
    <n v="18871430"/>
    <x v="1"/>
    <x v="0"/>
    <n v="-580"/>
    <n v="-1.7058823529411765E-2"/>
    <s v="Descargado"/>
    <d v="1899-12-31T02:00:00"/>
  </r>
  <r>
    <n v="23"/>
    <n v="206907"/>
    <d v="2022-08-28T00:00:00"/>
    <d v="1899-12-30T14:20:00"/>
    <s v="GDZ-179"/>
    <x v="1"/>
    <n v="52480"/>
    <n v="19300"/>
    <n v="33180"/>
    <n v="18907030"/>
    <s v="0X50  MM T 2"/>
    <x v="5"/>
    <n v="23"/>
    <s v="T_B"/>
    <n v="3478252"/>
    <d v="2022-08-29T00:00:00"/>
    <d v="1899-12-30T15:05:00"/>
    <n v="50680"/>
    <n v="18490"/>
    <n v="32190"/>
    <n v="18903620"/>
    <x v="0"/>
    <x v="0"/>
    <n v="-990"/>
    <n v="-2.9837251356238697E-2"/>
    <s v="Descargado"/>
    <d v="1899-12-31T00:45:00"/>
  </r>
  <r>
    <n v="24"/>
    <n v="206137"/>
    <d v="2022-08-28T00:00:00"/>
    <d v="1899-12-30T10:10:00"/>
    <s v="JRP-081"/>
    <x v="1"/>
    <n v="48700"/>
    <n v="17380"/>
    <n v="31320"/>
    <n v="18938350"/>
    <s v="0X50  MM T 1"/>
    <x v="3"/>
    <n v="22"/>
    <s v="T_A"/>
    <n v="3477955"/>
    <d v="2022-08-29T00:00:00"/>
    <d v="1899-12-30T10:39:00"/>
    <n v="48560"/>
    <n v="17130"/>
    <n v="31430"/>
    <n v="18935050"/>
    <x v="0"/>
    <x v="0"/>
    <n v="110"/>
    <n v="3.5121328224776501E-3"/>
    <s v="Descargado"/>
    <d v="1899-12-31T00:29:00"/>
  </r>
  <r>
    <n v="25"/>
    <n v="206136"/>
    <d v="2022-08-28T00:00:00"/>
    <d v="1899-12-30T10:00:00"/>
    <s v="JYM-720"/>
    <x v="1"/>
    <n v="51900"/>
    <n v="17270"/>
    <n v="34630"/>
    <n v="18972980"/>
    <s v="0X50  MM T 1"/>
    <x v="4"/>
    <n v="22"/>
    <s v="T_A"/>
    <n v="3477886"/>
    <d v="2022-08-29T00:00:00"/>
    <d v="1899-12-30T09:14:00"/>
    <n v="51840"/>
    <n v="17490"/>
    <n v="34350"/>
    <n v="18969400"/>
    <x v="0"/>
    <x v="0"/>
    <n v="-280"/>
    <n v="-8.085475021657523E-3"/>
    <s v="Descargado"/>
    <d v="1899-12-30T23:14:00"/>
  </r>
  <r>
    <n v="26"/>
    <n v="206139"/>
    <d v="2022-08-28T00:00:00"/>
    <d v="1899-12-30T11:00:00"/>
    <s v="UVO-715"/>
    <x v="1"/>
    <n v="52050"/>
    <n v="18900"/>
    <n v="33150"/>
    <n v="19006130"/>
    <s v="0X50  MM T 1"/>
    <x v="2"/>
    <n v="22"/>
    <s v="T_A"/>
    <n v="3478004"/>
    <d v="2022-08-29T00:00:00"/>
    <d v="1899-12-30T11:29:00"/>
    <n v="51900"/>
    <n v="19060"/>
    <n v="32840"/>
    <n v="19002240"/>
    <x v="0"/>
    <x v="0"/>
    <n v="-310"/>
    <n v="-9.3514328808446453E-3"/>
    <s v="Descargado"/>
    <d v="1899-12-31T00:29:00"/>
  </r>
  <r>
    <n v="27"/>
    <n v="206141"/>
    <d v="2022-08-28T00:00:00"/>
    <d v="1899-12-30T11:05:00"/>
    <s v="JRP-073"/>
    <x v="1"/>
    <n v="48950"/>
    <n v="17450"/>
    <n v="31500"/>
    <n v="19037630"/>
    <s v="0X50  MM T 1"/>
    <x v="3"/>
    <n v="22"/>
    <s v="T_A"/>
    <n v="3477954"/>
    <d v="2022-08-29T00:00:00"/>
    <d v="1899-12-30T10:40:00"/>
    <n v="48380"/>
    <n v="17340"/>
    <n v="31040"/>
    <n v="19033280"/>
    <x v="0"/>
    <x v="0"/>
    <n v="-460"/>
    <n v="-1.4603174603174604E-2"/>
    <s v="Descargado"/>
    <d v="1899-12-30T23:35:00"/>
  </r>
  <r>
    <n v="28"/>
    <n v="206142"/>
    <d v="2022-08-28T00:00:00"/>
    <d v="1899-12-30T11:10:00"/>
    <s v="WAD-711"/>
    <x v="1"/>
    <n v="48200"/>
    <n v="18030"/>
    <n v="30170"/>
    <n v="19067800"/>
    <s v="0X50  MM T 3"/>
    <x v="3"/>
    <n v="25"/>
    <s v="T_C"/>
    <n v="3477949"/>
    <d v="2022-08-29T00:00:00"/>
    <d v="1899-12-30T10:18:00"/>
    <n v="47540"/>
    <n v="17950"/>
    <n v="29590"/>
    <n v="19062870"/>
    <x v="0"/>
    <x v="0"/>
    <n v="-580"/>
    <n v="-1.9224395094464702E-2"/>
    <s v="Descargado"/>
    <d v="1899-12-30T23:08:00"/>
  </r>
  <r>
    <n v="29"/>
    <n v="206935"/>
    <d v="2022-08-28T00:00:00"/>
    <d v="1899-12-30T19:48:00"/>
    <s v="SZW-990"/>
    <x v="1"/>
    <n v="51600"/>
    <n v="18630"/>
    <n v="32970"/>
    <n v="19100770"/>
    <s v="0X50  MM T 2"/>
    <x v="2"/>
    <n v="23"/>
    <s v="T_B"/>
    <n v="3478444"/>
    <d v="2022-08-29T00:00:00"/>
    <d v="1899-12-30T16:47:00"/>
    <n v="51640"/>
    <n v="18660"/>
    <n v="32980"/>
    <n v="19095850"/>
    <x v="0"/>
    <x v="0"/>
    <n v="10"/>
    <n v="3.0330603579011223E-4"/>
    <s v="Descargado"/>
    <d v="1899-12-30T20:59:00"/>
  </r>
  <r>
    <n v="30"/>
    <n v="206904"/>
    <d v="2022-08-28T00:00:00"/>
    <d v="1899-12-30T13:32:00"/>
    <s v="SNP-799"/>
    <x v="1"/>
    <n v="52000"/>
    <n v="20250"/>
    <n v="31750"/>
    <n v="19132520"/>
    <s v="0X50  MM T 4"/>
    <x v="5"/>
    <n v="26"/>
    <s v="T_D"/>
    <n v="3477966"/>
    <d v="2022-08-29T00:00:00"/>
    <d v="1899-12-30T11:10:00"/>
    <n v="50080"/>
    <n v="18440"/>
    <n v="31640"/>
    <n v="19127490"/>
    <x v="0"/>
    <x v="0"/>
    <n v="-110"/>
    <n v="-3.4645669291338585E-3"/>
    <s v="Descargado"/>
    <d v="1899-12-30T21:38:00"/>
  </r>
  <r>
    <n v="31"/>
    <n v="206934"/>
    <d v="2022-08-28T00:00:00"/>
    <d v="1899-12-30T19:20:00"/>
    <s v="TKL-055"/>
    <x v="1"/>
    <n v="48500"/>
    <n v="17430"/>
    <n v="31070"/>
    <n v="19163590"/>
    <s v="0X50  MM T 2"/>
    <x v="3"/>
    <n v="23"/>
    <s v="T_B"/>
    <n v="3478304"/>
    <d v="2022-08-29T00:00:00"/>
    <d v="1899-12-30T16:13:00"/>
    <n v="48360"/>
    <n v="17270"/>
    <n v="31090"/>
    <n v="19158580"/>
    <x v="0"/>
    <x v="0"/>
    <n v="20"/>
    <n v="6.4370775667846802E-4"/>
    <s v="Descargado"/>
    <d v="1899-12-30T20:53:00"/>
  </r>
  <r>
    <n v="32"/>
    <n v="206908"/>
    <d v="2022-08-28T00:00:00"/>
    <d v="1899-12-30T14:19:00"/>
    <s v="ESQ-655"/>
    <x v="1"/>
    <n v="52120"/>
    <n v="19260"/>
    <n v="32860"/>
    <n v="19196450"/>
    <s v="0X50  MM T 2"/>
    <x v="5"/>
    <n v="23"/>
    <s v="T_B"/>
    <n v="3477985"/>
    <d v="2022-08-29T00:00:00"/>
    <d v="1899-12-30T11:12:00"/>
    <n v="51040"/>
    <n v="18440"/>
    <n v="32600"/>
    <n v="19191180"/>
    <x v="0"/>
    <x v="0"/>
    <n v="-260"/>
    <n v="-7.9123554473524045E-3"/>
    <s v="Descargado"/>
    <d v="1899-12-30T20:53:00"/>
  </r>
  <r>
    <n v="33"/>
    <n v="206940"/>
    <d v="2022-08-28T00:00:00"/>
    <d v="1899-12-30T21:26:00"/>
    <s v="SZS-940"/>
    <x v="1"/>
    <n v="51540"/>
    <n v="18190"/>
    <n v="33350"/>
    <n v="19229800"/>
    <s v="0X50  MM T 2"/>
    <x v="2"/>
    <n v="23"/>
    <s v="T_B"/>
    <n v="3478905"/>
    <d v="2022-08-29T00:00:00"/>
    <d v="1899-12-30T18:44:00"/>
    <n v="51120"/>
    <n v="17950"/>
    <n v="33170"/>
    <n v="19224350"/>
    <x v="0"/>
    <x v="0"/>
    <n v="-180"/>
    <n v="-5.3973013493253371E-3"/>
    <s v="Descargado"/>
    <d v="1899-12-30T21:18:00"/>
  </r>
  <r>
    <n v="34"/>
    <n v="206138"/>
    <d v="2022-08-28T00:00:00"/>
    <d v="1899-12-30T10:45:00"/>
    <s v="SNQ-658"/>
    <x v="1"/>
    <n v="52000"/>
    <n v="18250"/>
    <n v="33750"/>
    <n v="19263550"/>
    <s v="0X50  MM T 4"/>
    <x v="2"/>
    <n v="26"/>
    <s v="T_D"/>
    <n v="3478124"/>
    <d v="2022-08-29T00:00:00"/>
    <d v="1899-12-30T13:23:00"/>
    <n v="51760"/>
    <n v="18100"/>
    <n v="33660"/>
    <n v="19258010"/>
    <x v="0"/>
    <x v="0"/>
    <n v="-90"/>
    <n v="-2.6666666666666666E-3"/>
    <s v="Descargado"/>
    <d v="1899-12-31T02:38:00"/>
  </r>
  <r>
    <n v="35"/>
    <n v="206150"/>
    <d v="2022-08-28T00:00:00"/>
    <d v="1899-12-30T13:32:00"/>
    <s v="WNP-941"/>
    <x v="1"/>
    <n v="52000"/>
    <n v="19500"/>
    <n v="32500"/>
    <n v="19296050"/>
    <s v="0X50  MM T 4"/>
    <x v="4"/>
    <n v="26"/>
    <s v="T_D"/>
    <n v="3477885"/>
    <d v="2022-08-29T00:00:00"/>
    <d v="1899-12-30T08:51:00"/>
    <n v="50400"/>
    <n v="17680"/>
    <n v="32720"/>
    <n v="19290730"/>
    <x v="0"/>
    <x v="0"/>
    <n v="220"/>
    <n v="6.7692307692307696E-3"/>
    <s v="Descargado"/>
    <d v="1899-12-30T19:19:00"/>
  </r>
  <r>
    <n v="36"/>
    <n v="206147"/>
    <d v="2022-08-28T00:00:00"/>
    <d v="1899-12-30T12:00:00"/>
    <s v="STZ-785"/>
    <x v="1"/>
    <n v="52000"/>
    <n v="18100"/>
    <n v="33900"/>
    <n v="19329950"/>
    <s v="0X50  MM T 1"/>
    <x v="5"/>
    <n v="22"/>
    <s v="T_A"/>
    <n v="3478064"/>
    <d v="2022-08-29T00:00:00"/>
    <d v="1899-12-30T11:56:00"/>
    <n v="51260"/>
    <n v="17950"/>
    <n v="33310"/>
    <n v="19324040"/>
    <x v="0"/>
    <x v="0"/>
    <n v="-590"/>
    <n v="-1.7404129793510324E-2"/>
    <s v="Descargado"/>
    <d v="1899-12-30T23:56:00"/>
  </r>
  <r>
    <n v="37"/>
    <n v="206914"/>
    <d v="2022-08-28T00:00:00"/>
    <d v="1899-12-30T15:34:00"/>
    <s v="SMG-981"/>
    <x v="1"/>
    <n v="48600"/>
    <n v="18890"/>
    <n v="29710"/>
    <n v="19359660"/>
    <s v="0X50  MM T 2"/>
    <x v="3"/>
    <n v="23"/>
    <s v="T_B"/>
    <n v="3478165"/>
    <d v="2022-08-29T00:00:00"/>
    <d v="1899-12-30T13:45:00"/>
    <n v="47600"/>
    <n v="18050"/>
    <n v="29550"/>
    <n v="19353590"/>
    <x v="0"/>
    <x v="0"/>
    <n v="-160"/>
    <n v="-5.385392123864019E-3"/>
    <s v="Descargado"/>
    <d v="1899-12-30T22:11:00"/>
  </r>
  <r>
    <n v="38"/>
    <n v="206913"/>
    <d v="2022-08-28T00:00:00"/>
    <d v="1899-12-30T15:35:00"/>
    <s v="SSW-836"/>
    <x v="1"/>
    <n v="48600"/>
    <n v="18120"/>
    <n v="30480"/>
    <n v="19390140"/>
    <s v="0X50  MM T 2"/>
    <x v="3"/>
    <n v="23"/>
    <s v="T_B"/>
    <n v="3478249"/>
    <d v="2022-08-29T00:00:00"/>
    <d v="1899-12-30T14:38:00"/>
    <n v="48040"/>
    <n v="17330"/>
    <n v="30710"/>
    <n v="19384300"/>
    <x v="0"/>
    <x v="0"/>
    <n v="230"/>
    <n v="7.5459317585301836E-3"/>
    <s v="Descargado"/>
    <d v="1899-12-30T23:03:00"/>
  </r>
  <r>
    <n v="39"/>
    <n v="206923"/>
    <d v="2022-08-28T00:00:00"/>
    <d v="1899-12-30T16:53:00"/>
    <s v="WLW-558"/>
    <x v="1"/>
    <n v="51600"/>
    <n v="17290"/>
    <n v="34310"/>
    <n v="19424450"/>
    <s v="0X50  MM T 2"/>
    <x v="2"/>
    <n v="23"/>
    <s v="T_B"/>
    <n v="3478254"/>
    <d v="2022-08-29T00:00:00"/>
    <d v="1899-12-30T15:19:00"/>
    <n v="51480"/>
    <n v="17680"/>
    <n v="33800"/>
    <n v="19418100"/>
    <x v="0"/>
    <x v="0"/>
    <n v="-510"/>
    <n v="-1.4864470999708539E-2"/>
    <s v="Descargado"/>
    <d v="1899-12-30T22:26:00"/>
  </r>
  <r>
    <n v="40"/>
    <n v="206916"/>
    <d v="2022-08-28T00:00:00"/>
    <d v="1899-12-30T15:58:00"/>
    <s v="SRC-560"/>
    <x v="1"/>
    <n v="52200"/>
    <n v="18110"/>
    <n v="34090"/>
    <n v="19458540"/>
    <s v="0X50  MM T 2"/>
    <x v="2"/>
    <n v="23"/>
    <s v="T_B"/>
    <n v="3478544"/>
    <d v="2022-08-29T00:00:00"/>
    <d v="1899-12-30T17:09:00"/>
    <n v="51540"/>
    <n v="18070"/>
    <n v="33470"/>
    <n v="19451570"/>
    <x v="0"/>
    <x v="0"/>
    <n v="-620"/>
    <n v="-1.818715165737753E-2"/>
    <s v="Descargado"/>
    <d v="1899-12-31T01:11:00"/>
  </r>
  <r>
    <n v="41"/>
    <n v="206920"/>
    <d v="2022-08-28T00:00:00"/>
    <d v="1899-12-30T16:43:00"/>
    <s v="GTW-911"/>
    <x v="1"/>
    <n v="52140"/>
    <n v="17670"/>
    <n v="34470"/>
    <n v="19493010"/>
    <s v="0X50  MM T 3"/>
    <x v="2"/>
    <n v="25"/>
    <s v="T_C"/>
    <n v="3478604"/>
    <d v="2022-08-29T00:00:00"/>
    <d v="1899-12-30T17:33:00"/>
    <n v="52140"/>
    <n v="18000"/>
    <n v="34140"/>
    <n v="19485710"/>
    <x v="0"/>
    <x v="0"/>
    <n v="-330"/>
    <n v="-9.5735422106179285E-3"/>
    <s v="Descargado"/>
    <d v="1899-12-31T00:50:00"/>
  </r>
  <r>
    <n v="42"/>
    <n v="206140"/>
    <d v="2022-08-28T00:00:00"/>
    <d v="1899-12-30T11:00:00"/>
    <s v="SMA-268"/>
    <x v="1"/>
    <n v="48400"/>
    <n v="17470"/>
    <n v="30930"/>
    <n v="19523940"/>
    <s v="0X50  MM T 1"/>
    <x v="3"/>
    <n v="22"/>
    <s v="T_A"/>
    <n v="3477964"/>
    <d v="2022-08-29T00:00:00"/>
    <d v="1899-12-30T10:59:00"/>
    <n v="48100"/>
    <n v="17340"/>
    <n v="30760"/>
    <n v="19516470"/>
    <x v="0"/>
    <x v="0"/>
    <n v="-170"/>
    <n v="-5.4962819269317818E-3"/>
    <s v="Descargado"/>
    <d v="1899-12-30T23:59:00"/>
  </r>
  <r>
    <n v="43"/>
    <n v="206933"/>
    <d v="2022-08-28T00:00:00"/>
    <d v="1899-12-30T19:03:00"/>
    <s v="JRP-054"/>
    <x v="1"/>
    <n v="47940"/>
    <n v="17460"/>
    <n v="30480"/>
    <n v="19554420"/>
    <s v="0X50  MM T 2"/>
    <x v="3"/>
    <n v="23"/>
    <s v="T_B"/>
    <n v="3478285"/>
    <d v="2022-08-29T00:00:00"/>
    <d v="1899-12-30T15:58:00"/>
    <n v="47800"/>
    <n v="17220"/>
    <n v="30580"/>
    <n v="19547050"/>
    <x v="0"/>
    <x v="0"/>
    <n v="100"/>
    <n v="3.2808398950131233E-3"/>
    <s v="Descargado"/>
    <d v="1899-12-30T20:55:00"/>
  </r>
  <r>
    <n v="44"/>
    <n v="206932"/>
    <d v="2022-08-28T00:00:00"/>
    <d v="1899-12-30T19:02:00"/>
    <s v="XVV-493"/>
    <x v="1"/>
    <n v="51580"/>
    <n v="17180"/>
    <n v="34400"/>
    <n v="19588820"/>
    <s v="0X50  MM T 2"/>
    <x v="2"/>
    <n v="23"/>
    <s v="T_B"/>
    <n v="3478284"/>
    <d v="2022-08-29T00:00:00"/>
    <d v="1899-12-30T15:57:00"/>
    <n v="51660"/>
    <n v="17170"/>
    <n v="34490"/>
    <n v="19581540"/>
    <x v="0"/>
    <x v="0"/>
    <n v="90"/>
    <n v="2.6162790697674418E-3"/>
    <s v="Descargado"/>
    <d v="1899-12-30T20:55:00"/>
  </r>
  <r>
    <n v="45"/>
    <n v="206929"/>
    <d v="2022-08-28T00:00:00"/>
    <d v="1899-12-30T20:14:00"/>
    <s v="SZX-580"/>
    <x v="1"/>
    <n v="52000"/>
    <n v="17900"/>
    <n v="34100"/>
    <n v="19622920"/>
    <s v="0X50  MM T 4"/>
    <x v="2"/>
    <n v="26"/>
    <s v="T_D"/>
    <n v="3478424"/>
    <d v="2022-08-29T00:00:00"/>
    <d v="1899-12-30T16:40:00"/>
    <n v="52200"/>
    <n v="17840"/>
    <n v="34360"/>
    <n v="19615900"/>
    <x v="0"/>
    <x v="0"/>
    <n v="260"/>
    <n v="7.624633431085044E-3"/>
    <s v="Descargado"/>
    <d v="1899-12-30T20:26:00"/>
  </r>
  <r>
    <n v="46"/>
    <n v="206928"/>
    <d v="2022-08-28T00:00:00"/>
    <d v="1899-12-30T17:35:00"/>
    <s v="TJY-208"/>
    <x v="1"/>
    <n v="48840"/>
    <n v="17180"/>
    <n v="31660"/>
    <n v="19654580"/>
    <s v="0X50  MM T 2"/>
    <x v="3"/>
    <n v="23"/>
    <s v="T_B"/>
    <n v="3478624"/>
    <d v="2022-08-29T00:00:00"/>
    <d v="1899-12-30T17:20:00"/>
    <n v="48700"/>
    <n v="17140"/>
    <n v="31560"/>
    <n v="19647460"/>
    <x v="0"/>
    <x v="0"/>
    <n v="-100"/>
    <n v="-3.1585596967782692E-3"/>
    <s v="Descargado"/>
    <d v="1899-12-30T23:45:00"/>
  </r>
  <r>
    <n v="47"/>
    <n v="206937"/>
    <d v="2022-08-28T00:00:00"/>
    <d v="1899-12-30T19:58:00"/>
    <s v="JRP-061"/>
    <x v="1"/>
    <n v="48400"/>
    <n v="17340"/>
    <n v="31060"/>
    <n v="19685640"/>
    <s v="0X50  MM T 2"/>
    <x v="3"/>
    <n v="28"/>
    <s v="T_B"/>
    <n v="3481541"/>
    <d v="2022-08-30T00:00:00"/>
    <d v="1899-12-30T22:10:00"/>
    <n v="48280"/>
    <n v="17160"/>
    <n v="31120"/>
    <n v="19678580"/>
    <x v="0"/>
    <x v="0"/>
    <n v="60"/>
    <n v="1.9317450096587251E-3"/>
    <s v="Descargado"/>
    <d v="1900-01-01T02:12:00"/>
  </r>
  <r>
    <n v="48"/>
    <n v="206144"/>
    <d v="2022-08-28T00:00:00"/>
    <d v="1899-12-30T11:40:00"/>
    <s v="SQY-458"/>
    <x v="1"/>
    <n v="52000"/>
    <n v="18700"/>
    <n v="33300"/>
    <n v="19718940"/>
    <s v="0X50  MM T 3"/>
    <x v="2"/>
    <n v="25"/>
    <s v="T_C"/>
    <n v="3478045"/>
    <d v="2022-08-29T00:00:00"/>
    <d v="1899-12-30T12:06:00"/>
    <n v="50940"/>
    <n v="18530"/>
    <n v="32410"/>
    <n v="19710990"/>
    <x v="1"/>
    <x v="0"/>
    <n v="-890"/>
    <n v="-2.6726726726726727E-2"/>
    <s v="Descargado"/>
    <d v="1899-12-31T00:26:00"/>
  </r>
  <r>
    <n v="49"/>
    <n v="206148"/>
    <d v="2022-08-28T00:00:00"/>
    <d v="1899-12-30T12:05:00"/>
    <s v="SZX-542"/>
    <x v="1"/>
    <n v="51800"/>
    <n v="18700"/>
    <n v="33100"/>
    <n v="19752040"/>
    <s v="0X50  MM T 4"/>
    <x v="2"/>
    <n v="26"/>
    <s v="T_D"/>
    <n v="3478006"/>
    <d v="2022-08-29T00:00:00"/>
    <d v="1899-12-30T11:34:00"/>
    <n v="50820"/>
    <n v="18660"/>
    <n v="32160"/>
    <n v="19743150"/>
    <x v="0"/>
    <x v="0"/>
    <n v="-940"/>
    <n v="-2.8398791540785499E-2"/>
    <s v="Descargado"/>
    <d v="1899-12-30T23:29:00"/>
  </r>
  <r>
    <n v="50"/>
    <n v="206938"/>
    <d v="2022-08-28T00:00:00"/>
    <d v="1899-12-30T20:13:00"/>
    <s v="JRP-019"/>
    <x v="1"/>
    <n v="48100"/>
    <n v="17140"/>
    <n v="30960"/>
    <n v="19783000"/>
    <s v="0X50  MM T 2"/>
    <x v="3"/>
    <n v="23"/>
    <s v="T_B"/>
    <n v="3478804"/>
    <d v="2022-08-29T00:00:00"/>
    <d v="1899-12-30T18:03:00"/>
    <n v="47860"/>
    <n v="17070"/>
    <n v="30790"/>
    <n v="19773940"/>
    <x v="0"/>
    <x v="0"/>
    <n v="-170"/>
    <n v="-5.4909560723514208E-3"/>
    <s v="Descargado"/>
    <d v="1899-12-30T21:50:00"/>
  </r>
  <r>
    <n v="51"/>
    <n v="206939"/>
    <d v="2022-08-28T00:00:00"/>
    <d v="1899-12-30T20:18:00"/>
    <s v="TSR-898"/>
    <x v="1"/>
    <n v="48780"/>
    <n v="17690"/>
    <n v="31090"/>
    <n v="19814090"/>
    <s v="0X50  MM T 2"/>
    <x v="3"/>
    <n v="23"/>
    <s v="T_B"/>
    <n v="3478404"/>
    <d v="2022-08-29T00:00:00"/>
    <d v="1899-12-30T16:34:00"/>
    <n v="48480"/>
    <n v="17630"/>
    <n v="30850"/>
    <n v="19804790"/>
    <x v="0"/>
    <x v="0"/>
    <n v="-240"/>
    <n v="-7.7195239626889674E-3"/>
    <s v="Descargado"/>
    <d v="1899-12-30T20:16:00"/>
  </r>
  <r>
    <n v="52"/>
    <n v="206943"/>
    <d v="2022-08-28T00:00:00"/>
    <d v="1899-12-30T21:57:00"/>
    <s v="JRP-091"/>
    <x v="1"/>
    <n v="48800"/>
    <n v="18000"/>
    <n v="30800"/>
    <n v="19844890"/>
    <s v="0X50  MM T 2"/>
    <x v="3"/>
    <n v="23"/>
    <s v="T_B"/>
    <n v="3477965"/>
    <d v="2022-08-29T00:00:00"/>
    <d v="1899-12-30T11:09:00"/>
    <n v="48000"/>
    <n v="17560"/>
    <n v="30440"/>
    <n v="19835230"/>
    <x v="0"/>
    <x v="0"/>
    <n v="-360"/>
    <n v="-1.1688311688311689E-2"/>
    <s v="Descargado"/>
    <d v="1899-12-30T13:12:00"/>
  </r>
  <r>
    <n v="53"/>
    <n v="206911"/>
    <d v="2022-08-28T00:00:00"/>
    <d v="1899-12-30T15:11:00"/>
    <s v="TTG-493"/>
    <x v="1"/>
    <n v="52300"/>
    <n v="19210"/>
    <n v="33090"/>
    <n v="19877980"/>
    <s v="0X50  MM T 2"/>
    <x v="5"/>
    <n v="23"/>
    <s v="T_B"/>
    <n v="3477984"/>
    <d v="2022-08-29T00:00:00"/>
    <d v="1899-12-30T11:11:00"/>
    <n v="51340"/>
    <n v="18910"/>
    <n v="32430"/>
    <n v="19867660"/>
    <x v="0"/>
    <x v="0"/>
    <n v="-660"/>
    <n v="-1.9945602901178604E-2"/>
    <s v="Descargado"/>
    <d v="1899-12-30T20:00:00"/>
  </r>
  <r>
    <n v="54"/>
    <n v="206945"/>
    <d v="2022-08-28T00:00:00"/>
    <d v="1899-12-30T22:30:00"/>
    <s v="JRP-060"/>
    <x v="1"/>
    <n v="48970"/>
    <n v="17800"/>
    <n v="31170"/>
    <n v="19909150"/>
    <s v="0X50  MM T 2"/>
    <x v="3"/>
    <n v="23"/>
    <s v="T_B"/>
    <n v="3478584"/>
    <d v="2022-08-29T00:00:00"/>
    <d v="1899-12-30T17:12:00"/>
    <n v="48820"/>
    <n v="17090"/>
    <n v="31730"/>
    <n v="19899390"/>
    <x v="0"/>
    <x v="0"/>
    <n v="560"/>
    <n v="1.7965992941931345E-2"/>
    <s v="Descargado"/>
    <d v="1899-12-30T18:42:00"/>
  </r>
  <r>
    <n v="55"/>
    <n v="206919"/>
    <d v="2022-08-28T00:00:00"/>
    <d v="1899-12-30T16:40:00"/>
    <s v="WTO-887"/>
    <x v="1"/>
    <n v="52600"/>
    <n v="18180"/>
    <n v="34420"/>
    <n v="19943570"/>
    <s v="0X50  MM T 2"/>
    <x v="2"/>
    <n v="23"/>
    <s v="T_B"/>
    <n v="3478226"/>
    <d v="2022-08-29T00:00:00"/>
    <d v="1899-12-30T14:08:00"/>
    <n v="52440"/>
    <n v="18320"/>
    <n v="34120"/>
    <n v="19933510"/>
    <x v="0"/>
    <x v="0"/>
    <n v="-300"/>
    <n v="-8.7158628704241715E-3"/>
    <s v="Descargado"/>
    <d v="1899-12-30T21:28:00"/>
  </r>
  <r>
    <n v="56"/>
    <n v="206941"/>
    <d v="2022-08-28T00:00:00"/>
    <d v="1899-12-30T21:42:00"/>
    <s v="KNL-010"/>
    <x v="1"/>
    <n v="50580"/>
    <n v="19330"/>
    <n v="31250"/>
    <n v="19974820"/>
    <s v="0X50  MM T 2"/>
    <x v="2"/>
    <n v="23"/>
    <s v="T_B"/>
    <n v="3478464"/>
    <d v="2022-08-29T00:00:00"/>
    <d v="1899-12-30T16:48:00"/>
    <n v="50220"/>
    <n v="18890"/>
    <n v="31330"/>
    <n v="19964840"/>
    <x v="0"/>
    <x v="0"/>
    <n v="80"/>
    <n v="2.5600000000000002E-3"/>
    <s v="Descargado"/>
    <d v="1899-12-30T19:06:00"/>
  </r>
  <r>
    <n v="57"/>
    <n v="206942"/>
    <d v="2022-08-28T00:00:00"/>
    <d v="1899-12-30T21:50:00"/>
    <s v="XVH-367"/>
    <x v="1"/>
    <n v="48220"/>
    <n v="17700"/>
    <n v="30520"/>
    <n v="20005340"/>
    <s v="0X50  MM T 2"/>
    <x v="3"/>
    <n v="23"/>
    <s v="T_B"/>
    <n v="3478565"/>
    <d v="2022-08-29T00:00:00"/>
    <d v="1899-12-30T17:11:00"/>
    <n v="47820"/>
    <n v="17300"/>
    <n v="30520"/>
    <n v="19995360"/>
    <x v="0"/>
    <x v="0"/>
    <n v="1.0000000000000001E-5"/>
    <n v="0"/>
    <s v="Descargado"/>
    <d v="1899-12-30T19:21:00"/>
  </r>
  <r>
    <n v="58"/>
    <n v="206921"/>
    <d v="2022-08-28T00:00:00"/>
    <d v="1899-12-30T16:17:00"/>
    <s v="SMG-978"/>
    <x v="1"/>
    <n v="48800"/>
    <n v="17810"/>
    <n v="30990"/>
    <n v="20036330"/>
    <s v="0X50  MM T 2"/>
    <x v="3"/>
    <n v="23"/>
    <s v="T_B"/>
    <n v="3478204"/>
    <d v="2022-08-29T00:00:00"/>
    <d v="1899-12-30T13:57:00"/>
    <n v="48920"/>
    <n v="17740"/>
    <n v="31180"/>
    <n v="20026540"/>
    <x v="0"/>
    <x v="0"/>
    <n v="190"/>
    <n v="6.1310100032268477E-3"/>
    <s v="Descargado"/>
    <d v="1899-12-30T21:40:00"/>
  </r>
  <r>
    <n v="59"/>
    <n v="206917"/>
    <d v="2022-08-28T00:00:00"/>
    <d v="1899-12-30T16:04:00"/>
    <s v="SMG-878"/>
    <x v="1"/>
    <n v="48800"/>
    <n v="18070"/>
    <n v="30730"/>
    <n v="20067060"/>
    <s v="0X50  MM T 2"/>
    <x v="3"/>
    <n v="23"/>
    <s v="T_B"/>
    <n v="3478185"/>
    <d v="2022-08-29T00:00:00"/>
    <d v="1899-12-30T13:56:00"/>
    <n v="47900"/>
    <n v="17910"/>
    <n v="29990"/>
    <n v="20056530"/>
    <x v="0"/>
    <x v="0"/>
    <n v="-740"/>
    <n v="-2.4080702896192647E-2"/>
    <s v="Descargado"/>
    <d v="1899-12-30T21:52:00"/>
  </r>
  <r>
    <n v="60"/>
    <n v="206946"/>
    <d v="2022-08-28T00:00:00"/>
    <d v="1899-12-30T22:32:00"/>
    <s v="TKD-395"/>
    <x v="1"/>
    <n v="48860"/>
    <n v="17850"/>
    <n v="31010"/>
    <n v="20098070"/>
    <s v="0X50  MM T 2"/>
    <x v="3"/>
    <n v="23"/>
    <s v="T_B"/>
    <n v="3477951"/>
    <d v="2022-08-29T00:00:00"/>
    <d v="1899-12-30T10:22:00"/>
    <n v="48580"/>
    <n v="17510"/>
    <n v="31070"/>
    <n v="20087600"/>
    <x v="0"/>
    <x v="0"/>
    <n v="60"/>
    <n v="1.9348597226701064E-3"/>
    <s v="Descargado"/>
    <d v="1899-12-30T11:50:00"/>
  </r>
  <r>
    <n v="61"/>
    <n v="206944"/>
    <d v="2022-08-28T00:00:00"/>
    <d v="1899-12-30T22:15:00"/>
    <s v="JRP-053"/>
    <x v="1"/>
    <n v="48560"/>
    <n v="17600"/>
    <n v="30960"/>
    <n v="20129030"/>
    <s v="0X50  MM T 2"/>
    <x v="3"/>
    <n v="28"/>
    <s v="T_B"/>
    <n v="3481542"/>
    <d v="2022-08-30T00:00:00"/>
    <d v="1899-12-30T22:15:00"/>
    <n v="47940"/>
    <n v="17080"/>
    <n v="30860"/>
    <n v="20118460"/>
    <x v="0"/>
    <x v="0"/>
    <n v="-100"/>
    <n v="-3.2299741602067182E-3"/>
    <s v="Descargado"/>
    <d v="1900-01-01T00:00:00"/>
  </r>
  <r>
    <n v="62"/>
    <n v="206936"/>
    <d v="2022-08-28T00:00:00"/>
    <d v="1899-12-30T20:53:00"/>
    <s v="XVM-605"/>
    <x v="1"/>
    <n v="48980"/>
    <n v="17930"/>
    <n v="31050"/>
    <n v="20160080"/>
    <s v="0X50  MM T 2"/>
    <x v="3"/>
    <n v="23"/>
    <s v="T_B"/>
    <n v="3479010"/>
    <d v="2022-08-29T00:00:00"/>
    <d v="1899-12-30T20:53:00"/>
    <n v="48320"/>
    <n v="17700"/>
    <n v="30620"/>
    <n v="20149080"/>
    <x v="0"/>
    <x v="0"/>
    <n v="-430"/>
    <n v="-1.3848631239935587E-2"/>
    <s v="Descargado"/>
    <d v="1899-12-31T00:00:00"/>
  </r>
  <r>
    <n v="63"/>
    <n v="206925"/>
    <d v="2022-08-28T00:00:00"/>
    <d v="1899-12-30T17:07:00"/>
    <s v="SMI-498"/>
    <x v="1"/>
    <n v="48220"/>
    <n v="17570"/>
    <n v="30650"/>
    <n v="20190730"/>
    <s v="0X50  MM T 2"/>
    <x v="3"/>
    <n v="23"/>
    <s v="T_B"/>
    <n v="3478251"/>
    <d v="2022-08-29T00:00:00"/>
    <d v="1899-12-30T14:54:00"/>
    <n v="48600"/>
    <n v="17880"/>
    <n v="30720"/>
    <n v="20179800"/>
    <x v="0"/>
    <x v="0"/>
    <n v="70"/>
    <n v="2.2838499184339315E-3"/>
    <s v="Descargado"/>
    <d v="1899-12-30T21:47:00"/>
  </r>
  <r>
    <n v="64"/>
    <n v="206948"/>
    <d v="2022-08-29T00:00:00"/>
    <d v="1899-12-30T11:27:00"/>
    <s v="STW-825"/>
    <x v="1"/>
    <n v="51440"/>
    <n v="17450"/>
    <n v="33990"/>
    <n v="20224720"/>
    <s v="0X50  MM T 1"/>
    <x v="4"/>
    <n v="22"/>
    <s v="T_A"/>
    <n v="3479066"/>
    <d v="2022-08-29T00:00:00"/>
    <d v="1899-12-30T21:48:00"/>
    <n v="51180"/>
    <n v="17500"/>
    <n v="33680"/>
    <n v="20213480"/>
    <x v="0"/>
    <x v="0"/>
    <n v="-310"/>
    <n v="-9.1203295086790225E-3"/>
    <s v="Descargado"/>
    <d v="1899-12-30T10:21:00"/>
  </r>
  <r>
    <n v="65"/>
    <n v="209251"/>
    <d v="2022-08-29T00:00:00"/>
    <d v="1899-12-30T11:58:00"/>
    <s v="GDX-786"/>
    <x v="1"/>
    <n v="52400"/>
    <n v="17860"/>
    <n v="34540"/>
    <n v="20259260"/>
    <s v="0X50  MM T 1"/>
    <x v="4"/>
    <n v="22"/>
    <s v="T_A"/>
    <n v="3479065"/>
    <d v="2022-08-29T00:00:00"/>
    <d v="1899-12-30T21:45:00"/>
    <n v="52480"/>
    <n v="17930"/>
    <n v="34550"/>
    <n v="20248030"/>
    <x v="0"/>
    <x v="0"/>
    <n v="10"/>
    <n v="2.8951939779965256E-4"/>
    <s v="Descargado"/>
    <d v="1899-12-30T09:47:00"/>
  </r>
  <r>
    <n v="66"/>
    <n v="209253"/>
    <d v="2022-08-29T00:00:00"/>
    <d v="1899-12-30T12:25:00"/>
    <s v="SUB-755"/>
    <x v="1"/>
    <n v="48880"/>
    <n v="17270"/>
    <n v="31610"/>
    <n v="20290870"/>
    <s v="0X50  MM T 1"/>
    <x v="3"/>
    <n v="22"/>
    <s v="T_A"/>
    <n v="3479005"/>
    <d v="2022-08-29T00:00:00"/>
    <d v="1899-12-30T20:42:00"/>
    <n v="48900"/>
    <n v="17400"/>
    <n v="31500"/>
    <n v="20279530"/>
    <x v="0"/>
    <x v="0"/>
    <n v="-110"/>
    <n v="-3.4799114204365706E-3"/>
    <s v="Descargado"/>
    <d v="1899-12-30T08:17:00"/>
  </r>
  <r>
    <n v="67"/>
    <n v="209254"/>
    <d v="2022-08-29T00:00:00"/>
    <d v="1899-12-30T12:42:00"/>
    <s v="TIO-245"/>
    <x v="1"/>
    <n v="48600"/>
    <n v="17860"/>
    <n v="30740"/>
    <n v="20321610"/>
    <s v="0X50  MM T 1"/>
    <x v="3"/>
    <n v="22"/>
    <s v="T_A"/>
    <n v="3479085"/>
    <d v="2022-08-29T00:00:00"/>
    <d v="1899-12-30T21:49:00"/>
    <n v="48540"/>
    <n v="17810"/>
    <n v="30730"/>
    <n v="20310260"/>
    <x v="0"/>
    <x v="0"/>
    <n v="-10"/>
    <n v="-3.2530904359141186E-4"/>
    <s v="Descargado"/>
    <d v="1899-12-30T09:07:00"/>
  </r>
  <r>
    <n v="68"/>
    <n v="209256"/>
    <d v="2022-08-29T00:00:00"/>
    <d v="1899-12-30T12:00:00"/>
    <s v="SUM-584"/>
    <x v="1"/>
    <n v="48680"/>
    <n v="17370"/>
    <n v="31310"/>
    <n v="20352920"/>
    <s v="0X50  MM T 1"/>
    <x v="3"/>
    <n v="27"/>
    <s v="T_A"/>
    <n v="3480224"/>
    <d v="2022-08-30T00:00:00"/>
    <d v="1899-12-30T14:33:00"/>
    <n v="48620"/>
    <n v="17250"/>
    <n v="31370"/>
    <n v="20341630"/>
    <x v="0"/>
    <x v="0"/>
    <n v="60"/>
    <n v="1.9163206643244969E-3"/>
    <s v="Descargado"/>
    <d v="1899-12-31T02:33:00"/>
  </r>
  <r>
    <n v="69"/>
    <n v="209260"/>
    <d v="2022-08-29T00:00:00"/>
    <d v="1899-12-30T14:09:00"/>
    <s v="SRP-805"/>
    <x v="1"/>
    <n v="47160"/>
    <n v="20730"/>
    <n v="26430"/>
    <n v="20379350"/>
    <s v="0X50  MM T 1"/>
    <x v="2"/>
    <n v="27"/>
    <s v="T_A"/>
    <n v="3479544"/>
    <d v="2022-08-30T00:00:00"/>
    <d v="1899-12-30T10:27:00"/>
    <n v="47320"/>
    <n v="20770"/>
    <n v="26550"/>
    <n v="20368180"/>
    <x v="0"/>
    <x v="0"/>
    <n v="120"/>
    <n v="4.5402951191827468E-3"/>
    <s v="Descargado"/>
    <d v="1899-12-30T20:18:00"/>
  </r>
  <r>
    <n v="70"/>
    <n v="209259"/>
    <d v="2022-08-29T00:00:00"/>
    <d v="1899-12-30T14:07:00"/>
    <s v="SNW-780"/>
    <x v="1"/>
    <n v="51940"/>
    <n v="18340"/>
    <n v="33600"/>
    <n v="20412950"/>
    <s v="0X50  MM T 1"/>
    <x v="5"/>
    <n v="27"/>
    <s v="T_A"/>
    <n v="3481024"/>
    <d v="2022-08-30T00:00:00"/>
    <d v="1899-12-30T20:52:00"/>
    <n v="51600"/>
    <n v="18080"/>
    <n v="33520"/>
    <n v="20401700"/>
    <x v="0"/>
    <x v="0"/>
    <n v="-80"/>
    <n v="-2.3809523809523812E-3"/>
    <s v="Descargado"/>
    <d v="1899-12-31T06:45:00"/>
  </r>
  <r>
    <n v="71"/>
    <n v="209261"/>
    <d v="2022-08-29T00:00:00"/>
    <d v="1899-12-30T14:28:00"/>
    <s v="SKI-254"/>
    <x v="1"/>
    <n v="48640"/>
    <n v="18090"/>
    <n v="30550"/>
    <n v="20443500"/>
    <s v="0X50  MM T 1"/>
    <x v="3"/>
    <n v="22"/>
    <s v="T_A"/>
    <n v="3479109"/>
    <d v="2022-08-29T00:00:00"/>
    <d v="1899-12-30T23:29:00"/>
    <n v="48480"/>
    <n v="17950"/>
    <n v="30530"/>
    <n v="20432230"/>
    <x v="0"/>
    <x v="0"/>
    <n v="-20"/>
    <n v="-6.5466448445171855E-4"/>
    <s v="Descargado"/>
    <d v="1899-12-30T09:01:00"/>
  </r>
  <r>
    <n v="72"/>
    <n v="209269"/>
    <d v="2022-08-29T00:00:00"/>
    <d v="1899-12-30T15:20:00"/>
    <s v="JYM-720"/>
    <x v="1"/>
    <n v="51880"/>
    <n v="17430"/>
    <n v="34450"/>
    <n v="20477950"/>
    <s v="0X50  MM T 1"/>
    <x v="4"/>
    <n v="27"/>
    <s v="T_A"/>
    <n v="3479205"/>
    <d v="2022-08-30T00:00:00"/>
    <d v="1899-12-30T08:38:00"/>
    <n v="51960"/>
    <n v="17480"/>
    <n v="34480"/>
    <n v="20466710"/>
    <x v="0"/>
    <x v="0"/>
    <n v="30"/>
    <n v="8.7082728592162558E-4"/>
    <s v="Descargado"/>
    <d v="1899-12-30T17:18:00"/>
  </r>
  <r>
    <n v="73"/>
    <n v="209271"/>
    <d v="2022-08-29T00:00:00"/>
    <d v="1899-12-30T15:45:00"/>
    <s v="JRP-057"/>
    <x v="1"/>
    <n v="47740"/>
    <n v="17190"/>
    <n v="30550"/>
    <n v="20508500"/>
    <s v="0X50  MM T 1"/>
    <x v="3"/>
    <n v="27"/>
    <s v="T_A"/>
    <n v="3479244"/>
    <d v="2022-08-30T00:00:00"/>
    <d v="1899-12-30T08:49:00"/>
    <n v="47620"/>
    <n v="17060"/>
    <n v="30560"/>
    <n v="20497270"/>
    <x v="0"/>
    <x v="0"/>
    <n v="10"/>
    <n v="3.2733224222585927E-4"/>
    <s v="Descargado"/>
    <d v="1899-12-30T17:04:00"/>
  </r>
  <r>
    <n v="74"/>
    <n v="209273"/>
    <d v="2022-08-29T00:00:00"/>
    <d v="1899-12-30T16:00:00"/>
    <s v="SOE-646"/>
    <x v="1"/>
    <n v="47340"/>
    <n v="16660"/>
    <n v="30680"/>
    <n v="20539180"/>
    <s v="0X50  MM T 1"/>
    <x v="3"/>
    <n v="27"/>
    <s v="T_A"/>
    <n v="3480304"/>
    <d v="2022-08-30T00:00:00"/>
    <d v="1899-12-30T14:35:00"/>
    <n v="47300"/>
    <n v="16640"/>
    <n v="30660"/>
    <n v="20527930"/>
    <x v="0"/>
    <x v="0"/>
    <n v="-20"/>
    <n v="-6.5189048239895696E-4"/>
    <s v="Descargado"/>
    <d v="1899-12-30T22:35:00"/>
  </r>
  <r>
    <n v="75"/>
    <n v="209274"/>
    <d v="2022-08-29T00:00:00"/>
    <d v="1899-12-30T16:15:00"/>
    <s v="WNO-941"/>
    <x v="1"/>
    <n v="51900"/>
    <n v="17610"/>
    <n v="34290"/>
    <n v="20573470"/>
    <s v="0X50  MM T 1"/>
    <x v="4"/>
    <n v="27"/>
    <s v="T_A"/>
    <n v="3479204"/>
    <d v="2022-08-30T00:00:00"/>
    <d v="1899-12-30T08:37:00"/>
    <n v="51960"/>
    <n v="17650"/>
    <n v="34310"/>
    <n v="20562240"/>
    <x v="0"/>
    <x v="0"/>
    <n v="20"/>
    <n v="5.8326042578011087E-4"/>
    <s v="Descargado"/>
    <d v="1899-12-30T16:22:00"/>
  </r>
  <r>
    <n v="76"/>
    <n v="209275"/>
    <d v="2022-08-29T00:00:00"/>
    <d v="1899-12-30T16:24:00"/>
    <s v="GDY-159"/>
    <x v="1"/>
    <n v="52240"/>
    <n v="17680"/>
    <n v="34560"/>
    <n v="20608030"/>
    <s v="0X50  MM T 1"/>
    <x v="5"/>
    <n v="27"/>
    <s v="T_A"/>
    <n v="3481204"/>
    <d v="2022-08-30T00:00:00"/>
    <d v="1899-12-30T10:42:00"/>
    <n v="52100"/>
    <n v="17500"/>
    <n v="34600"/>
    <n v="20596840"/>
    <x v="0"/>
    <x v="0"/>
    <n v="40"/>
    <n v="1.1574074074074073E-3"/>
    <s v="Descargado"/>
    <d v="1899-12-30T18:18:00"/>
  </r>
  <r>
    <n v="77"/>
    <n v="209280"/>
    <d v="2022-08-29T00:00:00"/>
    <d v="1899-12-30T16:43:00"/>
    <s v="JRO-994"/>
    <x v="1"/>
    <n v="47450"/>
    <n v="17270"/>
    <n v="30180"/>
    <n v="20638210"/>
    <s v="0X50  MM T 1"/>
    <x v="3"/>
    <n v="27"/>
    <s v="T_A"/>
    <n v="3479564"/>
    <d v="2022-08-30T00:00:00"/>
    <d v="1899-12-30T10:31:00"/>
    <n v="47420"/>
    <n v="17180"/>
    <n v="30240"/>
    <n v="20627080"/>
    <x v="0"/>
    <x v="0"/>
    <n v="60"/>
    <n v="1.9880715705765406E-3"/>
    <s v="Descargado"/>
    <d v="1899-12-30T17:48:00"/>
  </r>
  <r>
    <n v="78"/>
    <n v="209283"/>
    <d v="2022-08-29T00:00:00"/>
    <d v="1899-12-30T17:10:00"/>
    <s v="TPV-401"/>
    <x v="1"/>
    <n v="51960"/>
    <n v="18110"/>
    <n v="33850"/>
    <n v="20672060"/>
    <s v="0X50  MM T 4"/>
    <x v="5"/>
    <n v="26"/>
    <s v="T_D"/>
    <n v="3479624"/>
    <d v="2022-08-30T00:00:00"/>
    <d v="1899-12-30T10:44:00"/>
    <n v="51540"/>
    <n v="17860"/>
    <n v="33680"/>
    <n v="20660760"/>
    <x v="0"/>
    <x v="0"/>
    <n v="-170"/>
    <n v="-5.0221565731166911E-3"/>
    <s v="Descargado"/>
    <d v="1899-12-30T17:34:00"/>
  </r>
  <r>
    <n v="79"/>
    <n v="209286"/>
    <d v="2022-08-29T00:00:00"/>
    <d v="1899-12-30T17:28:00"/>
    <s v="JRP-091"/>
    <x v="1"/>
    <n v="48660"/>
    <n v="17440"/>
    <n v="31220"/>
    <n v="20703280"/>
    <s v="0X50  MM T 1"/>
    <x v="3"/>
    <n v="27"/>
    <s v="T_A"/>
    <n v="3479444"/>
    <d v="2022-08-30T00:00:00"/>
    <d v="1899-12-30T09:25:00"/>
    <n v="48560"/>
    <n v="17350"/>
    <n v="31210"/>
    <n v="20691970"/>
    <x v="0"/>
    <x v="0"/>
    <n v="-10"/>
    <n v="-3.2030749519538755E-4"/>
    <s v="Descargado"/>
    <d v="1899-12-30T15:57:00"/>
  </r>
  <r>
    <n v="80"/>
    <n v="209255"/>
    <d v="2022-08-29T00:00:00"/>
    <d v="1899-12-30T13:00:00"/>
    <s v="TMF-819"/>
    <x v="1"/>
    <n v="48300"/>
    <n v="17540"/>
    <n v="30760"/>
    <n v="20734040"/>
    <s v="0X50  MM T 1"/>
    <x v="3"/>
    <n v="22"/>
    <s v="T_A"/>
    <n v="3479064"/>
    <d v="2022-08-29T00:00:00"/>
    <d v="1899-12-30T21:31:00"/>
    <n v="48020"/>
    <n v="17350"/>
    <n v="30670"/>
    <n v="20722640"/>
    <x v="0"/>
    <x v="0"/>
    <n v="-90"/>
    <n v="-2.9258777633289989E-3"/>
    <s v="Descargado"/>
    <d v="1899-12-30T08:31:00"/>
  </r>
  <r>
    <n v="81"/>
    <n v="209289"/>
    <d v="2022-08-29T00:00:00"/>
    <d v="1899-12-30T19:24:00"/>
    <s v="JRP-073"/>
    <x v="1"/>
    <n v="48740"/>
    <n v="17440"/>
    <n v="31300"/>
    <n v="20765340"/>
    <s v="0X50  MM T 4"/>
    <x v="3"/>
    <n v="26"/>
    <s v="T_D"/>
    <n v="3479904"/>
    <d v="2022-08-30T00:00:00"/>
    <d v="1899-12-30T11:46:00"/>
    <n v="48700"/>
    <n v="17390"/>
    <n v="31310"/>
    <n v="20753950"/>
    <x v="0"/>
    <x v="0"/>
    <n v="10"/>
    <n v="3.1948881789137381E-4"/>
    <s v="Descargado"/>
    <d v="1899-12-30T16:22:00"/>
  </r>
  <r>
    <n v="82"/>
    <n v="209292"/>
    <d v="2022-08-29T00:00:00"/>
    <d v="1899-12-30T19:42:00"/>
    <s v="GDW-424"/>
    <x v="1"/>
    <n v="52380"/>
    <n v="18090"/>
    <n v="34290"/>
    <n v="20799630"/>
    <s v="0X50  MM T 4"/>
    <x v="5"/>
    <n v="26"/>
    <s v="T_D"/>
    <n v="3481546"/>
    <d v="2022-08-30T00:00:00"/>
    <d v="1899-12-30T22:38:00"/>
    <n v="52500"/>
    <n v="17980"/>
    <n v="34520"/>
    <n v="20788470"/>
    <x v="0"/>
    <x v="0"/>
    <n v="230"/>
    <n v="6.7074948964712744E-3"/>
    <s v="Descargado"/>
    <d v="1899-12-31T02:56:00"/>
  </r>
  <r>
    <n v="83"/>
    <n v="209293"/>
    <d v="2022-08-29T00:00:00"/>
    <d v="1899-12-30T19:55:00"/>
    <s v="SNP-799"/>
    <x v="1"/>
    <n v="52080"/>
    <n v="18480"/>
    <n v="33600"/>
    <n v="20833230"/>
    <s v="0X50  MM T 1"/>
    <x v="5"/>
    <n v="27"/>
    <s v="T_A"/>
    <n v="3479764"/>
    <d v="2022-08-30T00:00:00"/>
    <d v="1899-12-30T11:19:00"/>
    <n v="51880"/>
    <n v="18710"/>
    <n v="33170"/>
    <n v="20821640"/>
    <x v="0"/>
    <x v="0"/>
    <n v="-430"/>
    <n v="-1.2797619047619047E-2"/>
    <s v="Descargado"/>
    <d v="1899-12-30T15:24:00"/>
  </r>
  <r>
    <n v="84"/>
    <n v="209294"/>
    <d v="2022-08-29T00:00:00"/>
    <d v="1899-12-30T19:59:00"/>
    <s v="JRP-081"/>
    <x v="1"/>
    <n v="48880"/>
    <n v="17240"/>
    <n v="31640"/>
    <n v="20864870"/>
    <s v="0X50  MM T 1"/>
    <x v="3"/>
    <n v="27"/>
    <s v="T_A"/>
    <n v="3480084"/>
    <d v="2022-08-30T00:00:00"/>
    <d v="1899-12-30T13:43:00"/>
    <n v="48740"/>
    <n v="17170"/>
    <n v="31570"/>
    <n v="20853210"/>
    <x v="0"/>
    <x v="0"/>
    <n v="-70"/>
    <n v="-2.2123893805309734E-3"/>
    <s v="Descargado"/>
    <d v="1899-12-30T17:44:00"/>
  </r>
  <r>
    <n v="85"/>
    <n v="209295"/>
    <d v="2022-08-29T00:00:00"/>
    <d v="1899-12-30T20:20:00"/>
    <s v="TTG-493"/>
    <x v="1"/>
    <n v="52390"/>
    <n v="18650"/>
    <n v="33740"/>
    <n v="20898610"/>
    <s v="0X50  MM T 1"/>
    <x v="5"/>
    <n v="27"/>
    <s v="T_A"/>
    <n v="3479844"/>
    <d v="2022-08-30T00:00:00"/>
    <d v="1899-12-30T11:29:00"/>
    <n v="52420"/>
    <n v="18990"/>
    <n v="33430"/>
    <n v="20886640"/>
    <x v="0"/>
    <x v="0"/>
    <n v="-310"/>
    <n v="-9.1879075281564911E-3"/>
    <s v="Descargado"/>
    <d v="1899-12-30T15:09:00"/>
  </r>
  <r>
    <n v="86"/>
    <n v="209296"/>
    <d v="2022-08-29T00:00:00"/>
    <d v="1899-12-30T20:32:00"/>
    <s v="ESQ-655"/>
    <x v="1"/>
    <n v="51980"/>
    <n v="18690"/>
    <n v="33290"/>
    <n v="20931900"/>
    <s v="0X50  MM T 1"/>
    <x v="5"/>
    <n v="27"/>
    <s v="T_A"/>
    <n v="3479784"/>
    <d v="2022-08-30T00:00:00"/>
    <d v="1899-12-30T11:21:00"/>
    <n v="51760"/>
    <n v="18850"/>
    <n v="32910"/>
    <n v="20919550"/>
    <x v="0"/>
    <x v="0"/>
    <n v="-380"/>
    <n v="-1.1414839291078402E-2"/>
    <s v="Descargado"/>
    <d v="1899-12-30T14:49:00"/>
  </r>
  <r>
    <n v="87"/>
    <n v="209297"/>
    <d v="2022-08-29T00:00:00"/>
    <d v="1899-12-30T20:40:00"/>
    <s v="TPP-899"/>
    <x v="1"/>
    <n v="52300"/>
    <n v="17220"/>
    <n v="35080"/>
    <n v="20966980"/>
    <s v="0X50  MM T 4"/>
    <x v="4"/>
    <n v="26"/>
    <s v="T_D"/>
    <n v="3479324"/>
    <d v="2022-08-30T00:00:00"/>
    <d v="1899-12-30T09:01:00"/>
    <n v="52320"/>
    <n v="17370"/>
    <n v="34950"/>
    <n v="20954500"/>
    <x v="0"/>
    <x v="0"/>
    <n v="-130"/>
    <n v="-3.7058152793614596E-3"/>
    <s v="Descargado"/>
    <d v="1899-12-30T12:21:00"/>
  </r>
  <r>
    <n v="88"/>
    <n v="209298"/>
    <d v="2022-08-29T00:00:00"/>
    <d v="1899-12-30T20:50:00"/>
    <s v="TKD-395"/>
    <x v="1"/>
    <n v="48900"/>
    <n v="17620"/>
    <n v="31280"/>
    <n v="20998260"/>
    <s v="0X50  MM T 4"/>
    <x v="3"/>
    <n v="26"/>
    <s v="T_D"/>
    <n v="3479304"/>
    <d v="2022-08-30T00:00:00"/>
    <d v="1899-12-30T08:58:00"/>
    <n v="49000"/>
    <n v="17670"/>
    <n v="31330"/>
    <n v="20985830"/>
    <x v="0"/>
    <x v="0"/>
    <n v="50"/>
    <n v="1.59846547314578E-3"/>
    <s v="Descargado"/>
    <d v="1899-12-30T12:08:00"/>
  </r>
  <r>
    <n v="89"/>
    <n v="209299"/>
    <d v="2022-08-29T00:00:00"/>
    <d v="1899-12-30T21:07:00"/>
    <s v="JYN-718"/>
    <x v="1"/>
    <n v="52180"/>
    <n v="18120"/>
    <n v="34060"/>
    <n v="21032320"/>
    <s v="0X50  MM T 1"/>
    <x v="5"/>
    <n v="27"/>
    <s v="T_A"/>
    <n v="3480164"/>
    <d v="2022-08-30T00:00:00"/>
    <d v="1899-12-30T14:08:00"/>
    <n v="52000"/>
    <n v="18100"/>
    <n v="33900"/>
    <n v="21019730"/>
    <x v="0"/>
    <x v="0"/>
    <n v="-160"/>
    <n v="-4.6975924838520257E-3"/>
    <s v="Descargado"/>
    <d v="1899-12-30T17:01:00"/>
  </r>
  <r>
    <n v="90"/>
    <n v="209300"/>
    <d v="2022-08-29T00:00:00"/>
    <d v="1899-12-30T21:31:00"/>
    <s v="STZ-785"/>
    <x v="1"/>
    <n v="52200"/>
    <n v="17840"/>
    <n v="34360"/>
    <n v="21066680"/>
    <s v="0X50  MM T 1"/>
    <x v="5"/>
    <n v="27"/>
    <s v="T_A"/>
    <n v="3480165"/>
    <d v="2022-08-30T00:00:00"/>
    <d v="1899-12-30T14:09:00"/>
    <n v="52460"/>
    <n v="18190"/>
    <n v="34270"/>
    <n v="21054000"/>
    <x v="0"/>
    <x v="0"/>
    <n v="-90"/>
    <n v="-2.6193247962747381E-3"/>
    <s v="Descargado"/>
    <d v="1899-12-30T16:38:00"/>
  </r>
  <r>
    <n v="91"/>
    <n v="205486"/>
    <d v="2022-08-29T00:00:00"/>
    <d v="1899-12-30T21:49:00"/>
    <s v="SMI-498"/>
    <x v="1"/>
    <n v="48820"/>
    <n v="17730"/>
    <n v="31090"/>
    <n v="21097770"/>
    <s v="0X50  MM T 1"/>
    <x v="3"/>
    <n v="27"/>
    <s v="T_A"/>
    <n v="3480384"/>
    <d v="2022-08-30T00:00:00"/>
    <d v="1899-12-30T14:44:00"/>
    <n v="48860"/>
    <n v="17840"/>
    <n v="31020"/>
    <n v="21085020"/>
    <x v="0"/>
    <x v="0"/>
    <n v="-70"/>
    <n v="-2.2515278224509491E-3"/>
    <s v="Descargado"/>
    <d v="1899-12-30T16:55:00"/>
  </r>
  <r>
    <n v="92"/>
    <n v="205490"/>
    <d v="2022-08-29T00:00:00"/>
    <d v="1899-12-30T22:40:00"/>
    <s v="SNV-834"/>
    <x v="1"/>
    <n v="51840"/>
    <n v="18100"/>
    <n v="33740"/>
    <n v="21131510"/>
    <s v="0X50  MM T 1"/>
    <x v="5"/>
    <n v="27"/>
    <s v="T_A"/>
    <n v="3480284"/>
    <d v="2022-08-30T00:00:00"/>
    <d v="1899-12-30T14:31:00"/>
    <n v="51620"/>
    <n v="18160"/>
    <n v="33460"/>
    <n v="21118480"/>
    <x v="0"/>
    <x v="0"/>
    <n v="-280"/>
    <n v="-8.2987551867219917E-3"/>
    <s v="Descargado"/>
    <d v="1899-12-30T15:51:00"/>
  </r>
  <r>
    <n v="93"/>
    <n v="205491"/>
    <d v="2022-08-29T00:00:00"/>
    <d v="1899-12-30T22:54:00"/>
    <s v="JYM-748"/>
    <x v="1"/>
    <n v="52390"/>
    <n v="18840"/>
    <n v="33550"/>
    <n v="21165060"/>
    <s v="0X50  MM T 1"/>
    <x v="5"/>
    <n v="27"/>
    <s v="T_A"/>
    <n v="3480504"/>
    <d v="2022-08-30T00:00:00"/>
    <d v="1899-12-30T15:23:00"/>
    <n v="52540"/>
    <n v="18900"/>
    <n v="33640"/>
    <n v="21152120"/>
    <x v="0"/>
    <x v="0"/>
    <n v="90"/>
    <n v="2.6825633383010432E-3"/>
    <s v="Descargado"/>
    <d v="1899-12-30T16:29:00"/>
  </r>
  <r>
    <n v="94"/>
    <n v="205493"/>
    <d v="2022-08-29T00:00:00"/>
    <d v="1899-12-30T23:09:00"/>
    <s v="SSW-836"/>
    <x v="1"/>
    <n v="48680"/>
    <n v="17410"/>
    <n v="31270"/>
    <n v="21196330"/>
    <s v="0X50  MM T 1"/>
    <x v="3"/>
    <n v="27"/>
    <s v="T_A"/>
    <n v="3481164"/>
    <d v="2022-08-30T00:00:00"/>
    <d v="1899-12-30T18:03:00"/>
    <n v="48460"/>
    <n v="17360"/>
    <n v="31100"/>
    <n v="21183220"/>
    <x v="0"/>
    <x v="0"/>
    <n v="-170"/>
    <n v="-5.4365206267988483E-3"/>
    <s v="Descargado"/>
    <d v="1899-12-30T18:54:00"/>
  </r>
  <r>
    <n v="95"/>
    <n v="205495"/>
    <d v="2022-08-29T00:00:00"/>
    <d v="1899-12-30T23:35:00"/>
    <s v="JRP-054"/>
    <x v="1"/>
    <n v="48750"/>
    <n v="17320"/>
    <n v="31430"/>
    <n v="21227760"/>
    <s v="0X50  MM T 1"/>
    <x v="3"/>
    <n v="27"/>
    <s v="T_A"/>
    <n v="3480385"/>
    <d v="2022-08-30T00:00:00"/>
    <d v="1899-12-30T14:47:00"/>
    <n v="48580"/>
    <n v="17220"/>
    <n v="31360"/>
    <n v="21214580"/>
    <x v="0"/>
    <x v="0"/>
    <n v="-70"/>
    <n v="-2.2271714922048997E-3"/>
    <s v="Descargado"/>
    <d v="1899-12-30T15:12:00"/>
  </r>
  <r>
    <n v="96"/>
    <n v="205496"/>
    <d v="2022-08-29T00:00:00"/>
    <d v="1899-12-30T23:59:00"/>
    <s v="JYN-658"/>
    <x v="1"/>
    <n v="52200"/>
    <n v="17540"/>
    <n v="34660"/>
    <n v="21262420"/>
    <s v="0X50  MM T 1"/>
    <x v="5"/>
    <n v="27"/>
    <s v="T_A"/>
    <n v="3481084"/>
    <d v="2022-08-30T00:00:00"/>
    <d v="1899-12-30T21:34:00"/>
    <n v="52140"/>
    <n v="17430"/>
    <n v="34710"/>
    <n v="21249290"/>
    <x v="0"/>
    <x v="0"/>
    <n v="50"/>
    <n v="1.4425851125216388E-3"/>
    <s v="Descargado"/>
    <d v="1899-12-30T21:35:00"/>
  </r>
  <r>
    <n v="97"/>
    <n v="206950"/>
    <d v="2022-08-29T00:00:00"/>
    <d v="1899-12-30T11:50:00"/>
    <s v="SUL-148"/>
    <x v="1"/>
    <n v="48860"/>
    <n v="17890"/>
    <n v="30970"/>
    <n v="21293390"/>
    <s v="0X50  MM T 1"/>
    <x v="3"/>
    <n v="27"/>
    <s v="T_A"/>
    <n v="3479086"/>
    <d v="2022-08-29T00:00:00"/>
    <d v="1899-12-30T21:52:00"/>
    <n v="48720"/>
    <n v="17780"/>
    <n v="30940"/>
    <n v="21280230"/>
    <x v="0"/>
    <x v="0"/>
    <n v="-30"/>
    <n v="-9.686793671294801E-4"/>
    <s v="Descargado"/>
    <d v="1899-12-30T10:02:00"/>
  </r>
  <r>
    <n v="98"/>
    <n v="205497"/>
    <d v="2022-08-30T00:00:00"/>
    <d v="1899-12-30T01:38:00"/>
    <s v="TKD-337"/>
    <x v="1"/>
    <n v="47000"/>
    <n v="16400"/>
    <n v="30600"/>
    <n v="21323990"/>
    <s v="0X50  MM T 1"/>
    <x v="3"/>
    <n v="27"/>
    <s v="T_A"/>
    <n v="3480044"/>
    <d v="2022-08-30T00:00:00"/>
    <d v="1899-12-30T13:28:00"/>
    <n v="46840"/>
    <n v="16350"/>
    <n v="30490"/>
    <n v="21310720"/>
    <x v="0"/>
    <x v="0"/>
    <n v="-110"/>
    <n v="-3.5947712418300652E-3"/>
    <s v="Descargado"/>
    <d v="1899-12-30T11:50:00"/>
  </r>
  <r>
    <n v="99"/>
    <n v="205498"/>
    <d v="2022-08-30T00:00:00"/>
    <d v="1899-12-30T01:52:00"/>
    <s v="TSR-898"/>
    <x v="1"/>
    <n v="48900"/>
    <n v="17700"/>
    <n v="31200"/>
    <n v="21355190"/>
    <s v="0X50  MM T 1"/>
    <x v="3"/>
    <n v="27"/>
    <s v="T_A"/>
    <n v="3480944"/>
    <d v="2022-08-30T00:00:00"/>
    <d v="1899-12-30T17:24:00"/>
    <n v="48980"/>
    <n v="17790"/>
    <n v="31190"/>
    <n v="21341910"/>
    <x v="0"/>
    <x v="0"/>
    <n v="-10"/>
    <n v="-3.2051282051282051E-4"/>
    <s v="Descargado"/>
    <d v="1899-12-30T15:32:00"/>
  </r>
  <r>
    <n v="100"/>
    <n v="205500"/>
    <d v="2022-08-30T00:00:00"/>
    <d v="1899-12-30T02:17:00"/>
    <s v="SZX-580"/>
    <x v="1"/>
    <n v="52290"/>
    <n v="17910"/>
    <n v="34380"/>
    <n v="21389570"/>
    <s v="0X50  MM T 1"/>
    <x v="2"/>
    <n v="27"/>
    <s v="T_A"/>
    <n v="3481543"/>
    <d v="2022-08-30T00:00:00"/>
    <d v="1899-12-30T22:30:00"/>
    <n v="52220"/>
    <n v="17870"/>
    <n v="34350"/>
    <n v="21376260"/>
    <x v="0"/>
    <x v="0"/>
    <n v="-30"/>
    <n v="-8.7260034904013963E-4"/>
    <s v="Descargado"/>
    <d v="1899-12-30T20:13:00"/>
  </r>
  <r>
    <n v="101"/>
    <n v="208901"/>
    <d v="2022-08-30T00:00:00"/>
    <d v="1899-12-30T02:38:00"/>
    <s v="SKI-616"/>
    <x v="1"/>
    <n v="52120"/>
    <n v="18120"/>
    <n v="34000"/>
    <n v="21423570"/>
    <s v="0X50  MM T 1"/>
    <x v="2"/>
    <n v="27"/>
    <s v="T_A"/>
    <n v="3481524"/>
    <d v="2022-08-30T00:00:00"/>
    <d v="1899-12-30T20:55:00"/>
    <n v="51860"/>
    <n v="18080"/>
    <n v="33780"/>
    <n v="21410040"/>
    <x v="0"/>
    <x v="0"/>
    <n v="-220"/>
    <n v="-6.4705882352941177E-3"/>
    <s v="Descargado"/>
    <d v="1899-12-30T18:17:00"/>
  </r>
  <r>
    <n v="102"/>
    <n v="208902"/>
    <d v="2022-08-30T00:00:00"/>
    <d v="1899-12-30T02:38:00"/>
    <s v="TLK-055"/>
    <x v="1"/>
    <n v="48790"/>
    <n v="17500"/>
    <n v="31290"/>
    <n v="21454860"/>
    <s v="0X50  MM T 1"/>
    <x v="3"/>
    <n v="27"/>
    <s v="T_A"/>
    <n v="3480964"/>
    <d v="2022-08-30T00:00:00"/>
    <d v="1899-12-30T17:26:00"/>
    <n v="48620"/>
    <n v="17460"/>
    <n v="31160"/>
    <n v="21441200"/>
    <x v="0"/>
    <x v="0"/>
    <n v="-130"/>
    <n v="-4.1546820070310006E-3"/>
    <s v="Descargado"/>
    <d v="1899-12-30T14:48:00"/>
  </r>
  <r>
    <n v="103"/>
    <n v="208904"/>
    <d v="2022-08-30T00:00:00"/>
    <d v="1899-12-30T03:25:00"/>
    <s v="JYN-567"/>
    <x v="1"/>
    <n v="51980"/>
    <n v="17270"/>
    <n v="34710"/>
    <n v="21489570"/>
    <s v="0X50  MM T 4"/>
    <x v="5"/>
    <n v="26"/>
    <s v="T_D"/>
    <n v="3481464"/>
    <d v="2022-08-30T00:00:00"/>
    <d v="1899-12-30T23:28:00"/>
    <n v="51760"/>
    <n v="17150"/>
    <n v="34610"/>
    <n v="21475810"/>
    <x v="0"/>
    <x v="0"/>
    <n v="-100"/>
    <n v="-2.8810141169691729E-3"/>
    <s v="Descargado"/>
    <d v="1899-12-30T20:03:00"/>
  </r>
  <r>
    <n v="104"/>
    <n v="208905"/>
    <d v="2022-08-30T00:00:00"/>
    <d v="1899-12-30T03:40:00"/>
    <s v="GDY-249"/>
    <x v="1"/>
    <n v="52200"/>
    <n v="18300"/>
    <n v="33900"/>
    <n v="21523470"/>
    <s v="0X50  MM T 1"/>
    <x v="5"/>
    <n v="27"/>
    <s v="T_A"/>
    <n v="3480424"/>
    <d v="2022-08-30T00:00:00"/>
    <d v="1899-12-30T15:06:00"/>
    <n v="52080"/>
    <n v="18280"/>
    <n v="33800"/>
    <n v="21509610"/>
    <x v="0"/>
    <x v="0"/>
    <n v="-100"/>
    <n v="-2.9498525073746312E-3"/>
    <s v="Descargado"/>
    <d v="1899-12-30T11:26:00"/>
  </r>
  <r>
    <n v="105"/>
    <n v="208906"/>
    <d v="2022-08-30T00:00:00"/>
    <d v="1899-12-30T03:45:00"/>
    <s v="WHM-975"/>
    <x v="1"/>
    <n v="52080"/>
    <n v="19100"/>
    <n v="32980"/>
    <n v="21556450"/>
    <s v="0X50  MM T 4"/>
    <x v="2"/>
    <n v="26"/>
    <s v="T_D"/>
    <n v="3481510"/>
    <d v="2022-08-30T00:00:00"/>
    <d v="1899-12-30T20:56:00"/>
    <n v="51900"/>
    <n v="19320"/>
    <n v="32580"/>
    <n v="21542190"/>
    <x v="0"/>
    <x v="0"/>
    <n v="-400"/>
    <n v="-1.2128562765312311E-2"/>
    <s v="Descargado"/>
    <d v="1899-12-30T17:11:00"/>
  </r>
  <r>
    <n v="106"/>
    <n v="208907"/>
    <d v="2022-08-30T00:00:00"/>
    <d v="1899-12-30T03:51:00"/>
    <s v="JRP-060"/>
    <x v="1"/>
    <n v="48600"/>
    <n v="17200"/>
    <n v="31400"/>
    <n v="21587850"/>
    <s v="0X50  MM T 1"/>
    <x v="3"/>
    <n v="27"/>
    <s v="T_A"/>
    <n v="3480884"/>
    <d v="2022-08-30T00:00:00"/>
    <d v="1899-12-30T17:08:00"/>
    <n v="48300"/>
    <n v="17050"/>
    <n v="31250"/>
    <n v="21573440"/>
    <x v="0"/>
    <x v="0"/>
    <n v="-150"/>
    <n v="-4.7770700636942673E-3"/>
    <s v="Descargado"/>
    <d v="1899-12-30T13:17:00"/>
  </r>
  <r>
    <n v="107"/>
    <n v="208908"/>
    <d v="2022-08-30T00:00:00"/>
    <d v="1899-12-30T04:00:00"/>
    <s v="SXV-972"/>
    <x v="1"/>
    <n v="51620"/>
    <n v="16880"/>
    <n v="34740"/>
    <n v="21622590"/>
    <s v="0X50  MM T 2"/>
    <x v="5"/>
    <n v="28"/>
    <s v="T_B"/>
    <n v="3481707"/>
    <d v="2022-08-31T00:00:00"/>
    <d v="1899-12-30T08:51:00"/>
    <n v="51460"/>
    <n v="16730"/>
    <n v="34730"/>
    <n v="21608170"/>
    <x v="0"/>
    <x v="0"/>
    <n v="-10"/>
    <n v="-2.878526194588371E-4"/>
    <s v="Descargado"/>
    <d v="1899-12-31T04:51:00"/>
  </r>
  <r>
    <n v="108"/>
    <n v="208909"/>
    <d v="2022-08-30T00:00:00"/>
    <d v="1899-12-30T04:15:00"/>
    <s v="JRP-019"/>
    <x v="1"/>
    <n v="48400"/>
    <n v="17150"/>
    <n v="31250"/>
    <n v="21653840"/>
    <s v="0X50  MM T 2"/>
    <x v="3"/>
    <n v="28"/>
    <s v="T_B"/>
    <n v="3481527"/>
    <d v="2022-08-30T00:00:00"/>
    <d v="1899-12-30T21:02:00"/>
    <n v="48200"/>
    <n v="17030"/>
    <n v="31170"/>
    <n v="21639340"/>
    <x v="0"/>
    <x v="0"/>
    <n v="-80"/>
    <n v="-2.5600000000000002E-3"/>
    <s v="Descargado"/>
    <d v="1899-12-30T16:47:00"/>
  </r>
  <r>
    <n v="109"/>
    <n v="208910"/>
    <d v="2022-08-30T00:00:00"/>
    <d v="1899-12-30T04:37:00"/>
    <s v="SNQ-658"/>
    <x v="1"/>
    <n v="52200"/>
    <n v="18020"/>
    <n v="34180"/>
    <n v="21688020"/>
    <s v="0X50  MM T 2"/>
    <x v="2"/>
    <n v="28"/>
    <s v="T_B"/>
    <n v="3481747"/>
    <d v="2022-08-31T00:00:00"/>
    <d v="1899-12-30T08:43:00"/>
    <n v="52600"/>
    <n v="18260"/>
    <n v="34340"/>
    <n v="21673680"/>
    <x v="0"/>
    <x v="0"/>
    <n v="160"/>
    <n v="4.6811000585137508E-3"/>
    <s v="Descargado"/>
    <d v="1899-12-31T04:06:00"/>
  </r>
  <r>
    <n v="110"/>
    <n v="205912"/>
    <d v="2022-08-30T00:00:00"/>
    <d v="1899-12-30T04:52:00"/>
    <s v="TIO-245"/>
    <x v="1"/>
    <n v="48980"/>
    <n v="17860"/>
    <n v="31120"/>
    <n v="21719140"/>
    <s v="0X50  MM T 2"/>
    <x v="3"/>
    <n v="28"/>
    <s v="T_B"/>
    <n v="3481537"/>
    <d v="2022-08-30T00:00:00"/>
    <d v="1899-12-30T21:35:00"/>
    <n v="49100"/>
    <n v="17800"/>
    <n v="31300"/>
    <n v="21704980"/>
    <x v="0"/>
    <x v="0"/>
    <n v="180"/>
    <n v="5.7840616966580976E-3"/>
    <s v="Descargado"/>
    <d v="1899-12-30T16:43:00"/>
  </r>
  <r>
    <n v="111"/>
    <n v="208913"/>
    <d v="2022-08-30T00:00:00"/>
    <d v="1899-12-30T05:05:00"/>
    <s v="TMF-819"/>
    <x v="1"/>
    <n v="47800"/>
    <n v="17500"/>
    <n v="30300"/>
    <n v="21749440"/>
    <s v="0X50  MM T 2"/>
    <x v="3"/>
    <n v="28"/>
    <s v="T_B"/>
    <n v="3481364"/>
    <d v="2022-08-30T00:00:00"/>
    <d v="1899-12-30T18:22:00"/>
    <n v="47700"/>
    <n v="17320"/>
    <n v="30380"/>
    <n v="21735360"/>
    <x v="0"/>
    <x v="0"/>
    <n v="80"/>
    <n v="2.6402640264026403E-3"/>
    <s v="Descargado"/>
    <d v="1899-12-30T13:17:00"/>
  </r>
  <r>
    <n v="112"/>
    <n v="208914"/>
    <d v="2022-08-30T00:00:00"/>
    <d v="1899-12-30T05:32:00"/>
    <s v="GDW-444"/>
    <x v="1"/>
    <n v="52100"/>
    <n v="18640"/>
    <n v="33460"/>
    <n v="21782900"/>
    <s v="0X50  MM T 2"/>
    <x v="5"/>
    <n v="28"/>
    <s v="T_B"/>
    <n v="3480444"/>
    <d v="2022-08-30T00:00:00"/>
    <d v="1899-12-30T15:18:00"/>
    <n v="51900"/>
    <n v="18660"/>
    <n v="33240"/>
    <n v="21768600"/>
    <x v="0"/>
    <x v="0"/>
    <n v="-220"/>
    <n v="-6.5750149432157803E-3"/>
    <s v="Descargado"/>
    <d v="1899-12-30T09:46:00"/>
  </r>
  <r>
    <n v="113"/>
    <n v="208919"/>
    <d v="2022-08-30T00:00:00"/>
    <d v="1899-12-30T07:10:00"/>
    <s v="TRN-093"/>
    <x v="1"/>
    <n v="51500"/>
    <n v="16980"/>
    <n v="34520"/>
    <n v="21817420"/>
    <s v="0X50  MM T 4"/>
    <x v="4"/>
    <n v="26"/>
    <s v="T_D"/>
    <n v="3481064"/>
    <d v="2022-08-30T00:00:00"/>
    <d v="1899-12-30T17:42:00"/>
    <n v="51540"/>
    <n v="17040"/>
    <n v="34500"/>
    <n v="21803100"/>
    <x v="0"/>
    <x v="0"/>
    <n v="-20"/>
    <n v="-5.7937427578215526E-4"/>
    <s v="Descargado"/>
    <d v="1899-12-30T10:32:00"/>
  </r>
  <r>
    <n v="114"/>
    <n v="208922"/>
    <d v="2022-08-30T00:00:00"/>
    <d v="1899-12-30T07:50:00"/>
    <s v="SRP-841"/>
    <x v="1"/>
    <n v="52200"/>
    <n v="17910"/>
    <n v="34290"/>
    <n v="21851710"/>
    <s v="0X50  MM T 4"/>
    <x v="3"/>
    <n v="26"/>
    <s v="T_D"/>
    <n v="3481708"/>
    <d v="2022-08-31T00:00:00"/>
    <d v="1899-12-30T08:58:00"/>
    <n v="52540"/>
    <n v="18330"/>
    <n v="34210"/>
    <n v="21837310"/>
    <x v="0"/>
    <x v="0"/>
    <n v="-80"/>
    <n v="-2.3330417031204435E-3"/>
    <s v="Descargado"/>
    <d v="1899-12-31T01:08:00"/>
  </r>
  <r>
    <n v="115"/>
    <n v="208923"/>
    <d v="2022-08-30T00:00:00"/>
    <d v="1899-12-30T07:53:00"/>
    <s v="SXS-558"/>
    <x v="1"/>
    <n v="48000"/>
    <n v="16710"/>
    <n v="31290"/>
    <n v="21883000"/>
    <s v="0X50  MM T 2"/>
    <x v="3"/>
    <n v="28"/>
    <s v="T_B"/>
    <n v="3481444"/>
    <d v="2022-08-30T00:00:00"/>
    <d v="1899-12-30T19:12:00"/>
    <n v="47820"/>
    <n v="16640"/>
    <n v="31180"/>
    <n v="21868490"/>
    <x v="0"/>
    <x v="0"/>
    <n v="-110"/>
    <n v="-3.515500159795462E-3"/>
    <s v="Descargado"/>
    <d v="1899-12-30T11:19:00"/>
  </r>
  <r>
    <n v="116"/>
    <n v="208929"/>
    <d v="2022-08-30T00:00:00"/>
    <d v="1899-12-30T09:07:00"/>
    <s v="STW-825"/>
    <x v="1"/>
    <n v="51860"/>
    <n v="17300"/>
    <n v="34560"/>
    <n v="21917560"/>
    <s v="0X50  MM T 2"/>
    <x v="4"/>
    <n v="28"/>
    <s v="T_B"/>
    <n v="3481365"/>
    <d v="2022-08-30T00:00:00"/>
    <d v="1899-12-30T18:34:00"/>
    <n v="51980"/>
    <n v="17390"/>
    <n v="34590"/>
    <n v="21903080"/>
    <x v="0"/>
    <x v="0"/>
    <n v="30"/>
    <n v="8.6805555555555551E-4"/>
    <s v="Descargado"/>
    <d v="1899-12-30T09:27:00"/>
  </r>
  <r>
    <n v="117"/>
    <n v="208930"/>
    <d v="2022-08-30T00:00:00"/>
    <d v="1899-12-30T09:08:00"/>
    <s v="GDX-786"/>
    <x v="1"/>
    <n v="51500"/>
    <n v="17800"/>
    <n v="33700"/>
    <n v="21951260"/>
    <s v="0X50  MM T 2"/>
    <x v="4"/>
    <n v="28"/>
    <s v="T_B"/>
    <n v="3481385"/>
    <d v="2022-08-30T00:00:00"/>
    <d v="1899-12-30T18:50:00"/>
    <n v="51600"/>
    <n v="17900"/>
    <n v="33700"/>
    <n v="21936780"/>
    <x v="0"/>
    <x v="0"/>
    <n v="1.0000000000000001E-5"/>
    <n v="0"/>
    <s v="Descargado"/>
    <d v="1899-12-30T09:42:00"/>
  </r>
  <r>
    <n v="118"/>
    <n v="208931"/>
    <d v="2022-08-30T00:00:00"/>
    <d v="1899-12-30T09:26:00"/>
    <s v="GDY-752"/>
    <x v="1"/>
    <n v="52300"/>
    <n v="17340"/>
    <n v="34960"/>
    <n v="21986220"/>
    <s v="0X50  MM T 2"/>
    <x v="5"/>
    <n v="28"/>
    <s v="T_B"/>
    <n v="3481727"/>
    <d v="2022-08-31T00:00:00"/>
    <d v="1899-12-30T10:03:00"/>
    <n v="52260"/>
    <n v="17250"/>
    <n v="35010"/>
    <n v="21971790"/>
    <x v="0"/>
    <x v="0"/>
    <n v="50"/>
    <n v="1.4302059496567505E-3"/>
    <s v="Descargado"/>
    <d v="1899-12-31T00:37:00"/>
  </r>
  <r>
    <n v="119"/>
    <n v="208932"/>
    <d v="2022-08-30T00:00:00"/>
    <d v="1899-12-30T09:40:00"/>
    <s v="GDY-160"/>
    <x v="1"/>
    <n v="52000"/>
    <n v="17410"/>
    <n v="34590"/>
    <n v="22020810"/>
    <s v="0X50  MM T 2"/>
    <x v="5"/>
    <n v="28"/>
    <s v="T_B"/>
    <n v="3481744"/>
    <d v="2022-08-31T00:00:00"/>
    <d v="1899-12-30T10:08:00"/>
    <n v="51860"/>
    <n v="17310"/>
    <n v="34550"/>
    <n v="22006340"/>
    <x v="0"/>
    <x v="0"/>
    <n v="-40"/>
    <n v="-1.1564035848511131E-3"/>
    <s v="Descargado"/>
    <d v="1899-12-31T00:28:00"/>
  </r>
  <r>
    <n v="120"/>
    <n v="208933"/>
    <d v="2022-08-30T00:00:00"/>
    <d v="1899-12-30T10:10:00"/>
    <s v="LCM-315"/>
    <x v="1"/>
    <n v="52300"/>
    <n v="18140"/>
    <n v="34160"/>
    <n v="22054970"/>
    <s v="0X50  MM T 2"/>
    <x v="3"/>
    <n v="28"/>
    <s v="T_B"/>
    <n v="3483304"/>
    <d v="2022-08-31T00:00:00"/>
    <d v="1899-12-30T20:15:00"/>
    <n v="52520"/>
    <n v="18300"/>
    <n v="34220"/>
    <n v="22040560"/>
    <x v="0"/>
    <x v="0"/>
    <n v="60"/>
    <n v="1.756440281030445E-3"/>
    <s v="Descargado"/>
    <d v="1899-12-31T10:05:00"/>
  </r>
  <r>
    <n v="121"/>
    <n v="18589"/>
    <d v="2022-08-30T00:00:00"/>
    <d v="1899-12-30T11:50:00"/>
    <s v="XVH-367"/>
    <x v="1"/>
    <n v="48380"/>
    <n v="17380"/>
    <n v="31000"/>
    <n v="22085970"/>
    <s v="0X50  MM T 2"/>
    <x v="3"/>
    <n v="28"/>
    <s v="T_B"/>
    <n v="3481647"/>
    <d v="2022-08-31T00:00:00"/>
    <d v="1899-12-30T00:05:00"/>
    <n v="48160"/>
    <n v="17180"/>
    <n v="30980"/>
    <n v="22071540"/>
    <x v="0"/>
    <x v="0"/>
    <n v="-20"/>
    <n v="-6.4516129032258064E-4"/>
    <s v="Descargado"/>
    <d v="1899-12-30T12:15:00"/>
  </r>
  <r>
    <n v="122"/>
    <n v="18590"/>
    <d v="2022-08-30T00:00:00"/>
    <d v="1899-12-30T12:04:00"/>
    <s v="SUL-148"/>
    <x v="1"/>
    <n v="48240"/>
    <n v="17770"/>
    <n v="30470"/>
    <n v="22116440"/>
    <s v="0X50  MM T 2"/>
    <x v="3"/>
    <n v="28"/>
    <s v="T_B"/>
    <n v="3481824"/>
    <d v="2022-08-31T00:00:00"/>
    <d v="1899-12-30T09:02:00"/>
    <n v="48140"/>
    <n v="17630"/>
    <n v="30510"/>
    <n v="22102050"/>
    <x v="0"/>
    <x v="0"/>
    <n v="40"/>
    <n v="1.3127666557269445E-3"/>
    <s v="Descargado"/>
    <d v="1899-12-30T20:58:00"/>
  </r>
  <r>
    <n v="123"/>
    <n v="18592"/>
    <d v="2022-08-30T00:00:00"/>
    <d v="1899-12-30T12:26:00"/>
    <s v="GDW-414"/>
    <x v="1"/>
    <n v="51780"/>
    <n v="17660"/>
    <n v="34120"/>
    <n v="22150560"/>
    <s v="0X50  MM T 2"/>
    <x v="5"/>
    <n v="28"/>
    <s v="T_B"/>
    <n v="3483285"/>
    <d v="2022-08-31T00:00:00"/>
    <d v="1899-12-30T08:04:00"/>
    <n v="52020"/>
    <n v="17950"/>
    <n v="34070"/>
    <n v="22136120"/>
    <x v="0"/>
    <x v="0"/>
    <n v="-50"/>
    <n v="-1.4654161781946073E-3"/>
    <s v="Descargado"/>
    <d v="1899-12-30T19:38:00"/>
  </r>
  <r>
    <n v="124"/>
    <n v="18612"/>
    <d v="2022-08-30T00:00:00"/>
    <d v="1899-12-30T15:00:00"/>
    <s v="JYM-720"/>
    <x v="1"/>
    <n v="51900"/>
    <n v="17240"/>
    <n v="34660"/>
    <n v="22185220"/>
    <s v="0X50  MM T 2"/>
    <x v="4"/>
    <n v="28"/>
    <s v="T_B"/>
    <n v="3481565"/>
    <d v="2022-08-30T00:00:00"/>
    <d v="1899-12-30T23:04:00"/>
    <n v="51980"/>
    <n v="17470"/>
    <n v="34510"/>
    <n v="22170630"/>
    <x v="0"/>
    <x v="0"/>
    <n v="-150"/>
    <n v="-4.3277553375649161E-3"/>
    <s v="Descargado"/>
    <d v="1899-12-30T08:04:00"/>
  </r>
  <r>
    <n v="125"/>
    <n v="18615"/>
    <d v="2022-08-30T00:00:00"/>
    <d v="1899-12-30T15:11:00"/>
    <s v="TPP-899"/>
    <x v="1"/>
    <n v="52280"/>
    <n v="17270"/>
    <n v="35010"/>
    <n v="22220230"/>
    <s v="0X50  MM T 2"/>
    <x v="4"/>
    <n v="28"/>
    <s v="T_B"/>
    <n v="3481584"/>
    <d v="2022-08-30T00:00:00"/>
    <d v="1899-12-30T23:09:00"/>
    <n v="52520"/>
    <n v="17410"/>
    <n v="35110"/>
    <n v="22205740"/>
    <x v="0"/>
    <x v="0"/>
    <n v="100"/>
    <n v="2.8563267637817767E-3"/>
    <s v="Descargado"/>
    <d v="1899-12-30T07:58:00"/>
  </r>
  <r>
    <n v="126"/>
    <n v="18630"/>
    <d v="2022-08-30T00:00:00"/>
    <d v="1899-12-30T15:49:00"/>
    <s v="WNP-941"/>
    <x v="1"/>
    <n v="52120"/>
    <n v="17610"/>
    <n v="34510"/>
    <n v="22254740"/>
    <s v="0X50  MM T 2"/>
    <x v="4"/>
    <n v="28"/>
    <s v="T_B"/>
    <n v="3481604"/>
    <d v="2022-08-30T00:00:00"/>
    <d v="1899-12-30T23:21:00"/>
    <n v="52320"/>
    <n v="17660"/>
    <n v="34660"/>
    <n v="22240400"/>
    <x v="0"/>
    <x v="0"/>
    <n v="150"/>
    <n v="4.346566212691973E-3"/>
    <s v="Descargado"/>
    <d v="1899-12-30T07:32:00"/>
  </r>
  <r>
    <n v="127"/>
    <n v="18634"/>
    <d v="2022-08-30T00:00:00"/>
    <d v="1899-12-30T16:20:00"/>
    <s v="TJY-483"/>
    <x v="1"/>
    <n v="52580"/>
    <n v="17590"/>
    <n v="34990"/>
    <n v="22289730"/>
    <s v="0X50  MM T 2"/>
    <x v="5"/>
    <n v="28"/>
    <s v="T_B"/>
    <n v="3481765"/>
    <d v="2022-08-31T00:00:00"/>
    <d v="1899-12-30T08:45:00"/>
    <n v="52660"/>
    <n v="17520"/>
    <n v="35140"/>
    <n v="22275540"/>
    <x v="0"/>
    <x v="0"/>
    <n v="150"/>
    <n v="4.2869391254644184E-3"/>
    <s v="Descargado"/>
    <d v="1899-12-30T16:25:00"/>
  </r>
  <r>
    <n v="128"/>
    <n v="18656"/>
    <d v="2022-08-30T00:00:00"/>
    <d v="1899-12-30T17:20:00"/>
    <s v="TKF-858"/>
    <x v="1"/>
    <n v="47720"/>
    <n v="17840"/>
    <n v="29880"/>
    <n v="22319610"/>
    <s v="0X50  MM T 2"/>
    <x v="3"/>
    <n v="28"/>
    <s v="T_B"/>
    <n v="3481746"/>
    <d v="2022-08-31T00:00:00"/>
    <d v="1899-12-30T08:16:00"/>
    <n v="47680"/>
    <n v="17740"/>
    <n v="29940"/>
    <n v="22305480"/>
    <x v="0"/>
    <x v="0"/>
    <n v="60"/>
    <n v="2.008032128514056E-3"/>
    <s v="Descargado"/>
    <d v="1899-12-30T14:56:00"/>
  </r>
  <r>
    <n v="129"/>
    <n v="18665"/>
    <d v="2022-08-30T00:00:00"/>
    <d v="1899-12-30T17:42:00"/>
    <s v="JRP-080"/>
    <x v="1"/>
    <n v="48880"/>
    <n v="17290"/>
    <n v="31590"/>
    <n v="22351200"/>
    <s v="0X50  MM T 2"/>
    <x v="3"/>
    <n v="28"/>
    <s v="T_B"/>
    <n v="3481805"/>
    <d v="2022-08-31T00:00:00"/>
    <d v="1899-12-30T08:53:00"/>
    <n v="48780"/>
    <n v="17220"/>
    <n v="31560"/>
    <n v="22337040"/>
    <x v="0"/>
    <x v="0"/>
    <n v="-30"/>
    <n v="-9.4966761633428305E-4"/>
    <s v="Descargado"/>
    <d v="1899-12-30T15:11:00"/>
  </r>
  <r>
    <n v="130"/>
    <n v="18667"/>
    <d v="2022-08-30T00:00:00"/>
    <d v="1899-12-30T18:18:00"/>
    <s v="WAD-711"/>
    <x v="1"/>
    <n v="48960"/>
    <n v="17960"/>
    <n v="31000"/>
    <n v="22382200"/>
    <s v="0X50  MM T 2"/>
    <x v="3"/>
    <n v="28"/>
    <s v="T_B"/>
    <n v="3481904"/>
    <d v="2022-08-31T00:00:00"/>
    <d v="1899-12-30T09:38:00"/>
    <n v="48980"/>
    <n v="17970"/>
    <n v="31010"/>
    <n v="22368050"/>
    <x v="0"/>
    <x v="0"/>
    <n v="10"/>
    <n v="3.2258064516129032E-4"/>
    <s v="Descargado"/>
    <d v="1899-12-30T15:20:00"/>
  </r>
  <r>
    <n v="131"/>
    <n v="18683"/>
    <d v="2022-08-30T00:00:00"/>
    <d v="1899-12-30T19:19:00"/>
    <s v="SKI-254"/>
    <x v="1"/>
    <n v="48500"/>
    <n v="17990"/>
    <n v="30510"/>
    <n v="22412710"/>
    <s v="0X50  MM T 1"/>
    <x v="3"/>
    <n v="27"/>
    <s v="T_A"/>
    <n v="3482764"/>
    <d v="2022-08-31T00:00:00"/>
    <d v="1899-12-30T13:57:00"/>
    <n v="48380"/>
    <n v="17910"/>
    <n v="30470"/>
    <n v="22398520"/>
    <x v="0"/>
    <x v="0"/>
    <n v="-40"/>
    <n v="-1.3110455588331695E-3"/>
    <s v="Descargado"/>
    <d v="1899-12-30T18:38:00"/>
  </r>
  <r>
    <n v="132"/>
    <n v="18684"/>
    <d v="2022-08-30T00:00:00"/>
    <d v="1899-12-30T19:46:00"/>
    <s v="JRP-091"/>
    <x v="1"/>
    <n v="48920"/>
    <n v="17460"/>
    <n v="31460"/>
    <n v="22444170"/>
    <s v="0X50  MM T 1"/>
    <x v="3"/>
    <n v="27"/>
    <s v="T_A"/>
    <n v="3482684"/>
    <d v="2022-08-31T00:00:00"/>
    <d v="1899-12-30T13:42:00"/>
    <n v="49100"/>
    <n v="17540"/>
    <n v="31560"/>
    <n v="22430080"/>
    <x v="0"/>
    <x v="0"/>
    <n v="100"/>
    <n v="3.1786395422759061E-3"/>
    <s v="Descargado"/>
    <d v="1899-12-30T17:56:00"/>
  </r>
  <r>
    <n v="133"/>
    <n v="18701"/>
    <d v="2022-08-30T00:00:00"/>
    <d v="1899-12-30T20:31:00"/>
    <s v="TKD-337"/>
    <x v="1"/>
    <n v="47100"/>
    <n v="16400"/>
    <n v="30700"/>
    <n v="22474870"/>
    <s v="0X50  MM T 1"/>
    <x v="3"/>
    <n v="27"/>
    <s v="T_A"/>
    <n v="3482964"/>
    <d v="2022-08-31T00:00:00"/>
    <d v="1899-12-30T14:42:00"/>
    <n v="46980"/>
    <n v="16270"/>
    <n v="30710"/>
    <n v="22460790"/>
    <x v="0"/>
    <x v="0"/>
    <n v="10"/>
    <n v="3.2573289902280132E-4"/>
    <s v="Descargado"/>
    <d v="1899-12-30T18:11:00"/>
  </r>
  <r>
    <n v="134"/>
    <n v="18702"/>
    <d v="2022-08-30T00:00:00"/>
    <d v="1899-12-30T21:02:00"/>
    <s v="SMI-498"/>
    <x v="1"/>
    <n v="48780"/>
    <n v="17770"/>
    <n v="31010"/>
    <n v="22505880"/>
    <s v="0X50  MM T 1"/>
    <x v="3"/>
    <n v="27"/>
    <s v="T_A"/>
    <n v="3482644"/>
    <d v="2022-08-31T00:00:00"/>
    <d v="1899-12-30T13:23:00"/>
    <n v="48640"/>
    <n v="17680"/>
    <n v="30960"/>
    <n v="22491750"/>
    <x v="0"/>
    <x v="0"/>
    <n v="-50"/>
    <n v="-1.6123831022250886E-3"/>
    <s v="Descargado"/>
    <d v="1899-12-30T16:21:00"/>
  </r>
  <r>
    <n v="135"/>
    <n v="18713"/>
    <d v="2022-08-30T00:00:00"/>
    <d v="1899-12-30T21:29:00"/>
    <s v="SMA-268"/>
    <x v="1"/>
    <n v="48960"/>
    <n v="17350"/>
    <n v="31610"/>
    <n v="22537490"/>
    <s v="0X50  MM T 1"/>
    <x v="3"/>
    <n v="27"/>
    <s v="T_A"/>
    <n v="3482784"/>
    <d v="2022-08-31T00:00:00"/>
    <d v="1899-12-30T13:57:00"/>
    <n v="48800"/>
    <n v="17260"/>
    <n v="31540"/>
    <n v="22523290"/>
    <x v="0"/>
    <x v="0"/>
    <n v="-70"/>
    <n v="-2.2144890857323631E-3"/>
    <s v="Descargado"/>
    <d v="1899-12-30T16:28:00"/>
  </r>
  <r>
    <n v="136"/>
    <n v="18714"/>
    <d v="2022-08-30T00:00:00"/>
    <d v="1899-12-30T22:24:00"/>
    <s v="UPR-974"/>
    <x v="1"/>
    <n v="48400"/>
    <n v="17270"/>
    <n v="31130"/>
    <n v="22568620"/>
    <s v="0X50  MM T 1"/>
    <x v="3"/>
    <n v="27"/>
    <s v="T_A"/>
    <n v="3482944"/>
    <d v="2022-08-31T00:00:00"/>
    <d v="1899-12-30T14:41:00"/>
    <n v="48120"/>
    <n v="17050"/>
    <n v="31070"/>
    <n v="22554360"/>
    <x v="0"/>
    <x v="0"/>
    <n v="-60"/>
    <n v="-1.9274012206874397E-3"/>
    <s v="Descargado"/>
    <d v="1899-12-30T16:17:00"/>
  </r>
  <r>
    <n v="137"/>
    <n v="18718"/>
    <d v="2022-08-30T00:00:00"/>
    <d v="1899-12-30T22:37:00"/>
    <s v="SZX-503"/>
    <x v="1"/>
    <n v="51640"/>
    <n v="17620"/>
    <n v="34020"/>
    <n v="22602640"/>
    <s v="0X50  MM T 1"/>
    <x v="2"/>
    <n v="27"/>
    <s v="T_A"/>
    <n v="3482544"/>
    <d v="2022-08-31T00:00:00"/>
    <d v="1899-12-30T11:52:00"/>
    <n v="51500"/>
    <n v="17290"/>
    <n v="34210"/>
    <n v="22588570"/>
    <x v="0"/>
    <x v="0"/>
    <n v="190"/>
    <n v="5.5849500293944738E-3"/>
    <s v="Descargado"/>
    <d v="1899-12-30T13:15:00"/>
  </r>
  <r>
    <n v="138"/>
    <n v="18723"/>
    <d v="2022-08-30T00:00:00"/>
    <d v="1899-12-30T23:07:00"/>
    <s v="TSR-898"/>
    <x v="1"/>
    <n v="48320"/>
    <n v="17740"/>
    <n v="30580"/>
    <n v="22633220"/>
    <s v="0X50  MM T 1"/>
    <x v="3"/>
    <n v="27"/>
    <s v="T_A"/>
    <n v="3482604"/>
    <d v="2022-08-31T00:00:00"/>
    <d v="1899-12-30T11:58:00"/>
    <n v="48160"/>
    <n v="17540"/>
    <n v="30620"/>
    <n v="22619190"/>
    <x v="0"/>
    <x v="0"/>
    <n v="40"/>
    <n v="1.3080444735120995E-3"/>
    <s v="Descargado"/>
    <d v="1899-12-30T12:51:00"/>
  </r>
  <r>
    <n v="139"/>
    <n v="18727"/>
    <d v="2022-08-30T00:00:00"/>
    <d v="1899-12-30T23:49:00"/>
    <s v="TLK-055"/>
    <x v="1"/>
    <n v="48480"/>
    <n v="17360"/>
    <n v="31120"/>
    <n v="22664340"/>
    <s v="0X50  MM T 1"/>
    <x v="3"/>
    <n v="27"/>
    <s v="T_A"/>
    <n v="3483784"/>
    <d v="2022-08-31T00:00:00"/>
    <d v="1899-12-30T18:24:00"/>
    <n v="48380"/>
    <n v="17260"/>
    <n v="31120"/>
    <n v="22650310"/>
    <x v="0"/>
    <x v="0"/>
    <n v="1.0000000000000001E-5"/>
    <n v="0"/>
    <s v="Descargado"/>
    <d v="1899-12-30T18:35:00"/>
  </r>
  <r>
    <n v="140"/>
    <n v="209278"/>
    <d v="2022-08-29T00:00:00"/>
    <d v="1899-12-30T16:41:00"/>
    <s v="WAD-711"/>
    <x v="1"/>
    <n v="48540"/>
    <n v="18030"/>
    <n v="30510"/>
    <n v="22694850"/>
    <s v="0X50  MM T 1"/>
    <x v="3"/>
    <n v="27"/>
    <s v="T_A"/>
    <n v="3479404"/>
    <d v="2022-08-30T00:00:00"/>
    <d v="1899-12-30T09:09:00"/>
    <n v="48440"/>
    <n v="17900"/>
    <n v="30540"/>
    <n v="22680850"/>
    <x v="0"/>
    <x v="0"/>
    <n v="30"/>
    <n v="9.8328416912487715E-4"/>
    <s v="Descargado"/>
    <d v="1899-12-30T16:28:00"/>
  </r>
  <r>
    <n v="141"/>
    <n v="208916"/>
    <d v="2022-08-30T00:00:00"/>
    <d v="1899-12-30T05:46:00"/>
    <s v="JRO-999"/>
    <x v="1"/>
    <n v="48890"/>
    <n v="17320"/>
    <n v="31570"/>
    <n v="22726420"/>
    <s v="0X50  MM T 4"/>
    <x v="3"/>
    <n v="26"/>
    <s v="T_D"/>
    <n v="3480404"/>
    <d v="2022-08-30T00:00:00"/>
    <d v="1899-12-30T14:49:00"/>
    <n v="48880"/>
    <n v="17230"/>
    <n v="31650"/>
    <n v="22712500"/>
    <x v="0"/>
    <x v="0"/>
    <n v="80"/>
    <n v="2.5340513145391194E-3"/>
    <s v="Descargado"/>
    <d v="1899-12-30T09:03:00"/>
  </r>
  <r>
    <n v="142"/>
    <n v="208927"/>
    <d v="2022-08-30T00:00:00"/>
    <d v="1899-12-30T08:43:00"/>
    <s v="SUB-755"/>
    <x v="1"/>
    <n v="47550"/>
    <n v="17230"/>
    <n v="30320"/>
    <n v="22756740"/>
    <s v="0X50  MM T 2"/>
    <x v="3"/>
    <n v="28"/>
    <s v="T_B"/>
    <n v="3481104"/>
    <d v="2022-08-30T00:00:00"/>
    <d v="1899-12-30T17:52:00"/>
    <n v="47620"/>
    <n v="17340"/>
    <n v="30280"/>
    <n v="22742780"/>
    <x v="0"/>
    <x v="0"/>
    <n v="-40"/>
    <n v="-1.3192612137203166E-3"/>
    <s v="Descargado"/>
    <d v="1899-12-30T09:09:00"/>
  </r>
  <r>
    <n v="143"/>
    <n v="18746"/>
    <d v="2022-08-31T00:00:00"/>
    <d v="1899-12-30T05:31:00"/>
    <s v="JRP-054"/>
    <x v="1"/>
    <n v="48420"/>
    <n v="17290"/>
    <n v="31130"/>
    <n v="22787870"/>
    <s v="0X50  MM T 1"/>
    <x v="3"/>
    <n v="27"/>
    <s v="T_A"/>
    <n v="3482664"/>
    <d v="2022-08-31T00:00:00"/>
    <d v="1899-12-30T13:31:00"/>
    <n v="48300"/>
    <n v="17230"/>
    <n v="31070"/>
    <n v="22773850"/>
    <x v="0"/>
    <x v="0"/>
    <n v="-60"/>
    <n v="-1.9274012206874397E-3"/>
    <s v="Descargado"/>
    <d v="1899-12-30T08:00:00"/>
  </r>
  <r>
    <n v="144"/>
    <n v="18749"/>
    <d v="2022-08-31T00:00:00"/>
    <d v="1899-12-30T07:31:00"/>
    <s v="TRN-093"/>
    <x v="1"/>
    <n v="51720"/>
    <n v="16950"/>
    <n v="34770"/>
    <n v="22822640"/>
    <s v="0X50  MM T 2"/>
    <x v="4"/>
    <n v="28"/>
    <s v="T_B"/>
    <n v="3483284"/>
    <d v="2022-08-31T00:00:00"/>
    <d v="1899-12-30T15:58:00"/>
    <n v="51880"/>
    <n v="17050"/>
    <n v="34830"/>
    <n v="22808680"/>
    <x v="0"/>
    <x v="0"/>
    <n v="60"/>
    <n v="1.7256255392579811E-3"/>
    <s v="Descargado"/>
    <d v="1899-12-30T08:27:00"/>
  </r>
  <r>
    <n v="145"/>
    <n v="18750"/>
    <d v="2022-08-31T00:00:00"/>
    <d v="1899-12-30T07:34:00"/>
    <s v="STW-825"/>
    <x v="1"/>
    <n v="51640"/>
    <n v="17240"/>
    <n v="34400"/>
    <n v="22857040"/>
    <s v="0X50  MM T 2"/>
    <x v="4"/>
    <n v="28"/>
    <s v="T_B"/>
    <n v="3483364"/>
    <d v="2022-08-31T00:00:00"/>
    <d v="1899-12-30T16:23:00"/>
    <n v="51680"/>
    <n v="17320"/>
    <n v="34360"/>
    <n v="22843040"/>
    <x v="0"/>
    <x v="0"/>
    <n v="-40"/>
    <n v="-1.1627906976744186E-3"/>
    <s v="Descargado"/>
    <d v="1899-12-30T08:49:00"/>
  </r>
  <r>
    <n v="146"/>
    <n v="18751"/>
    <d v="2022-08-31T00:00:00"/>
    <d v="1899-12-30T07:48:00"/>
    <s v="GDX-786"/>
    <x v="1"/>
    <n v="52060"/>
    <n v="17780"/>
    <n v="34280"/>
    <n v="22891320"/>
    <s v="0X50  MM T 2"/>
    <x v="4"/>
    <n v="28"/>
    <s v="T_B"/>
    <n v="3483444"/>
    <d v="2022-08-31T00:00:00"/>
    <d v="1899-12-30T17:19:00"/>
    <n v="52120"/>
    <n v="17860"/>
    <n v="34260"/>
    <n v="22877300"/>
    <x v="0"/>
    <x v="0"/>
    <n v="-20"/>
    <n v="-5.8343057176196028E-4"/>
    <s v="Descargado"/>
    <d v="1899-12-30T09:31:00"/>
  </r>
  <r>
    <n v="147"/>
    <n v="18754"/>
    <d v="2022-08-31T00:00:00"/>
    <d v="1899-12-30T07:57:00"/>
    <s v="SXU-870"/>
    <x v="1"/>
    <n v="49020"/>
    <n v="17430"/>
    <n v="31590"/>
    <n v="22922910"/>
    <s v="0X50  MM T 2"/>
    <x v="3"/>
    <n v="28"/>
    <s v="T_B"/>
    <n v="3483224"/>
    <d v="2022-08-31T00:00:00"/>
    <d v="1899-12-30T15:48:00"/>
    <n v="48940"/>
    <n v="17290"/>
    <n v="31650"/>
    <n v="22908950"/>
    <x v="0"/>
    <x v="0"/>
    <n v="60"/>
    <n v="1.8993352326685661E-3"/>
    <s v="Descargado"/>
    <d v="1899-12-30T07:51:00"/>
  </r>
  <r>
    <n v="148"/>
    <n v="18758"/>
    <d v="2022-08-31T00:00:00"/>
    <d v="1899-12-30T08:14:00"/>
    <s v="SXS-558"/>
    <x v="1"/>
    <n v="47600"/>
    <n v="16770"/>
    <n v="30830"/>
    <n v="22953740"/>
    <s v="0X50  MM T 2"/>
    <x v="3"/>
    <n v="28"/>
    <s v="T_B"/>
    <n v="3483664"/>
    <d v="2022-08-31T00:00:00"/>
    <d v="1899-12-30T18:01:00"/>
    <n v="47360"/>
    <n v="16650"/>
    <n v="30710"/>
    <n v="22939660"/>
    <x v="0"/>
    <x v="0"/>
    <n v="-120"/>
    <n v="-3.8923126824521571E-3"/>
    <s v="Descargado"/>
    <d v="1899-12-30T09:47:00"/>
  </r>
  <r>
    <n v="149"/>
    <n v="18759"/>
    <d v="2022-08-31T00:00:00"/>
    <d v="1899-12-30T08:24:00"/>
    <s v="WTO-887"/>
    <x v="1"/>
    <n v="52080"/>
    <n v="18280"/>
    <n v="33800"/>
    <n v="22987540"/>
    <s v="0X50  MM T 2"/>
    <x v="2"/>
    <n v="28"/>
    <s v="T_B"/>
    <n v="3483684"/>
    <d v="2022-08-31T00:00:00"/>
    <d v="1899-12-30T18:04:00"/>
    <n v="51940"/>
    <n v="18190"/>
    <n v="33750"/>
    <n v="22973410"/>
    <x v="0"/>
    <x v="0"/>
    <n v="-50"/>
    <n v="-1.4792899408284023E-3"/>
    <s v="Descargado"/>
    <d v="1899-12-30T09:40:00"/>
  </r>
  <r>
    <n v="150"/>
    <n v="18761"/>
    <d v="2022-08-31T00:00:00"/>
    <d v="1899-12-30T08:38:00"/>
    <s v="SSW-836"/>
    <x v="1"/>
    <n v="48620"/>
    <n v="17460"/>
    <n v="31160"/>
    <n v="23018700"/>
    <s v="0X50  MM T 2"/>
    <x v="3"/>
    <n v="28"/>
    <s v="T_B"/>
    <n v="3483244"/>
    <d v="2022-08-31T00:00:00"/>
    <d v="1899-12-30T15:50:00"/>
    <n v="48440"/>
    <n v="17360"/>
    <n v="31080"/>
    <n v="23004490"/>
    <x v="0"/>
    <x v="0"/>
    <n v="-80"/>
    <n v="-2.5673940949935813E-3"/>
    <s v="Descargado"/>
    <d v="1899-12-30T07:12:00"/>
  </r>
  <r>
    <n v="151"/>
    <n v="18772"/>
    <d v="2022-08-31T00:00:00"/>
    <d v="1899-12-30T10:23:00"/>
    <s v="SNV-855"/>
    <x v="1"/>
    <n v="51860"/>
    <n v="17940"/>
    <n v="33920"/>
    <n v="23052620"/>
    <s v="0X50  MM T 2"/>
    <x v="5"/>
    <n v="28"/>
    <s v="T_B"/>
    <n v="3483906"/>
    <d v="2022-08-31T00:00:00"/>
    <d v="1899-12-30T20:42:00"/>
    <n v="51760"/>
    <n v="17890"/>
    <n v="33870"/>
    <n v="23038360"/>
    <x v="0"/>
    <x v="0"/>
    <n v="-50"/>
    <n v="-1.474056603773585E-3"/>
    <s v="Descargado"/>
    <d v="1899-12-30T10:19:00"/>
  </r>
  <r>
    <n v="152"/>
    <n v="18777"/>
    <d v="2022-08-31T00:00:00"/>
    <d v="1899-12-30T10:40:00"/>
    <s v="JYM-553"/>
    <x v="1"/>
    <n v="51640"/>
    <n v="18680"/>
    <n v="32960"/>
    <n v="23085580"/>
    <s v="0X50  MM T 2"/>
    <x v="5"/>
    <n v="28"/>
    <s v="T_B"/>
    <n v="3483724"/>
    <d v="2022-08-31T00:00:00"/>
    <d v="1899-12-30T18:12:00"/>
    <n v="51500"/>
    <n v="18620"/>
    <n v="32880"/>
    <n v="23071240"/>
    <x v="0"/>
    <x v="0"/>
    <n v="-80"/>
    <n v="-2.4271844660194173E-3"/>
    <s v="Descargado"/>
    <d v="1899-12-30T07:32:00"/>
  </r>
  <r>
    <n v="153"/>
    <n v="18782"/>
    <d v="2022-08-31T00:00:00"/>
    <d v="1899-12-30T10:57:00"/>
    <s v="SUB-755"/>
    <x v="1"/>
    <n v="48140"/>
    <n v="17190"/>
    <n v="30950"/>
    <n v="23116530"/>
    <s v="0X50  MM T 2"/>
    <x v="3"/>
    <n v="28"/>
    <s v="T_B"/>
    <n v="3483944"/>
    <d v="2022-08-31T00:00:00"/>
    <d v="1899-12-30T21:16:00"/>
    <n v="48220"/>
    <n v="17330"/>
    <n v="30890"/>
    <n v="23102130"/>
    <x v="0"/>
    <x v="0"/>
    <n v="-60"/>
    <n v="-1.9386106623586429E-3"/>
    <s v="Descargado"/>
    <d v="1899-12-30T10:19:00"/>
  </r>
  <r>
    <n v="154"/>
    <n v="18787"/>
    <d v="2022-08-31T00:00:00"/>
    <d v="1899-12-30T11:09:00"/>
    <s v="JOX-189"/>
    <x v="1"/>
    <n v="51640"/>
    <n v="17010"/>
    <n v="34630"/>
    <n v="23151160"/>
    <s v="0X50  MM T 2"/>
    <x v="3"/>
    <n v="28"/>
    <s v="T_B"/>
    <n v="3484364"/>
    <d v="2022-09-01T00:00:00"/>
    <d v="1899-12-30T11:33:00"/>
    <n v="52060"/>
    <n v="17450"/>
    <n v="34610"/>
    <n v="23136740"/>
    <x v="0"/>
    <x v="0"/>
    <n v="-20"/>
    <n v="-5.775339301183945E-4"/>
    <s v="Descargado"/>
    <d v="1899-12-31T00:24:00"/>
  </r>
  <r>
    <n v="155"/>
    <n v="18792"/>
    <d v="2022-08-31T00:00:00"/>
    <d v="1899-12-30T11:21:00"/>
    <s v="TPP-899"/>
    <x v="1"/>
    <n v="52680"/>
    <n v="17290"/>
    <n v="35390"/>
    <n v="23186550"/>
    <s v="0X50  MM T 2"/>
    <x v="4"/>
    <n v="28"/>
    <s v="T_B"/>
    <n v="3483907"/>
    <d v="2022-08-31T00:00:00"/>
    <d v="1899-12-30T20:52:00"/>
    <n v="52780"/>
    <n v="17380"/>
    <n v="35400"/>
    <n v="23172140"/>
    <x v="0"/>
    <x v="0"/>
    <n v="10"/>
    <n v="2.8256569652444194E-4"/>
    <s v="Descargado"/>
    <d v="1899-12-30T09:31:00"/>
  </r>
  <r>
    <n v="156"/>
    <n v="18807"/>
    <d v="2022-08-31T00:00:00"/>
    <d v="1899-12-30T12:42:00"/>
    <s v="GDW-440"/>
    <x v="1"/>
    <n v="52280"/>
    <n v="18200"/>
    <n v="34080"/>
    <n v="23220630"/>
    <s v="0X50  MM T 2"/>
    <x v="5"/>
    <n v="28"/>
    <s v="T_B"/>
    <n v="3483925"/>
    <d v="2022-08-31T00:00:00"/>
    <d v="1899-12-30T21:00:00"/>
    <n v="52140"/>
    <n v="18110"/>
    <n v="34030"/>
    <n v="23206170"/>
    <x v="0"/>
    <x v="0"/>
    <n v="-50"/>
    <n v="-1.4671361502347417E-3"/>
    <s v="Descargado"/>
    <d v="1899-12-30T08:18:00"/>
  </r>
  <r>
    <n v="157"/>
    <n v="18818"/>
    <d v="2022-08-31T00:00:00"/>
    <d v="1899-12-30T14:07:00"/>
    <s v="GDY-701"/>
    <x v="1"/>
    <n v="52020"/>
    <n v="18250"/>
    <n v="33770"/>
    <n v="23254400"/>
    <s v="0X50  MM T 4"/>
    <x v="5"/>
    <n v="26"/>
    <s v="T_D"/>
    <n v="3484004"/>
    <d v="2022-08-31T00:00:00"/>
    <d v="1899-12-30T21:48:00"/>
    <n v="51940"/>
    <n v="18160"/>
    <n v="33780"/>
    <n v="23239950"/>
    <x v="0"/>
    <x v="0"/>
    <n v="10"/>
    <n v="2.9612081729345571E-4"/>
    <s v="Descargado"/>
    <d v="1899-12-30T07:41:00"/>
  </r>
  <r>
    <n v="158"/>
    <n v="18817"/>
    <d v="2022-08-31T00:00:00"/>
    <d v="1899-12-30T14:12:00"/>
    <s v="WNP-941"/>
    <x v="1"/>
    <n v="51900"/>
    <n v="17550"/>
    <n v="34350"/>
    <n v="23288750"/>
    <s v="0X50  MM T 1"/>
    <x v="4"/>
    <n v="27"/>
    <s v="T_A"/>
    <n v="3483985"/>
    <d v="2022-08-31T00:00:00"/>
    <d v="1899-12-30T21:27:00"/>
    <n v="52020"/>
    <n v="17650"/>
    <n v="34370"/>
    <n v="23274320"/>
    <x v="0"/>
    <x v="0"/>
    <n v="20"/>
    <n v="5.8224163027656482E-4"/>
    <s v="Descargado"/>
    <d v="1899-12-30T07:15:00"/>
  </r>
  <r>
    <n v="159"/>
    <n v="18830"/>
    <d v="2022-08-31T00:00:00"/>
    <d v="1899-12-30T14:44:00"/>
    <s v="SOE-646"/>
    <x v="1"/>
    <n v="47620"/>
    <n v="16640"/>
    <n v="30980"/>
    <n v="23319730"/>
    <s v="0X50  MM T 4"/>
    <x v="3"/>
    <n v="26"/>
    <s v="T_D"/>
    <n v="3485444"/>
    <d v="2022-09-01T00:00:00"/>
    <d v="1899-12-30T18:06:00"/>
    <n v="47700"/>
    <n v="16770"/>
    <n v="30930"/>
    <n v="23305250"/>
    <x v="0"/>
    <x v="0"/>
    <n v="-50"/>
    <n v="-1.6139444803098773E-3"/>
    <s v="Descargado"/>
    <d v="1899-12-31T03:22:00"/>
  </r>
  <r>
    <n v="160"/>
    <n v="18838"/>
    <d v="2022-08-31T00:00:00"/>
    <d v="1899-12-30T15:20:00"/>
    <s v="SXU-831"/>
    <x v="1"/>
    <n v="51760"/>
    <n v="17940"/>
    <n v="33820"/>
    <n v="23353550"/>
    <s v="0X50  MM T 1"/>
    <x v="3"/>
    <n v="27"/>
    <s v="T_A"/>
    <n v="3485324"/>
    <d v="2022-09-01T00:00:00"/>
    <d v="1899-12-30T18:07:00"/>
    <n v="52320"/>
    <n v="18470"/>
    <n v="33850"/>
    <n v="23339100"/>
    <x v="0"/>
    <x v="0"/>
    <n v="30"/>
    <n v="8.8704908338261385E-4"/>
    <s v="Descargado"/>
    <d v="1899-12-31T02:47:00"/>
  </r>
  <r>
    <n v="161"/>
    <n v="18842"/>
    <d v="2022-08-31T00:00:00"/>
    <d v="1899-12-30T15:30:00"/>
    <s v="JYN-994"/>
    <x v="1"/>
    <n v="51720"/>
    <n v="18120"/>
    <n v="33600"/>
    <n v="23387150"/>
    <s v="0X50  MM T 4"/>
    <x v="5"/>
    <n v="26"/>
    <s v="T_D"/>
    <n v="3484025"/>
    <d v="2022-08-31T00:00:00"/>
    <d v="1899-12-30T22:05:00"/>
    <n v="51640"/>
    <n v="18070"/>
    <n v="33570"/>
    <n v="23372670"/>
    <x v="0"/>
    <x v="0"/>
    <n v="-30"/>
    <n v="-8.9285714285714283E-4"/>
    <s v="Descargado"/>
    <d v="1899-12-30T06:35:00"/>
  </r>
  <r>
    <n v="162"/>
    <n v="18843"/>
    <d v="2022-08-31T00:00:00"/>
    <d v="1899-12-30T15:38:00"/>
    <s v="JYN-867"/>
    <x v="1"/>
    <n v="52080"/>
    <n v="18090"/>
    <n v="33990"/>
    <n v="23421140"/>
    <s v="0X50  MM T 4"/>
    <x v="5"/>
    <n v="26"/>
    <s v="T_D"/>
    <n v="3484024"/>
    <d v="2022-08-31T00:00:00"/>
    <d v="1899-12-30T22:00:00"/>
    <n v="52780"/>
    <n v="18710"/>
    <n v="34070"/>
    <n v="23406740"/>
    <x v="0"/>
    <x v="0"/>
    <n v="80"/>
    <n v="2.3536334215945864E-3"/>
    <s v="Descargado"/>
    <d v="1899-12-30T06:22:00"/>
  </r>
  <r>
    <n v="163"/>
    <n v="18848"/>
    <d v="2022-08-31T00:00:00"/>
    <d v="1899-12-30T15:46:00"/>
    <s v="STE-455"/>
    <x v="1"/>
    <n v="52080"/>
    <n v="18040"/>
    <n v="34040"/>
    <n v="23455180"/>
    <s v="0X50  MM T 1"/>
    <x v="3"/>
    <n v="29"/>
    <s v="T_A"/>
    <n v="3486184"/>
    <d v="2022-09-02T00:00:00"/>
    <d v="1899-12-30T20:02:00"/>
    <n v="52040"/>
    <n v="18060"/>
    <n v="33980"/>
    <n v="23440720"/>
    <x v="0"/>
    <x v="0"/>
    <n v="-60"/>
    <n v="-1.7626321974148062E-3"/>
    <s v="Descargado"/>
    <d v="1900-01-01T04:16:00"/>
  </r>
  <r>
    <n v="164"/>
    <n v="18854"/>
    <d v="2022-08-31T00:00:00"/>
    <d v="1899-12-30T16:04:00"/>
    <s v="SNW-740"/>
    <x v="1"/>
    <n v="51960"/>
    <n v="17680"/>
    <n v="34280"/>
    <n v="23489460"/>
    <s v="0X50  MM T 1"/>
    <x v="5"/>
    <n v="27"/>
    <s v="T_A"/>
    <n v="3484167"/>
    <d v="2022-09-01T00:00:00"/>
    <d v="1899-12-30T07:35:00"/>
    <n v="51980"/>
    <n v="17630"/>
    <n v="34350"/>
    <n v="23475070"/>
    <x v="0"/>
    <x v="0"/>
    <n v="70"/>
    <n v="2.0420070011668611E-3"/>
    <s v="Descargado"/>
    <d v="1899-12-30T15:31:00"/>
  </r>
  <r>
    <n v="165"/>
    <n v="18862"/>
    <d v="2022-08-31T00:00:00"/>
    <d v="1899-12-30T16:28:00"/>
    <s v="TMI-773"/>
    <x v="1"/>
    <n v="48960"/>
    <n v="17240"/>
    <n v="31720"/>
    <n v="23521180"/>
    <s v="0X50  MM T 2"/>
    <x v="3"/>
    <n v="28"/>
    <s v="T_B"/>
    <n v="3484485"/>
    <d v="2022-09-01T00:00:00"/>
    <d v="1899-12-30T10:29:00"/>
    <n v="48780"/>
    <n v="17130"/>
    <n v="31650"/>
    <n v="23506720"/>
    <x v="0"/>
    <x v="0"/>
    <n v="-70"/>
    <n v="-2.2068095838587644E-3"/>
    <s v="Descargado"/>
    <d v="1899-12-30T18:01:00"/>
  </r>
  <r>
    <n v="166"/>
    <n v="18863"/>
    <d v="2022-08-31T00:00:00"/>
    <d v="1899-12-30T16:53:00"/>
    <s v="WAD-711"/>
    <x v="1"/>
    <n v="48240"/>
    <n v="18050"/>
    <n v="30190"/>
    <n v="23551370"/>
    <s v="0X50  MM T 1"/>
    <x v="3"/>
    <n v="27"/>
    <s v="T_A"/>
    <n v="3484605"/>
    <d v="2022-09-01T00:00:00"/>
    <d v="1899-12-30T11:07:00"/>
    <n v="48140"/>
    <n v="17910"/>
    <n v="30230"/>
    <n v="23536950"/>
    <x v="0"/>
    <x v="0"/>
    <n v="40"/>
    <n v="1.3249420337860219E-3"/>
    <s v="Descargado"/>
    <d v="1899-12-30T18:14:00"/>
  </r>
  <r>
    <n v="167"/>
    <n v="18865"/>
    <d v="2022-08-31T00:00:00"/>
    <d v="1899-12-30T17:00:00"/>
    <s v="TJY-483"/>
    <x v="1"/>
    <n v="52060"/>
    <n v="17820"/>
    <n v="34240"/>
    <n v="23585610"/>
    <s v="0X50  MM T 1"/>
    <x v="5"/>
    <n v="27"/>
    <s v="T_A"/>
    <n v="3484172"/>
    <d v="2022-09-01T00:00:00"/>
    <d v="1899-12-30T07:51:00"/>
    <n v="51940"/>
    <n v="17820"/>
    <n v="34120"/>
    <n v="23571070"/>
    <x v="0"/>
    <x v="0"/>
    <n v="-120"/>
    <n v="-3.5046728971962616E-3"/>
    <s v="Descargado"/>
    <d v="1899-12-30T14:51:00"/>
  </r>
  <r>
    <n v="168"/>
    <n v="18810"/>
    <d v="2022-08-31T00:00:00"/>
    <d v="1899-12-30T12:33:00"/>
    <s v="JYM-720"/>
    <x v="1"/>
    <n v="51540"/>
    <n v="17380"/>
    <n v="34160"/>
    <n v="23619770"/>
    <s v="0X50  MM T 2"/>
    <x v="4"/>
    <n v="28"/>
    <s v="T_B"/>
    <n v="3483924"/>
    <d v="2022-08-31T00:00:00"/>
    <d v="1899-12-30T20:58:00"/>
    <n v="51620"/>
    <n v="17470"/>
    <n v="34150"/>
    <n v="23605220"/>
    <x v="0"/>
    <x v="0"/>
    <n v="-10"/>
    <n v="-2.9274004683840749E-4"/>
    <s v="Descargado"/>
    <d v="1899-12-30T08:25:00"/>
  </r>
  <r>
    <n v="169"/>
    <n v="18894"/>
    <d v="2022-08-31T00:00:00"/>
    <d v="1899-12-30T19:16:00"/>
    <s v="SUL-148"/>
    <x v="1"/>
    <n v="48740"/>
    <n v="17780"/>
    <n v="30960"/>
    <n v="23650730"/>
    <s v="0X50  MM T 1"/>
    <x v="3"/>
    <n v="29"/>
    <s v="T_A"/>
    <n v="3486005"/>
    <d v="2022-09-02T00:00:00"/>
    <d v="1899-12-30T14:59:00"/>
    <n v="48780"/>
    <n v="17820"/>
    <n v="30960"/>
    <n v="23636180"/>
    <x v="0"/>
    <x v="0"/>
    <n v="1.0000000000000001E-5"/>
    <n v="0"/>
    <s v="Descargado"/>
    <d v="1899-12-31T19:43:00"/>
  </r>
  <r>
    <n v="170"/>
    <n v="18895"/>
    <d v="2022-08-31T00:00:00"/>
    <d v="1899-12-30T19:19:00"/>
    <s v="JRP-053"/>
    <x v="1"/>
    <n v="48380"/>
    <n v="17190"/>
    <n v="31190"/>
    <n v="23681920"/>
    <s v="0X50  MM T 1"/>
    <x v="3"/>
    <n v="29"/>
    <s v="T_A"/>
    <n v="3485988"/>
    <d v="2022-09-02T00:00:00"/>
    <d v="1899-12-30T13:53:00"/>
    <n v="48920"/>
    <n v="17150"/>
    <n v="31770"/>
    <n v="23667950"/>
    <x v="0"/>
    <x v="0"/>
    <n v="580"/>
    <n v="1.8595703751202307E-2"/>
    <s v="Descargado"/>
    <d v="1899-12-31T18:34:00"/>
  </r>
  <r>
    <n v="171"/>
    <n v="18896"/>
    <d v="2022-08-31T00:00:00"/>
    <d v="1899-12-30T19:23:00"/>
    <s v="JYN-718"/>
    <x v="1"/>
    <n v="52280"/>
    <n v="17950"/>
    <n v="34330"/>
    <n v="23716250"/>
    <s v="0X50  MM T 1"/>
    <x v="5"/>
    <n v="27"/>
    <s v="T_A"/>
    <n v="3484504"/>
    <d v="2022-09-01T00:00:00"/>
    <d v="1899-12-30T10:38:00"/>
    <n v="52160"/>
    <n v="17850"/>
    <n v="34310"/>
    <n v="23702260"/>
    <x v="0"/>
    <x v="0"/>
    <n v="-20"/>
    <n v="-5.8258083309059127E-4"/>
    <s v="Descargado"/>
    <d v="1899-12-30T15:15:00"/>
  </r>
  <r>
    <n v="172"/>
    <n v="18903"/>
    <d v="2022-08-31T00:00:00"/>
    <d v="1899-12-30T19:34:00"/>
    <s v="TKF-858"/>
    <x v="1"/>
    <n v="48080"/>
    <n v="17830"/>
    <n v="30250"/>
    <n v="23746500"/>
    <s v="0X50  MM T 1"/>
    <x v="3"/>
    <n v="27"/>
    <s v="T_A"/>
    <n v="3484764"/>
    <d v="2022-09-01T00:00:00"/>
    <d v="1899-12-30T11:55:00"/>
    <n v="48000"/>
    <n v="17680"/>
    <n v="30320"/>
    <n v="23732580"/>
    <x v="0"/>
    <x v="0"/>
    <n v="70"/>
    <n v="2.3140495867768596E-3"/>
    <s v="Descargado"/>
    <d v="1899-12-30T16:21:00"/>
  </r>
  <r>
    <n v="173"/>
    <n v="18904"/>
    <d v="2022-08-31T00:00:00"/>
    <d v="1899-12-30T19:45:00"/>
    <s v="SXJ-049"/>
    <x v="1"/>
    <n v="52020"/>
    <n v="19680"/>
    <n v="32340"/>
    <n v="23778840"/>
    <s v="0X50  MM T 1"/>
    <x v="3"/>
    <n v="27"/>
    <s v="T_A"/>
    <n v="3485325"/>
    <d v="2022-09-01T00:00:00"/>
    <d v="1899-12-30T15:52:00"/>
    <n v="52120"/>
    <n v="19850"/>
    <n v="32270"/>
    <n v="23764850"/>
    <x v="0"/>
    <x v="0"/>
    <n v="-70"/>
    <n v="-2.1645021645021645E-3"/>
    <s v="Descargado"/>
    <d v="1899-12-30T20:07:00"/>
  </r>
  <r>
    <n v="174"/>
    <n v="18905"/>
    <d v="2022-08-31T00:00:00"/>
    <d v="1899-12-30T19:47:00"/>
    <s v="GDW-500"/>
    <x v="1"/>
    <n v="51920"/>
    <n v="18670"/>
    <n v="33250"/>
    <n v="23812090"/>
    <s v="0X50  MM T 1"/>
    <x v="5"/>
    <n v="27"/>
    <s v="T_A"/>
    <n v="3484604"/>
    <d v="2022-09-01T00:00:00"/>
    <d v="1899-12-30T11:05:00"/>
    <n v="51840"/>
    <n v="18590"/>
    <n v="33250"/>
    <n v="23798100"/>
    <x v="0"/>
    <x v="0"/>
    <n v="1.0000000000000001E-5"/>
    <n v="0"/>
    <s v="Descargado"/>
    <d v="1899-12-30T15:18:00"/>
  </r>
  <r>
    <n v="175"/>
    <n v="18912"/>
    <d v="2022-08-31T00:00:00"/>
    <d v="1899-12-30T19:57:00"/>
    <s v="TSR-898"/>
    <x v="1"/>
    <n v="48540"/>
    <n v="17620"/>
    <n v="30920"/>
    <n v="23843010"/>
    <s v="0X50  MM T 1"/>
    <x v="3"/>
    <n v="27"/>
    <s v="T_A"/>
    <n v="3484545"/>
    <d v="2022-09-01T00:00:00"/>
    <d v="1899-12-30T10:47:00"/>
    <n v="48460"/>
    <n v="17530"/>
    <n v="30930"/>
    <n v="23829030"/>
    <x v="0"/>
    <x v="0"/>
    <n v="10"/>
    <n v="3.2341526520051749E-4"/>
    <s v="Descargado"/>
    <d v="1899-12-30T14:50:00"/>
  </r>
  <r>
    <n v="176"/>
    <n v="18913"/>
    <d v="2022-08-31T00:00:00"/>
    <d v="1899-12-30T20:05:00"/>
    <s v="SMI-498"/>
    <x v="1"/>
    <n v="48520"/>
    <n v="17820"/>
    <n v="30700"/>
    <n v="23873710"/>
    <s v="0X50  MM T 1"/>
    <x v="3"/>
    <n v="27"/>
    <s v="T_A"/>
    <n v="3484564"/>
    <d v="2022-09-01T00:00:00"/>
    <d v="1899-12-30T10:53:00"/>
    <n v="48440"/>
    <n v="17680"/>
    <n v="30760"/>
    <n v="23859790"/>
    <x v="0"/>
    <x v="0"/>
    <n v="60"/>
    <n v="1.9543973941368079E-3"/>
    <s v="Descargado"/>
    <d v="1899-12-30T14:48:00"/>
  </r>
  <r>
    <n v="177"/>
    <n v="18914"/>
    <d v="2022-08-31T00:00:00"/>
    <d v="1899-12-30T20:18:00"/>
    <s v="JRP-054"/>
    <x v="1"/>
    <n v="48820"/>
    <n v="17360"/>
    <n v="31460"/>
    <n v="23905170"/>
    <s v="0X50  MM T 2"/>
    <x v="3"/>
    <n v="28"/>
    <s v="T_B"/>
    <n v="3484924"/>
    <d v="2022-09-01T00:00:00"/>
    <d v="1899-12-30T12:14:00"/>
    <n v="48680"/>
    <n v="17230"/>
    <n v="31450"/>
    <n v="23891240"/>
    <x v="0"/>
    <x v="0"/>
    <n v="-10"/>
    <n v="-3.178639542275906E-4"/>
    <s v="Descargado"/>
    <d v="1899-12-30T15:56:00"/>
  </r>
  <r>
    <n v="178"/>
    <n v="18916"/>
    <d v="2022-08-31T00:00:00"/>
    <d v="1899-12-30T20:37:00"/>
    <s v="GDY-700"/>
    <x v="1"/>
    <n v="52100"/>
    <n v="19110"/>
    <n v="32990"/>
    <n v="23938160"/>
    <s v="0X50  MM T 1"/>
    <x v="5"/>
    <n v="27"/>
    <s v="T_A"/>
    <n v="3484944"/>
    <d v="2022-09-01T00:00:00"/>
    <d v="1899-12-30T13:24:00"/>
    <n v="51820"/>
    <n v="18900"/>
    <n v="32920"/>
    <n v="23924160"/>
    <x v="0"/>
    <x v="0"/>
    <n v="-70"/>
    <n v="-2.121855107608366E-3"/>
    <s v="Descargado"/>
    <d v="1899-12-30T16:47:00"/>
  </r>
  <r>
    <n v="179"/>
    <n v="18917"/>
    <d v="2022-08-31T00:00:00"/>
    <d v="1899-12-30T20:51:00"/>
    <s v="JYN-989"/>
    <x v="1"/>
    <n v="52320"/>
    <n v="18490"/>
    <n v="33830"/>
    <n v="23971990"/>
    <s v="0X50  MM T 2"/>
    <x v="5"/>
    <n v="28"/>
    <s v="T_B"/>
    <n v="3484984"/>
    <d v="2022-09-01T00:00:00"/>
    <d v="1899-12-30T13:34:00"/>
    <n v="52340"/>
    <n v="18330"/>
    <n v="34010"/>
    <n v="23958170"/>
    <x v="0"/>
    <x v="0"/>
    <n v="180"/>
    <n v="5.3207212533254505E-3"/>
    <s v="Descargado"/>
    <d v="1899-12-30T16:43:00"/>
  </r>
  <r>
    <n v="180"/>
    <n v="18925"/>
    <d v="2022-08-31T00:00:00"/>
    <d v="1899-12-30T22:18:00"/>
    <s v="TKD-337"/>
    <x v="1"/>
    <n v="47680"/>
    <n v="16420"/>
    <n v="31260"/>
    <n v="24003250"/>
    <s v="0X50  MM T 1"/>
    <x v="3"/>
    <n v="27"/>
    <s v="T_A"/>
    <n v="3484584"/>
    <d v="2022-09-01T00:00:00"/>
    <d v="1899-12-30T11:04:00"/>
    <n v="47500"/>
    <n v="16330"/>
    <n v="31170"/>
    <n v="23989340"/>
    <x v="0"/>
    <x v="0"/>
    <n v="-90"/>
    <n v="-2.8790786948176585E-3"/>
    <s v="Descargado"/>
    <d v="1899-12-30T12:46:00"/>
  </r>
  <r>
    <n v="181"/>
    <n v="18926"/>
    <d v="2022-08-31T00:00:00"/>
    <d v="1899-12-30T22:31:00"/>
    <s v="JYM-748"/>
    <x v="1"/>
    <n v="51960"/>
    <n v="18820"/>
    <n v="33140"/>
    <n v="24036390"/>
    <s v="0X50  MM T 2"/>
    <x v="5"/>
    <n v="28"/>
    <s v="T_B"/>
    <n v="3485248"/>
    <d v="2022-09-01T00:00:00"/>
    <d v="1899-12-30T15:16:00"/>
    <n v="51780"/>
    <n v="18650"/>
    <n v="33130"/>
    <n v="24022470"/>
    <x v="0"/>
    <x v="0"/>
    <n v="-10"/>
    <n v="-3.0175015087507544E-4"/>
    <s v="Descargado"/>
    <d v="1899-12-30T16:45:00"/>
  </r>
  <r>
    <n v="182"/>
    <n v="18928"/>
    <d v="2022-08-31T00:00:00"/>
    <d v="1899-12-30T22:45:00"/>
    <s v="SKI-254"/>
    <x v="1"/>
    <n v="48980"/>
    <n v="18030"/>
    <n v="30950"/>
    <n v="24067340"/>
    <s v="0X50  MM T 1"/>
    <x v="3"/>
    <n v="27"/>
    <s v="T_A"/>
    <n v="3485507"/>
    <d v="2022-09-01T00:00:00"/>
    <d v="1899-12-30T23:33:00"/>
    <n v="48860"/>
    <n v="17850"/>
    <n v="31010"/>
    <n v="24053480"/>
    <x v="0"/>
    <x v="0"/>
    <n v="60"/>
    <n v="1.9386106623586429E-3"/>
    <s v="Descargado"/>
    <d v="1899-12-31T00:48:00"/>
  </r>
  <r>
    <n v="183"/>
    <n v="18929"/>
    <d v="2022-08-31T00:00:00"/>
    <d v="1899-12-30T22:57:00"/>
    <s v="JRP-091"/>
    <x v="1"/>
    <n v="48860"/>
    <n v="17490"/>
    <n v="31370"/>
    <n v="24098710"/>
    <s v="0X50  MM T 2"/>
    <x v="3"/>
    <n v="28"/>
    <s v="T_B"/>
    <n v="3485459"/>
    <d v="2022-09-01T00:00:00"/>
    <d v="1899-12-30T20:01:00"/>
    <n v="48860"/>
    <n v="17350"/>
    <n v="31510"/>
    <n v="24084990"/>
    <x v="0"/>
    <x v="0"/>
    <n v="140"/>
    <n v="4.4628626075868668E-3"/>
    <s v="Descargado"/>
    <d v="1899-12-30T21:04:00"/>
  </r>
  <r>
    <n v="184"/>
    <n v="18931"/>
    <d v="2022-08-31T00:00:00"/>
    <d v="1899-12-30T23:04:00"/>
    <s v="UPR-974"/>
    <x v="1"/>
    <n v="48120"/>
    <n v="17210"/>
    <n v="30910"/>
    <n v="24129620"/>
    <s v="0X50  MM T 1"/>
    <x v="3"/>
    <n v="27"/>
    <s v="T_A"/>
    <n v="3485344"/>
    <d v="2022-09-01T00:00:00"/>
    <d v="1899-12-30T16:12:00"/>
    <n v="48180"/>
    <n v="17270"/>
    <n v="30910"/>
    <n v="24115900"/>
    <x v="0"/>
    <x v="0"/>
    <n v="1.0000000000000001E-5"/>
    <n v="0"/>
    <s v="Descargado"/>
    <d v="1899-12-30T17:08:00"/>
  </r>
  <r>
    <n v="185"/>
    <n v="18938"/>
    <d v="2022-08-31T00:00:00"/>
    <d v="1899-12-30T23:45:00"/>
    <s v="SZM-785"/>
    <x v="1"/>
    <n v="51820"/>
    <n v="17790"/>
    <n v="34030"/>
    <n v="24163650"/>
    <s v="0X50  MM T 1"/>
    <x v="2"/>
    <n v="27"/>
    <s v="T_A"/>
    <n v="3485448"/>
    <d v="2022-09-01T00:00:00"/>
    <d v="1899-12-30T18:34:00"/>
    <n v="51940"/>
    <n v="17880"/>
    <n v="34060"/>
    <n v="24149960"/>
    <x v="0"/>
    <x v="0"/>
    <n v="30"/>
    <n v="8.8157508081104904E-4"/>
    <s v="Descargado"/>
    <d v="1899-12-30T18:49:00"/>
  </r>
  <r>
    <n v="186"/>
    <n v="18883"/>
    <d v="2022-08-31T00:00:00"/>
    <d v="1899-12-30T17:43:00"/>
    <s v="TLM-028"/>
    <x v="1"/>
    <n v="52040"/>
    <n v="18270"/>
    <n v="33770"/>
    <n v="24197420"/>
    <s v="0X50  MM T 1"/>
    <x v="5"/>
    <n v="27"/>
    <s v="T_A"/>
    <n v="3484185"/>
    <d v="2022-09-01T00:00:00"/>
    <d v="1899-12-30T08:24:00"/>
    <n v="51920"/>
    <n v="18190"/>
    <n v="33730"/>
    <n v="24183690"/>
    <x v="0"/>
    <x v="0"/>
    <n v="-40"/>
    <n v="-1.1844832691738228E-3"/>
    <s v="Descargado"/>
    <d v="1899-12-30T14:41:00"/>
  </r>
  <r>
    <n v="187"/>
    <n v="18949"/>
    <d v="2022-09-01T00:00:00"/>
    <d v="1899-12-30T01:37:00"/>
    <s v="SXS-393"/>
    <x v="1"/>
    <n v="51940"/>
    <n v="17780"/>
    <n v="34160"/>
    <n v="24231580"/>
    <s v="0X50  MM T 1"/>
    <x v="2"/>
    <n v="27"/>
    <s v="T_A"/>
    <n v="3485226"/>
    <d v="2022-09-01T00:00:00"/>
    <d v="1899-12-30T14:56:00"/>
    <n v="51920"/>
    <n v="17660"/>
    <n v="34260"/>
    <n v="24217950"/>
    <x v="0"/>
    <x v="0"/>
    <n v="100"/>
    <n v="2.9274004683840752E-3"/>
    <s v="Descargado"/>
    <d v="1899-12-30T13:19:00"/>
  </r>
  <r>
    <n v="188"/>
    <n v="18951"/>
    <d v="2022-09-01T00:00:00"/>
    <d v="1899-12-30T02:18:00"/>
    <s v="XVH-367"/>
    <x v="1"/>
    <n v="48890"/>
    <n v="17320"/>
    <n v="31570"/>
    <n v="24263150"/>
    <s v="0X50  MM T 1"/>
    <x v="3"/>
    <n v="27"/>
    <s v="T_A"/>
    <n v="3485460"/>
    <d v="2022-09-01T00:00:00"/>
    <d v="1899-12-30T20:09:00"/>
    <n v="49080"/>
    <n v="17170"/>
    <n v="31910"/>
    <n v="24249860"/>
    <x v="0"/>
    <x v="0"/>
    <n v="340"/>
    <n v="1.0769718086791258E-2"/>
    <s v="Descargado"/>
    <d v="1899-12-30T17:51:00"/>
  </r>
  <r>
    <n v="189"/>
    <n v="18950"/>
    <d v="2022-09-01T00:00:00"/>
    <d v="1899-12-30T02:23:00"/>
    <s v="TMF-819"/>
    <x v="1"/>
    <n v="48100"/>
    <n v="17380"/>
    <n v="30720"/>
    <n v="24293870"/>
    <s v="0X50  MM T 2"/>
    <x v="3"/>
    <n v="28"/>
    <s v="T_B"/>
    <n v="3485447"/>
    <d v="2022-09-01T00:00:00"/>
    <d v="1899-12-30T18:31:00"/>
    <n v="48000"/>
    <n v="17310"/>
    <n v="30690"/>
    <n v="24280550"/>
    <x v="0"/>
    <x v="0"/>
    <n v="-30"/>
    <n v="-9.765625E-4"/>
    <s v="Descargado"/>
    <d v="1899-12-30T16:08:00"/>
  </r>
  <r>
    <n v="190"/>
    <n v="18952"/>
    <d v="2022-09-01T00:00:00"/>
    <d v="1899-12-30T02:29:00"/>
    <s v="SXU-870"/>
    <x v="1"/>
    <n v="48060"/>
    <n v="17460"/>
    <n v="30600"/>
    <n v="24324470"/>
    <s v="0X50  MM T 1"/>
    <x v="3"/>
    <n v="27"/>
    <s v="T_A"/>
    <n v="3485461"/>
    <d v="2022-09-01T00:00:00"/>
    <d v="1899-12-30T20:13:00"/>
    <n v="47920"/>
    <n v="17340"/>
    <n v="30580"/>
    <n v="24311130"/>
    <x v="0"/>
    <x v="0"/>
    <n v="-20"/>
    <n v="-6.5359477124183002E-4"/>
    <s v="Descargado"/>
    <d v="1899-12-30T17:44:00"/>
  </r>
  <r>
    <n v="191"/>
    <n v="18956"/>
    <d v="2022-09-01T00:00:00"/>
    <d v="1899-12-30T02:52:00"/>
    <s v="JRP-057"/>
    <x v="1"/>
    <n v="48540"/>
    <n v="16960"/>
    <n v="31580"/>
    <n v="24356050"/>
    <s v="0X50  MM T 1"/>
    <x v="3"/>
    <n v="27"/>
    <s v="T_A"/>
    <n v="3485225"/>
    <d v="2022-09-01T00:00:00"/>
    <d v="1899-12-30T14:50:00"/>
    <n v="48320"/>
    <n v="16930"/>
    <n v="31390"/>
    <n v="24342520"/>
    <x v="0"/>
    <x v="0"/>
    <n v="-190"/>
    <n v="-6.0164661177960731E-3"/>
    <s v="Descargado"/>
    <d v="1899-12-30T11:58:00"/>
  </r>
  <r>
    <n v="192"/>
    <n v="18976"/>
    <d v="2022-09-01T00:00:00"/>
    <d v="1899-12-30T06:01:00"/>
    <s v="GDW-450"/>
    <x v="1"/>
    <n v="51900"/>
    <n v="18130"/>
    <n v="33770"/>
    <n v="24389820"/>
    <s v="0X50  MM T 1"/>
    <x v="5"/>
    <n v="27"/>
    <s v="T_A"/>
    <n v="3485365"/>
    <d v="2022-09-01T00:00:00"/>
    <d v="1899-12-30T16:20:00"/>
    <n v="51880"/>
    <n v="18020"/>
    <n v="33860"/>
    <n v="24376380"/>
    <x v="0"/>
    <x v="0"/>
    <n v="90"/>
    <n v="2.6650873556411016E-3"/>
    <s v="Descargado"/>
    <d v="1899-12-30T10:19:00"/>
  </r>
  <r>
    <n v="193"/>
    <n v="18977"/>
    <d v="2022-09-01T00:00:00"/>
    <d v="1899-12-30T06:09:00"/>
    <s v="GDY-249"/>
    <x v="1"/>
    <n v="52220"/>
    <n v="18080"/>
    <n v="34140"/>
    <n v="24423960"/>
    <s v="0X50  MM T 1"/>
    <x v="5"/>
    <n v="27"/>
    <s v="T_A"/>
    <n v="3485364"/>
    <d v="2022-09-01T00:00:00"/>
    <d v="1899-12-30T16:14:00"/>
    <n v="52500"/>
    <n v="18470"/>
    <n v="34030"/>
    <n v="24410410"/>
    <x v="0"/>
    <x v="0"/>
    <n v="-110"/>
    <n v="-3.2220269478617459E-3"/>
    <s v="Descargado"/>
    <d v="1899-12-30T10:05:00"/>
  </r>
  <r>
    <n v="194"/>
    <n v="18978"/>
    <d v="2022-09-01T00:00:00"/>
    <d v="1899-12-30T06:13:00"/>
    <s v="SMA-268"/>
    <x v="1"/>
    <n v="48080"/>
    <n v="17330"/>
    <n v="30750"/>
    <n v="24454710"/>
    <s v="0X50  MM T 2"/>
    <x v="3"/>
    <n v="28"/>
    <s v="T_B"/>
    <n v="3485463"/>
    <d v="2022-09-01T00:00:00"/>
    <d v="1899-12-30T20:37:00"/>
    <n v="47920"/>
    <n v="17210"/>
    <n v="30710"/>
    <n v="24441120"/>
    <x v="0"/>
    <x v="0"/>
    <n v="-40"/>
    <n v="-1.3008130081300813E-3"/>
    <s v="Descargado"/>
    <d v="1899-12-30T14:24:00"/>
  </r>
  <r>
    <n v="195"/>
    <n v="18981"/>
    <d v="2022-09-01T00:00:00"/>
    <d v="1899-12-30T08:05:00"/>
    <s v="TRN-093"/>
    <x v="1"/>
    <n v="52080"/>
    <n v="16960"/>
    <n v="35120"/>
    <n v="24489830"/>
    <s v="0X50  MM T 1"/>
    <x v="4"/>
    <n v="27"/>
    <s v="T_A"/>
    <n v="3485464"/>
    <d v="2022-09-01T00:00:00"/>
    <d v="1899-12-30T20:35:00"/>
    <n v="52180"/>
    <n v="17050"/>
    <n v="35130"/>
    <n v="24476250"/>
    <x v="0"/>
    <x v="0"/>
    <n v="10"/>
    <n v="2.8473804100227789E-4"/>
    <s v="Descargado"/>
    <d v="1899-12-30T12:30:00"/>
  </r>
  <r>
    <n v="196"/>
    <n v="18983"/>
    <d v="2022-09-01T00:00:00"/>
    <d v="1899-12-30T08:14:00"/>
    <s v="GDX-786"/>
    <x v="1"/>
    <n v="51700"/>
    <n v="17720"/>
    <n v="33980"/>
    <n v="24523810"/>
    <s v="0X50  MM T 1"/>
    <x v="4"/>
    <n v="27"/>
    <s v="T_A"/>
    <n v="3485462"/>
    <d v="2022-09-01T00:00:00"/>
    <d v="1899-12-30T20:33:00"/>
    <n v="51980"/>
    <n v="17680"/>
    <n v="34300"/>
    <n v="24510550"/>
    <x v="0"/>
    <x v="0"/>
    <n v="320"/>
    <n v="9.4173042966450848E-3"/>
    <s v="Descargado"/>
    <d v="1899-12-30T12:19:00"/>
  </r>
  <r>
    <n v="197"/>
    <n v="18990"/>
    <d v="2022-09-01T00:00:00"/>
    <d v="1899-12-30T08:39:00"/>
    <s v="VBN-606"/>
    <x v="1"/>
    <n v="52360"/>
    <n v="17710"/>
    <n v="34650"/>
    <n v="24558460"/>
    <s v="0X50  MM T 1"/>
    <x v="5"/>
    <n v="27"/>
    <s v="T_A"/>
    <n v="3485458"/>
    <d v="2022-09-01T00:00:00"/>
    <d v="1899-12-30T22:15:00"/>
    <n v="52440"/>
    <n v="17900"/>
    <n v="34540"/>
    <n v="24545090"/>
    <x v="0"/>
    <x v="0"/>
    <n v="-110"/>
    <n v="-3.1746031746031746E-3"/>
    <s v="Descargado"/>
    <d v="1899-12-30T13:36:00"/>
  </r>
  <r>
    <n v="198"/>
    <n v="18994"/>
    <d v="2022-09-01T00:00:00"/>
    <d v="1899-12-30T08:50:00"/>
    <s v="SRM-920"/>
    <x v="1"/>
    <n v="51260"/>
    <n v="17560"/>
    <n v="33700"/>
    <n v="24592160"/>
    <s v="0X50  MM T 1"/>
    <x v="5"/>
    <n v="29"/>
    <s v="T_A"/>
    <n v="3485684"/>
    <d v="2022-09-02T00:00:00"/>
    <d v="1899-12-30T09:31:00"/>
    <n v="51140"/>
    <n v="17460"/>
    <n v="33680"/>
    <n v="24578770"/>
    <x v="0"/>
    <x v="0"/>
    <n v="-20"/>
    <n v="-5.9347181008902075E-4"/>
    <s v="Descargado"/>
    <d v="1899-12-31T00:41:00"/>
  </r>
  <r>
    <n v="199"/>
    <n v="18998"/>
    <d v="2022-09-01T00:00:00"/>
    <d v="1899-12-30T09:21:00"/>
    <s v="SSW-836"/>
    <x v="1"/>
    <n v="48280"/>
    <n v="17440"/>
    <n v="30840"/>
    <n v="24623000"/>
    <s v="0X50  MM T 1"/>
    <x v="3"/>
    <n v="27"/>
    <s v="T_A"/>
    <n v="3485469"/>
    <d v="2022-09-01T00:00:00"/>
    <d v="1899-12-30T21:33:00"/>
    <n v="48180"/>
    <n v="17350"/>
    <n v="30830"/>
    <n v="24609600"/>
    <x v="0"/>
    <x v="0"/>
    <n v="-10"/>
    <n v="-3.2425421530479895E-4"/>
    <s v="Descargado"/>
    <d v="1899-12-30T12:12:00"/>
  </r>
  <r>
    <n v="200"/>
    <n v="19000"/>
    <d v="2022-09-01T00:00:00"/>
    <d v="1899-12-30T09:26:00"/>
    <s v="SXS-558"/>
    <x v="1"/>
    <n v="48040"/>
    <n v="16650"/>
    <n v="31390"/>
    <n v="24654390"/>
    <s v="0X50  MM T 1"/>
    <x v="3"/>
    <n v="27"/>
    <s v="T_A"/>
    <n v="3485468"/>
    <d v="2022-09-01T00:00:00"/>
    <d v="1899-12-30T21:34:00"/>
    <n v="48120"/>
    <n v="16670"/>
    <n v="31450"/>
    <n v="24641050"/>
    <x v="0"/>
    <x v="0"/>
    <n v="60"/>
    <n v="1.9114367633004141E-3"/>
    <s v="Descargado"/>
    <d v="1899-12-30T12:08:00"/>
  </r>
  <r>
    <n v="201"/>
    <n v="19001"/>
    <d v="2022-09-01T00:00:00"/>
    <d v="1899-12-30T09:29:00"/>
    <s v="JYM-720"/>
    <x v="1"/>
    <n v="51960"/>
    <n v="17360"/>
    <n v="34600"/>
    <n v="24688990"/>
    <s v="0X50  MM T 1"/>
    <x v="4"/>
    <n v="27"/>
    <s v="T_A"/>
    <n v="3485465"/>
    <d v="2022-09-01T00:00:00"/>
    <d v="1899-12-30T21:25:00"/>
    <n v="52100"/>
    <n v="17460"/>
    <n v="34640"/>
    <n v="24675690"/>
    <x v="0"/>
    <x v="0"/>
    <n v="40"/>
    <n v="1.1560693641618498E-3"/>
    <s v="Descargado"/>
    <d v="1899-12-30T11:56:00"/>
  </r>
  <r>
    <n v="202"/>
    <n v="19011"/>
    <d v="2022-09-01T00:00:00"/>
    <d v="1899-12-30T09:53:00"/>
    <s v="GDY-863"/>
    <x v="1"/>
    <n v="52300"/>
    <n v="18820"/>
    <n v="33480"/>
    <n v="24722470"/>
    <s v="0X50  MM T 1"/>
    <x v="5"/>
    <n v="27"/>
    <s v="T_A"/>
    <n v="3485501"/>
    <d v="2022-09-01T00:00:00"/>
    <d v="1899-12-30T23:29:00"/>
    <n v="52280"/>
    <n v="18680"/>
    <n v="33600"/>
    <n v="24709290"/>
    <x v="0"/>
    <x v="0"/>
    <n v="120"/>
    <n v="3.5842293906810036E-3"/>
    <s v="Descargado"/>
    <d v="1899-12-30T13:36:00"/>
  </r>
  <r>
    <n v="203"/>
    <n v="19012"/>
    <d v="2022-09-01T00:00:00"/>
    <d v="1899-12-30T09:59:00"/>
    <s v="TPP-899"/>
    <x v="1"/>
    <n v="52300"/>
    <n v="17270"/>
    <n v="35030"/>
    <n v="24757500"/>
    <s v="0X50  MM T 1"/>
    <x v="4"/>
    <n v="27"/>
    <s v="T_A"/>
    <n v="3485466"/>
    <d v="2022-09-01T00:00:00"/>
    <d v="1899-12-30T21:26:00"/>
    <n v="52420"/>
    <n v="17360"/>
    <n v="35060"/>
    <n v="24744350"/>
    <x v="0"/>
    <x v="0"/>
    <n v="30"/>
    <n v="8.5640879246360268E-4"/>
    <s v="Descargado"/>
    <d v="1899-12-30T11:27:00"/>
  </r>
  <r>
    <n v="204"/>
    <n v="19015"/>
    <d v="2022-09-01T00:00:00"/>
    <d v="1899-12-30T10:07:00"/>
    <s v="GDZ-179"/>
    <x v="1"/>
    <n v="52380"/>
    <n v="18650"/>
    <n v="33730"/>
    <n v="24791230"/>
    <s v="0X50  MM T 1"/>
    <x v="5"/>
    <n v="27"/>
    <s v="T_A"/>
    <n v="3485503"/>
    <d v="2022-09-01T00:00:00"/>
    <d v="1899-12-30T11:28:00"/>
    <n v="52380"/>
    <n v="18530"/>
    <n v="33850"/>
    <n v="24778200"/>
    <x v="0"/>
    <x v="0"/>
    <n v="120"/>
    <n v="3.5576638007708272E-3"/>
    <s v="Descargado"/>
    <d v="1899-12-30T01:21:00"/>
  </r>
  <r>
    <n v="205"/>
    <n v="19016"/>
    <d v="2022-09-01T00:00:00"/>
    <d v="1899-12-30T10:13:00"/>
    <s v="JRO-994"/>
    <x v="1"/>
    <n v="48220"/>
    <n v="17350"/>
    <n v="30870"/>
    <n v="24822100"/>
    <s v="0X50  MM T 1"/>
    <x v="3"/>
    <n v="27"/>
    <s v="T_A"/>
    <n v="3485473"/>
    <d v="2022-09-01T00:00:00"/>
    <d v="1899-12-30T21:42:00"/>
    <n v="48080"/>
    <n v="17200"/>
    <n v="30880"/>
    <n v="24809080"/>
    <x v="0"/>
    <x v="0"/>
    <n v="10"/>
    <n v="3.2393909944930353E-4"/>
    <s v="Descargado"/>
    <d v="1899-12-30T11:29:00"/>
  </r>
  <r>
    <n v="206"/>
    <n v="19034"/>
    <d v="2022-09-01T00:00:00"/>
    <d v="1899-12-30T10:46:00"/>
    <s v="WNP-941"/>
    <x v="1"/>
    <n v="52020"/>
    <n v="17560"/>
    <n v="34460"/>
    <n v="24856560"/>
    <s v="0X50  MM T 1"/>
    <x v="4"/>
    <n v="27"/>
    <s v="T_A"/>
    <n v="3485467"/>
    <d v="2022-09-01T00:00:00"/>
    <d v="1899-12-30T21:27:00"/>
    <n v="52140"/>
    <n v="17660"/>
    <n v="34480"/>
    <n v="24843560"/>
    <x v="0"/>
    <x v="0"/>
    <n v="20"/>
    <n v="5.8038305281485781E-4"/>
    <s v="Descargado"/>
    <d v="1899-12-30T10:41:00"/>
  </r>
  <r>
    <n v="207"/>
    <n v="19054"/>
    <d v="2022-09-01T00:00:00"/>
    <d v="1899-12-30T11:53:00"/>
    <s v="TIO-245"/>
    <x v="1"/>
    <n v="47940"/>
    <n v="17750"/>
    <n v="30190"/>
    <n v="24886750"/>
    <s v="0X50  MM T 1"/>
    <x v="3"/>
    <n v="27"/>
    <s v="T_A"/>
    <n v="3485506"/>
    <d v="2022-09-01T00:00:00"/>
    <d v="1899-12-30T23:26:00"/>
    <n v="47820"/>
    <n v="17660"/>
    <n v="30160"/>
    <n v="24873720"/>
    <x v="0"/>
    <x v="0"/>
    <n v="-30"/>
    <n v="-9.9370652533951648E-4"/>
    <s v="Descargado"/>
    <d v="1899-12-30T11:33:00"/>
  </r>
  <r>
    <n v="208"/>
    <n v="19079"/>
    <d v="2022-09-01T00:00:00"/>
    <d v="1899-12-30T13:37:00"/>
    <s v="JRP-073"/>
    <x v="1"/>
    <n v="48660"/>
    <n v="17480"/>
    <n v="31180"/>
    <n v="24917930"/>
    <s v="0X50  MM T 2"/>
    <x v="3"/>
    <n v="28"/>
    <s v="T_B"/>
    <n v="3485505"/>
    <d v="2022-09-01T00:00:00"/>
    <d v="1899-12-30T23:28:00"/>
    <n v="48580"/>
    <n v="17470"/>
    <n v="31110"/>
    <n v="24904830"/>
    <x v="0"/>
    <x v="0"/>
    <n v="-70"/>
    <n v="-2.2450288646568314E-3"/>
    <s v="Descargado"/>
    <d v="1899-12-30T09:51:00"/>
  </r>
  <r>
    <n v="209"/>
    <n v="19086"/>
    <d v="2022-09-01T00:00:00"/>
    <d v="1899-12-30T14:26:00"/>
    <s v="JYN-867"/>
    <x v="1"/>
    <n v="51660"/>
    <n v="18600"/>
    <n v="33060"/>
    <n v="24950990"/>
    <s v="0X50  MM T 2"/>
    <x v="5"/>
    <n v="28"/>
    <s v="T_B"/>
    <n v="3485499"/>
    <d v="2022-09-01T00:00:00"/>
    <d v="1899-12-30T23:30:00"/>
    <n v="51540"/>
    <n v="18450"/>
    <n v="33090"/>
    <n v="24937920"/>
    <x v="0"/>
    <x v="0"/>
    <n v="30"/>
    <n v="9.0744101633393826E-4"/>
    <s v="Descargado"/>
    <d v="1899-12-30T09:04:00"/>
  </r>
  <r>
    <n v="210"/>
    <n v="19087"/>
    <d v="2022-09-01T00:00:00"/>
    <d v="1899-12-30T14:34:00"/>
    <s v="JYN-994"/>
    <x v="1"/>
    <n v="51940"/>
    <n v="17930"/>
    <n v="34010"/>
    <n v="24985000"/>
    <s v="0X50  MM T 2"/>
    <x v="5"/>
    <n v="28"/>
    <s v="T_B"/>
    <n v="3485496"/>
    <d v="2022-09-01T00:00:00"/>
    <d v="1899-12-30T23:31:00"/>
    <n v="51880"/>
    <n v="17780"/>
    <n v="34100"/>
    <n v="24972020"/>
    <x v="0"/>
    <x v="0"/>
    <n v="90"/>
    <n v="2.6462805057336078E-3"/>
    <s v="Descargado"/>
    <d v="1899-12-30T08:57:00"/>
  </r>
  <r>
    <n v="211"/>
    <n v="19091"/>
    <d v="2022-09-01T00:00:00"/>
    <d v="1899-12-30T14:42:00"/>
    <s v="VCN-833"/>
    <x v="1"/>
    <n v="51840"/>
    <n v="18170"/>
    <n v="33670"/>
    <n v="25018670"/>
    <s v="0X50  MM T 2"/>
    <x v="5"/>
    <n v="28"/>
    <s v="T_B"/>
    <n v="3485725"/>
    <d v="2022-09-02T00:00:00"/>
    <d v="1899-12-30T12:08:00"/>
    <n v="51980"/>
    <n v="18330"/>
    <n v="33650"/>
    <n v="25005670"/>
    <x v="0"/>
    <x v="0"/>
    <n v="-20"/>
    <n v="-5.9400059400059396E-4"/>
    <s v="Descargado"/>
    <d v="1899-12-30T21:26:00"/>
  </r>
  <r>
    <n v="212"/>
    <n v="19100"/>
    <d v="2022-09-01T00:00:00"/>
    <d v="1899-12-30T15:38:00"/>
    <s v="GDY-331"/>
    <x v="1"/>
    <n v="52140"/>
    <n v="18600"/>
    <n v="33540"/>
    <n v="25052210"/>
    <s v="0X50  MM T 2"/>
    <x v="5"/>
    <n v="28"/>
    <s v="T_B"/>
    <n v="3485707"/>
    <d v="2022-09-02T00:00:00"/>
    <d v="1899-12-30T09:48:00"/>
    <n v="52120"/>
    <n v="18530"/>
    <n v="33590"/>
    <n v="25039260"/>
    <x v="0"/>
    <x v="0"/>
    <n v="50"/>
    <n v="1.4907573047107932E-3"/>
    <s v="Descargado"/>
    <d v="1899-12-30T18:10:00"/>
  </r>
  <r>
    <n v="213"/>
    <n v="19104"/>
    <d v="2022-09-01T00:00:00"/>
    <d v="1899-12-30T15:36:00"/>
    <s v="WOL-051"/>
    <x v="1"/>
    <n v="51520"/>
    <n v="17990"/>
    <n v="33530"/>
    <n v="25085740"/>
    <s v="0X50  MM T 2"/>
    <x v="5"/>
    <n v="28"/>
    <s v="T_B"/>
    <n v="3485824"/>
    <d v="2022-09-02T00:00:00"/>
    <d v="1899-12-30T14:14:00"/>
    <n v="51480"/>
    <n v="17830"/>
    <n v="33650"/>
    <n v="25072910"/>
    <x v="0"/>
    <x v="0"/>
    <n v="120"/>
    <n v="3.5788845809722638E-3"/>
    <s v="Descargado"/>
    <d v="1899-12-30T22:38:00"/>
  </r>
  <r>
    <n v="214"/>
    <n v="19105"/>
    <d v="2022-09-01T00:00:00"/>
    <d v="1899-12-30T16:09:00"/>
    <s v="SXV-981"/>
    <x v="1"/>
    <n v="51760"/>
    <n v="17210"/>
    <n v="34550"/>
    <n v="25120290"/>
    <s v="0X50  MM T 2"/>
    <x v="5"/>
    <n v="28"/>
    <s v="T_B"/>
    <n v="3485724"/>
    <d v="2022-09-02T00:00:00"/>
    <d v="1899-12-30T11:42:00"/>
    <n v="51620"/>
    <n v="17080"/>
    <n v="34540"/>
    <n v="25107450"/>
    <x v="0"/>
    <x v="0"/>
    <n v="-10"/>
    <n v="-2.8943560057887119E-4"/>
    <s v="Descargado"/>
    <d v="1899-12-30T19:33:00"/>
  </r>
  <r>
    <n v="215"/>
    <n v="19114"/>
    <d v="2022-09-01T00:00:00"/>
    <d v="1899-12-30T20:09:00"/>
    <s v="SXV-972"/>
    <x v="1"/>
    <n v="51500"/>
    <n v="17540"/>
    <n v="33960"/>
    <n v="25154250"/>
    <s v="0X50  MM T 2"/>
    <x v="5"/>
    <n v="28"/>
    <s v="T_B"/>
    <n v="3485964"/>
    <d v="2022-09-02T00:00:00"/>
    <d v="1899-12-30T14:32:00"/>
    <n v="51260"/>
    <n v="17340"/>
    <n v="33920"/>
    <n v="25141370"/>
    <x v="0"/>
    <x v="0"/>
    <n v="-40"/>
    <n v="-1.1778563015312131E-3"/>
    <s v="Descargado"/>
    <d v="1899-12-30T18:23:00"/>
  </r>
  <r>
    <n v="216"/>
    <n v="19116"/>
    <d v="2022-09-01T00:00:00"/>
    <d v="1899-12-30T20:20:00"/>
    <s v="SMI-498"/>
    <x v="1"/>
    <n v="48700"/>
    <n v="18020"/>
    <n v="30680"/>
    <n v="25184930"/>
    <s v="0X50  MM T 2"/>
    <x v="3"/>
    <n v="28"/>
    <s v="T_B"/>
    <n v="3485995"/>
    <d v="2022-09-02T00:00:00"/>
    <d v="1899-12-30T14:08:00"/>
    <n v="48560"/>
    <n v="17870"/>
    <n v="30690"/>
    <n v="25172060"/>
    <x v="0"/>
    <x v="0"/>
    <n v="10"/>
    <n v="3.2594524119947848E-4"/>
    <s v="Descargado"/>
    <d v="1899-12-30T17:48:00"/>
  </r>
  <r>
    <n v="217"/>
    <n v="19131"/>
    <d v="2022-09-01T00:00:00"/>
    <d v="1899-12-30T21:16:00"/>
    <s v="WAD-711"/>
    <x v="1"/>
    <n v="48720"/>
    <n v="18190"/>
    <n v="30530"/>
    <n v="25215460"/>
    <s v="0X50  MM T 2"/>
    <x v="3"/>
    <n v="28"/>
    <s v="T_B"/>
    <n v="3485804"/>
    <d v="2022-09-02T00:00:00"/>
    <d v="1899-12-30T11:22:00"/>
    <n v="48660"/>
    <n v="18090"/>
    <n v="30570"/>
    <n v="25202630"/>
    <x v="0"/>
    <x v="0"/>
    <n v="40"/>
    <n v="1.3101867016049786E-3"/>
    <s v="Descargado"/>
    <d v="1899-12-30T14:06:00"/>
  </r>
  <r>
    <n v="218"/>
    <n v="19134"/>
    <d v="2022-09-01T00:00:00"/>
    <d v="1899-12-30T20:47:00"/>
    <s v="TM-I773"/>
    <x v="1"/>
    <n v="47500"/>
    <n v="17200"/>
    <n v="30300"/>
    <n v="25245760"/>
    <s v="0X50  MM T 2"/>
    <x v="3"/>
    <n v="28"/>
    <s v="T_B"/>
    <n v="3485996"/>
    <d v="2022-09-02T00:00:00"/>
    <d v="1899-12-30T14:07:00"/>
    <n v="47320"/>
    <n v="17220"/>
    <n v="30100"/>
    <n v="25232730"/>
    <x v="0"/>
    <x v="0"/>
    <n v="-200"/>
    <n v="-6.6006600660066007E-3"/>
    <s v="Descargado"/>
    <d v="1899-12-30T17:20:00"/>
  </r>
  <r>
    <n v="219"/>
    <n v="19135"/>
    <d v="2022-09-01T00:00:00"/>
    <d v="1899-12-30T21:19:00"/>
    <s v="TKD-395"/>
    <x v="1"/>
    <n v="48400"/>
    <n v="17670"/>
    <n v="30730"/>
    <n v="25276490"/>
    <s v="0X50  MM T 2"/>
    <x v="3"/>
    <n v="28"/>
    <s v="T_B"/>
    <n v="3486592"/>
    <d v="2022-09-02T00:00:00"/>
    <d v="1899-12-30T21:19:00"/>
    <n v="48440"/>
    <n v="17790"/>
    <n v="30650"/>
    <n v="25263380"/>
    <x v="0"/>
    <x v="0"/>
    <n v="-80"/>
    <n v="-2.6033192320208264E-3"/>
    <s v="Descargado"/>
    <d v="1899-12-31T00:00:00"/>
  </r>
  <r>
    <n v="220"/>
    <n v="19136"/>
    <d v="2022-09-01T00:00:00"/>
    <d v="1899-12-30T21:25:00"/>
    <s v="TSR-898"/>
    <x v="1"/>
    <n v="48960"/>
    <n v="17840"/>
    <n v="31120"/>
    <n v="25307610"/>
    <s v="0X50  MM T 2"/>
    <x v="3"/>
    <n v="28"/>
    <s v="T_B"/>
    <n v="3485806"/>
    <d v="2022-09-02T00:00:00"/>
    <d v="1899-12-30T11:15:00"/>
    <n v="48600"/>
    <n v="17620"/>
    <n v="30980"/>
    <n v="25294360"/>
    <x v="0"/>
    <x v="0"/>
    <n v="-140"/>
    <n v="-4.4987146529562984E-3"/>
    <s v="Descargado"/>
    <d v="1899-12-30T13:50:00"/>
  </r>
  <r>
    <n v="221"/>
    <n v="19147"/>
    <d v="2022-09-01T00:00:00"/>
    <d v="1899-12-30T22:33:00"/>
    <s v="JRP-054"/>
    <x v="1"/>
    <n v="48600"/>
    <n v="17720"/>
    <n v="30880"/>
    <n v="25338490"/>
    <s v="0X50  MM T 2"/>
    <x v="3"/>
    <n v="28"/>
    <s v="T_B"/>
    <n v="3486344"/>
    <d v="2022-09-02T00:00:00"/>
    <d v="1899-12-30T17:02:00"/>
    <n v="48040"/>
    <n v="17230"/>
    <n v="30810"/>
    <n v="25325170"/>
    <x v="0"/>
    <x v="0"/>
    <n v="-70"/>
    <n v="-2.2668393782383418E-3"/>
    <s v="Descargado"/>
    <d v="1899-12-30T18:29:00"/>
  </r>
  <r>
    <n v="222"/>
    <n v="19148"/>
    <d v="2022-09-01T00:00:00"/>
    <d v="1899-12-30T22:52:00"/>
    <s v="TKF-858"/>
    <x v="1"/>
    <n v="48520"/>
    <n v="18170"/>
    <n v="30350"/>
    <n v="25368840"/>
    <s v="0X50  MM T 2"/>
    <x v="3"/>
    <n v="28"/>
    <s v="T_B"/>
    <n v="3486364"/>
    <d v="2022-09-02T00:00:00"/>
    <d v="1899-12-30T17:11:00"/>
    <n v="48100"/>
    <n v="17750"/>
    <n v="30350"/>
    <n v="25355520"/>
    <x v="0"/>
    <x v="0"/>
    <n v="1.0000000000000001E-5"/>
    <n v="0"/>
    <s v="Descargado"/>
    <d v="1899-12-30T18:19:00"/>
  </r>
  <r>
    <n v="223"/>
    <n v="19161"/>
    <d v="2022-09-01T00:00:00"/>
    <d v="1899-12-30T23:22:00"/>
    <s v="JYM-748"/>
    <x v="1"/>
    <n v="52160"/>
    <n v="18830"/>
    <n v="33330"/>
    <n v="25402170"/>
    <s v="0X50  MM T 2"/>
    <x v="5"/>
    <n v="28"/>
    <s v="T_B"/>
    <n v="3485986"/>
    <d v="2022-09-02T00:00:00"/>
    <d v="1899-12-30T13:51:00"/>
    <n v="51780"/>
    <n v="18520"/>
    <n v="33260"/>
    <n v="25388780"/>
    <x v="0"/>
    <x v="0"/>
    <n v="-70"/>
    <n v="-2.1002100210021002E-3"/>
    <s v="Descargado"/>
    <d v="1899-12-30T14:29:00"/>
  </r>
  <r>
    <n v="224"/>
    <n v="19206"/>
    <d v="2022-09-02T00:00:00"/>
    <d v="1899-12-30T01:45:00"/>
    <s v="JRP-019"/>
    <x v="1"/>
    <n v="48240"/>
    <n v="17420"/>
    <n v="30820"/>
    <n v="25432990"/>
    <s v="0X50  MM T 2"/>
    <x v="3"/>
    <n v="28"/>
    <s v="T_B"/>
    <n v="3486526"/>
    <d v="2022-09-02T00:00:00"/>
    <d v="1899-12-30T18:50:00"/>
    <n v="47760"/>
    <n v="17120"/>
    <n v="30640"/>
    <n v="25419420"/>
    <x v="0"/>
    <x v="0"/>
    <n v="-180"/>
    <n v="-5.8403634003893574E-3"/>
    <s v="Descargado"/>
    <d v="1899-12-30T17:05:00"/>
  </r>
  <r>
    <n v="225"/>
    <n v="19227"/>
    <d v="2022-09-02T00:00:00"/>
    <d v="1899-12-30T03:48:00"/>
    <s v="TPP-899"/>
    <x v="1"/>
    <n v="51600"/>
    <n v="17530"/>
    <n v="34070"/>
    <n v="25467060"/>
    <s v="0X50  MM T 2"/>
    <x v="4"/>
    <n v="28"/>
    <s v="T_B"/>
    <n v="3486485"/>
    <d v="2022-09-02T00:00:00"/>
    <d v="1899-12-30T18:18:00"/>
    <n v="51420"/>
    <n v="17370"/>
    <n v="34050"/>
    <n v="25453470"/>
    <x v="0"/>
    <x v="0"/>
    <n v="-20"/>
    <n v="-5.87026709715292E-4"/>
    <s v="Descargado"/>
    <d v="1899-12-30T14:30:00"/>
  </r>
  <r>
    <n v="226"/>
    <n v="19229"/>
    <d v="2022-09-02T00:00:00"/>
    <d v="1899-12-30T04:00:00"/>
    <s v="UPR-974"/>
    <x v="1"/>
    <n v="48220"/>
    <n v="17440"/>
    <n v="30780"/>
    <n v="25497840"/>
    <s v="0X50  MM T 2"/>
    <x v="3"/>
    <n v="28"/>
    <s v="T_B"/>
    <n v="3486548"/>
    <d v="2022-09-02T00:00:00"/>
    <d v="1899-12-30T20:01:00"/>
    <n v="47800"/>
    <n v="17050"/>
    <n v="30750"/>
    <n v="25484220"/>
    <x v="0"/>
    <x v="0"/>
    <n v="-30"/>
    <n v="-9.7465886939571145E-4"/>
    <s v="Descargado"/>
    <d v="1899-12-30T16:01:00"/>
  </r>
  <r>
    <n v="227"/>
    <n v="19235"/>
    <d v="2022-09-02T00:00:00"/>
    <d v="1899-12-30T04:19:00"/>
    <s v="JRP-080"/>
    <x v="1"/>
    <n v="48060"/>
    <n v="17840"/>
    <n v="30220"/>
    <n v="25528060"/>
    <s v="0X50  MM T 2"/>
    <x v="3"/>
    <n v="28"/>
    <s v="T_B"/>
    <n v="3486244"/>
    <d v="2022-09-02T00:00:00"/>
    <d v="1899-12-30T16:21:00"/>
    <n v="47420"/>
    <n v="17250"/>
    <n v="30170"/>
    <n v="25514390"/>
    <x v="0"/>
    <x v="0"/>
    <n v="-50"/>
    <n v="-1.6545334215751159E-3"/>
    <s v="Descargado"/>
    <d v="1899-12-30T12:02:00"/>
  </r>
  <r>
    <n v="228"/>
    <n v="19236"/>
    <d v="2022-09-02T00:00:00"/>
    <d v="1899-12-30T05:00:00"/>
    <s v="WHM-975"/>
    <x v="1"/>
    <n v="51960"/>
    <n v="19400"/>
    <n v="32560"/>
    <n v="25560620"/>
    <s v="0X50  MM T 2"/>
    <x v="2"/>
    <n v="28"/>
    <s v="T_B"/>
    <n v="3486464"/>
    <d v="2022-09-02T00:00:00"/>
    <d v="1899-12-30T17:48:00"/>
    <n v="51800"/>
    <n v="19410"/>
    <n v="32390"/>
    <n v="25546780"/>
    <x v="0"/>
    <x v="0"/>
    <n v="-170"/>
    <n v="-5.2211302211302209E-3"/>
    <s v="Descargado"/>
    <d v="1899-12-30T12:48:00"/>
  </r>
  <r>
    <n v="229"/>
    <n v="19237"/>
    <d v="2022-09-02T00:00:00"/>
    <d v="1899-12-30T07:23:00"/>
    <s v="JRP-057"/>
    <x v="1"/>
    <n v="47780"/>
    <n v="17210"/>
    <n v="30570"/>
    <n v="25591190"/>
    <s v="0X50  MM T 1"/>
    <x v="3"/>
    <n v="29"/>
    <s v="T_A"/>
    <n v="3486611"/>
    <d v="2022-09-02T00:00:00"/>
    <d v="1899-12-30T23:05:00"/>
    <n v="47580"/>
    <n v="17030"/>
    <n v="30550"/>
    <n v="25577330"/>
    <x v="0"/>
    <x v="0"/>
    <n v="-20"/>
    <n v="-6.5423617926071314E-4"/>
    <s v="Descargado"/>
    <d v="1899-12-30T15:42:00"/>
  </r>
  <r>
    <n v="230"/>
    <n v="19238"/>
    <d v="2022-09-02T00:00:00"/>
    <d v="1899-12-30T07:36:00"/>
    <s v="STW-825"/>
    <x v="1"/>
    <n v="51420"/>
    <n v="17320"/>
    <n v="34100"/>
    <n v="25625290"/>
    <s v="0X50  MM T 1"/>
    <x v="4"/>
    <n v="29"/>
    <s v="T_A"/>
    <n v="3486469"/>
    <d v="2022-09-02T00:00:00"/>
    <d v="1899-12-30T17:58:00"/>
    <n v="51400"/>
    <n v="17300"/>
    <n v="34100"/>
    <n v="25611430"/>
    <x v="0"/>
    <x v="0"/>
    <n v="1.0000000000000001E-5"/>
    <n v="0"/>
    <s v="Descargado"/>
    <d v="1899-12-30T10:22:00"/>
  </r>
  <r>
    <n v="231"/>
    <n v="19239"/>
    <d v="2022-09-02T00:00:00"/>
    <d v="1899-12-30T07:52:00"/>
    <s v="JRP-060"/>
    <x v="1"/>
    <n v="48700"/>
    <n v="17170"/>
    <n v="31530"/>
    <n v="25656820"/>
    <s v="0X50  MM T 1"/>
    <x v="3"/>
    <n v="29"/>
    <s v="T_A"/>
    <n v="3486384"/>
    <d v="2022-09-02T00:00:00"/>
    <d v="1899-12-30T17:16:00"/>
    <n v="48560"/>
    <n v="17000"/>
    <n v="31560"/>
    <n v="25642990"/>
    <x v="0"/>
    <x v="0"/>
    <n v="30"/>
    <n v="9.5147478591817321E-4"/>
    <s v="Descargado"/>
    <d v="1899-12-30T09:24:00"/>
  </r>
  <r>
    <n v="232"/>
    <n v="19240"/>
    <d v="2022-09-02T00:00:00"/>
    <d v="1899-12-30T08:04:00"/>
    <s v="WHO-965"/>
    <x v="1"/>
    <n v="51100"/>
    <n v="17940"/>
    <n v="33160"/>
    <n v="25689980"/>
    <s v="0X50  MM T 1"/>
    <x v="5"/>
    <n v="29"/>
    <s v="T_A"/>
    <n v="3491824"/>
    <d v="2022-09-04T00:00:00"/>
    <d v="1899-12-30T16:58:00"/>
    <n v="51040"/>
    <n v="17980"/>
    <n v="33060"/>
    <n v="25676050"/>
    <x v="0"/>
    <x v="0"/>
    <n v="-100"/>
    <n v="-3.0156815440289505E-3"/>
    <s v="Descargado"/>
    <d v="1900-01-01T08:54:00"/>
  </r>
  <r>
    <n v="233"/>
    <n v="19246"/>
    <d v="2022-09-02T00:00:00"/>
    <d v="1899-12-30T08:28:00"/>
    <s v="TJY-483"/>
    <x v="1"/>
    <n v="51560"/>
    <n v="17750"/>
    <n v="33810"/>
    <n v="25723790"/>
    <s v="0X50  MM T 1"/>
    <x v="5"/>
    <n v="29"/>
    <s v="T_A"/>
    <n v="3486545"/>
    <d v="2022-09-02T00:00:00"/>
    <d v="1899-12-30T19:43:00"/>
    <n v="51460"/>
    <n v="17600"/>
    <n v="33860"/>
    <n v="25709910"/>
    <x v="0"/>
    <x v="0"/>
    <n v="50"/>
    <n v="1.4788524105294291E-3"/>
    <s v="Descargado"/>
    <d v="1899-12-30T11:15:00"/>
  </r>
  <r>
    <n v="234"/>
    <n v="19254"/>
    <d v="2022-09-02T00:00:00"/>
    <d v="1899-12-30T08:54:00"/>
    <s v="JRO-999"/>
    <x v="1"/>
    <n v="48380"/>
    <n v="17320"/>
    <n v="31060"/>
    <n v="25754850"/>
    <s v="0X50  MM T 1"/>
    <x v="3"/>
    <n v="29"/>
    <s v="T_A"/>
    <n v="3486547"/>
    <d v="2022-09-02T00:00:00"/>
    <d v="1899-12-30T19:51:00"/>
    <n v="48240"/>
    <n v="17180"/>
    <n v="31060"/>
    <n v="25740970"/>
    <x v="0"/>
    <x v="0"/>
    <n v="1.0000000000000001E-5"/>
    <n v="0"/>
    <s v="Descargado"/>
    <d v="1899-12-30T10:57:00"/>
  </r>
  <r>
    <n v="235"/>
    <n v="19256"/>
    <d v="2022-09-02T00:00:00"/>
    <d v="1899-12-30T09:29:00"/>
    <s v="JRP-081"/>
    <x v="1"/>
    <n v="47920"/>
    <n v="17210"/>
    <n v="30710"/>
    <n v="25785560"/>
    <s v="0X50  MM T 1"/>
    <x v="3"/>
    <n v="29"/>
    <s v="T_A"/>
    <n v="3486544"/>
    <d v="2022-09-02T00:00:00"/>
    <d v="1899-12-30T18:58:00"/>
    <n v="47740"/>
    <n v="17060"/>
    <n v="30680"/>
    <n v="25771650"/>
    <x v="0"/>
    <x v="0"/>
    <n v="-30"/>
    <n v="-9.7688049495278412E-4"/>
    <s v="Descargado"/>
    <d v="1899-12-30T09:29:00"/>
  </r>
  <r>
    <n v="236"/>
    <n v="19274"/>
    <d v="2022-09-02T00:00:00"/>
    <d v="1899-12-30T09:42:00"/>
    <s v="TRN-093"/>
    <x v="1"/>
    <n v="51320"/>
    <n v="17030"/>
    <n v="34290"/>
    <n v="25819850"/>
    <s v="0X50  MM T 1"/>
    <x v="4"/>
    <n v="29"/>
    <s v="T_A"/>
    <n v="3486608"/>
    <d v="2022-09-02T00:00:00"/>
    <d v="1899-12-30T22:37:00"/>
    <n v="51300"/>
    <n v="17050"/>
    <n v="34250"/>
    <n v="25805900"/>
    <x v="0"/>
    <x v="0"/>
    <n v="-40"/>
    <n v="-1.1665208515602217E-3"/>
    <s v="Descargado"/>
    <d v="1899-12-30T12:55:00"/>
  </r>
  <r>
    <n v="237"/>
    <n v="19307"/>
    <d v="2022-09-02T00:00:00"/>
    <d v="1899-12-30T10:26:00"/>
    <s v="GDX-786"/>
    <x v="1"/>
    <n v="51480"/>
    <n v="17670"/>
    <n v="33810"/>
    <n v="25853660"/>
    <s v="0X50  MM T 1"/>
    <x v="4"/>
    <n v="29"/>
    <s v="T_A"/>
    <n v="3486549"/>
    <d v="2022-09-02T00:00:00"/>
    <d v="1899-12-30T19:51:00"/>
    <n v="51540"/>
    <n v="17660"/>
    <n v="33880"/>
    <n v="25839780"/>
    <x v="0"/>
    <x v="0"/>
    <n v="70"/>
    <n v="2.070393374741201E-3"/>
    <s v="Descargado"/>
    <d v="1899-12-30T09:25:00"/>
  </r>
  <r>
    <n v="238"/>
    <n v="19308"/>
    <d v="2022-09-02T00:00:00"/>
    <d v="1899-12-30T10:37:00"/>
    <s v="JRP-073"/>
    <x v="1"/>
    <n v="48460"/>
    <n v="17630"/>
    <n v="30830"/>
    <n v="25884490"/>
    <s v="0X50  MM T 1"/>
    <x v="3"/>
    <n v="29"/>
    <s v="T_A"/>
    <n v="3486553"/>
    <d v="2022-09-02T00:00:00"/>
    <d v="1899-12-30T19:55:00"/>
    <n v="48380"/>
    <n v="17400"/>
    <n v="30980"/>
    <n v="25870760"/>
    <x v="0"/>
    <x v="0"/>
    <n v="150"/>
    <n v="4.8653908530651964E-3"/>
    <s v="Descargado"/>
    <d v="1899-12-30T09:18:00"/>
  </r>
  <r>
    <n v="239"/>
    <n v="19325"/>
    <d v="2022-09-02T00:00:00"/>
    <d v="1899-12-30T11:07:00"/>
    <s v="JYX-846"/>
    <x v="1"/>
    <n v="51340"/>
    <n v="17910"/>
    <n v="33430"/>
    <n v="25917920"/>
    <s v="0X50  MM T 1"/>
    <x v="5"/>
    <n v="29"/>
    <s v="T_A"/>
    <n v="3486904"/>
    <d v="2022-09-03T00:00:00"/>
    <d v="1899-12-30T10:06:00"/>
    <n v="51140"/>
    <n v="17670"/>
    <n v="33470"/>
    <n v="25904230"/>
    <x v="0"/>
    <x v="0"/>
    <n v="40"/>
    <n v="1.1965300628178283E-3"/>
    <s v="Descargado"/>
    <d v="1899-12-30T22:59:00"/>
  </r>
  <r>
    <n v="240"/>
    <n v="19328"/>
    <d v="2022-09-02T00:00:00"/>
    <d v="1899-12-30T11:19:00"/>
    <s v="JYM-720"/>
    <x v="1"/>
    <n v="52080"/>
    <n v="17390"/>
    <n v="34690"/>
    <n v="25952610"/>
    <s v="0X50  MM T 1"/>
    <x v="4"/>
    <n v="29"/>
    <s v="T_A"/>
    <n v="3486610"/>
    <d v="2022-09-02T00:00:00"/>
    <d v="1899-12-30T23:04:00"/>
    <n v="52160"/>
    <n v="17500"/>
    <n v="34660"/>
    <n v="25938890"/>
    <x v="0"/>
    <x v="0"/>
    <n v="-30"/>
    <n v="-8.6480253675410776E-4"/>
    <s v="Descargado"/>
    <d v="1899-12-30T11:45:00"/>
  </r>
  <r>
    <n v="241"/>
    <n v="19329"/>
    <d v="2022-09-02T00:00:00"/>
    <d v="1899-12-30T11:32:00"/>
    <s v="WNP-941"/>
    <x v="1"/>
    <n v="51540"/>
    <n v="17580"/>
    <n v="33960"/>
    <n v="25986570"/>
    <s v="0X50  MM T 1"/>
    <x v="4"/>
    <n v="29"/>
    <s v="T_A"/>
    <n v="3486606"/>
    <d v="2022-09-02T00:00:00"/>
    <d v="1899-12-30T22:30:00"/>
    <n v="51560"/>
    <n v="17660"/>
    <n v="33900"/>
    <n v="25972790"/>
    <x v="0"/>
    <x v="0"/>
    <n v="-60"/>
    <n v="-1.7667844522968198E-3"/>
    <s v="Descargado"/>
    <d v="1899-12-30T10:58:00"/>
  </r>
  <r>
    <n v="242"/>
    <n v="19342"/>
    <d v="2022-09-02T00:00:00"/>
    <d v="1899-12-30T11:51:00"/>
    <s v="TKD-337"/>
    <x v="1"/>
    <n v="47080"/>
    <n v="16420"/>
    <n v="30660"/>
    <n v="26017230"/>
    <s v="0X50  MM T 1"/>
    <x v="3"/>
    <n v="29"/>
    <s v="T_A"/>
    <n v="3486612"/>
    <d v="2022-09-02T00:00:00"/>
    <d v="1899-12-30T23:18:00"/>
    <n v="47080"/>
    <n v="16310"/>
    <n v="30770"/>
    <n v="26003560"/>
    <x v="0"/>
    <x v="0"/>
    <n v="110"/>
    <n v="3.587736464448793E-3"/>
    <s v="Descargado"/>
    <d v="1899-12-30T11:27:00"/>
  </r>
  <r>
    <n v="243"/>
    <n v="19344"/>
    <d v="2022-09-02T00:00:00"/>
    <d v="1899-12-30T11:57:00"/>
    <s v="SRP-668"/>
    <x v="1"/>
    <n v="52020"/>
    <n v="17860"/>
    <n v="34160"/>
    <n v="26051390"/>
    <s v="0X50  MM T 1"/>
    <x v="3"/>
    <n v="29"/>
    <s v="T_A"/>
    <n v="3490324"/>
    <d v="2022-09-04T00:00:00"/>
    <d v="1899-12-30T10:02:00"/>
    <n v="52460"/>
    <n v="18430"/>
    <n v="34030"/>
    <n v="26037590"/>
    <x v="0"/>
    <x v="0"/>
    <n v="-130"/>
    <n v="-3.8056206088992973E-3"/>
    <s v="Descargado"/>
    <d v="1899-12-31T22:05:00"/>
  </r>
  <r>
    <n v="244"/>
    <n v="19345"/>
    <d v="2022-09-02T00:00:00"/>
    <d v="1899-12-30T12:08:00"/>
    <s v="SOE-646"/>
    <x v="1"/>
    <n v="48780"/>
    <n v="16640"/>
    <n v="32140"/>
    <n v="26083530"/>
    <s v="0X50  MM T 1"/>
    <x v="3"/>
    <n v="29"/>
    <s v="T_A"/>
    <n v="3488784"/>
    <d v="2022-09-03T00:00:00"/>
    <d v="1899-12-30T16:14:00"/>
    <n v="48900"/>
    <n v="16740"/>
    <n v="32160"/>
    <n v="26069750"/>
    <x v="0"/>
    <x v="0"/>
    <n v="20"/>
    <n v="6.222775357809583E-4"/>
    <s v="Descargado"/>
    <d v="1899-12-31T04:06:00"/>
  </r>
  <r>
    <n v="245"/>
    <n v="19363"/>
    <d v="2022-09-02T00:00:00"/>
    <d v="1899-12-30T12:29:00"/>
    <s v="JRO-994"/>
    <x v="1"/>
    <n v="48200"/>
    <n v="17340"/>
    <n v="30860"/>
    <n v="26114390"/>
    <s v="0X50  MM T 1"/>
    <x v="3"/>
    <n v="29"/>
    <s v="T_A"/>
    <n v="3486613"/>
    <d v="2022-09-02T00:00:00"/>
    <d v="1899-12-30T23:38:00"/>
    <n v="48160"/>
    <n v="17240"/>
    <n v="30920"/>
    <n v="26100670"/>
    <x v="0"/>
    <x v="0"/>
    <n v="60"/>
    <n v="1.9442644199611147E-3"/>
    <s v="Descargado"/>
    <d v="1899-12-30T11:09:00"/>
  </r>
  <r>
    <n v="246"/>
    <n v="19407"/>
    <d v="2022-09-02T00:00:00"/>
    <d v="1899-12-30T14:03:00"/>
    <s v="TMF-819"/>
    <x v="1"/>
    <n v="47680"/>
    <n v="17430"/>
    <n v="30250"/>
    <n v="26144640"/>
    <s v="0X50  MM T 3"/>
    <x v="3"/>
    <n v="30"/>
    <s v="T_C"/>
    <n v="3486624"/>
    <d v="2022-09-02T00:00:00"/>
    <d v="1899-12-30T23:45:00"/>
    <n v="47580"/>
    <n v="17280"/>
    <n v="30300"/>
    <n v="26130970"/>
    <x v="0"/>
    <x v="0"/>
    <n v="50"/>
    <n v="1.652892561983471E-3"/>
    <s v="Descargado"/>
    <d v="1899-12-30T09:42:00"/>
  </r>
  <r>
    <n v="247"/>
    <n v="19408"/>
    <d v="2022-09-02T00:00:00"/>
    <d v="1899-12-30T14:16:00"/>
    <s v="SSW-836"/>
    <x v="1"/>
    <n v="47480"/>
    <n v="17430"/>
    <n v="30050"/>
    <n v="26174690"/>
    <s v="0X50  MM T 3"/>
    <x v="3"/>
    <n v="30"/>
    <s v="T_C"/>
    <n v="3486864"/>
    <d v="2022-09-03T00:00:00"/>
    <d v="1899-12-30T07:45:00"/>
    <n v="47380"/>
    <n v="17350"/>
    <n v="30030"/>
    <n v="26161000"/>
    <x v="1"/>
    <x v="0"/>
    <n v="-20"/>
    <n v="-6.6555740432612314E-4"/>
    <s v="Descargado"/>
    <d v="1899-12-30T17:29:00"/>
  </r>
  <r>
    <n v="248"/>
    <n v="19406"/>
    <d v="2022-09-02T00:00:00"/>
    <d v="1899-12-30T14:35:00"/>
    <s v="SXU-870"/>
    <x v="1"/>
    <n v="48300"/>
    <n v="17460"/>
    <n v="30840"/>
    <n v="26205530"/>
    <s v="0X50  MM T 4"/>
    <x v="3"/>
    <n v="26"/>
    <s v="T_D"/>
    <n v="3486625"/>
    <d v="2022-09-02T00:00:00"/>
    <d v="1899-12-30T23:46:00"/>
    <n v="48180"/>
    <n v="17390"/>
    <n v="30790"/>
    <n v="26191790"/>
    <x v="0"/>
    <x v="0"/>
    <n v="-50"/>
    <n v="-1.6212710765239949E-3"/>
    <s v="Descargado"/>
    <d v="1899-12-30T09:11:00"/>
  </r>
  <r>
    <n v="249"/>
    <n v="19414"/>
    <d v="2022-09-02T00:00:00"/>
    <d v="1899-12-30T14:55:00"/>
    <s v="XVH-367"/>
    <x v="1"/>
    <n v="48140"/>
    <n v="17270"/>
    <n v="30870"/>
    <n v="26236400"/>
    <s v="0X50  MM T 3"/>
    <x v="3"/>
    <n v="30"/>
    <s v="T_C"/>
    <n v="3487004"/>
    <d v="2022-09-03T00:00:00"/>
    <d v="1899-12-30T08:25:00"/>
    <n v="48040"/>
    <n v="17040"/>
    <n v="31000"/>
    <n v="26222790"/>
    <x v="1"/>
    <x v="0"/>
    <n v="130"/>
    <n v="4.2112082928409461E-3"/>
    <s v="Descargado"/>
    <d v="1899-12-30T17:30:00"/>
  </r>
  <r>
    <n v="250"/>
    <n v="19413"/>
    <d v="2022-09-02T00:00:00"/>
    <d v="1899-12-30T15:08:00"/>
    <s v="ZDA-274"/>
    <x v="1"/>
    <n v="47360"/>
    <n v="16970"/>
    <n v="30390"/>
    <n v="26266790"/>
    <s v="0X50  MM T 3"/>
    <x v="3"/>
    <n v="30"/>
    <s v="T_C"/>
    <n v="3487124"/>
    <d v="2022-09-03T00:00:00"/>
    <d v="1899-12-30T09:01:00"/>
    <n v="47340"/>
    <n v="16980"/>
    <n v="30360"/>
    <n v="26253150"/>
    <x v="1"/>
    <x v="0"/>
    <n v="-30"/>
    <n v="-9.871668311944718E-4"/>
    <s v="Descargado"/>
    <d v="1899-12-30T17:53:00"/>
  </r>
  <r>
    <n v="251"/>
    <n v="19421"/>
    <d v="2022-09-02T00:00:00"/>
    <d v="1899-12-30T15:12:00"/>
    <s v="STZ-681"/>
    <x v="1"/>
    <n v="51980"/>
    <n v="19060"/>
    <n v="32920"/>
    <n v="26299710"/>
    <s v="0X50  MM T 3"/>
    <x v="5"/>
    <n v="30"/>
    <s v="T_C"/>
    <n v="3486622"/>
    <d v="2022-09-02T00:00:00"/>
    <d v="1899-12-30T23:51:00"/>
    <n v="51800"/>
    <n v="17930"/>
    <n v="33870"/>
    <n v="26287020"/>
    <x v="0"/>
    <x v="0"/>
    <n v="950"/>
    <n v="2.8857837181044958E-2"/>
    <s v="Descargado"/>
    <d v="1899-12-30T08:39:00"/>
  </r>
  <r>
    <n v="252"/>
    <n v="19422"/>
    <d v="2022-09-02T00:00:00"/>
    <d v="1899-12-30T15:15:00"/>
    <s v="SVO-554"/>
    <x v="1"/>
    <n v="52240"/>
    <n v="17930"/>
    <n v="34310"/>
    <n v="26334020"/>
    <s v="0X50  MM T 3"/>
    <x v="5"/>
    <n v="30"/>
    <s v="T_C"/>
    <n v="3486617"/>
    <d v="2022-09-02T00:00:00"/>
    <d v="1899-12-30T23:31:00"/>
    <n v="52140"/>
    <n v="17820"/>
    <n v="34320"/>
    <n v="26321340"/>
    <x v="0"/>
    <x v="0"/>
    <n v="10"/>
    <n v="2.9146021568055963E-4"/>
    <s v="Descargado"/>
    <d v="1899-12-30T08:16:00"/>
  </r>
  <r>
    <n v="253"/>
    <n v="19423"/>
    <d v="2022-09-02T00:00:00"/>
    <d v="1899-12-30T15:34:00"/>
    <s v="JRP-091"/>
    <x v="1"/>
    <n v="49060"/>
    <n v="17610"/>
    <n v="31450"/>
    <n v="26365470"/>
    <s v="0X50  MM T 3"/>
    <x v="3"/>
    <n v="30"/>
    <s v="T_C"/>
    <n v="3486944"/>
    <d v="2022-09-03T00:00:00"/>
    <d v="1899-12-30T07:56:00"/>
    <n v="49060"/>
    <n v="17570"/>
    <n v="31490"/>
    <n v="26352830"/>
    <x v="1"/>
    <x v="0"/>
    <n v="40"/>
    <n v="1.2718600953895071E-3"/>
    <s v="Descargado"/>
    <d v="1899-12-30T16:22:00"/>
  </r>
  <r>
    <n v="254"/>
    <n v="19430"/>
    <d v="2022-09-02T00:00:00"/>
    <d v="1899-12-30T15:46:00"/>
    <s v="SKI-254"/>
    <x v="1"/>
    <n v="48520"/>
    <n v="17940"/>
    <n v="30580"/>
    <n v="26396050"/>
    <s v="0X50  MM T 3"/>
    <x v="3"/>
    <n v="30"/>
    <s v="T_C"/>
    <n v="3487564"/>
    <d v="2022-09-03T00:00:00"/>
    <d v="1899-12-30T10:42:00"/>
    <n v="48340"/>
    <n v="17740"/>
    <n v="30600"/>
    <n v="26383430"/>
    <x v="1"/>
    <x v="0"/>
    <n v="20"/>
    <n v="6.5402223675604975E-4"/>
    <s v="Descargado"/>
    <d v="1899-12-30T18:56:00"/>
  </r>
  <r>
    <n v="255"/>
    <n v="19445"/>
    <d v="2022-09-02T00:00:00"/>
    <d v="1899-12-30T16:02:00"/>
    <s v="ZNL-102"/>
    <x v="1"/>
    <n v="52140"/>
    <n v="18220"/>
    <n v="33920"/>
    <n v="26429970"/>
    <s v="0X50  MM T 2"/>
    <x v="5"/>
    <n v="28"/>
    <s v="T_B"/>
    <n v="3487264"/>
    <d v="2022-09-03T00:00:00"/>
    <d v="1899-12-30T09:30:00"/>
    <n v="52040"/>
    <n v="18310"/>
    <n v="33730"/>
    <n v="26417160"/>
    <x v="0"/>
    <x v="0"/>
    <n v="-190"/>
    <n v="-5.6014150943396223E-3"/>
    <s v="Descargado"/>
    <d v="1899-12-30T17:28:00"/>
  </r>
  <r>
    <n v="256"/>
    <n v="19431"/>
    <d v="2022-09-02T00:00:00"/>
    <d v="1899-12-30T16:07:00"/>
    <s v="UQN-115"/>
    <x v="1"/>
    <n v="52140"/>
    <n v="17960"/>
    <n v="34180"/>
    <n v="26464150"/>
    <s v="0X50  MM T 2"/>
    <x v="5"/>
    <n v="32"/>
    <s v="T_B"/>
    <n v="3497265"/>
    <d v="2022-09-06T00:00:00"/>
    <d v="1899-12-30T18:28:00"/>
    <n v="52180"/>
    <n v="18030"/>
    <n v="34150"/>
    <n v="26451310"/>
    <x v="0"/>
    <x v="0"/>
    <n v="-30"/>
    <n v="-8.7770626097132822E-4"/>
    <s v="Descargado"/>
    <d v="1900-01-03T02:21:00"/>
  </r>
  <r>
    <n v="257"/>
    <n v="19440"/>
    <d v="2022-09-02T00:00:00"/>
    <d v="1899-12-30T16:17:00"/>
    <s v="ESQ-417"/>
    <x v="1"/>
    <n v="51580"/>
    <n v="17990"/>
    <n v="33590"/>
    <n v="26497740"/>
    <s v="0X50  MM T 2"/>
    <x v="5"/>
    <n v="28"/>
    <s v="T_B"/>
    <n v="3487704"/>
    <d v="2022-09-03T00:00:00"/>
    <d v="1899-12-30T11:05:00"/>
    <n v="51800"/>
    <n v="18280"/>
    <n v="33520"/>
    <n v="26484830"/>
    <x v="0"/>
    <x v="0"/>
    <n v="-70"/>
    <n v="-2.0839535576064306E-3"/>
    <s v="Descargado"/>
    <d v="1899-12-30T18:48:00"/>
  </r>
  <r>
    <n v="258"/>
    <n v="19446"/>
    <d v="2022-09-02T00:00:00"/>
    <d v="1899-12-30T16:41:00"/>
    <s v="SXS-558"/>
    <x v="1"/>
    <n v="47940"/>
    <n v="16710"/>
    <n v="31230"/>
    <n v="26528970"/>
    <s v="0X50  MM T 1"/>
    <x v="3"/>
    <n v="29"/>
    <s v="T_A"/>
    <n v="3487244"/>
    <d v="2022-09-03T00:00:00"/>
    <d v="1899-12-30T09:20:00"/>
    <n v="47980"/>
    <n v="16680"/>
    <n v="31300"/>
    <n v="26516130"/>
    <x v="0"/>
    <x v="0"/>
    <n v="70"/>
    <n v="2.2414345180915788E-3"/>
    <s v="Descargado"/>
    <d v="1899-12-30T16:39:00"/>
  </r>
  <r>
    <n v="259"/>
    <n v="19447"/>
    <d v="2022-09-02T00:00:00"/>
    <d v="1899-12-30T16:48:00"/>
    <s v="SMA-268"/>
    <x v="1"/>
    <n v="48160"/>
    <n v="17280"/>
    <n v="30880"/>
    <n v="26559850"/>
    <s v="0X50  MM T 1"/>
    <x v="3"/>
    <n v="29"/>
    <s v="T_A"/>
    <n v="3488324"/>
    <d v="2022-09-03T00:00:00"/>
    <d v="1899-12-30T14:12:00"/>
    <n v="48100"/>
    <n v="17140"/>
    <n v="30960"/>
    <n v="26547090"/>
    <x v="0"/>
    <x v="0"/>
    <n v="80"/>
    <n v="2.5906735751295338E-3"/>
    <s v="Descargado"/>
    <d v="1899-12-30T21:24:00"/>
  </r>
  <r>
    <n v="260"/>
    <n v="19462"/>
    <d v="2022-09-02T00:00:00"/>
    <d v="1899-12-30T17:34:00"/>
    <s v="TIO-245"/>
    <x v="1"/>
    <n v="48520"/>
    <n v="17710"/>
    <n v="30810"/>
    <n v="26590660"/>
    <s v="0X50  MM T 2"/>
    <x v="3"/>
    <n v="28"/>
    <s v="T_B"/>
    <n v="3488484"/>
    <d v="2022-09-03T00:00:00"/>
    <d v="1899-12-30T14:15:00"/>
    <n v="48420"/>
    <n v="17600"/>
    <n v="30820"/>
    <n v="26577910"/>
    <x v="0"/>
    <x v="0"/>
    <n v="10"/>
    <n v="3.2456994482310937E-4"/>
    <s v="Descargado"/>
    <d v="1899-12-30T20:41:00"/>
  </r>
  <r>
    <n v="261"/>
    <n v="19463"/>
    <d v="2022-09-02T00:00:00"/>
    <d v="1899-12-30T17:41:00"/>
    <s v="GDY-864"/>
    <x v="1"/>
    <n v="52160"/>
    <n v="18830"/>
    <n v="33330"/>
    <n v="26623990"/>
    <s v="0X50  MM T 1"/>
    <x v="5"/>
    <n v="29"/>
    <s v="T_A"/>
    <n v="3487664"/>
    <d v="2022-09-03T00:00:00"/>
    <d v="1899-12-30T10:50:00"/>
    <n v="52080"/>
    <n v="18770"/>
    <n v="33310"/>
    <n v="26611220"/>
    <x v="0"/>
    <x v="0"/>
    <n v="-20"/>
    <n v="-6.0006000600060011E-4"/>
    <s v="Descargado"/>
    <d v="1899-12-30T17:09:00"/>
  </r>
  <r>
    <n v="262"/>
    <n v="19472"/>
    <d v="2022-09-02T00:00:00"/>
    <d v="1899-12-30T17:57:00"/>
    <s v="SBL-450"/>
    <x v="1"/>
    <n v="51680"/>
    <n v="16690"/>
    <n v="34990"/>
    <n v="26658980"/>
    <s v="0X50  MM T 1"/>
    <x v="5"/>
    <n v="31"/>
    <s v="T_A"/>
    <n v="3493904"/>
    <d v="2022-09-05T00:00:00"/>
    <d v="1899-12-30T13:08:00"/>
    <n v="51580"/>
    <n v="16620"/>
    <n v="34960"/>
    <n v="26646180"/>
    <x v="0"/>
    <x v="0"/>
    <n v="-30"/>
    <n v="-8.573878250928837E-4"/>
    <s v="Descargado"/>
    <d v="1900-01-01T19:11:00"/>
  </r>
  <r>
    <n v="263"/>
    <n v="19482"/>
    <d v="2022-09-02T00:00:00"/>
    <d v="1899-12-30T19:11:00"/>
    <s v="SNR-041"/>
    <x v="1"/>
    <n v="52260"/>
    <n v="18350"/>
    <n v="33910"/>
    <n v="26692890"/>
    <s v="0X50  MM T 1"/>
    <x v="5"/>
    <n v="31"/>
    <s v="T_A"/>
    <n v="3494804"/>
    <d v="2022-09-05T00:00:00"/>
    <d v="1899-12-30T16:40:00"/>
    <n v="52440"/>
    <n v="18470"/>
    <n v="33970"/>
    <n v="26680150"/>
    <x v="0"/>
    <x v="0"/>
    <n v="60"/>
    <n v="1.7693895606015924E-3"/>
    <s v="Descargado"/>
    <d v="1900-01-01T21:29:00"/>
  </r>
  <r>
    <n v="264"/>
    <n v="19483"/>
    <d v="2022-09-02T00:00:00"/>
    <d v="1899-12-30T19:20:00"/>
    <s v="SNR-630"/>
    <x v="1"/>
    <n v="51660"/>
    <n v="17990"/>
    <n v="33670"/>
    <n v="26726560"/>
    <s v="0X50  MM T 1"/>
    <x v="5"/>
    <n v="29"/>
    <s v="T_A"/>
    <n v="3487884"/>
    <d v="2022-09-03T00:00:00"/>
    <d v="1899-12-30T11:51:00"/>
    <n v="51540"/>
    <n v="17850"/>
    <n v="33690"/>
    <n v="26713840"/>
    <x v="0"/>
    <x v="0"/>
    <n v="20"/>
    <n v="5.9400059400059396E-4"/>
    <s v="Descargado"/>
    <d v="1899-12-30T16:31:00"/>
  </r>
  <r>
    <n v="265"/>
    <n v="19487"/>
    <d v="2022-09-02T00:00:00"/>
    <d v="1899-12-30T19:59:00"/>
    <s v="WMB-234"/>
    <x v="1"/>
    <n v="48920"/>
    <n v="17780"/>
    <n v="31140"/>
    <n v="26757700"/>
    <s v="0X50  MM T 1"/>
    <x v="3"/>
    <n v="29"/>
    <s v="T_A"/>
    <n v="3488164"/>
    <d v="2022-09-03T00:00:00"/>
    <d v="1899-12-30T13:32:00"/>
    <n v="49120"/>
    <n v="17810"/>
    <n v="31310"/>
    <n v="26745150"/>
    <x v="0"/>
    <x v="0"/>
    <n v="170"/>
    <n v="5.4592164418754011E-3"/>
    <s v="Descargado"/>
    <d v="1899-12-30T17:33:00"/>
  </r>
  <r>
    <n v="266"/>
    <n v="19488"/>
    <d v="2022-09-02T00:00:00"/>
    <d v="1899-12-30T20:03:00"/>
    <s v="FNL-707"/>
    <x v="1"/>
    <n v="52420"/>
    <n v="17390"/>
    <n v="35030"/>
    <n v="26792730"/>
    <s v="0X50  MM T 1"/>
    <x v="5"/>
    <n v="29"/>
    <s v="T_A"/>
    <n v="3488964"/>
    <d v="2022-09-03T00:00:00"/>
    <d v="1899-12-30T16:41:00"/>
    <n v="52440"/>
    <n v="17260"/>
    <n v="35180"/>
    <n v="26780330"/>
    <x v="0"/>
    <x v="0"/>
    <n v="150"/>
    <n v="4.2820439623180127E-3"/>
    <s v="Descargado"/>
    <d v="1899-12-30T20:38:00"/>
  </r>
  <r>
    <n v="267"/>
    <n v="19491"/>
    <d v="2022-09-02T00:00:00"/>
    <d v="1899-12-30T20:15:00"/>
    <s v="JYN-800"/>
    <x v="1"/>
    <n v="51840"/>
    <n v="17350"/>
    <n v="34490"/>
    <n v="26827220"/>
    <s v="0X50  MM T 1"/>
    <x v="5"/>
    <n v="29"/>
    <s v="T_A"/>
    <n v="3486924"/>
    <d v="2022-09-03T00:00:00"/>
    <d v="1899-12-30T10:20:00"/>
    <n v="51740"/>
    <n v="17260"/>
    <n v="34480"/>
    <n v="26814810"/>
    <x v="0"/>
    <x v="0"/>
    <n v="-10"/>
    <n v="-2.8993911278631486E-4"/>
    <s v="Descargado"/>
    <d v="1899-12-30T14:05:00"/>
  </r>
  <r>
    <n v="268"/>
    <n v="19498"/>
    <d v="2022-09-02T00:00:00"/>
    <d v="1899-12-30T20:28:00"/>
    <s v="JYN-671"/>
    <x v="1"/>
    <n v="51740"/>
    <n v="17320"/>
    <n v="34420"/>
    <n v="26861640"/>
    <s v="0X50  MM T 1"/>
    <x v="5"/>
    <n v="29"/>
    <s v="T_A"/>
    <n v="3490364"/>
    <d v="2022-09-04T00:00:00"/>
    <d v="1899-12-30T10:01:00"/>
    <n v="51640"/>
    <n v="17260"/>
    <n v="34380"/>
    <n v="26849190"/>
    <x v="0"/>
    <x v="0"/>
    <n v="-40"/>
    <n v="-1.1621150493898896E-3"/>
    <s v="Descargado"/>
    <d v="1899-12-31T13:33:00"/>
  </r>
  <r>
    <n v="269"/>
    <n v="19506"/>
    <d v="2022-09-02T00:00:00"/>
    <d v="1899-12-30T21:00:00"/>
    <s v="SOI-861"/>
    <x v="1"/>
    <n v="52000"/>
    <n v="18400"/>
    <n v="33600"/>
    <n v="26895240"/>
    <s v="0X50  MM T 1"/>
    <x v="5"/>
    <n v="29"/>
    <s v="T_A"/>
    <n v="3486984"/>
    <d v="2022-09-03T00:00:00"/>
    <d v="1899-12-30T11:21:00"/>
    <n v="52240"/>
    <n v="18470"/>
    <n v="33770"/>
    <n v="26882960"/>
    <x v="0"/>
    <x v="0"/>
    <n v="170"/>
    <n v="5.0595238095238098E-3"/>
    <s v="Descargado"/>
    <d v="1899-12-30T14:21:00"/>
  </r>
  <r>
    <n v="270"/>
    <n v="19507"/>
    <d v="2022-09-02T00:00:00"/>
    <d v="1899-12-30T21:12:00"/>
    <s v="WAD-711"/>
    <x v="1"/>
    <n v="48580"/>
    <n v="18070"/>
    <n v="30510"/>
    <n v="26925750"/>
    <s v="0X50  MM T 1"/>
    <x v="3"/>
    <n v="29"/>
    <s v="T_A"/>
    <n v="3488264"/>
    <d v="2022-09-03T00:00:00"/>
    <d v="1899-12-30T13:46:00"/>
    <n v="48260"/>
    <n v="17980"/>
    <n v="30280"/>
    <n v="26913240"/>
    <x v="0"/>
    <x v="0"/>
    <n v="-230"/>
    <n v="-7.5385119632907244E-3"/>
    <s v="Descargado"/>
    <d v="1899-12-30T16:34:00"/>
  </r>
  <r>
    <n v="271"/>
    <n v="19510"/>
    <d v="2022-09-02T00:00:00"/>
    <d v="1899-12-30T21:32:00"/>
    <s v="GDZ-180"/>
    <x v="1"/>
    <n v="51960"/>
    <n v="18940"/>
    <n v="33020"/>
    <n v="26958770"/>
    <s v="0X50  MM T 1"/>
    <x v="5"/>
    <n v="29"/>
    <s v="T_A"/>
    <n v="3487864"/>
    <d v="2022-09-03T00:00:00"/>
    <d v="1899-12-30T11:31:00"/>
    <n v="51640"/>
    <n v="18830"/>
    <n v="32810"/>
    <n v="26946050"/>
    <x v="0"/>
    <x v="0"/>
    <n v="-210"/>
    <n v="-6.3597819503331317E-3"/>
    <s v="Descargado"/>
    <d v="1899-12-30T13:59:00"/>
  </r>
  <r>
    <n v="272"/>
    <n v="19514"/>
    <d v="2022-09-03T00:00:00"/>
    <d v="1899-12-30T01:52:00"/>
    <s v="SMI-498"/>
    <x v="1"/>
    <n v="48240"/>
    <n v="17830"/>
    <n v="30410"/>
    <n v="26989180"/>
    <s v="0X50  MM T 1"/>
    <x v="3"/>
    <n v="29"/>
    <s v="T_A"/>
    <n v="3488724"/>
    <d v="2022-09-03T00:00:00"/>
    <d v="1899-12-30T15:41:00"/>
    <n v="47940"/>
    <n v="17750"/>
    <n v="30190"/>
    <n v="26976240"/>
    <x v="0"/>
    <x v="0"/>
    <n v="-220"/>
    <n v="-7.2344623479118709E-3"/>
    <s v="Descargado"/>
    <d v="1899-12-30T13:49:00"/>
  </r>
  <r>
    <n v="273"/>
    <n v="19515"/>
    <d v="2022-09-03T00:00:00"/>
    <d v="1899-12-30T02:05:00"/>
    <s v="GDY-863"/>
    <x v="1"/>
    <n v="51960"/>
    <n v="19290"/>
    <n v="32670"/>
    <n v="27021850"/>
    <s v="0X50  MM T 1"/>
    <x v="5"/>
    <n v="29"/>
    <s v="T_A"/>
    <n v="3487744"/>
    <d v="2022-09-03T00:00:00"/>
    <d v="1899-12-30T11:14:00"/>
    <n v="51460"/>
    <n v="19020"/>
    <n v="32440"/>
    <n v="27008680"/>
    <x v="0"/>
    <x v="0"/>
    <n v="-230"/>
    <n v="-7.0400979491888581E-3"/>
    <s v="Descargado"/>
    <d v="1899-12-30T09:09:00"/>
  </r>
  <r>
    <n v="274"/>
    <n v="19516"/>
    <d v="2022-09-03T00:00:00"/>
    <d v="1899-12-30T02:21:00"/>
    <s v="TMI-773"/>
    <x v="1"/>
    <n v="48080"/>
    <n v="17300"/>
    <n v="30780"/>
    <n v="27052630"/>
    <s v="0X50  MM T 1"/>
    <x v="3"/>
    <n v="29"/>
    <s v="T_A"/>
    <n v="3488744"/>
    <d v="2022-09-03T00:00:00"/>
    <d v="1899-12-30T15:51:00"/>
    <n v="47880"/>
    <n v="17170"/>
    <n v="30710"/>
    <n v="27039390"/>
    <x v="0"/>
    <x v="0"/>
    <n v="-70"/>
    <n v="-2.2742040285899934E-3"/>
    <s v="Descargado"/>
    <d v="1899-12-30T13:30:00"/>
  </r>
  <r>
    <n v="275"/>
    <n v="19517"/>
    <d v="2022-09-03T00:00:00"/>
    <d v="1899-12-30T02:46:00"/>
    <s v="TPP-899"/>
    <x v="1"/>
    <n v="52080"/>
    <n v="17460"/>
    <n v="34620"/>
    <n v="27087250"/>
    <s v="0X50  MM T 1"/>
    <x v="4"/>
    <n v="29"/>
    <s v="T_A"/>
    <n v="3488204"/>
    <d v="2022-09-03T00:00:00"/>
    <d v="1899-12-30T13:44:00"/>
    <n v="51960"/>
    <n v="17410"/>
    <n v="34550"/>
    <n v="27073940"/>
    <x v="0"/>
    <x v="0"/>
    <n v="-70"/>
    <n v="-2.0219526285384171E-3"/>
    <s v="Descargado"/>
    <d v="1899-12-30T10:58:00"/>
  </r>
  <r>
    <n v="276"/>
    <n v="19518"/>
    <d v="2022-09-03T00:00:00"/>
    <d v="1899-12-30T02:52:00"/>
    <s v="TSR-898"/>
    <x v="1"/>
    <n v="48660"/>
    <n v="17850"/>
    <n v="30810"/>
    <n v="27118060"/>
    <s v="0X50  MM T 1"/>
    <x v="3"/>
    <n v="29"/>
    <s v="T_A"/>
    <n v="3488844"/>
    <d v="2022-09-03T00:00:00"/>
    <d v="1899-12-30T16:15:00"/>
    <n v="48280"/>
    <n v="17510"/>
    <n v="30770"/>
    <n v="27104710"/>
    <x v="0"/>
    <x v="0"/>
    <n v="-40"/>
    <n v="-1.2982797792924375E-3"/>
    <s v="Descargado"/>
    <d v="1899-12-30T13:23:00"/>
  </r>
  <r>
    <n v="277"/>
    <n v="19519"/>
    <d v="2022-09-03T00:00:00"/>
    <d v="1899-12-30T03:56:00"/>
    <s v="GDY-712"/>
    <x v="1"/>
    <n v="52140"/>
    <n v="18670"/>
    <n v="33470"/>
    <n v="27151530"/>
    <s v="0X50  MM T 1"/>
    <x v="5"/>
    <n v="29"/>
    <s v="T_A"/>
    <n v="3488624"/>
    <d v="2022-09-03T00:00:00"/>
    <d v="1899-12-30T15:21:00"/>
    <n v="51640"/>
    <n v="18510"/>
    <n v="33130"/>
    <n v="27137840"/>
    <x v="0"/>
    <x v="0"/>
    <n v="-340"/>
    <n v="-1.0158350761876307E-2"/>
    <s v="Descargado"/>
    <d v="1899-12-30T11:25:00"/>
  </r>
  <r>
    <n v="278"/>
    <n v="19520"/>
    <d v="2022-09-03T00:00:00"/>
    <d v="1899-12-30T04:14:00"/>
    <s v="JYW-480"/>
    <x v="1"/>
    <n v="52480"/>
    <n v="18650"/>
    <n v="33830"/>
    <n v="27185360"/>
    <s v="0X50  MM T 1"/>
    <x v="5"/>
    <n v="29"/>
    <s v="T_A"/>
    <n v="3488644"/>
    <d v="2022-09-03T00:00:00"/>
    <d v="1899-12-30T15:23:00"/>
    <n v="52100"/>
    <n v="18400"/>
    <n v="33700"/>
    <n v="27171540"/>
    <x v="0"/>
    <x v="0"/>
    <n v="-130"/>
    <n v="-3.8427431274017146E-3"/>
    <s v="Descargado"/>
    <d v="1899-12-30T11:09:00"/>
  </r>
  <r>
    <n v="279"/>
    <n v="19521"/>
    <d v="2022-09-03T00:00:00"/>
    <d v="1899-12-30T04:25:00"/>
    <s v="JRP-080"/>
    <x v="1"/>
    <n v="48480"/>
    <n v="17490"/>
    <n v="30990"/>
    <n v="27216350"/>
    <s v="0X50  MM T 1"/>
    <x v="3"/>
    <n v="29"/>
    <s v="T_A"/>
    <n v="3488224"/>
    <d v="2022-09-03T00:00:00"/>
    <d v="1899-12-30T13:42:00"/>
    <n v="48240"/>
    <n v="17320"/>
    <n v="30920"/>
    <n v="27202460"/>
    <x v="0"/>
    <x v="0"/>
    <n v="-70"/>
    <n v="-2.2587931590835751E-3"/>
    <s v="Descargado"/>
    <d v="1899-12-30T09:17:00"/>
  </r>
  <r>
    <n v="280"/>
    <n v="19522"/>
    <d v="2022-09-03T00:00:00"/>
    <d v="1899-12-30T04:35:00"/>
    <s v="JRP-054"/>
    <x v="1"/>
    <n v="48940"/>
    <n v="17550"/>
    <n v="31390"/>
    <n v="27247740"/>
    <s v="0X50  MM T 1"/>
    <x v="3"/>
    <n v="29"/>
    <s v="T_A"/>
    <n v="3488244"/>
    <d v="2022-09-03T00:00:00"/>
    <d v="1899-12-30T13:45:00"/>
    <n v="48780"/>
    <n v="17290"/>
    <n v="31490"/>
    <n v="27233950"/>
    <x v="0"/>
    <x v="0"/>
    <n v="100"/>
    <n v="3.1857279388340237E-3"/>
    <s v="Descargado"/>
    <d v="1899-12-30T09:10:00"/>
  </r>
  <r>
    <n v="281"/>
    <n v="19524"/>
    <d v="2022-09-03T00:00:00"/>
    <d v="1899-12-30T05:26:00"/>
    <s v="SXS-393"/>
    <x v="1"/>
    <n v="52140"/>
    <n v="18350"/>
    <n v="33790"/>
    <n v="27281530"/>
    <s v="0X50  MM T 1"/>
    <x v="2"/>
    <n v="29"/>
    <s v="T_A"/>
    <n v="3488684"/>
    <d v="2022-09-03T00:00:00"/>
    <d v="1899-12-30T15:23:00"/>
    <n v="51920"/>
    <n v="18160"/>
    <n v="33760"/>
    <n v="27267710"/>
    <x v="0"/>
    <x v="0"/>
    <n v="-30"/>
    <n v="-8.878366380585972E-4"/>
    <s v="Descargado"/>
    <d v="1899-12-30T09:57:00"/>
  </r>
  <r>
    <n v="282"/>
    <n v="19523"/>
    <d v="2022-09-03T00:00:00"/>
    <d v="1899-12-30T05:31:00"/>
    <s v="STZ-785"/>
    <x v="1"/>
    <n v="51840"/>
    <n v="17680"/>
    <n v="34160"/>
    <n v="27315690"/>
    <s v="0X50  MM T 1"/>
    <x v="5"/>
    <n v="31"/>
    <s v="T_A"/>
    <n v="3494784"/>
    <d v="2022-09-05T00:00:00"/>
    <d v="1899-12-30T16:48:00"/>
    <n v="51860"/>
    <n v="17980"/>
    <n v="33880"/>
    <n v="27301590"/>
    <x v="0"/>
    <x v="0"/>
    <n v="-280"/>
    <n v="-8.1967213114754103E-3"/>
    <s v="Descargado"/>
    <d v="1900-01-01T11:17:00"/>
  </r>
  <r>
    <n v="283"/>
    <n v="19525"/>
    <d v="2022-09-03T00:00:00"/>
    <d v="1899-12-30T06:12:00"/>
    <s v="GDY-249"/>
    <x v="1"/>
    <n v="52500"/>
    <n v="18530"/>
    <n v="33970"/>
    <n v="27349660"/>
    <s v="0X50  MM T 1"/>
    <x v="5"/>
    <n v="29"/>
    <s v="T_A"/>
    <n v="3489204"/>
    <d v="2022-09-03T00:00:00"/>
    <d v="1899-12-30T17:47:00"/>
    <n v="52200"/>
    <n v="18440"/>
    <n v="33760"/>
    <n v="27335350"/>
    <x v="0"/>
    <x v="0"/>
    <n v="-210"/>
    <n v="-6.1819252281424784E-3"/>
    <s v="Descargado"/>
    <d v="1899-12-30T11:35:00"/>
  </r>
  <r>
    <n v="284"/>
    <n v="19527"/>
    <d v="2022-09-03T00:00:00"/>
    <d v="1899-12-30T10:22:00"/>
    <s v="SXU-870"/>
    <x v="1"/>
    <n v="48440"/>
    <n v="17580"/>
    <n v="30860"/>
    <n v="27380520"/>
    <s v="0X50  MM T 1"/>
    <x v="3"/>
    <n v="29"/>
    <s v="T_A"/>
    <n v="3489626"/>
    <d v="2022-09-03T00:00:00"/>
    <d v="1899-12-30T20:58:00"/>
    <n v="48260"/>
    <n v="17450"/>
    <n v="30810"/>
    <n v="27366160"/>
    <x v="0"/>
    <x v="0"/>
    <n v="-50"/>
    <n v="-1.6202203499675956E-3"/>
    <s v="Descargado"/>
    <d v="1899-12-30T10:36:00"/>
  </r>
  <r>
    <n v="285"/>
    <n v="19528"/>
    <d v="2022-09-03T00:00:00"/>
    <d v="1899-12-30T10:30:00"/>
    <s v="TKD-337"/>
    <x v="1"/>
    <n v="48280"/>
    <n v="16530"/>
    <n v="31750"/>
    <n v="27412270"/>
    <s v="0X50  MM T 1"/>
    <x v="3"/>
    <n v="29"/>
    <s v="T_A"/>
    <n v="3489629"/>
    <d v="2022-09-03T00:00:00"/>
    <d v="1899-12-30T21:06:00"/>
    <n v="48040"/>
    <n v="16330"/>
    <n v="31710"/>
    <n v="27397870"/>
    <x v="0"/>
    <x v="0"/>
    <n v="-40"/>
    <n v="-1.2598425196850393E-3"/>
    <s v="Descargado"/>
    <d v="1899-12-30T10:36:00"/>
  </r>
  <r>
    <n v="286"/>
    <n v="19529"/>
    <d v="2022-09-03T00:00:00"/>
    <d v="1899-12-30T10:44:00"/>
    <s v="SRP-841"/>
    <x v="1"/>
    <n v="51640"/>
    <n v="18000"/>
    <n v="33640"/>
    <n v="27445910"/>
    <s v="0X50  MM T 1"/>
    <x v="3"/>
    <n v="29"/>
    <s v="T_A"/>
    <n v="3491744"/>
    <d v="2022-09-04T00:00:00"/>
    <d v="1899-12-30T16:16:00"/>
    <n v="51960"/>
    <n v="18410"/>
    <n v="33550"/>
    <n v="27431420"/>
    <x v="0"/>
    <x v="0"/>
    <n v="-90"/>
    <n v="-2.6753864447086801E-3"/>
    <s v="Descargado"/>
    <d v="1899-12-31T05:32:00"/>
  </r>
  <r>
    <n v="287"/>
    <n v="19530"/>
    <d v="2022-09-03T00:00:00"/>
    <d v="1899-12-30T10:54:00"/>
    <s v="TKD-395"/>
    <x v="1"/>
    <n v="48480"/>
    <n v="17790"/>
    <n v="30690"/>
    <n v="27476600"/>
    <s v="0X50  MM T 1"/>
    <x v="3"/>
    <n v="29"/>
    <s v="T_A"/>
    <n v="3489464"/>
    <d v="2022-09-03T00:00:00"/>
    <d v="1899-12-30T19:25:00"/>
    <n v="48360"/>
    <n v="17610"/>
    <n v="30750"/>
    <n v="27462170"/>
    <x v="0"/>
    <x v="0"/>
    <n v="60"/>
    <n v="1.9550342130987292E-3"/>
    <s v="Descargado"/>
    <d v="1899-12-30T08:31:00"/>
  </r>
  <r>
    <n v="288"/>
    <n v="19531"/>
    <d v="2022-09-03T00:00:00"/>
    <d v="1899-12-30T11:14:00"/>
    <s v="JRP-060"/>
    <x v="1"/>
    <n v="48800"/>
    <n v="17240"/>
    <n v="31560"/>
    <n v="27508160"/>
    <s v="0X50  MM T 1"/>
    <x v="3"/>
    <n v="29"/>
    <s v="T_A"/>
    <n v="3489645"/>
    <d v="2022-09-03T00:00:00"/>
    <d v="1899-12-30T21:21:00"/>
    <n v="48660"/>
    <n v="17110"/>
    <n v="31550"/>
    <n v="27493720"/>
    <x v="0"/>
    <x v="0"/>
    <n v="-10"/>
    <n v="-3.1685678073510771E-4"/>
    <s v="Descargado"/>
    <d v="1899-12-30T10:07:00"/>
  </r>
  <r>
    <n v="289"/>
    <n v="19533"/>
    <d v="2022-09-03T00:00:00"/>
    <d v="1899-12-30T11:30:00"/>
    <s v="STW-825"/>
    <x v="1"/>
    <n v="51760"/>
    <n v="17350"/>
    <n v="34410"/>
    <n v="27542570"/>
    <s v="0X50  MM T 1"/>
    <x v="4"/>
    <n v="29"/>
    <s v="T_A"/>
    <n v="3489205"/>
    <d v="2022-09-03T00:00:00"/>
    <d v="1899-12-30T17:57:00"/>
    <n v="51820"/>
    <n v="17380"/>
    <n v="34440"/>
    <n v="27528160"/>
    <x v="0"/>
    <x v="0"/>
    <n v="30"/>
    <n v="8.7183958151700091E-4"/>
    <s v="Descargado"/>
    <d v="1899-12-30T06:27:00"/>
  </r>
  <r>
    <n v="290"/>
    <n v="19535"/>
    <d v="2022-09-03T00:00:00"/>
    <d v="1899-12-30T11:49:00"/>
    <s v="JRO-994"/>
    <x v="1"/>
    <n v="48060"/>
    <n v="17460"/>
    <n v="30600"/>
    <n v="27573170"/>
    <s v="0X50  MM T 1"/>
    <x v="3"/>
    <n v="29"/>
    <s v="T_A"/>
    <n v="3489525"/>
    <d v="2022-09-03T00:00:00"/>
    <d v="1899-12-30T20:12:00"/>
    <n v="47840"/>
    <n v="17330"/>
    <n v="30510"/>
    <n v="27558670"/>
    <x v="0"/>
    <x v="0"/>
    <n v="-90"/>
    <n v="-2.9411764705882353E-3"/>
    <s v="Descargado"/>
    <d v="1899-12-30T08:23:00"/>
  </r>
  <r>
    <n v="291"/>
    <n v="19536"/>
    <d v="2022-09-03T00:00:00"/>
    <d v="1899-12-30T12:00:00"/>
    <s v="GDX-786"/>
    <x v="1"/>
    <n v="51860"/>
    <n v="17700"/>
    <n v="34160"/>
    <n v="27607330"/>
    <s v="0X50  MM T 1"/>
    <x v="4"/>
    <n v="29"/>
    <s v="T_A"/>
    <n v="3489404"/>
    <d v="2022-09-03T00:00:00"/>
    <d v="1899-12-30T18:32:00"/>
    <n v="51960"/>
    <n v="17720"/>
    <n v="34240"/>
    <n v="27592910"/>
    <x v="0"/>
    <x v="0"/>
    <n v="80"/>
    <n v="2.34192037470726E-3"/>
    <s v="Descargado"/>
    <d v="1899-12-30T06:32:00"/>
  </r>
  <r>
    <n v="292"/>
    <n v="19537"/>
    <d v="2022-09-03T00:00:00"/>
    <d v="1899-12-30T12:06:00"/>
    <s v="JRP-073"/>
    <x v="1"/>
    <n v="48600"/>
    <n v="17620"/>
    <n v="30980"/>
    <n v="27638310"/>
    <s v="0X50  MM T 1"/>
    <x v="3"/>
    <n v="29"/>
    <s v="T_A"/>
    <n v="3489524"/>
    <d v="2022-09-03T00:00:00"/>
    <d v="1899-12-30T19:26:00"/>
    <n v="48380"/>
    <n v="17480"/>
    <n v="30900"/>
    <n v="27623810"/>
    <x v="0"/>
    <x v="0"/>
    <n v="-80"/>
    <n v="-2.5823111684958036E-3"/>
    <s v="Descargado"/>
    <d v="1899-12-30T07:20:00"/>
  </r>
  <r>
    <n v="293"/>
    <n v="19538"/>
    <d v="2022-09-03T00:00:00"/>
    <d v="1899-12-30T12:20:00"/>
    <s v="TPV-341"/>
    <x v="1"/>
    <n v="51680"/>
    <n v="18280"/>
    <n v="33400"/>
    <n v="27671710"/>
    <s v="0X50  MM T 1"/>
    <x v="5"/>
    <n v="29"/>
    <s v="T_A"/>
    <n v="3491464"/>
    <d v="2022-09-04T00:00:00"/>
    <d v="1899-12-30T13:24:00"/>
    <n v="51500"/>
    <n v="18080"/>
    <n v="33420"/>
    <n v="27657230"/>
    <x v="0"/>
    <x v="0"/>
    <n v="20"/>
    <n v="5.9880239520958083E-4"/>
    <s v="Descargado"/>
    <d v="1899-12-31T01:04:00"/>
  </r>
  <r>
    <n v="294"/>
    <n v="19539"/>
    <d v="2022-09-03T00:00:00"/>
    <d v="1899-12-30T12:51:00"/>
    <s v="SXV-915"/>
    <x v="1"/>
    <n v="51480"/>
    <n v="17070"/>
    <n v="34410"/>
    <n v="27706120"/>
    <s v="0X50  MM T 1"/>
    <x v="5"/>
    <n v="31"/>
    <s v="T_A"/>
    <n v="3496684"/>
    <d v="2022-09-06T00:00:00"/>
    <d v="1899-12-30T09:52:00"/>
    <n v="51660"/>
    <n v="17250"/>
    <n v="34410"/>
    <n v="27691640"/>
    <x v="0"/>
    <x v="0"/>
    <n v="1.0000000000000001E-5"/>
    <n v="0"/>
    <s v="Descargado"/>
    <d v="1900-01-01T21:01:00"/>
  </r>
  <r>
    <n v="295"/>
    <n v="19546"/>
    <d v="2022-09-03T00:00:00"/>
    <d v="1899-12-30T14:11:00"/>
    <s v="JYX-683"/>
    <x v="1"/>
    <n v="52160"/>
    <n v="17610"/>
    <n v="34550"/>
    <n v="27740670"/>
    <s v="0X50  MM T 1"/>
    <x v="5"/>
    <n v="31"/>
    <s v="T_A"/>
    <n v="3497245"/>
    <d v="2022-09-06T00:00:00"/>
    <d v="1899-12-30T17:05:00"/>
    <n v="52520"/>
    <n v="18010"/>
    <n v="34510"/>
    <n v="27726150"/>
    <x v="0"/>
    <x v="0"/>
    <n v="-40"/>
    <n v="-1.1577424023154848E-3"/>
    <s v="Descargado"/>
    <d v="1900-01-02T02:54:00"/>
  </r>
  <r>
    <n v="296"/>
    <n v="19548"/>
    <d v="2022-09-03T00:00:00"/>
    <d v="1899-12-30T14:24:00"/>
    <s v="JYN-950"/>
    <x v="1"/>
    <n v="52200"/>
    <n v="17370"/>
    <n v="34830"/>
    <n v="27775500"/>
    <s v="0X50  MM T 1"/>
    <x v="5"/>
    <n v="31"/>
    <s v="T_A"/>
    <n v="3496544"/>
    <d v="2022-09-06T00:00:00"/>
    <d v="1899-12-30T08:41:00"/>
    <n v="52040"/>
    <n v="17280"/>
    <n v="34760"/>
    <n v="27760910"/>
    <x v="0"/>
    <x v="0"/>
    <n v="-70"/>
    <n v="-2.0097616996841805E-3"/>
    <s v="Descargado"/>
    <d v="1900-01-01T18:17:00"/>
  </r>
  <r>
    <n v="297"/>
    <n v="19549"/>
    <d v="2022-09-03T00:00:00"/>
    <d v="1899-12-30T14:43:00"/>
    <s v="JRP-057"/>
    <x v="1"/>
    <n v="48440"/>
    <n v="17110"/>
    <n v="31330"/>
    <n v="27806830"/>
    <s v="0X50  MM T 1"/>
    <x v="3"/>
    <n v="29"/>
    <s v="T_A"/>
    <n v="3490386"/>
    <d v="2022-09-04T00:00:00"/>
    <d v="1899-12-30T08:07:00"/>
    <n v="48480"/>
    <n v="17090"/>
    <n v="31390"/>
    <n v="27792300"/>
    <x v="0"/>
    <x v="0"/>
    <n v="60"/>
    <n v="1.915097350781998E-3"/>
    <s v="Descargado"/>
    <d v="1899-12-30T17:24:00"/>
  </r>
  <r>
    <n v="298"/>
    <n v="19559"/>
    <d v="2022-09-03T00:00:00"/>
    <d v="1899-12-30T15:13:00"/>
    <s v="TKF-858"/>
    <x v="1"/>
    <n v="48460"/>
    <n v="17870"/>
    <n v="30590"/>
    <n v="27837420"/>
    <s v="0X50  MM T 1"/>
    <x v="3"/>
    <n v="29"/>
    <s v="T_A"/>
    <n v="3490644"/>
    <d v="2022-09-04T00:00:00"/>
    <d v="1899-12-30T09:09:00"/>
    <n v="48480"/>
    <n v="17820"/>
    <n v="30660"/>
    <n v="27822960"/>
    <x v="0"/>
    <x v="0"/>
    <n v="70"/>
    <n v="2.2883295194508009E-3"/>
    <s v="Descargado"/>
    <d v="1899-12-30T17:56:00"/>
  </r>
  <r>
    <n v="299"/>
    <n v="19560"/>
    <d v="2022-09-03T00:00:00"/>
    <d v="1899-12-30T15:15:00"/>
    <s v="JRP-019"/>
    <x v="1"/>
    <n v="48580"/>
    <n v="17230"/>
    <n v="31350"/>
    <n v="27868770"/>
    <s v="0X50  MM T 3"/>
    <x v="3"/>
    <n v="30"/>
    <s v="T_C"/>
    <n v="3491604"/>
    <d v="2022-09-04T00:00:00"/>
    <d v="1899-12-30T14:08:00"/>
    <n v="48580"/>
    <n v="17170"/>
    <n v="31410"/>
    <n v="27854370"/>
    <x v="0"/>
    <x v="0"/>
    <n v="60"/>
    <n v="1.9138755980861245E-3"/>
    <s v="Descargado"/>
    <d v="1899-12-30T22:53:00"/>
  </r>
  <r>
    <n v="300"/>
    <n v="19565"/>
    <d v="2022-09-03T00:00:00"/>
    <d v="1899-12-30T15:21:00"/>
    <s v="JRO-999"/>
    <x v="1"/>
    <n v="48460"/>
    <n v="17320"/>
    <n v="31140"/>
    <n v="27899910"/>
    <s v="0X50  MM T 1"/>
    <x v="3"/>
    <n v="29"/>
    <s v="T_A"/>
    <n v="3490964"/>
    <d v="2022-09-04T00:00:00"/>
    <d v="1899-12-30T10:47:00"/>
    <n v="48420"/>
    <n v="17350"/>
    <n v="31070"/>
    <n v="27885440"/>
    <x v="0"/>
    <x v="0"/>
    <n v="-70"/>
    <n v="-2.2479126525369298E-3"/>
    <s v="Descargado"/>
    <d v="1899-12-30T19:26:00"/>
  </r>
  <r>
    <n v="301"/>
    <n v="19566"/>
    <d v="2022-09-03T00:00:00"/>
    <d v="1899-12-30T15:24:00"/>
    <s v="TTG-466"/>
    <x v="1"/>
    <n v="52060"/>
    <n v="18490"/>
    <n v="33570"/>
    <n v="27933480"/>
    <s v="0X50  MM T 3"/>
    <x v="5"/>
    <n v="30"/>
    <s v="T_C"/>
    <n v="3490584"/>
    <d v="2022-09-04T00:00:00"/>
    <d v="1899-12-30T09:06:00"/>
    <n v="52000"/>
    <n v="18370"/>
    <n v="33630"/>
    <n v="27919070"/>
    <x v="0"/>
    <x v="0"/>
    <n v="60"/>
    <n v="1.7873100983020554E-3"/>
    <s v="Descargado"/>
    <d v="1899-12-30T17:42:00"/>
  </r>
  <r>
    <n v="302"/>
    <n v="19567"/>
    <d v="2022-09-03T00:00:00"/>
    <d v="1899-12-30T15:36:00"/>
    <s v="TRL-402"/>
    <x v="1"/>
    <n v="52360"/>
    <n v="17780"/>
    <n v="34580"/>
    <n v="27968060"/>
    <s v="0X50  MM T 3"/>
    <x v="5"/>
    <n v="30"/>
    <s v="T_C"/>
    <n v="3490664"/>
    <d v="2022-09-04T00:00:00"/>
    <d v="1899-12-30T09:11:00"/>
    <n v="52200"/>
    <n v="17670"/>
    <n v="34530"/>
    <n v="27953600"/>
    <x v="0"/>
    <x v="0"/>
    <n v="-50"/>
    <n v="-1.4459224985540775E-3"/>
    <s v="Descargado"/>
    <d v="1899-12-30T17:35:00"/>
  </r>
  <r>
    <n v="303"/>
    <n v="19571"/>
    <d v="2022-09-03T00:00:00"/>
    <d v="1899-12-30T15:44:00"/>
    <s v="JRP-081"/>
    <x v="1"/>
    <n v="48520"/>
    <n v="17180"/>
    <n v="31340"/>
    <n v="27999400"/>
    <s v="0X50  MM T 1"/>
    <x v="3"/>
    <n v="29"/>
    <s v="T_A"/>
    <n v="3490944"/>
    <d v="2022-09-04T00:00:00"/>
    <d v="1899-12-30T10:45:00"/>
    <n v="48520"/>
    <n v="17170"/>
    <n v="31350"/>
    <n v="27984950"/>
    <x v="0"/>
    <x v="0"/>
    <n v="10"/>
    <n v="3.1908104658583282E-4"/>
    <s v="Descargado"/>
    <d v="1899-12-30T19:01:00"/>
  </r>
  <r>
    <n v="304"/>
    <n v="19568"/>
    <d v="2022-09-03T00:00:00"/>
    <d v="1899-12-30T15:48:00"/>
    <s v="WNP-941"/>
    <x v="1"/>
    <n v="51980"/>
    <n v="17660"/>
    <n v="34320"/>
    <n v="28033720"/>
    <s v="0X50  MM T 3"/>
    <x v="4"/>
    <n v="30"/>
    <s v="T_C"/>
    <n v="3489884"/>
    <d v="2022-09-03T00:00:00"/>
    <d v="1899-12-30T23:36:00"/>
    <n v="51940"/>
    <n v="17660"/>
    <n v="34280"/>
    <n v="28019230"/>
    <x v="1"/>
    <x v="0"/>
    <n v="-40"/>
    <n v="-1.1655011655011655E-3"/>
    <s v="Descargado"/>
    <d v="1899-12-30T07:48:00"/>
  </r>
  <r>
    <n v="305"/>
    <n v="19572"/>
    <d v="2022-09-03T00:00:00"/>
    <d v="1899-12-30T15:58:00"/>
    <s v="LCM-315"/>
    <x v="1"/>
    <n v="51680"/>
    <n v="18110"/>
    <n v="33570"/>
    <n v="28067290"/>
    <s v="0X50  MM T 1"/>
    <x v="3"/>
    <n v="31"/>
    <s v="T_A"/>
    <n v="3493824"/>
    <d v="2022-09-05T00:00:00"/>
    <d v="1899-12-30T13:10:00"/>
    <n v="52920"/>
    <n v="18510"/>
    <n v="34410"/>
    <n v="28053640"/>
    <x v="0"/>
    <x v="0"/>
    <n v="840"/>
    <n v="2.5022341376228777E-2"/>
    <s v="Descargado"/>
    <d v="1899-12-31T21:12:00"/>
  </r>
  <r>
    <n v="306"/>
    <n v="19574"/>
    <d v="2022-09-03T00:00:00"/>
    <d v="1899-12-30T16:02:00"/>
    <s v="TTP-566"/>
    <x v="1"/>
    <n v="51560"/>
    <n v="17790"/>
    <n v="33770"/>
    <n v="28101060"/>
    <s v="0X50  MM T 3"/>
    <x v="4"/>
    <n v="30"/>
    <s v="T_C"/>
    <n v="3494464"/>
    <d v="2022-09-05T00:00:00"/>
    <d v="1899-12-30T13:29:00"/>
    <n v="51500"/>
    <n v="17780"/>
    <n v="33720"/>
    <n v="28087360"/>
    <x v="1"/>
    <x v="0"/>
    <n v="-50"/>
    <n v="-1.4806040864672786E-3"/>
    <s v="Descargado"/>
    <d v="1899-12-31T21:27:00"/>
  </r>
  <r>
    <n v="307"/>
    <n v="19575"/>
    <d v="2022-09-03T00:00:00"/>
    <d v="1899-12-30T16:08:00"/>
    <s v="SSW-836"/>
    <x v="1"/>
    <n v="49000"/>
    <n v="17440"/>
    <n v="31560"/>
    <n v="28132620"/>
    <s v="0X50  MM T 3"/>
    <x v="3"/>
    <n v="30"/>
    <s v="T_C"/>
    <n v="3491184"/>
    <d v="2022-09-04T00:00:00"/>
    <d v="1899-12-30T11:39:00"/>
    <n v="49120"/>
    <n v="17410"/>
    <n v="31710"/>
    <n v="28119070"/>
    <x v="0"/>
    <x v="0"/>
    <n v="150"/>
    <n v="4.7528517110266158E-3"/>
    <s v="Descargado"/>
    <d v="1899-12-30T19:31:00"/>
  </r>
  <r>
    <n v="308"/>
    <n v="19579"/>
    <d v="2022-09-03T00:00:00"/>
    <d v="1899-12-30T16:15:00"/>
    <s v="ZNL-102"/>
    <x v="1"/>
    <n v="52140"/>
    <n v="18230"/>
    <n v="33910"/>
    <n v="28166530"/>
    <s v="0X50  MM T 1"/>
    <x v="5"/>
    <n v="29"/>
    <s v="T_A"/>
    <n v="3492084"/>
    <d v="2022-09-04T00:00:00"/>
    <d v="1899-12-30T15:34:00"/>
    <n v="52160"/>
    <n v="18290"/>
    <n v="33870"/>
    <n v="28152940"/>
    <x v="0"/>
    <x v="0"/>
    <n v="-40"/>
    <n v="-1.1795930404010617E-3"/>
    <s v="Descargado"/>
    <d v="1899-12-30T23:19:00"/>
  </r>
  <r>
    <n v="309"/>
    <n v="19581"/>
    <d v="2022-09-03T00:00:00"/>
    <d v="1899-12-30T16:22:00"/>
    <s v="JRP-091"/>
    <x v="1"/>
    <n v="48540"/>
    <n v="17480"/>
    <n v="31060"/>
    <n v="28197590"/>
    <s v="0X50  MM T 1"/>
    <x v="3"/>
    <n v="29"/>
    <s v="T_A"/>
    <n v="3491164"/>
    <d v="2022-09-04T00:00:00"/>
    <d v="1899-12-30T11:30:00"/>
    <n v="48600"/>
    <n v="17400"/>
    <n v="31200"/>
    <n v="28184140"/>
    <x v="0"/>
    <x v="0"/>
    <n v="140"/>
    <n v="4.5074050225370251E-3"/>
    <s v="Descargado"/>
    <d v="1899-12-30T19:08:00"/>
  </r>
  <r>
    <n v="310"/>
    <n v="19580"/>
    <d v="2022-09-03T00:00:00"/>
    <d v="1899-12-30T16:34:00"/>
    <s v="ZDA-274"/>
    <x v="1"/>
    <n v="48120"/>
    <n v="17160"/>
    <n v="30960"/>
    <n v="28228550"/>
    <s v="0X50  MM T 1"/>
    <x v="3"/>
    <n v="29"/>
    <s v="T_A"/>
    <n v="3491204"/>
    <d v="2022-09-04T00:00:00"/>
    <d v="1899-12-30T11:46:00"/>
    <n v="48080"/>
    <n v="17080"/>
    <n v="31000"/>
    <n v="28215140"/>
    <x v="0"/>
    <x v="0"/>
    <n v="40"/>
    <n v="1.2919896640826874E-3"/>
    <s v="Descargado"/>
    <d v="1899-12-30T19:12:00"/>
  </r>
  <r>
    <n v="311"/>
    <n v="19588"/>
    <d v="2022-09-03T00:00:00"/>
    <d v="1899-12-30T16:57:00"/>
    <s v="TRN-093"/>
    <x v="1"/>
    <n v="51740"/>
    <n v="16940"/>
    <n v="34800"/>
    <n v="28263350"/>
    <s v="0X50  MM T 1"/>
    <x v="4"/>
    <n v="29"/>
    <s v="T_A"/>
    <n v="3490744"/>
    <d v="2022-09-04T00:00:00"/>
    <d v="1899-12-30T09:20:00"/>
    <n v="51860"/>
    <n v="17090"/>
    <n v="34770"/>
    <n v="28249910"/>
    <x v="0"/>
    <x v="0"/>
    <n v="-30"/>
    <n v="-8.6206896551724137E-4"/>
    <s v="Descargado"/>
    <d v="1899-12-30T16:23:00"/>
  </r>
  <r>
    <n v="312"/>
    <n v="19589"/>
    <d v="2022-09-03T00:00:00"/>
    <d v="1899-12-30T17:05:00"/>
    <s v="JYM-720"/>
    <x v="1"/>
    <n v="51400"/>
    <n v="17370"/>
    <n v="34030"/>
    <n v="28297380"/>
    <s v="0X50  MM T 1"/>
    <x v="4"/>
    <n v="29"/>
    <s v="T_A"/>
    <n v="3490764"/>
    <d v="2022-09-04T00:00:00"/>
    <d v="1899-12-30T09:22:00"/>
    <n v="51420"/>
    <n v="17500"/>
    <n v="33920"/>
    <n v="28283830"/>
    <x v="0"/>
    <x v="0"/>
    <n v="-110"/>
    <n v="-3.2324419629738465E-3"/>
    <s v="Descargado"/>
    <d v="1899-12-30T16:17:00"/>
  </r>
  <r>
    <n v="313"/>
    <n v="19598"/>
    <d v="2022-09-03T00:00:00"/>
    <d v="1899-12-30T17:20:00"/>
    <s v="SUL-148"/>
    <x v="1"/>
    <n v="48080"/>
    <n v="17620"/>
    <n v="30460"/>
    <n v="28327840"/>
    <s v="0X50  MM T 1"/>
    <x v="3"/>
    <n v="29"/>
    <s v="T_A"/>
    <n v="3491944"/>
    <d v="2022-09-04T00:00:00"/>
    <d v="1899-12-30T15:16:00"/>
    <n v="48180"/>
    <n v="17720"/>
    <n v="30460"/>
    <n v="28314290"/>
    <x v="0"/>
    <x v="0"/>
    <n v="1.0000000000000001E-5"/>
    <n v="0"/>
    <s v="Descargado"/>
    <d v="1899-12-30T21:56:00"/>
  </r>
  <r>
    <n v="314"/>
    <n v="19599"/>
    <d v="2022-09-03T00:00:00"/>
    <d v="1899-12-30T17:28:00"/>
    <s v="SZX-503"/>
    <x v="1"/>
    <n v="51780"/>
    <n v="17350"/>
    <n v="34430"/>
    <n v="28362270"/>
    <s v="0X50  MM T 1"/>
    <x v="2"/>
    <n v="29"/>
    <s v="T_A"/>
    <n v="3491864"/>
    <d v="2022-09-04T00:00:00"/>
    <d v="1899-12-30T14:58:00"/>
    <n v="51720"/>
    <n v="17320"/>
    <n v="34400"/>
    <n v="28348690"/>
    <x v="0"/>
    <x v="0"/>
    <n v="-30"/>
    <n v="-8.7133313970374669E-4"/>
    <s v="Descargado"/>
    <d v="1899-12-30T21:30:00"/>
  </r>
  <r>
    <n v="315"/>
    <n v="19603"/>
    <d v="2022-09-03T00:00:00"/>
    <d v="1899-12-30T17:37:00"/>
    <s v="GDY-863"/>
    <x v="1"/>
    <n v="52200"/>
    <n v="18940"/>
    <n v="33260"/>
    <n v="28395530"/>
    <s v="0X50  MM T 1"/>
    <x v="5"/>
    <n v="29"/>
    <s v="T_A"/>
    <n v="3491344"/>
    <d v="2022-09-04T00:00:00"/>
    <d v="1899-12-30T11:59:00"/>
    <n v="52060"/>
    <n v="18850"/>
    <n v="33210"/>
    <n v="28381900"/>
    <x v="0"/>
    <x v="0"/>
    <n v="-50"/>
    <n v="-1.5033072760072159E-3"/>
    <s v="Descargado"/>
    <d v="1899-12-30T18:22:00"/>
  </r>
  <r>
    <n v="316"/>
    <n v="19604"/>
    <d v="2022-09-03T00:00:00"/>
    <d v="1899-12-30T18:49:00"/>
    <s v="ESQ-417"/>
    <x v="1"/>
    <n v="52260"/>
    <n v="18170"/>
    <n v="34090"/>
    <n v="28429620"/>
    <s v="0X50  MM T 1"/>
    <x v="5"/>
    <n v="29"/>
    <s v="T_A"/>
    <n v="3491764"/>
    <d v="2022-09-04T00:00:00"/>
    <d v="1899-12-30T14:26:00"/>
    <n v="52160"/>
    <n v="18110"/>
    <n v="34050"/>
    <n v="28415950"/>
    <x v="0"/>
    <x v="0"/>
    <n v="-40"/>
    <n v="-1.1733646230566149E-3"/>
    <s v="Descargado"/>
    <d v="1899-12-30T19:37:00"/>
  </r>
  <r>
    <n v="317"/>
    <n v="19605"/>
    <d v="2022-09-03T00:00:00"/>
    <d v="1899-12-30T18:56:00"/>
    <s v="SNR-520"/>
    <x v="1"/>
    <n v="52050"/>
    <n v="18530"/>
    <n v="33520"/>
    <n v="28463140"/>
    <s v="0X50  MM T 1"/>
    <x v="5"/>
    <n v="29"/>
    <s v="T_A"/>
    <n v="3492284"/>
    <d v="2022-09-04T00:00:00"/>
    <d v="1899-12-30T16:46:00"/>
    <n v="51960"/>
    <n v="18610"/>
    <n v="33350"/>
    <n v="28449300"/>
    <x v="0"/>
    <x v="0"/>
    <n v="-170"/>
    <n v="-5.0715990453460624E-3"/>
    <s v="Descargado"/>
    <d v="1899-12-30T21:50:00"/>
  </r>
  <r>
    <n v="318"/>
    <n v="19606"/>
    <d v="2022-09-03T00:00:00"/>
    <d v="1899-12-30T19:03:00"/>
    <s v="SKI-254"/>
    <x v="1"/>
    <n v="48990"/>
    <n v="17980"/>
    <n v="31010"/>
    <n v="28494150"/>
    <s v="0X50  MM T 1"/>
    <x v="3"/>
    <n v="29"/>
    <s v="T_A"/>
    <n v="3491264"/>
    <d v="2022-09-04T00:00:00"/>
    <d v="1899-12-30T11:54:00"/>
    <n v="49040"/>
    <n v="17880"/>
    <n v="31160"/>
    <n v="28480460"/>
    <x v="0"/>
    <x v="0"/>
    <n v="150"/>
    <n v="4.8371493066752657E-3"/>
    <s v="Descargado"/>
    <d v="1899-12-30T16:51:00"/>
  </r>
  <r>
    <n v="319"/>
    <n v="19607"/>
    <d v="2022-09-03T00:00:00"/>
    <d v="1899-12-30T19:32:00"/>
    <s v="TPP-899"/>
    <x v="1"/>
    <n v="52440"/>
    <n v="17330"/>
    <n v="35110"/>
    <n v="28529260"/>
    <s v="0X50  MM T 1"/>
    <x v="4"/>
    <n v="29"/>
    <s v="T_A"/>
    <n v="3492124"/>
    <d v="2022-09-04T00:00:00"/>
    <d v="1899-12-30T15:48:00"/>
    <n v="52660"/>
    <n v="17440"/>
    <n v="35220"/>
    <n v="28515680"/>
    <x v="0"/>
    <x v="0"/>
    <n v="110"/>
    <n v="3.1330105383081744E-3"/>
    <s v="Descargado"/>
    <d v="1899-12-30T20:16:00"/>
  </r>
  <r>
    <n v="320"/>
    <n v="19608"/>
    <d v="2022-09-03T00:00:00"/>
    <d v="1899-12-30T20:10:00"/>
    <s v="JRP-080"/>
    <x v="1"/>
    <n v="48480"/>
    <n v="17410"/>
    <n v="31070"/>
    <n v="28560330"/>
    <s v="0X50  MM T 1"/>
    <x v="3"/>
    <n v="29"/>
    <s v="T_A"/>
    <n v="3491584"/>
    <d v="2022-09-04T00:00:00"/>
    <d v="1899-12-30T13:57:00"/>
    <n v="48560"/>
    <n v="17350"/>
    <n v="31210"/>
    <n v="28546890"/>
    <x v="0"/>
    <x v="0"/>
    <n v="140"/>
    <n v="4.5059542967492757E-3"/>
    <s v="Descargado"/>
    <d v="1899-12-30T17:47:00"/>
  </r>
  <r>
    <n v="321"/>
    <n v="19609"/>
    <d v="2022-09-03T00:00:00"/>
    <d v="1899-12-30T20:15:00"/>
    <s v="JRP-054"/>
    <x v="1"/>
    <n v="48980"/>
    <n v="17380"/>
    <n v="31600"/>
    <n v="28591930"/>
    <s v="0X50  MM T 1"/>
    <x v="3"/>
    <n v="29"/>
    <s v="T_A"/>
    <n v="3491544"/>
    <d v="2022-09-04T00:00:00"/>
    <d v="1899-12-30T13:44:00"/>
    <n v="49140"/>
    <n v="17330"/>
    <n v="31810"/>
    <n v="28578700"/>
    <x v="0"/>
    <x v="0"/>
    <n v="210"/>
    <n v="6.6455696202531644E-3"/>
    <s v="Descargado"/>
    <d v="1899-12-30T17:29:00"/>
  </r>
  <r>
    <n v="322"/>
    <n v="19610"/>
    <d v="2022-09-03T00:00:00"/>
    <d v="1899-12-30T21:31:00"/>
    <s v="SMI-498"/>
    <x v="1"/>
    <n v="48980"/>
    <n v="17850"/>
    <n v="31130"/>
    <n v="28623060"/>
    <s v="0X50  MM T 1"/>
    <x v="3"/>
    <n v="29"/>
    <s v="T_A"/>
    <n v="3492225"/>
    <d v="2022-09-04T00:00:00"/>
    <d v="1899-12-30T16:27:00"/>
    <n v="49400"/>
    <n v="17980"/>
    <n v="31420"/>
    <n v="28610120"/>
    <x v="0"/>
    <x v="0"/>
    <n v="290"/>
    <n v="9.3157725666559582E-3"/>
    <s v="Descargado"/>
    <d v="1899-12-30T18:56:00"/>
  </r>
  <r>
    <n v="323"/>
    <n v="19611"/>
    <d v="2022-09-03T00:00:00"/>
    <d v="1899-12-30T21:36:00"/>
    <s v="WAD-711"/>
    <x v="1"/>
    <n v="48920"/>
    <n v="18080"/>
    <n v="30840"/>
    <n v="28653900"/>
    <s v="0X50  MM T 1"/>
    <x v="3"/>
    <n v="29"/>
    <s v="T_A"/>
    <n v="3491444"/>
    <d v="2022-09-04T00:00:00"/>
    <d v="1899-12-30T13:04:00"/>
    <n v="49180"/>
    <n v="17970"/>
    <n v="31210"/>
    <n v="28641330"/>
    <x v="0"/>
    <x v="0"/>
    <n v="370"/>
    <n v="1.1997405966277562E-2"/>
    <s v="Descargado"/>
    <d v="1899-12-30T15:28:00"/>
  </r>
  <r>
    <n v="324"/>
    <n v="19612"/>
    <d v="2022-09-05T00:00:00"/>
    <d v="1899-12-30T07:42:00"/>
    <s v="JRP-057"/>
    <x v="1"/>
    <n v="48520"/>
    <n v="17250"/>
    <n v="31270"/>
    <n v="28685170"/>
    <s v="0X50  MM T 1"/>
    <x v="3"/>
    <n v="31"/>
    <s v="T_A"/>
    <n v="3494724"/>
    <d v="2022-09-05T00:00:00"/>
    <d v="1899-12-30T15:12:00"/>
    <n v="48100"/>
    <n v="17100"/>
    <n v="31000"/>
    <n v="28672330"/>
    <x v="0"/>
    <x v="0"/>
    <n v="-270"/>
    <n v="-8.634473936680525E-3"/>
    <s v="Descargado"/>
    <d v="1899-12-30T07:30:00"/>
  </r>
  <r>
    <n v="325"/>
    <n v="19613"/>
    <d v="2022-09-05T00:00:00"/>
    <d v="1899-12-30T08:14:00"/>
    <s v="TPP-899"/>
    <x v="1"/>
    <n v="52640"/>
    <n v="17390"/>
    <n v="35250"/>
    <n v="28720420"/>
    <s v="0X50  MM T 1"/>
    <x v="4"/>
    <n v="31"/>
    <s v="T_A"/>
    <n v="3496044"/>
    <d v="2022-09-05T00:00:00"/>
    <d v="1899-12-30T23:20:00"/>
    <n v="52480"/>
    <n v="17430"/>
    <n v="35050"/>
    <n v="28707380"/>
    <x v="0"/>
    <x v="0"/>
    <n v="-200"/>
    <n v="-5.6737588652482273E-3"/>
    <s v="Descargado"/>
    <d v="1899-12-30T15:06:00"/>
  </r>
  <r>
    <n v="326"/>
    <n v="19614"/>
    <d v="2022-09-05T00:00:00"/>
    <d v="1899-12-30T08:36:00"/>
    <s v="JRP-060"/>
    <x v="1"/>
    <n v="48440"/>
    <n v="17370"/>
    <n v="31070"/>
    <n v="28751490"/>
    <s v="0X50  MM T 1"/>
    <x v="3"/>
    <n v="31"/>
    <s v="T_A"/>
    <n v="3495044"/>
    <d v="2022-09-05T00:00:00"/>
    <d v="1899-12-30T16:42:00"/>
    <n v="48100"/>
    <n v="17130"/>
    <n v="30970"/>
    <n v="28738350"/>
    <x v="0"/>
    <x v="0"/>
    <n v="-100"/>
    <n v="-3.2185387833923397E-3"/>
    <s v="Descargado"/>
    <d v="1899-12-30T08:06:00"/>
  </r>
  <r>
    <n v="327"/>
    <n v="19615"/>
    <d v="2022-09-05T00:00:00"/>
    <d v="1899-12-30T09:04:00"/>
    <s v="UPR-974"/>
    <x v="1"/>
    <n v="48700"/>
    <n v="17230"/>
    <n v="31470"/>
    <n v="28782960"/>
    <s v="0X50  MM T 1"/>
    <x v="3"/>
    <n v="31"/>
    <s v="T_A"/>
    <n v="3495464"/>
    <d v="2022-09-05T00:00:00"/>
    <d v="1899-12-30T18:34:00"/>
    <n v="48020"/>
    <n v="17040"/>
    <n v="30980"/>
    <n v="28769330"/>
    <x v="0"/>
    <x v="0"/>
    <n v="-490"/>
    <n v="-1.5570384493168096E-2"/>
    <s v="Descargado"/>
    <d v="1899-12-30T09:30:00"/>
  </r>
  <r>
    <n v="328"/>
    <n v="19617"/>
    <d v="2022-09-05T00:00:00"/>
    <d v="1899-12-30T09:35:00"/>
    <s v="SMA-268"/>
    <x v="1"/>
    <n v="48980"/>
    <n v="17370"/>
    <n v="31610"/>
    <n v="28814570"/>
    <s v="0X50  MM T 1"/>
    <x v="3"/>
    <n v="31"/>
    <s v="T_A"/>
    <n v="3495504"/>
    <d v="2022-09-05T00:00:00"/>
    <d v="1899-12-30T18:36:00"/>
    <n v="48760"/>
    <n v="17280"/>
    <n v="31480"/>
    <n v="28800810"/>
    <x v="0"/>
    <x v="0"/>
    <n v="-130"/>
    <n v="-4.1126225877886743E-3"/>
    <s v="Descargado"/>
    <d v="1899-12-30T09:01:00"/>
  </r>
  <r>
    <n v="329"/>
    <n v="19618"/>
    <d v="2022-09-05T00:00:00"/>
    <d v="1899-12-30T09:40:00"/>
    <s v="ZNL-102"/>
    <x v="1"/>
    <n v="51840"/>
    <n v="18260"/>
    <n v="33580"/>
    <n v="28848150"/>
    <s v="0X50  MM T 3"/>
    <x v="5"/>
    <n v="30"/>
    <s v="T_C"/>
    <n v="3495905"/>
    <d v="2022-09-05T00:00:00"/>
    <d v="1899-12-30T21:27:00"/>
    <n v="51580"/>
    <n v="18320"/>
    <n v="33260"/>
    <n v="28834070"/>
    <x v="1"/>
    <x v="0"/>
    <n v="-320"/>
    <n v="-9.529481834425254E-3"/>
    <s v="Descargado"/>
    <d v="1899-12-30T11:47:00"/>
  </r>
  <r>
    <n v="330"/>
    <n v="19620"/>
    <d v="2022-09-05T00:00:00"/>
    <d v="1899-12-30T09:59:00"/>
    <s v="JRP-019"/>
    <x v="1"/>
    <n v="48960"/>
    <n v="17310"/>
    <n v="31650"/>
    <n v="28879800"/>
    <s v="0X50  MM T 1"/>
    <x v="3"/>
    <n v="31"/>
    <s v="T_A"/>
    <n v="3495644"/>
    <d v="2022-09-05T00:00:00"/>
    <d v="1899-12-30T20:06:00"/>
    <n v="48840"/>
    <n v="17100"/>
    <n v="31740"/>
    <n v="28865810"/>
    <x v="0"/>
    <x v="0"/>
    <n v="90"/>
    <n v="2.843601895734597E-3"/>
    <s v="Descargado"/>
    <d v="1899-12-30T10:07:00"/>
  </r>
  <r>
    <n v="331"/>
    <n v="19619"/>
    <d v="2022-09-05T00:00:00"/>
    <d v="1899-12-30T10:03:00"/>
    <s v="TKD-395"/>
    <x v="1"/>
    <n v="49000"/>
    <n v="17670"/>
    <n v="31330"/>
    <n v="28911130"/>
    <s v="0X50  MM T 3"/>
    <x v="3"/>
    <n v="30"/>
    <s v="T_C"/>
    <n v="3495944"/>
    <d v="2022-09-05T00:00:00"/>
    <d v="1899-12-30T21:30:00"/>
    <n v="48840"/>
    <n v="17440"/>
    <n v="31400"/>
    <n v="28897210"/>
    <x v="1"/>
    <x v="0"/>
    <n v="70"/>
    <n v="2.2342802425789976E-3"/>
    <s v="Descargado"/>
    <d v="1899-12-30T11:27:00"/>
  </r>
  <r>
    <n v="332"/>
    <n v="19622"/>
    <d v="2022-09-05T00:00:00"/>
    <d v="1899-12-30T10:22:00"/>
    <s v="JRP-080"/>
    <x v="1"/>
    <n v="48720"/>
    <n v="17440"/>
    <n v="31280"/>
    <n v="28942410"/>
    <s v="0X50  MM T 3"/>
    <x v="3"/>
    <n v="30"/>
    <s v="T_C"/>
    <n v="3495244"/>
    <d v="2022-09-05T00:00:00"/>
    <d v="1899-12-30T17:28:00"/>
    <n v="48400"/>
    <n v="17220"/>
    <n v="31180"/>
    <n v="28928390"/>
    <x v="1"/>
    <x v="0"/>
    <n v="-100"/>
    <n v="-3.19693094629156E-3"/>
    <s v="Descargado"/>
    <d v="1899-12-30T07:06:00"/>
  </r>
  <r>
    <n v="333"/>
    <n v="19621"/>
    <d v="2022-09-05T00:00:00"/>
    <d v="1899-12-30T10:35:00"/>
    <s v="ESQ-417"/>
    <x v="1"/>
    <n v="52120"/>
    <n v="18290"/>
    <n v="33830"/>
    <n v="28976240"/>
    <s v="0X50  MM T 1"/>
    <x v="5"/>
    <n v="31"/>
    <s v="T_A"/>
    <n v="3495524"/>
    <d v="2022-09-05T00:00:00"/>
    <d v="1899-12-30T18:39:00"/>
    <n v="51860"/>
    <n v="18130"/>
    <n v="33730"/>
    <n v="28962120"/>
    <x v="0"/>
    <x v="0"/>
    <n v="-100"/>
    <n v="-2.9559562518474726E-3"/>
    <s v="Descargado"/>
    <d v="1899-12-30T08:04:00"/>
  </r>
  <r>
    <n v="334"/>
    <n v="19623"/>
    <d v="2022-09-05T00:00:00"/>
    <d v="1899-12-30T10:41:00"/>
    <s v="TKF-858"/>
    <x v="1"/>
    <n v="48440"/>
    <n v="17960"/>
    <n v="30480"/>
    <n v="29006720"/>
    <s v="0X50  MM T 1"/>
    <x v="3"/>
    <n v="31"/>
    <s v="T_A"/>
    <n v="3496024"/>
    <d v="2022-09-05T00:00:00"/>
    <d v="1899-12-30T23:08:00"/>
    <n v="48260"/>
    <n v="17810"/>
    <n v="30450"/>
    <n v="28992570"/>
    <x v="0"/>
    <x v="0"/>
    <n v="-30"/>
    <n v="-9.8425196850393699E-4"/>
    <s v="Descargado"/>
    <d v="1899-12-30T12:27:00"/>
  </r>
  <r>
    <n v="335"/>
    <n v="19624"/>
    <d v="2022-09-05T00:00:00"/>
    <d v="1899-12-30T10:45:00"/>
    <s v="WNP-941"/>
    <x v="1"/>
    <n v="52200"/>
    <n v="17610"/>
    <n v="34590"/>
    <n v="29041310"/>
    <s v="0X50  MM T 3"/>
    <x v="4"/>
    <n v="30"/>
    <s v="T_C"/>
    <n v="3495564"/>
    <d v="2022-09-05T00:00:00"/>
    <d v="1899-12-30T19:00:00"/>
    <n v="52240"/>
    <n v="17670"/>
    <n v="34570"/>
    <n v="29027140"/>
    <x v="1"/>
    <x v="0"/>
    <n v="-20"/>
    <n v="-5.7820179242555657E-4"/>
    <s v="Descargado"/>
    <d v="1899-12-30T08:15:00"/>
  </r>
  <r>
    <n v="336"/>
    <n v="19625"/>
    <d v="2022-09-05T00:00:00"/>
    <d v="1899-12-30T11:22:00"/>
    <s v="SXS-558"/>
    <x v="1"/>
    <n v="48500"/>
    <n v="16870"/>
    <n v="31630"/>
    <n v="29072940"/>
    <s v="0X50  MM T 3"/>
    <x v="3"/>
    <n v="30"/>
    <s v="T_C"/>
    <n v="3495844"/>
    <d v="2022-09-05T00:00:00"/>
    <d v="1899-12-30T21:05:00"/>
    <n v="48380"/>
    <n v="16690"/>
    <n v="31690"/>
    <n v="29058830"/>
    <x v="1"/>
    <x v="0"/>
    <n v="60"/>
    <n v="1.8969332911792601E-3"/>
    <s v="Descargado"/>
    <d v="1899-12-30T09:43:00"/>
  </r>
  <r>
    <n v="337"/>
    <n v="19627"/>
    <d v="2022-09-05T00:00:00"/>
    <d v="1899-12-30T11:29:00"/>
    <s v="GDX-786"/>
    <x v="1"/>
    <n v="51560"/>
    <n v="17620"/>
    <n v="33940"/>
    <n v="29106880"/>
    <s v="0X50  MM T 1"/>
    <x v="4"/>
    <n v="31"/>
    <s v="T_A"/>
    <n v="3495584"/>
    <d v="2022-09-05T00:00:00"/>
    <d v="1899-12-30T19:02:00"/>
    <n v="51620"/>
    <n v="17700"/>
    <n v="33920"/>
    <n v="29092750"/>
    <x v="0"/>
    <x v="0"/>
    <n v="-20"/>
    <n v="-5.8927519151443723E-4"/>
    <s v="Descargado"/>
    <d v="1899-12-30T07:33:00"/>
  </r>
  <r>
    <n v="338"/>
    <n v="19630"/>
    <d v="2022-09-05T00:00:00"/>
    <d v="1899-12-30T11:40:00"/>
    <s v="SNR-888"/>
    <x v="1"/>
    <n v="51880"/>
    <n v="17860"/>
    <n v="34020"/>
    <n v="29140900"/>
    <s v="0X50  MM T 1"/>
    <x v="5"/>
    <n v="31"/>
    <s v="T_A"/>
    <n v="3497228"/>
    <d v="2022-09-06T00:00:00"/>
    <d v="1899-12-30T16:27:00"/>
    <n v="51560"/>
    <n v="17750"/>
    <n v="33810"/>
    <n v="29126560"/>
    <x v="0"/>
    <x v="0"/>
    <n v="-210"/>
    <n v="-6.1728395061728392E-3"/>
    <s v="Descargado"/>
    <d v="1899-12-31T04:47:00"/>
  </r>
  <r>
    <n v="339"/>
    <n v="19631"/>
    <d v="2022-09-05T00:00:00"/>
    <d v="1899-12-30T12:04:00"/>
    <s v="SUL-148"/>
    <x v="1"/>
    <n v="47880"/>
    <n v="17750"/>
    <n v="30130"/>
    <n v="29171030"/>
    <s v="0X50  MM T 1"/>
    <x v="3"/>
    <n v="31"/>
    <s v="T_A"/>
    <n v="3496204"/>
    <d v="2022-09-05T00:00:00"/>
    <d v="1899-12-30T23:45:00"/>
    <n v="47740"/>
    <n v="17610"/>
    <n v="30130"/>
    <n v="29156690"/>
    <x v="0"/>
    <x v="0"/>
    <n v="1.0000000000000001E-5"/>
    <n v="0"/>
    <s v="Descargado"/>
    <d v="1899-12-30T11:41:00"/>
  </r>
  <r>
    <n v="340"/>
    <n v="19632"/>
    <d v="2022-09-05T00:00:00"/>
    <d v="1899-12-30T12:06:00"/>
    <s v="JRO-999"/>
    <x v="1"/>
    <n v="48740"/>
    <n v="17430"/>
    <n v="31310"/>
    <n v="29202340"/>
    <s v="0X50  MM T 3"/>
    <x v="3"/>
    <n v="30"/>
    <s v="T_C"/>
    <n v="3495764"/>
    <d v="2022-09-05T00:00:00"/>
    <d v="1899-12-30T20:40:00"/>
    <n v="48660"/>
    <n v="17200"/>
    <n v="31460"/>
    <n v="29188150"/>
    <x v="1"/>
    <x v="0"/>
    <n v="150"/>
    <n v="4.7908016608112424E-3"/>
    <s v="Descargado"/>
    <d v="1899-12-30T08:34:00"/>
  </r>
  <r>
    <n v="341"/>
    <n v="19633"/>
    <d v="2022-09-05T00:00:00"/>
    <d v="1899-12-30T12:25:00"/>
    <s v="STO-302"/>
    <x v="1"/>
    <n v="51780"/>
    <n v="17290"/>
    <n v="34490"/>
    <n v="29236830"/>
    <s v="0X50  MM T 1"/>
    <x v="4"/>
    <n v="31"/>
    <s v="T_A"/>
    <n v="3495945"/>
    <d v="2022-09-05T00:00:00"/>
    <d v="1899-12-30T22:04:00"/>
    <n v="51860"/>
    <n v="17310"/>
    <n v="34550"/>
    <n v="29222700"/>
    <x v="0"/>
    <x v="0"/>
    <n v="60"/>
    <n v="1.7396346767178893E-3"/>
    <s v="Descargado"/>
    <d v="1899-12-30T09:39:00"/>
  </r>
  <r>
    <n v="342"/>
    <n v="19634"/>
    <d v="2022-09-05T00:00:00"/>
    <d v="1899-12-30T12:28:00"/>
    <s v="SOE-646"/>
    <x v="1"/>
    <n v="48580"/>
    <n v="16710"/>
    <n v="31870"/>
    <n v="29268700"/>
    <s v="0X50  MM T 3"/>
    <x v="3"/>
    <n v="30"/>
    <s v="T_C"/>
    <n v="3496864"/>
    <d v="2022-09-06T00:00:00"/>
    <d v="1899-12-30T08:53:00"/>
    <n v="48740"/>
    <n v="16770"/>
    <n v="31970"/>
    <n v="29254670"/>
    <x v="1"/>
    <x v="0"/>
    <n v="100"/>
    <n v="3.1377470975839346E-3"/>
    <s v="Descargado"/>
    <d v="1899-12-30T20:25:00"/>
  </r>
  <r>
    <n v="343"/>
    <n v="19635"/>
    <d v="2022-09-05T00:00:00"/>
    <d v="1899-12-30T13:33:00"/>
    <s v="JRP-081"/>
    <x v="1"/>
    <n v="48900"/>
    <n v="17270"/>
    <n v="31630"/>
    <n v="29300330"/>
    <s v="0X50  MM T 1"/>
    <x v="3"/>
    <n v="31"/>
    <s v="T_A"/>
    <n v="3496005"/>
    <d v="2022-09-05T00:00:00"/>
    <d v="1899-12-30T22:37:00"/>
    <n v="48760"/>
    <n v="17140"/>
    <n v="31620"/>
    <n v="29286290"/>
    <x v="0"/>
    <x v="0"/>
    <n v="-10"/>
    <n v="-3.1615554852987672E-4"/>
    <s v="Descargado"/>
    <d v="1899-12-30T09:04:00"/>
  </r>
  <r>
    <n v="344"/>
    <n v="19636"/>
    <d v="2022-09-05T00:00:00"/>
    <d v="1899-12-30T13:41:00"/>
    <s v="TRN-093"/>
    <x v="1"/>
    <n v="51820"/>
    <n v="17000"/>
    <n v="34820"/>
    <n v="29335150"/>
    <s v="0X50  MM T 1"/>
    <x v="4"/>
    <n v="31"/>
    <s v="T_A"/>
    <n v="3495947"/>
    <d v="2022-09-05T00:00:00"/>
    <d v="1899-12-30T22:12:00"/>
    <n v="51760"/>
    <n v="17080"/>
    <n v="34680"/>
    <n v="29320970"/>
    <x v="0"/>
    <x v="0"/>
    <n v="-140"/>
    <n v="-4.0206777713957496E-3"/>
    <s v="Descargado"/>
    <d v="1899-12-30T08:31:00"/>
  </r>
  <r>
    <n v="345"/>
    <n v="19638"/>
    <d v="2022-09-05T00:00:00"/>
    <d v="1899-12-30T14:05:00"/>
    <s v="SMI-498"/>
    <x v="1"/>
    <n v="48980"/>
    <n v="17790"/>
    <n v="31190"/>
    <n v="29366340"/>
    <s v="0X50  MM T 1"/>
    <x v="3"/>
    <n v="31"/>
    <s v="T_A"/>
    <n v="3495924"/>
    <d v="2022-09-05T00:00:00"/>
    <d v="1899-12-30T21:29:00"/>
    <n v="48880"/>
    <n v="17730"/>
    <n v="31150"/>
    <n v="29352120"/>
    <x v="0"/>
    <x v="0"/>
    <n v="-40"/>
    <n v="-1.2824623276691247E-3"/>
    <s v="Descargado"/>
    <d v="1899-12-30T07:24:00"/>
  </r>
  <r>
    <n v="346"/>
    <n v="19640"/>
    <d v="2022-09-05T00:00:00"/>
    <d v="1899-12-30T14:14:00"/>
    <s v="TMI-773"/>
    <x v="1"/>
    <n v="48520"/>
    <n v="17240"/>
    <n v="31280"/>
    <n v="29397620"/>
    <s v="0X50  MM T 1"/>
    <x v="3"/>
    <n v="31"/>
    <s v="T_A"/>
    <n v="3496004"/>
    <d v="2022-09-05T00:00:00"/>
    <d v="1899-12-30T22:15:00"/>
    <n v="48280"/>
    <n v="17550"/>
    <n v="30730"/>
    <n v="29382850"/>
    <x v="0"/>
    <x v="0"/>
    <n v="-550"/>
    <n v="-1.7583120204603581E-2"/>
    <s v="Descargado"/>
    <d v="1899-12-30T08:01:00"/>
  </r>
  <r>
    <n v="347"/>
    <n v="19641"/>
    <d v="2022-09-05T00:00:00"/>
    <d v="1899-12-30T14:33:00"/>
    <s v="WMB-234"/>
    <x v="1"/>
    <n v="48940"/>
    <n v="17690"/>
    <n v="31250"/>
    <n v="29428870"/>
    <s v="0X50  MM T 2"/>
    <x v="3"/>
    <n v="32"/>
    <s v="T_B"/>
    <n v="3496085"/>
    <d v="2022-09-05T00:00:00"/>
    <d v="1899-12-30T23:30:00"/>
    <n v="48780"/>
    <n v="17650"/>
    <n v="31130"/>
    <n v="29413980"/>
    <x v="0"/>
    <x v="0"/>
    <n v="-120"/>
    <n v="-3.8400000000000001E-3"/>
    <s v="Descargado"/>
    <d v="1899-12-30T08:57:00"/>
  </r>
  <r>
    <n v="348"/>
    <n v="19642"/>
    <d v="2022-09-05T00:00:00"/>
    <d v="1899-12-30T14:42:00"/>
    <s v="JRP-091"/>
    <x v="1"/>
    <n v="48840"/>
    <n v="17730"/>
    <n v="31110"/>
    <n v="29459980"/>
    <s v="0X50  MM T 1"/>
    <x v="3"/>
    <n v="31"/>
    <s v="T_A"/>
    <n v="3496284"/>
    <d v="2022-09-05T00:00:00"/>
    <d v="1899-12-30T23:55:00"/>
    <n v="48720"/>
    <n v="17610"/>
    <n v="31110"/>
    <n v="29445090"/>
    <x v="0"/>
    <x v="0"/>
    <n v="1.0000000000000001E-5"/>
    <n v="0"/>
    <s v="Descargado"/>
    <d v="1899-12-30T09:13:00"/>
  </r>
  <r>
    <n v="349"/>
    <n v="19644"/>
    <d v="2022-09-05T00:00:00"/>
    <d v="1899-12-30T15:09:00"/>
    <s v="JRO-994"/>
    <x v="1"/>
    <n v="48940"/>
    <n v="17380"/>
    <n v="31560"/>
    <n v="29491540"/>
    <s v="0X50  MM T 1"/>
    <x v="3"/>
    <n v="31"/>
    <s v="T_A"/>
    <n v="3496704"/>
    <d v="2022-09-06T00:00:00"/>
    <d v="1899-12-30T08:05:00"/>
    <n v="48900"/>
    <n v="17350"/>
    <n v="31550"/>
    <n v="29476640"/>
    <x v="0"/>
    <x v="0"/>
    <n v="-10"/>
    <n v="-3.1685678073510771E-4"/>
    <s v="Descargado"/>
    <d v="1899-12-30T16:56:00"/>
  </r>
  <r>
    <n v="350"/>
    <n v="19645"/>
    <d v="2022-09-05T00:00:00"/>
    <d v="1899-12-30T15:25:00"/>
    <s v="TMF-819"/>
    <x v="1"/>
    <n v="49300"/>
    <n v="17380"/>
    <n v="31920"/>
    <n v="29523460"/>
    <s v="0X50  MM T 1"/>
    <x v="3"/>
    <n v="31"/>
    <s v="T_A"/>
    <n v="3497084"/>
    <d v="2022-09-06T00:00:00"/>
    <d v="1899-12-30T10:09:00"/>
    <n v="49040"/>
    <n v="17250"/>
    <n v="31790"/>
    <n v="29508430"/>
    <x v="0"/>
    <x v="0"/>
    <n v="-130"/>
    <n v="-4.0726817042606514E-3"/>
    <s v="Descargado"/>
    <d v="1899-12-30T18:44:00"/>
  </r>
  <r>
    <n v="351"/>
    <n v="19649"/>
    <d v="2022-09-05T00:00:00"/>
    <d v="1899-12-30T15:51:00"/>
    <s v="JRP-073"/>
    <x v="1"/>
    <n v="48720"/>
    <n v="17570"/>
    <n v="31150"/>
    <n v="29554610"/>
    <s v="0X50  MM T 1"/>
    <x v="3"/>
    <n v="31"/>
    <s v="T_A"/>
    <n v="3496144"/>
    <d v="2022-09-05T00:00:00"/>
    <d v="1899-12-30T23:35:00"/>
    <n v="48540"/>
    <n v="17480"/>
    <n v="31060"/>
    <n v="29539490"/>
    <x v="0"/>
    <x v="0"/>
    <n v="-90"/>
    <n v="-2.8892455858747996E-3"/>
    <s v="Descargado"/>
    <d v="1899-12-30T07:44:00"/>
  </r>
  <r>
    <n v="352"/>
    <n v="19648"/>
    <d v="2022-09-05T00:00:00"/>
    <d v="1899-12-30T16:44:00"/>
    <s v="SXU-870"/>
    <x v="1"/>
    <n v="47960"/>
    <n v="17550"/>
    <n v="30410"/>
    <n v="29585020"/>
    <s v="0X50  MM T 1"/>
    <x v="3"/>
    <n v="31"/>
    <s v="T_A"/>
    <n v="3497104"/>
    <d v="2022-09-06T00:00:00"/>
    <d v="1899-12-30T10:10:00"/>
    <n v="47780"/>
    <n v="17390"/>
    <n v="30390"/>
    <n v="29569880"/>
    <x v="0"/>
    <x v="0"/>
    <n v="-20"/>
    <n v="-6.5767839526471557E-4"/>
    <s v="Descargado"/>
    <d v="1899-12-30T17:26:00"/>
  </r>
  <r>
    <n v="353"/>
    <n v="19652"/>
    <d v="2022-09-05T00:00:00"/>
    <d v="1899-12-30T15:30:00"/>
    <s v="ZDA-274"/>
    <x v="1"/>
    <n v="48260"/>
    <n v="17150"/>
    <n v="31110"/>
    <n v="29616130"/>
    <s v="0X50  MM T 2"/>
    <x v="3"/>
    <n v="32"/>
    <s v="T_B"/>
    <n v="3496604"/>
    <d v="2022-09-06T00:00:00"/>
    <d v="1899-12-30T07:56:00"/>
    <n v="48140"/>
    <n v="17090"/>
    <n v="31050"/>
    <n v="29600930"/>
    <x v="0"/>
    <x v="0"/>
    <n v="-60"/>
    <n v="-1.9286403085824494E-3"/>
    <s v="Descargado"/>
    <d v="1899-12-30T16:26:00"/>
  </r>
  <r>
    <n v="354"/>
    <n v="19653"/>
    <d v="2022-09-05T00:00:00"/>
    <d v="1899-12-30T15:35:00"/>
    <s v="XVH-367"/>
    <x v="1"/>
    <n v="48260"/>
    <n v="17230"/>
    <n v="31030"/>
    <n v="29647160"/>
    <s v="0X50  MM T 2"/>
    <x v="3"/>
    <n v="32"/>
    <s v="T_B"/>
    <n v="3496724"/>
    <d v="2022-09-06T00:00:00"/>
    <d v="1899-12-30T08:27:00"/>
    <n v="48120"/>
    <n v="17170"/>
    <n v="30950"/>
    <n v="29631880"/>
    <x v="0"/>
    <x v="0"/>
    <n v="-80"/>
    <n v="-2.5781501772478249E-3"/>
    <s v="Descargado"/>
    <d v="1899-12-30T16:52:00"/>
  </r>
  <r>
    <n v="355"/>
    <n v="19661"/>
    <d v="2022-09-05T00:00:00"/>
    <d v="1899-12-30T16:46:00"/>
    <s v="TLK-055"/>
    <x v="1"/>
    <n v="48020"/>
    <n v="17140"/>
    <n v="30880"/>
    <n v="29678040"/>
    <s v="0X50  MM T 1"/>
    <x v="3"/>
    <n v="31"/>
    <s v="T_A"/>
    <n v="3496944"/>
    <d v="2022-09-06T00:00:00"/>
    <d v="1899-12-30T09:10:00"/>
    <n v="47840"/>
    <n v="17100"/>
    <n v="30740"/>
    <n v="29662620"/>
    <x v="0"/>
    <x v="0"/>
    <n v="-140"/>
    <n v="-4.5336787564766836E-3"/>
    <s v="Descargado"/>
    <d v="1899-12-30T16:24:00"/>
  </r>
  <r>
    <n v="356"/>
    <n v="19662"/>
    <d v="2022-09-05T00:00:00"/>
    <d v="1899-12-30T17:04:00"/>
    <s v="SSW-836"/>
    <x v="1"/>
    <n v="48780"/>
    <n v="17490"/>
    <n v="31290"/>
    <n v="29709330"/>
    <s v="0X50  MM T 1"/>
    <x v="3"/>
    <n v="31"/>
    <s v="T_A"/>
    <n v="3497004"/>
    <d v="2022-09-06T00:00:00"/>
    <d v="1899-12-30T09:20:00"/>
    <n v="48680"/>
    <n v="17380"/>
    <n v="31300"/>
    <n v="29693920"/>
    <x v="0"/>
    <x v="0"/>
    <n v="10"/>
    <n v="3.1959092361776926E-4"/>
    <s v="Descargado"/>
    <d v="1899-12-30T16:16:00"/>
  </r>
  <r>
    <n v="357"/>
    <n v="19675"/>
    <d v="2022-09-05T00:00:00"/>
    <d v="1899-12-30T17:11:00"/>
    <s v="TKD-337"/>
    <x v="1"/>
    <n v="48620"/>
    <n v="16510"/>
    <n v="32110"/>
    <n v="29741440"/>
    <s v="0X50  MM T 1"/>
    <x v="3"/>
    <n v="31"/>
    <s v="T_A"/>
    <n v="3497194"/>
    <d v="2022-09-06T00:00:00"/>
    <d v="1899-12-30T13:48:00"/>
    <n v="48480"/>
    <n v="16360"/>
    <n v="32120"/>
    <n v="29726040"/>
    <x v="0"/>
    <x v="0"/>
    <n v="10"/>
    <n v="3.114294612270321E-4"/>
    <s v="Descargado"/>
    <d v="1899-12-30T20:37:00"/>
  </r>
  <r>
    <n v="358"/>
    <n v="19676"/>
    <d v="2022-09-05T00:00:00"/>
    <d v="1899-12-30T17:25:00"/>
    <s v="SKI-254"/>
    <x v="1"/>
    <n v="48760"/>
    <n v="17940"/>
    <n v="30820"/>
    <n v="29772260"/>
    <s v="0X50  MM T 2"/>
    <x v="3"/>
    <n v="32"/>
    <s v="T_B"/>
    <n v="3497213"/>
    <d v="2022-09-06T00:00:00"/>
    <d v="1899-12-30T15:05:00"/>
    <n v="48440"/>
    <n v="17850"/>
    <n v="30590"/>
    <n v="29756630"/>
    <x v="0"/>
    <x v="0"/>
    <n v="-230"/>
    <n v="-7.462686567164179E-3"/>
    <s v="Descargado"/>
    <d v="1899-12-30T21:40:00"/>
  </r>
  <r>
    <n v="359"/>
    <n v="19677"/>
    <d v="2022-09-05T00:00:00"/>
    <d v="1899-12-30T17:36:00"/>
    <s v="WAD-711"/>
    <x v="1"/>
    <n v="48580"/>
    <n v="17960"/>
    <n v="30620"/>
    <n v="29802880"/>
    <s v="0X50  MM T 2"/>
    <x v="3"/>
    <n v="32"/>
    <s v="T_B"/>
    <n v="3497168"/>
    <d v="2022-09-06T00:00:00"/>
    <d v="1899-12-30T10:46:00"/>
    <n v="48420"/>
    <n v="17870"/>
    <n v="30550"/>
    <n v="29787180"/>
    <x v="0"/>
    <x v="0"/>
    <n v="-70"/>
    <n v="-2.2860875244937948E-3"/>
    <s v="Descargado"/>
    <d v="1899-12-30T17:10:00"/>
  </r>
  <r>
    <n v="360"/>
    <n v="19684"/>
    <d v="2022-09-05T00:00:00"/>
    <d v="1899-12-30T18:07:00"/>
    <s v="TSR-898"/>
    <x v="1"/>
    <n v="48080"/>
    <n v="17640"/>
    <n v="30440"/>
    <n v="29833320"/>
    <s v="0X50  MM T 1"/>
    <x v="3"/>
    <n v="31"/>
    <s v="T_A"/>
    <n v="3497169"/>
    <d v="2022-09-06T00:00:00"/>
    <d v="1899-12-30T11:00:00"/>
    <n v="47740"/>
    <n v="17520"/>
    <n v="30220"/>
    <n v="29817400"/>
    <x v="0"/>
    <x v="0"/>
    <n v="-220"/>
    <n v="-7.2273324572930354E-3"/>
    <s v="Descargado"/>
    <d v="1899-12-30T16:53:00"/>
  </r>
  <r>
    <n v="361"/>
    <n v="19687"/>
    <d v="2022-09-05T00:00:00"/>
    <d v="1899-12-30T19:20:00"/>
    <s v="TIO-245"/>
    <x v="1"/>
    <n v="48800"/>
    <n v="17650"/>
    <n v="31150"/>
    <n v="29864470"/>
    <s v="0X50  MM T 1"/>
    <x v="3"/>
    <n v="31"/>
    <s v="T_A"/>
    <n v="3497184"/>
    <d v="2022-09-06T00:00:00"/>
    <d v="1899-12-30T11:44:00"/>
    <n v="48500"/>
    <n v="17700"/>
    <n v="30800"/>
    <n v="29848200"/>
    <x v="0"/>
    <x v="0"/>
    <n v="-350"/>
    <n v="-1.1235955056179775E-2"/>
    <s v="Descargado"/>
    <d v="1899-12-30T16:24:00"/>
  </r>
  <r>
    <n v="362"/>
    <n v="19688"/>
    <d v="2022-09-05T00:00:00"/>
    <d v="1899-12-30T19:28:00"/>
    <s v="STW-825"/>
    <x v="1"/>
    <n v="51500"/>
    <n v="17250"/>
    <n v="34250"/>
    <n v="29898720"/>
    <s v="0X50  MM T 1"/>
    <x v="4"/>
    <n v="31"/>
    <s v="T_A"/>
    <n v="3497144"/>
    <d v="2022-09-06T00:00:00"/>
    <d v="1899-12-30T10:15:00"/>
    <n v="51600"/>
    <n v="17320"/>
    <n v="34280"/>
    <n v="29882480"/>
    <x v="0"/>
    <x v="0"/>
    <n v="30"/>
    <n v="8.7591240875912405E-4"/>
    <s v="Descargado"/>
    <d v="1899-12-30T14:47:00"/>
  </r>
  <r>
    <n v="363"/>
    <n v="19710"/>
    <d v="2022-09-05T00:00:00"/>
    <d v="1899-12-30T23:03:00"/>
    <s v="JRP-080"/>
    <x v="1"/>
    <n v="48220"/>
    <n v="17310"/>
    <n v="30910"/>
    <n v="29929630"/>
    <s v="0X50  MM T 2"/>
    <x v="3"/>
    <n v="32"/>
    <s v="T_B"/>
    <n v="3497226"/>
    <d v="2022-09-06T00:00:00"/>
    <d v="1899-12-30T15:32:00"/>
    <n v="48040"/>
    <n v="17210"/>
    <n v="30830"/>
    <n v="29913310"/>
    <x v="0"/>
    <x v="0"/>
    <n v="-80"/>
    <n v="-2.5881591717890652E-3"/>
    <s v="Descargado"/>
    <d v="1899-12-30T16:29:00"/>
  </r>
  <r>
    <n v="364"/>
    <n v="19715"/>
    <d v="2022-09-05T00:00:00"/>
    <d v="1899-12-30T23:38:00"/>
    <s v="JRP-060"/>
    <x v="1"/>
    <n v="48980"/>
    <n v="17200"/>
    <n v="31780"/>
    <n v="29961410"/>
    <s v="0X50  MM T 2"/>
    <x v="3"/>
    <n v="32"/>
    <s v="T_B"/>
    <n v="3497195"/>
    <d v="2022-09-06T00:00:00"/>
    <d v="1899-12-30T13:49:00"/>
    <n v="48900"/>
    <n v="17080"/>
    <n v="31820"/>
    <n v="29945130"/>
    <x v="0"/>
    <x v="0"/>
    <n v="40"/>
    <n v="1.2586532410320957E-3"/>
    <s v="Descargado"/>
    <d v="1899-12-30T14:11:00"/>
  </r>
  <r>
    <n v="365"/>
    <n v="19721"/>
    <d v="2022-09-05T00:00:00"/>
    <d v="1899-12-30T23:54:00"/>
    <s v="ZDA-366"/>
    <x v="1"/>
    <n v="51620"/>
    <n v="18230"/>
    <n v="33390"/>
    <n v="29994800"/>
    <s v="0X50  MM T 2"/>
    <x v="2"/>
    <n v="32"/>
    <s v="T_B"/>
    <n v="3497219"/>
    <d v="2022-09-06T00:00:00"/>
    <d v="1899-12-30T15:23:00"/>
    <n v="51740"/>
    <n v="18340"/>
    <n v="33400"/>
    <n v="29978530"/>
    <x v="0"/>
    <x v="0"/>
    <n v="10"/>
    <n v="2.9949086552860139E-4"/>
    <s v="Descargado"/>
    <d v="1899-12-30T15:29:00"/>
  </r>
  <r>
    <n v="366"/>
    <n v="19727"/>
    <d v="2022-09-06T00:00:00"/>
    <d v="1899-12-30T02:10:00"/>
    <s v="ESQ-417"/>
    <x v="1"/>
    <n v="52220"/>
    <n v="18470"/>
    <n v="33750"/>
    <n v="30028550"/>
    <s v="0X50  MM T 2"/>
    <x v="5"/>
    <n v="32"/>
    <s v="T_B"/>
    <n v="3497185"/>
    <d v="2022-09-06T00:00:00"/>
    <d v="1899-12-30T11:59:00"/>
    <n v="52000"/>
    <n v="18080"/>
    <n v="33920"/>
    <n v="30012450"/>
    <x v="0"/>
    <x v="0"/>
    <n v="170"/>
    <n v="5.0370370370370369E-3"/>
    <s v="Descargado"/>
    <d v="1899-12-30T09:49:00"/>
  </r>
  <r>
    <n v="367"/>
    <n v="19730"/>
    <d v="2022-09-06T00:00:00"/>
    <d v="1899-12-30T02:58:00"/>
    <s v="SMA-268"/>
    <x v="1"/>
    <n v="48900"/>
    <n v="17490"/>
    <n v="31410"/>
    <n v="30059960"/>
    <s v="0X50  MM T 2"/>
    <x v="3"/>
    <n v="32"/>
    <s v="T_B"/>
    <n v="3497289"/>
    <d v="2022-09-06T00:00:00"/>
    <d v="1899-12-30T17:43:00"/>
    <n v="49240"/>
    <n v="17330"/>
    <n v="31910"/>
    <n v="30044360"/>
    <x v="0"/>
    <x v="0"/>
    <n v="500"/>
    <n v="1.5918497293855461E-2"/>
    <s v="Descargado"/>
    <d v="1899-12-30T14:45:00"/>
  </r>
  <r>
    <n v="368"/>
    <n v="19731"/>
    <d v="2022-09-06T00:00:00"/>
    <d v="1899-12-30T03:25:00"/>
    <s v="UPR-974"/>
    <x v="1"/>
    <n v="48560"/>
    <n v="17200"/>
    <n v="31360"/>
    <n v="30091320"/>
    <s v="0X50  MM T 2"/>
    <x v="3"/>
    <n v="32"/>
    <s v="T_B"/>
    <n v="3497196"/>
    <d v="2022-09-06T00:00:00"/>
    <d v="1899-12-30T15:06:00"/>
    <n v="48360"/>
    <n v="16960"/>
    <n v="31400"/>
    <n v="30075760"/>
    <x v="0"/>
    <x v="0"/>
    <n v="40"/>
    <n v="1.2755102040816326E-3"/>
    <s v="Descargado"/>
    <d v="1899-12-30T11:41:00"/>
  </r>
  <r>
    <n v="369"/>
    <n v="19732"/>
    <d v="2022-09-06T00:00:00"/>
    <d v="1899-12-30T03:59:00"/>
    <s v="SMI-498"/>
    <x v="1"/>
    <n v="48780"/>
    <n v="17880"/>
    <n v="30900"/>
    <n v="30122220"/>
    <s v="0X50  MM T 2"/>
    <x v="3"/>
    <n v="32"/>
    <s v="T_B"/>
    <n v="3497247"/>
    <d v="2022-09-06T00:00:00"/>
    <d v="1899-12-30T15:48:00"/>
    <n v="48680"/>
    <n v="17750"/>
    <n v="30930"/>
    <n v="30106690"/>
    <x v="0"/>
    <x v="0"/>
    <n v="30"/>
    <n v="9.7087378640776695E-4"/>
    <s v="Descargado"/>
    <d v="1899-12-30T11:49:00"/>
  </r>
  <r>
    <n v="370"/>
    <n v="19739"/>
    <d v="2022-09-06T00:00:00"/>
    <d v="1899-12-30T04:23:00"/>
    <s v="JRP-019"/>
    <x v="1"/>
    <n v="48500"/>
    <n v="17250"/>
    <n v="31250"/>
    <n v="30153470"/>
    <s v="0X50  MM T 2"/>
    <x v="3"/>
    <n v="32"/>
    <s v="T_B"/>
    <n v="3497273"/>
    <d v="2022-09-06T00:00:00"/>
    <d v="1899-12-30T16:47:00"/>
    <n v="48380"/>
    <n v="17160"/>
    <n v="31220"/>
    <n v="30137910"/>
    <x v="0"/>
    <x v="0"/>
    <n v="-30"/>
    <n v="-9.6000000000000002E-4"/>
    <s v="Descargado"/>
    <d v="1899-12-30T12:24:00"/>
  </r>
  <r>
    <n v="371"/>
    <n v="19740"/>
    <d v="2022-09-06T00:00:00"/>
    <d v="1899-12-30T04:40:00"/>
    <s v="JRO-999"/>
    <x v="1"/>
    <n v="48580"/>
    <n v="17420"/>
    <n v="31160"/>
    <n v="30184630"/>
    <s v="0X50  MM T 2"/>
    <x v="3"/>
    <n v="32"/>
    <s v="T_B"/>
    <n v="3497288"/>
    <d v="2022-09-06T00:00:00"/>
    <d v="1899-12-30T17:21:00"/>
    <n v="48380"/>
    <n v="17220"/>
    <n v="31160"/>
    <n v="30169070"/>
    <x v="0"/>
    <x v="0"/>
    <n v="1.0000000000000001E-5"/>
    <n v="0"/>
    <s v="Descargado"/>
    <d v="1899-12-30T12:41:00"/>
  </r>
  <r>
    <n v="372"/>
    <n v="19751"/>
    <d v="2022-09-06T00:00:00"/>
    <d v="1899-12-30T04:58:00"/>
    <s v="JRP-057"/>
    <x v="1"/>
    <n v="48320"/>
    <n v="17250"/>
    <n v="31070"/>
    <n v="30215700"/>
    <s v="0X50  MM T 1"/>
    <x v="3"/>
    <n v="31"/>
    <s v="T_A"/>
    <n v="3497180"/>
    <d v="2022-09-06T00:00:00"/>
    <d v="1899-12-30T11:38:00"/>
    <n v="48140"/>
    <n v="17040"/>
    <n v="31100"/>
    <n v="30200170"/>
    <x v="0"/>
    <x v="0"/>
    <n v="30"/>
    <n v="9.6556163501770192E-4"/>
    <s v="Descargado"/>
    <d v="1899-12-30T06:40:00"/>
  </r>
  <r>
    <n v="373"/>
    <n v="19761"/>
    <d v="2022-09-06T00:00:00"/>
    <d v="1899-12-30T05:12:00"/>
    <s v="WMB-234"/>
    <x v="1"/>
    <n v="48780"/>
    <n v="17820"/>
    <n v="30960"/>
    <n v="30246660"/>
    <s v="0X50  MM T 2"/>
    <x v="3"/>
    <n v="32"/>
    <s v="T_B"/>
    <n v="3497190"/>
    <d v="2022-09-06T00:00:00"/>
    <d v="1899-12-30T13:05:00"/>
    <n v="48660"/>
    <n v="17660"/>
    <n v="31000"/>
    <n v="30231170"/>
    <x v="0"/>
    <x v="0"/>
    <n v="40"/>
    <n v="1.2919896640826874E-3"/>
    <s v="Descargado"/>
    <d v="1899-12-30T07:53:00"/>
  </r>
  <r>
    <n v="374"/>
    <n v="19778"/>
    <d v="2022-09-06T00:00:00"/>
    <d v="1899-12-30T08:34:00"/>
    <s v="ZNL-102"/>
    <x v="1"/>
    <n v="51760"/>
    <n v="18290"/>
    <n v="33470"/>
    <n v="30280130"/>
    <s v="0X50  MM T 3"/>
    <x v="5"/>
    <n v="30"/>
    <s v="T_C"/>
    <n v="3497276"/>
    <d v="2022-09-06T00:00:00"/>
    <d v="1899-12-30T17:09:00"/>
    <n v="51800"/>
    <n v="18370"/>
    <n v="33430"/>
    <n v="30264600"/>
    <x v="1"/>
    <x v="0"/>
    <n v="-40"/>
    <n v="-1.1951000896325067E-3"/>
    <s v="Descargado"/>
    <d v="1899-12-30T08:35:00"/>
  </r>
  <r>
    <n v="375"/>
    <n v="19779"/>
    <d v="2022-09-06T00:00:00"/>
    <d v="1899-12-30T08:48:00"/>
    <s v="JYM-553"/>
    <x v="1"/>
    <n v="52100"/>
    <n v="18380"/>
    <n v="33720"/>
    <n v="30313850"/>
    <s v="0X50  MM T 3"/>
    <x v="5"/>
    <n v="30"/>
    <s v="T_C"/>
    <n v="3497274"/>
    <d v="2022-09-06T00:00:00"/>
    <d v="1899-12-30T17:01:00"/>
    <n v="52320"/>
    <n v="18690"/>
    <n v="33630"/>
    <n v="30298230"/>
    <x v="1"/>
    <x v="0"/>
    <n v="-90"/>
    <n v="-2.6690391459074734E-3"/>
    <s v="Descargado"/>
    <d v="1899-12-30T08:13:00"/>
  </r>
  <r>
    <n v="376"/>
    <n v="19780"/>
    <d v="2022-09-06T00:00:00"/>
    <d v="1899-12-30T08:52:00"/>
    <s v="JYM-720"/>
    <x v="1"/>
    <n v="52040"/>
    <n v="17250"/>
    <n v="34790"/>
    <n v="30348640"/>
    <s v="0X50  MM T 1"/>
    <x v="4"/>
    <n v="31"/>
    <s v="T_A"/>
    <n v="3497284"/>
    <d v="2022-09-06T00:00:00"/>
    <d v="1899-12-30T17:10:00"/>
    <n v="52120"/>
    <n v="17480"/>
    <n v="34640"/>
    <n v="30332870"/>
    <x v="0"/>
    <x v="0"/>
    <n v="-150"/>
    <n v="-4.3115837884449551E-3"/>
    <s v="Descargado"/>
    <d v="1899-12-30T08:18:00"/>
  </r>
  <r>
    <n v="377"/>
    <n v="19782"/>
    <d v="2022-09-06T00:00:00"/>
    <d v="1899-12-30T09:00:00"/>
    <s v="JRP-091"/>
    <x v="1"/>
    <n v="48760"/>
    <n v="17580"/>
    <n v="31180"/>
    <n v="30379820"/>
    <s v="0X50  MM T 3"/>
    <x v="3"/>
    <n v="30"/>
    <s v="T_C"/>
    <n v="3497330"/>
    <d v="2022-09-06T00:00:00"/>
    <d v="1899-12-30T18:34:00"/>
    <n v="48600"/>
    <n v="17390"/>
    <n v="31210"/>
    <n v="30364080"/>
    <x v="1"/>
    <x v="0"/>
    <n v="30"/>
    <n v="9.6215522771007055E-4"/>
    <s v="Descargado"/>
    <d v="1899-12-30T09:34:00"/>
  </r>
  <r>
    <n v="378"/>
    <n v="19784"/>
    <d v="2022-09-06T00:00:00"/>
    <d v="1899-12-30T09:10:00"/>
    <s v="WNP-941"/>
    <x v="1"/>
    <n v="51800"/>
    <n v="17710"/>
    <n v="34090"/>
    <n v="30413910"/>
    <s v="0X50  MM T 1"/>
    <x v="4"/>
    <n v="31"/>
    <s v="T_A"/>
    <n v="3497291"/>
    <d v="2022-09-06T00:00:00"/>
    <d v="1899-12-30T17:41:00"/>
    <n v="51900"/>
    <n v="17740"/>
    <n v="34160"/>
    <n v="30398240"/>
    <x v="0"/>
    <x v="0"/>
    <n v="70"/>
    <n v="2.0533880903490761E-3"/>
    <s v="Descargado"/>
    <d v="1899-12-30T08:31:00"/>
  </r>
  <r>
    <n v="379"/>
    <n v="19783"/>
    <d v="2022-09-06T00:00:00"/>
    <d v="1899-12-30T09:15:00"/>
    <s v="JRP-073"/>
    <x v="1"/>
    <n v="48900"/>
    <n v="17610"/>
    <n v="31290"/>
    <n v="30445200"/>
    <s v="0X50  MM T 3"/>
    <x v="3"/>
    <n v="30"/>
    <s v="T_C"/>
    <n v="3497269"/>
    <d v="2022-09-06T00:00:00"/>
    <d v="1899-12-30T16:28:00"/>
    <n v="48760"/>
    <n v="17470"/>
    <n v="31290"/>
    <n v="30429530"/>
    <x v="1"/>
    <x v="0"/>
    <n v="1.0000000000000001E-5"/>
    <n v="0"/>
    <s v="Descargado"/>
    <d v="1899-12-30T07:13:00"/>
  </r>
  <r>
    <n v="380"/>
    <n v="19785"/>
    <d v="2022-09-06T00:00:00"/>
    <d v="1899-12-30T09:24:00"/>
    <s v="GDX-786"/>
    <x v="1"/>
    <n v="52660"/>
    <n v="17730"/>
    <n v="34930"/>
    <n v="30480130"/>
    <s v="0X50  MM T 1"/>
    <x v="4"/>
    <n v="31"/>
    <s v="T_A"/>
    <n v="3497286"/>
    <d v="2022-09-06T00:00:00"/>
    <d v="1899-12-30T17:19:00"/>
    <n v="52660"/>
    <n v="17770"/>
    <n v="34890"/>
    <n v="30464420"/>
    <x v="0"/>
    <x v="0"/>
    <n v="-40"/>
    <n v="-1.145147437732608E-3"/>
    <s v="Descargado"/>
    <d v="1899-12-30T07:55:00"/>
  </r>
  <r>
    <n v="381"/>
    <n v="19786"/>
    <d v="2022-09-06T00:00:00"/>
    <d v="1899-12-30T09:36:00"/>
    <s v="SXS-558"/>
    <x v="1"/>
    <n v="48880"/>
    <n v="16940"/>
    <n v="31940"/>
    <n v="30512070"/>
    <s v="0X50  MM T 3"/>
    <x v="3"/>
    <n v="30"/>
    <s v="T_C"/>
    <n v="3497325"/>
    <d v="2022-09-06T00:00:00"/>
    <d v="1899-12-30T18:26:00"/>
    <n v="48720"/>
    <n v="16800"/>
    <n v="31920"/>
    <n v="30496340"/>
    <x v="0"/>
    <x v="0"/>
    <n v="-20"/>
    <n v="-6.2617407639323729E-4"/>
    <s v="Descargado"/>
    <d v="1899-12-30T08:50:00"/>
  </r>
  <r>
    <n v="382"/>
    <n v="19787"/>
    <d v="2022-09-06T00:00:00"/>
    <d v="1899-12-30T09:54:00"/>
    <s v="VMT-018"/>
    <x v="1"/>
    <n v="50600"/>
    <n v="17230"/>
    <n v="33370"/>
    <n v="30545440"/>
    <s v="0X50  MM T 1"/>
    <x v="3"/>
    <n v="31"/>
    <s v="T_A"/>
    <n v="3497397"/>
    <d v="2022-09-06T00:00:00"/>
    <d v="1899-12-30T23:23:00"/>
    <n v="50540"/>
    <n v="17380"/>
    <n v="33160"/>
    <n v="30529500"/>
    <x v="0"/>
    <x v="0"/>
    <n v="-210"/>
    <n v="-6.2930776146239136E-3"/>
    <s v="Descargado"/>
    <d v="1899-12-30T13:29:00"/>
  </r>
  <r>
    <n v="383"/>
    <n v="19809"/>
    <d v="2022-09-06T00:00:00"/>
    <d v="1899-12-30T11:35:00"/>
    <s v="JRP-081"/>
    <x v="1"/>
    <n v="48980"/>
    <n v="17410"/>
    <n v="31570"/>
    <n v="30577010"/>
    <s v="0X50  MM T 1"/>
    <x v="3"/>
    <n v="31"/>
    <s v="T_A"/>
    <n v="3497370"/>
    <d v="2022-09-06T00:00:00"/>
    <d v="1899-12-30T21:16:00"/>
    <n v="48920"/>
    <n v="17200"/>
    <n v="31720"/>
    <n v="30561220"/>
    <x v="0"/>
    <x v="0"/>
    <n v="150"/>
    <n v="4.7513462147608489E-3"/>
    <s v="Descargado"/>
    <d v="1899-12-30T09:41:00"/>
  </r>
  <r>
    <n v="384"/>
    <n v="19810"/>
    <d v="2022-09-06T00:00:00"/>
    <d v="1899-12-30T11:52:00"/>
    <s v="TMI-773"/>
    <x v="1"/>
    <n v="48300"/>
    <n v="17830"/>
    <n v="30470"/>
    <n v="30607480"/>
    <s v="0X50  MM T 2"/>
    <x v="3"/>
    <n v="32"/>
    <s v="T_B"/>
    <n v="3497369"/>
    <d v="2022-09-06T00:00:00"/>
    <d v="1899-12-30T20:58:00"/>
    <n v="48100"/>
    <n v="17250"/>
    <n v="30850"/>
    <n v="30592070"/>
    <x v="0"/>
    <x v="0"/>
    <n v="380"/>
    <n v="1.2471283229405973E-2"/>
    <s v="Descargado"/>
    <d v="1899-12-30T09:06:00"/>
  </r>
  <r>
    <n v="385"/>
    <n v="19826"/>
    <d v="2022-09-06T00:00:00"/>
    <d v="1899-12-30T12:02:00"/>
    <s v="TRN-093"/>
    <x v="1"/>
    <n v="51700"/>
    <n v="17150"/>
    <n v="34550"/>
    <n v="30642030"/>
    <s v="0X50  MM T 2"/>
    <x v="4"/>
    <n v="32"/>
    <s v="T_B"/>
    <n v="3497348"/>
    <d v="2022-09-06T00:00:00"/>
    <d v="1899-12-30T20:16:00"/>
    <n v="51800"/>
    <n v="17130"/>
    <n v="34670"/>
    <n v="30626740"/>
    <x v="0"/>
    <x v="0"/>
    <n v="120"/>
    <n v="3.4732272069464545E-3"/>
    <s v="Descargado"/>
    <d v="1899-12-30T08:14:00"/>
  </r>
  <r>
    <n v="386"/>
    <n v="19831"/>
    <d v="2022-09-06T00:00:00"/>
    <d v="1899-12-30T12:14:00"/>
    <s v="SRP-666"/>
    <x v="1"/>
    <n v="52140"/>
    <n v="16540"/>
    <n v="35600"/>
    <n v="30677630"/>
    <s v="0X50  MM T 1"/>
    <x v="3"/>
    <n v="31"/>
    <s v="T_A"/>
    <n v="3497765"/>
    <d v="2022-09-07T00:00:00"/>
    <d v="1899-12-30T14:07:00"/>
    <n v="52700"/>
    <n v="16980"/>
    <n v="35720"/>
    <n v="30662460"/>
    <x v="0"/>
    <x v="0"/>
    <n v="120"/>
    <n v="3.3707865168539327E-3"/>
    <s v="Descargado"/>
    <d v="1899-12-31T01:53:00"/>
  </r>
  <r>
    <n v="387"/>
    <n v="19839"/>
    <d v="2022-09-06T00:00:00"/>
    <d v="1899-12-30T13:55:00"/>
    <s v="SSZ-728"/>
    <x v="1"/>
    <n v="52140"/>
    <n v="17840"/>
    <n v="34300"/>
    <n v="30711930"/>
    <s v="0X50  MM T 2"/>
    <x v="5"/>
    <n v="32"/>
    <s v="T_B"/>
    <n v="3500464"/>
    <d v="2022-09-08T00:00:00"/>
    <d v="1899-12-30T18:13:00"/>
    <n v="51980"/>
    <n v="17710"/>
    <n v="34270"/>
    <n v="30696730"/>
    <x v="0"/>
    <x v="0"/>
    <n v="-30"/>
    <n v="-8.7463556851311952E-4"/>
    <s v="Descargado"/>
    <d v="1900-01-01T04:18:00"/>
  </r>
  <r>
    <n v="388"/>
    <n v="19846"/>
    <d v="2022-09-06T00:00:00"/>
    <d v="1899-12-30T14:59:00"/>
    <s v="TKF-858"/>
    <x v="1"/>
    <n v="48800"/>
    <n v="17870"/>
    <n v="30930"/>
    <n v="30742860"/>
    <s v="0X50  MM T 1"/>
    <x v="3"/>
    <n v="31"/>
    <s v="T_A"/>
    <n v="3497824"/>
    <d v="2022-09-07T00:00:00"/>
    <d v="1899-12-30T11:58:00"/>
    <n v="49040"/>
    <n v="17800"/>
    <n v="31240"/>
    <n v="30727970"/>
    <x v="0"/>
    <x v="0"/>
    <n v="310"/>
    <n v="1.0022631749110895E-2"/>
    <s v="Descargado"/>
    <d v="1899-12-30T20:59:00"/>
  </r>
  <r>
    <n v="389"/>
    <n v="19847"/>
    <d v="2022-09-06T00:00:00"/>
    <d v="1899-12-30T15:17:00"/>
    <s v="SUL-148"/>
    <x v="1"/>
    <n v="48600"/>
    <n v="17680"/>
    <n v="30920"/>
    <n v="30773780"/>
    <s v="0X50  MM T 1"/>
    <x v="3"/>
    <n v="31"/>
    <s v="T_A"/>
    <n v="3497845"/>
    <d v="2022-09-07T00:00:00"/>
    <d v="1899-12-30T13:07:00"/>
    <n v="48900"/>
    <n v="17630"/>
    <n v="31270"/>
    <n v="30759240"/>
    <x v="0"/>
    <x v="0"/>
    <n v="350"/>
    <n v="1.1319534282018111E-2"/>
    <s v="Descargado"/>
    <d v="1899-12-30T21:50:00"/>
  </r>
  <r>
    <n v="390"/>
    <n v="19848"/>
    <d v="2022-09-06T00:00:00"/>
    <d v="1899-12-30T15:28:00"/>
    <s v="TPP-899"/>
    <x v="1"/>
    <n v="51620"/>
    <n v="17250"/>
    <n v="34370"/>
    <n v="30808150"/>
    <s v="0X50  MM T 1"/>
    <x v="4"/>
    <n v="31"/>
    <s v="T_A"/>
    <n v="3497401"/>
    <d v="2022-09-06T00:00:00"/>
    <d v="1899-12-30T23:31:00"/>
    <n v="51720"/>
    <n v="17360"/>
    <n v="34360"/>
    <n v="30793600"/>
    <x v="0"/>
    <x v="0"/>
    <n v="-10"/>
    <n v="-2.9095141111434392E-4"/>
    <s v="Descargado"/>
    <d v="1899-12-30T08:03:00"/>
  </r>
  <r>
    <n v="391"/>
    <n v="19849"/>
    <d v="2022-09-06T00:00:00"/>
    <d v="1899-12-30T15:59:00"/>
    <s v="XGD-952"/>
    <x v="1"/>
    <n v="52540"/>
    <n v="18030"/>
    <n v="34510"/>
    <n v="30842660"/>
    <s v="0X50  MM T 1"/>
    <x v="3"/>
    <n v="31"/>
    <s v="T_A"/>
    <n v="3497456"/>
    <d v="2022-09-07T00:00:00"/>
    <d v="1899-12-30T08:15:00"/>
    <n v="52500"/>
    <n v="17950"/>
    <n v="34550"/>
    <n v="30828150"/>
    <x v="0"/>
    <x v="0"/>
    <n v="40"/>
    <n v="1.1590843233845263E-3"/>
    <s v="Descargado"/>
    <d v="1899-12-30T16:16:00"/>
  </r>
  <r>
    <n v="392"/>
    <n v="19851"/>
    <d v="2022-09-06T00:00:00"/>
    <d v="1899-12-30T16:30:00"/>
    <s v="TLK-055"/>
    <x v="1"/>
    <n v="48900"/>
    <n v="17430"/>
    <n v="31470"/>
    <n v="30874130"/>
    <s v="0X50  MM T 2"/>
    <x v="3"/>
    <n v="32"/>
    <s v="T_B"/>
    <n v="3497404"/>
    <d v="2022-09-06T00:00:00"/>
    <d v="1899-12-30T23:36:00"/>
    <n v="48920"/>
    <n v="17380"/>
    <n v="31540"/>
    <n v="30859690"/>
    <x v="0"/>
    <x v="0"/>
    <n v="70"/>
    <n v="2.2243406418811567E-3"/>
    <s v="Descargado"/>
    <d v="1899-12-30T07:06:00"/>
  </r>
  <r>
    <n v="393"/>
    <n v="19852"/>
    <d v="2022-09-06T00:00:00"/>
    <d v="1899-12-30T16:40:00"/>
    <s v="SSW-836"/>
    <x v="1"/>
    <n v="48880"/>
    <n v="17430"/>
    <n v="31450"/>
    <n v="30905580"/>
    <s v="0X50  MM T 2"/>
    <x v="3"/>
    <n v="32"/>
    <s v="T_B"/>
    <n v="3497585"/>
    <d v="2022-09-07T00:00:00"/>
    <d v="1899-12-30T10:33:00"/>
    <n v="48900"/>
    <n v="17320"/>
    <n v="31580"/>
    <n v="30891270"/>
    <x v="0"/>
    <x v="0"/>
    <n v="130"/>
    <n v="4.1335453100158981E-3"/>
    <s v="Descargado"/>
    <d v="1899-12-30T17:53:00"/>
  </r>
  <r>
    <n v="394"/>
    <n v="19854"/>
    <d v="2022-09-06T00:00:00"/>
    <d v="1899-12-30T15:52:00"/>
    <s v="STO-302"/>
    <x v="1"/>
    <n v="51400"/>
    <n v="17200"/>
    <n v="34200"/>
    <n v="30939780"/>
    <s v="0X50  MM T 2"/>
    <x v="4"/>
    <n v="32"/>
    <s v="T_B"/>
    <n v="3497527"/>
    <d v="2022-09-07T00:00:00"/>
    <d v="1899-12-30T09:57:00"/>
    <n v="51460"/>
    <n v="17310"/>
    <n v="34150"/>
    <n v="30925420"/>
    <x v="0"/>
    <x v="0"/>
    <n v="-50"/>
    <n v="-1.4619883040935672E-3"/>
    <s v="Descargado"/>
    <d v="1899-12-30T18:05:00"/>
  </r>
  <r>
    <n v="395"/>
    <n v="19855"/>
    <d v="2022-09-06T00:00:00"/>
    <d v="1899-12-30T17:08:00"/>
    <s v="GDY-331"/>
    <x v="1"/>
    <n v="52640"/>
    <n v="18950"/>
    <n v="33690"/>
    <n v="30973470"/>
    <s v="0X50  MM T 2"/>
    <x v="5"/>
    <n v="32"/>
    <s v="T_B"/>
    <n v="3497604"/>
    <d v="2022-09-07T00:00:00"/>
    <d v="1899-12-30T10:58:00"/>
    <n v="52520"/>
    <n v="19170"/>
    <n v="33350"/>
    <n v="30958770"/>
    <x v="0"/>
    <x v="0"/>
    <n v="-340"/>
    <n v="-1.0092015434847135E-2"/>
    <s v="Descargado"/>
    <d v="1899-12-30T17:50:00"/>
  </r>
  <r>
    <n v="396"/>
    <n v="19856"/>
    <d v="2022-09-06T00:00:00"/>
    <d v="1899-12-30T17:23:00"/>
    <s v="TSR-898"/>
    <x v="1"/>
    <n v="48940"/>
    <n v="17620"/>
    <n v="31320"/>
    <n v="31004790"/>
    <s v="0X50  MM T 2"/>
    <x v="3"/>
    <n v="32"/>
    <s v="T_B"/>
    <n v="3497487"/>
    <d v="2022-09-07T00:00:00"/>
    <d v="1899-12-30T09:33:00"/>
    <n v="48920"/>
    <n v="17670"/>
    <n v="31250"/>
    <n v="30990020"/>
    <x v="0"/>
    <x v="0"/>
    <n v="-70"/>
    <n v="-2.2349936143039591E-3"/>
    <s v="Descargado"/>
    <d v="1899-12-30T16:10:00"/>
  </r>
  <r>
    <n v="397"/>
    <n v="19859"/>
    <d v="2022-09-06T00:00:00"/>
    <d v="1899-12-30T19:01:00"/>
    <s v="JRO-994"/>
    <x v="1"/>
    <n v="48960"/>
    <n v="17220"/>
    <n v="31740"/>
    <n v="31036530"/>
    <s v="0X50  MM T 2"/>
    <x v="3"/>
    <n v="32"/>
    <s v="T_B"/>
    <n v="3497484"/>
    <d v="2022-09-07T00:00:00"/>
    <d v="1899-12-30T09:10:00"/>
    <n v="48940"/>
    <n v="17130"/>
    <n v="31810"/>
    <n v="31021830"/>
    <x v="0"/>
    <x v="0"/>
    <n v="70"/>
    <n v="2.2054190296156269E-3"/>
    <s v="Descargado"/>
    <d v="1899-12-30T14:09:00"/>
  </r>
  <r>
    <n v="398"/>
    <n v="19860"/>
    <d v="2022-09-06T00:00:00"/>
    <d v="1899-12-30T19:17:00"/>
    <s v="SXJ-049"/>
    <x v="1"/>
    <n v="52340"/>
    <n v="19740"/>
    <n v="32600"/>
    <n v="31069130"/>
    <s v="0X50  MM T 2"/>
    <x v="3"/>
    <n v="32"/>
    <s v="T_B"/>
    <n v="3497865"/>
    <d v="2022-09-07T00:00:00"/>
    <d v="1899-12-30T13:46:00"/>
    <n v="52420"/>
    <n v="19840"/>
    <n v="32580"/>
    <n v="31054410"/>
    <x v="0"/>
    <x v="0"/>
    <n v="-20"/>
    <n v="-6.1349693251533746E-4"/>
    <s v="Descargado"/>
    <d v="1899-12-30T18:29:00"/>
  </r>
  <r>
    <n v="399"/>
    <n v="19865"/>
    <d v="2022-09-06T00:00:00"/>
    <d v="1899-12-30T19:25:00"/>
    <s v="TMF-819"/>
    <x v="1"/>
    <n v="48220"/>
    <n v="17330"/>
    <n v="30890"/>
    <n v="31100020"/>
    <s v="0X50  MM T 1"/>
    <x v="3"/>
    <n v="31"/>
    <s v="T_A"/>
    <n v="3497605"/>
    <d v="2022-09-07T00:00:00"/>
    <d v="1899-12-30T11:01:00"/>
    <n v="48140"/>
    <n v="17240"/>
    <n v="30900"/>
    <n v="31085310"/>
    <x v="0"/>
    <x v="0"/>
    <n v="10"/>
    <n v="3.2372936225315638E-4"/>
    <s v="Descargado"/>
    <d v="1899-12-30T15:36:00"/>
  </r>
  <r>
    <n v="400"/>
    <n v="19867"/>
    <d v="2022-09-06T00:00:00"/>
    <d v="1899-12-30T19:34:00"/>
    <s v="SXU-870"/>
    <x v="1"/>
    <n v="47960"/>
    <n v="17500"/>
    <n v="30460"/>
    <n v="31130480"/>
    <s v="0X50  MM T 1"/>
    <x v="3"/>
    <n v="31"/>
    <s v="T_A"/>
    <n v="3497565"/>
    <d v="2022-09-07T00:00:00"/>
    <d v="1899-12-30T10:17:00"/>
    <n v="48060"/>
    <n v="17440"/>
    <n v="30620"/>
    <n v="31115930"/>
    <x v="0"/>
    <x v="0"/>
    <n v="160"/>
    <n v="5.2527905449770186E-3"/>
    <s v="Descargado"/>
    <d v="1899-12-30T14:43:00"/>
  </r>
  <r>
    <n v="401"/>
    <n v="19868"/>
    <d v="2022-09-06T00:00:00"/>
    <d v="1899-12-30T20:09:00"/>
    <s v="JRP-057"/>
    <x v="1"/>
    <n v="48960"/>
    <n v="17130"/>
    <n v="31830"/>
    <n v="31162310"/>
    <s v="0X50  MM T 1"/>
    <x v="3"/>
    <n v="31"/>
    <s v="T_A"/>
    <n v="3497626"/>
    <d v="2022-09-07T00:00:00"/>
    <d v="1899-12-30T11:12:00"/>
    <n v="49000"/>
    <n v="17040"/>
    <n v="31960"/>
    <n v="31147890"/>
    <x v="0"/>
    <x v="0"/>
    <n v="130"/>
    <n v="4.0841972981464029E-3"/>
    <s v="Descargado"/>
    <d v="1899-12-30T15:03:00"/>
  </r>
  <r>
    <n v="402"/>
    <n v="19869"/>
    <d v="2022-09-06T00:00:00"/>
    <d v="1899-12-30T20:02:00"/>
    <s v="WAD-711"/>
    <x v="1"/>
    <n v="48600"/>
    <n v="17930"/>
    <n v="30670"/>
    <n v="31192980"/>
    <s v="0X50  MM T 1"/>
    <x v="3"/>
    <n v="31"/>
    <s v="T_A"/>
    <n v="3497586"/>
    <d v="2022-09-07T00:00:00"/>
    <d v="1899-12-30T10:58:00"/>
    <n v="48520"/>
    <n v="17860"/>
    <n v="30660"/>
    <n v="31178550"/>
    <x v="0"/>
    <x v="0"/>
    <n v="-10"/>
    <n v="-3.2605151613955004E-4"/>
    <s v="Descargado"/>
    <d v="1899-12-30T14:56:00"/>
  </r>
  <r>
    <n v="403"/>
    <n v="19873"/>
    <d v="2022-09-06T00:00:00"/>
    <d v="1899-12-30T20:22:00"/>
    <s v="WMB-234"/>
    <x v="1"/>
    <n v="48760"/>
    <n v="17760"/>
    <n v="31000"/>
    <n v="31223980"/>
    <s v="0X50  MM T 1"/>
    <x v="3"/>
    <n v="31"/>
    <s v="T_A"/>
    <n v="3497904"/>
    <d v="2022-09-07T00:00:00"/>
    <d v="1899-12-30T14:35:00"/>
    <n v="48640"/>
    <n v="17650"/>
    <n v="30990"/>
    <n v="31209540"/>
    <x v="0"/>
    <x v="0"/>
    <n v="-10"/>
    <n v="-3.2258064516129032E-4"/>
    <s v="Descargado"/>
    <d v="1899-12-30T18:13:00"/>
  </r>
  <r>
    <n v="404"/>
    <n v="19875"/>
    <d v="2022-09-06T00:00:00"/>
    <d v="1899-12-30T20:32:00"/>
    <s v="STW-825"/>
    <x v="1"/>
    <n v="51900"/>
    <n v="17280"/>
    <n v="34620"/>
    <n v="31258600"/>
    <s v="0X50  MM T 1"/>
    <x v="4"/>
    <n v="31"/>
    <s v="T_A"/>
    <n v="3497584"/>
    <d v="2022-09-07T00:00:00"/>
    <d v="1899-12-30T10:32:00"/>
    <n v="51900"/>
    <n v="17330"/>
    <n v="34570"/>
    <n v="31244110"/>
    <x v="0"/>
    <x v="0"/>
    <n v="-50"/>
    <n v="-1.4442518775274408E-3"/>
    <s v="Descargado"/>
    <d v="1899-12-30T14:00:00"/>
  </r>
  <r>
    <n v="405"/>
    <n v="19887"/>
    <d v="2022-09-06T00:00:00"/>
    <d v="1899-12-30T21:15:00"/>
    <s v="GDY-223"/>
    <x v="1"/>
    <n v="52240"/>
    <n v="18390"/>
    <n v="33850"/>
    <n v="31292450"/>
    <s v="0X50  MM T 1"/>
    <x v="5"/>
    <n v="31"/>
    <s v="T_A"/>
    <n v="3497886"/>
    <d v="2022-09-07T00:00:00"/>
    <d v="1899-12-30T14:06:00"/>
    <n v="52220"/>
    <n v="18270"/>
    <n v="33950"/>
    <n v="31278060"/>
    <x v="0"/>
    <x v="0"/>
    <n v="100"/>
    <n v="2.9542097488921715E-3"/>
    <s v="Descargado"/>
    <d v="1899-12-30T16:51:00"/>
  </r>
  <r>
    <n v="406"/>
    <n v="19890"/>
    <d v="2022-09-06T00:00:00"/>
    <d v="1899-12-30T21:29:00"/>
    <s v="GDY-863"/>
    <x v="1"/>
    <n v="52400"/>
    <n v="19020"/>
    <n v="33380"/>
    <n v="31325830"/>
    <s v="0X50  MM T 1"/>
    <x v="5"/>
    <n v="31"/>
    <s v="T_A"/>
    <n v="3497472"/>
    <d v="2022-09-07T00:00:00"/>
    <d v="1899-12-30T09:06:00"/>
    <n v="52340"/>
    <n v="18940"/>
    <n v="33400"/>
    <n v="31311460"/>
    <x v="0"/>
    <x v="0"/>
    <n v="20"/>
    <n v="5.9916117435590175E-4"/>
    <s v="Descargado"/>
    <d v="1899-12-30T11:37:00"/>
  </r>
  <r>
    <n v="407"/>
    <n v="19891"/>
    <d v="2022-09-06T00:00:00"/>
    <d v="1899-12-30T21:48:00"/>
    <s v="XVH-367"/>
    <x v="1"/>
    <n v="48700"/>
    <n v="17260"/>
    <n v="31440"/>
    <n v="31357270"/>
    <s v="0X50  MM T 1"/>
    <x v="3"/>
    <n v="31"/>
    <s v="T_A"/>
    <n v="3497888"/>
    <d v="2022-09-07T00:00:00"/>
    <d v="1899-12-30T14:20:00"/>
    <n v="48660"/>
    <n v="17130"/>
    <n v="31530"/>
    <n v="31342990"/>
    <x v="0"/>
    <x v="0"/>
    <n v="90"/>
    <n v="2.8625954198473282E-3"/>
    <s v="Descargado"/>
    <d v="1899-12-30T16:32:00"/>
  </r>
  <r>
    <n v="408"/>
    <n v="19897"/>
    <d v="2022-09-06T00:00:00"/>
    <d v="1899-12-30T21:52:00"/>
    <s v="GDY-864"/>
    <x v="1"/>
    <n v="52560"/>
    <n v="18860"/>
    <n v="33700"/>
    <n v="31390970"/>
    <s v="0X50  MM T 1"/>
    <x v="5"/>
    <n v="31"/>
    <s v="T_A"/>
    <n v="3497724"/>
    <d v="2022-09-07T00:00:00"/>
    <d v="1899-12-30T11:18:00"/>
    <n v="52540"/>
    <n v="18750"/>
    <n v="33790"/>
    <n v="31376780"/>
    <x v="0"/>
    <x v="0"/>
    <n v="90"/>
    <n v="2.6706231454005935E-3"/>
    <s v="Descargado"/>
    <d v="1899-12-30T13:26:00"/>
  </r>
  <r>
    <n v="409"/>
    <n v="19902"/>
    <d v="2022-09-06T00:00:00"/>
    <d v="1899-12-30T22:11:00"/>
    <s v="TGA-220"/>
    <x v="1"/>
    <n v="52080"/>
    <n v="17940"/>
    <n v="34140"/>
    <n v="31425110"/>
    <s v="0X50  MM T 1"/>
    <x v="5"/>
    <n v="31"/>
    <s v="T_A"/>
    <n v="3497785"/>
    <d v="2022-09-07T00:00:00"/>
    <d v="1899-12-30T11:41:00"/>
    <n v="52000"/>
    <n v="17830"/>
    <n v="34170"/>
    <n v="31410950"/>
    <x v="0"/>
    <x v="0"/>
    <n v="30"/>
    <n v="8.7873462214411243E-4"/>
    <s v="Descargado"/>
    <d v="1899-12-30T13:30:00"/>
  </r>
  <r>
    <n v="410"/>
    <n v="19903"/>
    <d v="2022-09-06T00:00:00"/>
    <d v="1899-12-30T22:26:00"/>
    <s v="TKD-337"/>
    <x v="1"/>
    <n v="47160"/>
    <n v="16510"/>
    <n v="30650"/>
    <n v="31455760"/>
    <s v="0X50  MM T 1"/>
    <x v="3"/>
    <n v="31"/>
    <s v="T_A"/>
    <n v="3497564"/>
    <d v="2022-09-07T00:00:00"/>
    <d v="1899-12-30T10:14:00"/>
    <n v="47000"/>
    <n v="16330"/>
    <n v="30670"/>
    <n v="31441620"/>
    <x v="0"/>
    <x v="0"/>
    <n v="20"/>
    <n v="6.5252854812398043E-4"/>
    <s v="Descargado"/>
    <d v="1899-12-30T11:48:00"/>
  </r>
  <r>
    <n v="411"/>
    <n v="19904"/>
    <d v="2022-09-06T00:00:00"/>
    <d v="1899-12-30T23:01:00"/>
    <s v="JRP-080"/>
    <x v="1"/>
    <n v="48780"/>
    <n v="17250"/>
    <n v="31530"/>
    <n v="31487290"/>
    <s v="0X50  MM T 1"/>
    <x v="3"/>
    <n v="31"/>
    <s v="T_A"/>
    <n v="3497462"/>
    <d v="2022-09-07T00:00:00"/>
    <d v="1899-12-30T08:39:00"/>
    <n v="48720"/>
    <n v="17170"/>
    <n v="31550"/>
    <n v="31473170"/>
    <x v="0"/>
    <x v="0"/>
    <n v="20"/>
    <n v="6.3431652394544877E-4"/>
    <s v="Descargado"/>
    <d v="1899-12-30T09:38:00"/>
  </r>
  <r>
    <n v="412"/>
    <n v="19906"/>
    <d v="2022-09-06T00:00:00"/>
    <d v="1899-12-30T23:12:00"/>
    <s v="JRP-060"/>
    <x v="1"/>
    <n v="48960"/>
    <n v="17130"/>
    <n v="31830"/>
    <n v="31519120"/>
    <s v="0X50  MM T 1"/>
    <x v="3"/>
    <n v="31"/>
    <s v="T_A"/>
    <n v="3497864"/>
    <d v="2022-09-07T00:00:00"/>
    <d v="1899-12-30T13:37:00"/>
    <n v="48440"/>
    <n v="17080"/>
    <n v="31360"/>
    <n v="31504530"/>
    <x v="0"/>
    <x v="0"/>
    <n v="-470"/>
    <n v="-1.4765944077913918E-2"/>
    <s v="Descargado"/>
    <d v="1899-12-30T14:25:00"/>
  </r>
  <r>
    <n v="413"/>
    <n v="19921"/>
    <d v="2022-09-06T00:00:00"/>
    <d v="1899-12-30T23:28:00"/>
    <s v="JYN-671"/>
    <x v="1"/>
    <n v="52320"/>
    <n v="17410"/>
    <n v="34910"/>
    <n v="31554030"/>
    <s v="0X50  MM T 1"/>
    <x v="5"/>
    <n v="31"/>
    <s v="T_A"/>
    <n v="3497804"/>
    <d v="2022-09-07T00:00:00"/>
    <d v="1899-12-30T14:04:00"/>
    <n v="52380"/>
    <n v="17310"/>
    <n v="35070"/>
    <n v="31539600"/>
    <x v="0"/>
    <x v="0"/>
    <n v="160"/>
    <n v="4.5832139788026353E-3"/>
    <s v="Descargado"/>
    <d v="1899-12-30T14:36:00"/>
  </r>
  <r>
    <n v="414"/>
    <n v="19925"/>
    <d v="2022-09-06T00:00:00"/>
    <d v="1899-12-30T23:44:00"/>
    <s v="TIO-245"/>
    <x v="1"/>
    <n v="48860"/>
    <n v="17780"/>
    <n v="31080"/>
    <n v="31585110"/>
    <s v="0X50  MM T 1"/>
    <x v="3"/>
    <n v="31"/>
    <s v="T_A"/>
    <n v="3497866"/>
    <d v="2022-09-07T00:00:00"/>
    <d v="1899-12-30T13:57:00"/>
    <n v="48700"/>
    <n v="17610"/>
    <n v="31090"/>
    <n v="31570690"/>
    <x v="0"/>
    <x v="0"/>
    <n v="10"/>
    <n v="3.2175032175032174E-4"/>
    <s v="Descargado"/>
    <d v="1899-12-30T14:13:00"/>
  </r>
  <r>
    <n v="415"/>
    <n v="19928"/>
    <d v="2022-09-06T00:00:00"/>
    <d v="1899-12-30T23:56:00"/>
    <s v="SMI-498"/>
    <x v="1"/>
    <n v="48640"/>
    <n v="17840"/>
    <n v="30800"/>
    <n v="31615910"/>
    <s v="0X50  MM T 1"/>
    <x v="3"/>
    <n v="31"/>
    <s v="T_A"/>
    <n v="3497905"/>
    <d v="2022-09-07T00:00:00"/>
    <d v="1899-12-30T14:52:00"/>
    <n v="48720"/>
    <n v="17730"/>
    <n v="30990"/>
    <n v="31601680"/>
    <x v="0"/>
    <x v="0"/>
    <n v="190"/>
    <n v="6.1688311688311692E-3"/>
    <s v="Descargado"/>
    <d v="1899-12-30T14:56:00"/>
  </r>
  <r>
    <n v="416"/>
    <n v="19930"/>
    <d v="2022-09-07T00:00:00"/>
    <d v="1899-12-30T00:08:00"/>
    <s v="SXS-393"/>
    <x v="1"/>
    <n v="51980"/>
    <n v="17890"/>
    <n v="34090"/>
    <n v="31650000"/>
    <s v="0X50  MM T 1"/>
    <x v="2"/>
    <n v="31"/>
    <s v="T_A"/>
    <n v="3498024"/>
    <d v="2022-09-07T00:00:00"/>
    <d v="1899-12-30T15:44:00"/>
    <n v="51900"/>
    <n v="17620"/>
    <n v="34280"/>
    <n v="31635960"/>
    <x v="0"/>
    <x v="0"/>
    <n v="190"/>
    <n v="5.5734819595189208E-3"/>
    <s v="Descargado"/>
    <d v="1899-12-30T15:36:00"/>
  </r>
  <r>
    <n v="417"/>
    <n v="19938"/>
    <d v="2022-09-07T00:00:00"/>
    <d v="1899-12-30T01:23:00"/>
    <s v="JRP-019"/>
    <x v="1"/>
    <n v="48200"/>
    <n v="17160"/>
    <n v="31040"/>
    <n v="31681040"/>
    <s v="0X50  MM T 1"/>
    <x v="3"/>
    <n v="31"/>
    <s v="T_A"/>
    <n v="3498104"/>
    <d v="2022-09-07T00:00:00"/>
    <d v="1899-12-30T16:23:00"/>
    <n v="48120"/>
    <n v="17050"/>
    <n v="31070"/>
    <n v="31667030"/>
    <x v="0"/>
    <x v="0"/>
    <n v="30"/>
    <n v="9.6649484536082478E-4"/>
    <s v="Descargado"/>
    <d v="1899-12-30T15:00:00"/>
  </r>
  <r>
    <n v="418"/>
    <n v="19939"/>
    <d v="2022-09-07T00:00:00"/>
    <d v="1899-12-30T01:24:00"/>
    <s v="SXV-972"/>
    <x v="1"/>
    <n v="51800"/>
    <n v="16950"/>
    <n v="34850"/>
    <n v="31715890"/>
    <s v="0X50  MM T 1"/>
    <x v="5"/>
    <n v="31"/>
    <s v="T_A"/>
    <n v="3498105"/>
    <d v="2022-09-07T00:00:00"/>
    <d v="1899-12-30T16:58:00"/>
    <n v="51640"/>
    <n v="16760"/>
    <n v="34880"/>
    <n v="31701910"/>
    <x v="0"/>
    <x v="0"/>
    <n v="30"/>
    <n v="8.6083213773314202E-4"/>
    <s v="Descargado"/>
    <d v="1899-12-30T15:34:00"/>
  </r>
  <r>
    <n v="419"/>
    <n v="19963"/>
    <d v="2022-09-07T00:00:00"/>
    <d v="1899-12-30T04:38:00"/>
    <s v="SOE-646"/>
    <x v="1"/>
    <n v="48700"/>
    <n v="16830"/>
    <n v="31870"/>
    <n v="31747760"/>
    <s v="0X50  MM T 1"/>
    <x v="3"/>
    <n v="33"/>
    <s v="T_A"/>
    <n v="3498727"/>
    <d v="2022-09-08T00:00:00"/>
    <d v="1899-12-30T08:23:00"/>
    <n v="48740"/>
    <n v="16760"/>
    <n v="31980"/>
    <n v="31733890"/>
    <x v="0"/>
    <x v="0"/>
    <n v="110"/>
    <n v="3.4515218073423283E-3"/>
    <s v="Descargado"/>
    <d v="1899-12-31T03:45:00"/>
  </r>
  <r>
    <n v="420"/>
    <n v="19964"/>
    <d v="2022-09-07T00:00:00"/>
    <d v="1899-12-30T07:27:00"/>
    <s v="STZ-681"/>
    <x v="1"/>
    <n v="52220"/>
    <n v="18210"/>
    <n v="34010"/>
    <n v="31781770"/>
    <s v="0X50  MM T 1"/>
    <x v="5"/>
    <n v="31"/>
    <s v="T_A"/>
    <n v="3498165"/>
    <d v="2022-09-07T00:00:00"/>
    <d v="1899-12-30T16:30:00"/>
    <n v="52080"/>
    <n v="18050"/>
    <n v="34030"/>
    <n v="31767920"/>
    <x v="0"/>
    <x v="0"/>
    <n v="20"/>
    <n v="5.8806233460746834E-4"/>
    <s v="Descargado"/>
    <d v="1899-12-30T09:03:00"/>
  </r>
  <r>
    <n v="421"/>
    <n v="19965"/>
    <d v="2022-09-07T00:00:00"/>
    <d v="1899-12-30T07:29:00"/>
    <s v="JYM-720"/>
    <x v="1"/>
    <n v="51640"/>
    <n v="17360"/>
    <n v="34280"/>
    <n v="31816050"/>
    <s v="0X50  MM T 1"/>
    <x v="4"/>
    <n v="31"/>
    <s v="T_A"/>
    <n v="3497891"/>
    <d v="2022-09-07T00:00:00"/>
    <d v="1899-12-30T14:21:00"/>
    <n v="51700"/>
    <n v="17480"/>
    <n v="34220"/>
    <n v="31802140"/>
    <x v="0"/>
    <x v="0"/>
    <n v="-60"/>
    <n v="-1.750291715285881E-3"/>
    <s v="Descargado"/>
    <d v="1899-12-30T06:52:00"/>
  </r>
  <r>
    <n v="422"/>
    <n v="19966"/>
    <d v="2022-09-07T00:00:00"/>
    <d v="1899-12-30T07:25:00"/>
    <s v="SKI-254"/>
    <x v="1"/>
    <n v="49040"/>
    <n v="17930"/>
    <n v="31110"/>
    <n v="31847160"/>
    <s v="0X50  MM T 3"/>
    <x v="3"/>
    <n v="30"/>
    <s v="T_C"/>
    <n v="3498065"/>
    <d v="2022-09-07T00:00:00"/>
    <d v="1899-12-30T15:39:00"/>
    <n v="49000"/>
    <n v="17810"/>
    <n v="31190"/>
    <n v="31833330"/>
    <x v="1"/>
    <x v="0"/>
    <n v="80"/>
    <n v="2.5715204114432656E-3"/>
    <s v="Descargado"/>
    <d v="1899-12-30T08:14:00"/>
  </r>
  <r>
    <n v="423"/>
    <n v="19968"/>
    <d v="2022-09-07T00:00:00"/>
    <d v="1899-12-30T07:45:00"/>
    <s v="TTP-566"/>
    <x v="1"/>
    <n v="51980"/>
    <n v="17720"/>
    <n v="34260"/>
    <n v="31881420"/>
    <s v="0X50  MM T 1"/>
    <x v="4"/>
    <n v="31"/>
    <s v="T_A"/>
    <n v="3498264"/>
    <d v="2022-09-07T00:00:00"/>
    <d v="1899-12-30T17:03:00"/>
    <n v="52180"/>
    <n v="17830"/>
    <n v="34350"/>
    <n v="31867680"/>
    <x v="0"/>
    <x v="0"/>
    <n v="90"/>
    <n v="2.6269702276707531E-3"/>
    <s v="Descargado"/>
    <d v="1899-12-30T09:18:00"/>
  </r>
  <r>
    <n v="424"/>
    <n v="19971"/>
    <d v="2022-09-07T00:00:00"/>
    <d v="1899-12-30T08:05:00"/>
    <s v="TKD-395"/>
    <x v="1"/>
    <n v="48380"/>
    <n v="17550"/>
    <n v="30830"/>
    <n v="31912250"/>
    <s v="0X50  MM T 3"/>
    <x v="3"/>
    <n v="30"/>
    <s v="T_C"/>
    <n v="3498364"/>
    <d v="2022-09-07T00:00:00"/>
    <d v="1899-12-30T17:27:00"/>
    <n v="48300"/>
    <n v="17440"/>
    <n v="30860"/>
    <n v="31898540"/>
    <x v="1"/>
    <x v="0"/>
    <n v="30"/>
    <n v="9.7307817061303926E-4"/>
    <s v="Descargado"/>
    <d v="1899-12-30T09:22:00"/>
  </r>
  <r>
    <n v="425"/>
    <n v="19972"/>
    <d v="2022-09-07T00:00:00"/>
    <d v="1899-12-30T08:29:00"/>
    <s v="SXU-431"/>
    <x v="1"/>
    <n v="52000"/>
    <n v="18230"/>
    <n v="33770"/>
    <n v="31946020"/>
    <s v="0X50  MM T 2"/>
    <x v="3"/>
    <n v="35"/>
    <s v="T_B"/>
    <n v="3502024"/>
    <d v="2022-09-09T00:00:00"/>
    <d v="1899-12-30T16:44:00"/>
    <n v="52440"/>
    <n v="18940"/>
    <n v="33500"/>
    <n v="31932040"/>
    <x v="0"/>
    <x v="0"/>
    <n v="-270"/>
    <n v="-7.9952620669233049E-3"/>
    <s v="Descargado"/>
    <d v="1900-01-01T08:15:00"/>
  </r>
  <r>
    <n v="426"/>
    <n v="19974"/>
    <d v="2022-09-07T00:00:00"/>
    <d v="1899-12-30T08:57:00"/>
    <s v="TRN-093"/>
    <x v="1"/>
    <n v="51980"/>
    <n v="17070"/>
    <n v="34910"/>
    <n v="31980930"/>
    <s v="0X50  MM T 2"/>
    <x v="4"/>
    <n v="32"/>
    <s v="T_B"/>
    <n v="3498464"/>
    <d v="2022-09-07T00:00:00"/>
    <d v="1899-12-30T18:05:00"/>
    <n v="52120"/>
    <n v="17090"/>
    <n v="35030"/>
    <n v="31967070"/>
    <x v="0"/>
    <x v="0"/>
    <n v="120"/>
    <n v="3.4374104841019765E-3"/>
    <s v="Descargado"/>
    <d v="1899-12-30T09:08:00"/>
  </r>
  <r>
    <n v="427"/>
    <n v="19975"/>
    <d v="2022-09-07T00:00:00"/>
    <d v="1899-12-30T09:28:00"/>
    <s v="WNP-941"/>
    <x v="1"/>
    <n v="52480"/>
    <n v="17650"/>
    <n v="34830"/>
    <n v="32015760"/>
    <s v="0X50  MM T 2"/>
    <x v="4"/>
    <n v="32"/>
    <s v="T_B"/>
    <n v="3498424"/>
    <d v="2022-09-07T00:00:00"/>
    <d v="1899-12-30T17:57:00"/>
    <n v="52640"/>
    <n v="17680"/>
    <n v="34960"/>
    <n v="32002030"/>
    <x v="0"/>
    <x v="0"/>
    <n v="130"/>
    <n v="3.7324145851277634E-3"/>
    <s v="Descargado"/>
    <d v="1899-12-30T08:29:00"/>
  </r>
  <r>
    <n v="428"/>
    <n v="19976"/>
    <d v="2022-09-07T00:00:00"/>
    <d v="1899-12-30T09:07:00"/>
    <s v="ZDA-274"/>
    <x v="1"/>
    <n v="48740"/>
    <n v="17300"/>
    <n v="31440"/>
    <n v="32047200"/>
    <s v="0X50  MM T 2"/>
    <x v="3"/>
    <n v="32"/>
    <s v="T_B"/>
    <n v="3498224"/>
    <d v="2022-09-07T00:00:00"/>
    <d v="1899-12-30T16:36:00"/>
    <n v="48640"/>
    <n v="17110"/>
    <n v="31530"/>
    <n v="32033560"/>
    <x v="0"/>
    <x v="0"/>
    <n v="90"/>
    <n v="2.8625954198473282E-3"/>
    <s v="Descargado"/>
    <d v="1899-12-30T07:29:00"/>
  </r>
  <r>
    <n v="429"/>
    <n v="19979"/>
    <d v="2022-09-07T00:00:00"/>
    <d v="1899-12-30T10:00:00"/>
    <s v="SXS-558"/>
    <x v="1"/>
    <n v="48860"/>
    <n v="16900"/>
    <n v="31960"/>
    <n v="32079160"/>
    <s v="0X50  MM T 2"/>
    <x v="3"/>
    <n v="32"/>
    <s v="T_B"/>
    <n v="3498524"/>
    <d v="2022-09-07T00:00:00"/>
    <d v="1899-12-30T18:46:00"/>
    <n v="48740"/>
    <n v="16780"/>
    <n v="31960"/>
    <n v="32065520"/>
    <x v="0"/>
    <x v="0"/>
    <n v="1.0000000000000001E-5"/>
    <n v="0"/>
    <s v="Descargado"/>
    <d v="1899-12-30T08:46:00"/>
  </r>
  <r>
    <n v="430"/>
    <n v="19980"/>
    <d v="2022-09-07T00:00:00"/>
    <d v="1899-12-30T10:17:00"/>
    <s v="JYN-800"/>
    <x v="1"/>
    <n v="51580"/>
    <n v="17370"/>
    <n v="34210"/>
    <n v="32113370"/>
    <s v="0X50  MM T 2"/>
    <x v="5"/>
    <n v="32"/>
    <s v="T_B"/>
    <n v="3498324"/>
    <d v="2022-09-07T00:00:00"/>
    <d v="1899-12-30T17:35:00"/>
    <n v="51460"/>
    <n v="17290"/>
    <n v="34170"/>
    <n v="32099690"/>
    <x v="0"/>
    <x v="0"/>
    <n v="-40"/>
    <n v="-1.1692487576731949E-3"/>
    <s v="Descargado"/>
    <d v="1899-12-30T07:18:00"/>
  </r>
  <r>
    <n v="431"/>
    <n v="19998"/>
    <d v="2022-09-07T00:00:00"/>
    <d v="1899-12-30T13:38:00"/>
    <s v="GDX-786"/>
    <x v="1"/>
    <n v="52100"/>
    <n v="17620"/>
    <n v="34480"/>
    <n v="32147850"/>
    <s v="0X50  MM T 2"/>
    <x v="4"/>
    <n v="32"/>
    <s v="T_B"/>
    <n v="3498584"/>
    <d v="2022-09-07T00:00:00"/>
    <d v="1899-12-30T20:18:00"/>
    <n v="52260"/>
    <n v="17690"/>
    <n v="34570"/>
    <n v="32134260"/>
    <x v="0"/>
    <x v="0"/>
    <n v="90"/>
    <n v="2.6102088167053363E-3"/>
    <s v="Descargado"/>
    <d v="1899-12-30T06:40:00"/>
  </r>
  <r>
    <n v="432"/>
    <n v="20012"/>
    <d v="2022-09-07T00:00:00"/>
    <d v="1899-12-30T14:43:00"/>
    <s v="TPP-899"/>
    <x v="1"/>
    <n v="52120"/>
    <n v="17340"/>
    <n v="34780"/>
    <n v="32182630"/>
    <s v="0X50  MM T 2"/>
    <x v="4"/>
    <n v="32"/>
    <s v="T_B"/>
    <n v="3498624"/>
    <d v="2022-09-07T00:00:00"/>
    <d v="1899-12-30T21:52:00"/>
    <n v="52280"/>
    <n v="17370"/>
    <n v="34910"/>
    <n v="32169170"/>
    <x v="0"/>
    <x v="0"/>
    <n v="130"/>
    <n v="3.7377803335250145E-3"/>
    <s v="Descargado"/>
    <d v="1899-12-30T07:09:00"/>
  </r>
  <r>
    <n v="433"/>
    <n v="20020"/>
    <d v="2022-09-07T00:00:00"/>
    <d v="1899-12-30T15:28:00"/>
    <s v="SMA-268"/>
    <x v="1"/>
    <n v="49060"/>
    <n v="17330"/>
    <n v="31730"/>
    <n v="32214360"/>
    <s v="0X50  MM T 2"/>
    <x v="3"/>
    <n v="32"/>
    <s v="T_B"/>
    <n v="3498724"/>
    <d v="2022-09-08T00:00:00"/>
    <d v="1899-12-30T07:59:00"/>
    <n v="49000"/>
    <n v="17250"/>
    <n v="31750"/>
    <n v="32200920"/>
    <x v="0"/>
    <x v="0"/>
    <n v="20"/>
    <n v="6.3031831074692715E-4"/>
    <s v="Descargado"/>
    <d v="1899-12-30T16:31:00"/>
  </r>
  <r>
    <n v="434"/>
    <n v="20021"/>
    <d v="2022-09-07T00:00:00"/>
    <d v="1899-12-30T15:35:00"/>
    <s v="TLK-055"/>
    <x v="1"/>
    <n v="48580"/>
    <n v="17320"/>
    <n v="31260"/>
    <n v="32245620"/>
    <s v="0X50  MM T 2"/>
    <x v="3"/>
    <n v="32"/>
    <s v="T_B"/>
    <n v="3498744"/>
    <d v="2022-09-08T00:00:00"/>
    <d v="1899-12-30T08:34:00"/>
    <n v="48460"/>
    <n v="17260"/>
    <n v="31200"/>
    <n v="32232120"/>
    <x v="0"/>
    <x v="0"/>
    <n v="-60"/>
    <n v="-1.9193857965451055E-3"/>
    <s v="Descargado"/>
    <d v="1899-12-30T16:59:00"/>
  </r>
  <r>
    <n v="435"/>
    <n v="20024"/>
    <d v="2022-09-07T00:00:00"/>
    <d v="1899-12-30T15:55:00"/>
    <s v="JRP-073"/>
    <x v="1"/>
    <n v="48980"/>
    <n v="17600"/>
    <n v="31380"/>
    <n v="32277000"/>
    <s v="0X50  MM T 2"/>
    <x v="3"/>
    <n v="32"/>
    <s v="T_B"/>
    <n v="3498644"/>
    <d v="2022-09-07T00:00:00"/>
    <d v="1899-12-30T22:19:00"/>
    <n v="48920"/>
    <n v="17500"/>
    <n v="31420"/>
    <n v="32263540"/>
    <x v="0"/>
    <x v="0"/>
    <n v="40"/>
    <n v="1.2746972594008922E-3"/>
    <s v="Descargado"/>
    <d v="1899-12-30T06:24:00"/>
  </r>
  <r>
    <n v="436"/>
    <n v="20025"/>
    <d v="2022-09-07T00:00:00"/>
    <d v="1899-12-30T16:17:00"/>
    <s v="JRP-091"/>
    <x v="1"/>
    <n v="48280"/>
    <n v="17830"/>
    <n v="30450"/>
    <n v="32307450"/>
    <s v="0X50  MM T 2"/>
    <x v="3"/>
    <n v="32"/>
    <s v="T_B"/>
    <n v="3498766"/>
    <d v="2022-09-08T00:00:00"/>
    <d v="1899-12-30T09:00:00"/>
    <n v="48120"/>
    <n v="17620"/>
    <n v="30500"/>
    <n v="32294040"/>
    <x v="0"/>
    <x v="0"/>
    <n v="50"/>
    <n v="1.6420361247947454E-3"/>
    <s v="Descargado"/>
    <d v="1899-12-30T16:43:00"/>
  </r>
  <r>
    <n v="437"/>
    <n v="20027"/>
    <d v="2022-09-07T00:00:00"/>
    <d v="1899-12-30T16:26:00"/>
    <s v="VMT-018"/>
    <x v="1"/>
    <n v="51860"/>
    <n v="17340"/>
    <n v="34520"/>
    <n v="32341970"/>
    <s v="0X50  MM T 2"/>
    <x v="3"/>
    <n v="32"/>
    <s v="T_B"/>
    <n v="3498864"/>
    <d v="2022-09-08T00:00:00"/>
    <d v="1899-12-30T09:43:00"/>
    <n v="51460"/>
    <n v="17310"/>
    <n v="34150"/>
    <n v="32328190"/>
    <x v="0"/>
    <x v="0"/>
    <n v="-370"/>
    <n v="-1.0718424101969872E-2"/>
    <s v="Descargado"/>
    <d v="1899-12-30T17:17:00"/>
  </r>
  <r>
    <n v="438"/>
    <n v="20028"/>
    <d v="2022-09-07T00:00:00"/>
    <d v="1899-12-30T16:50:00"/>
    <s v="TMI-773"/>
    <x v="1"/>
    <n v="49060"/>
    <n v="17400"/>
    <n v="31660"/>
    <n v="32373630"/>
    <s v="0X50  MM T 2"/>
    <x v="3"/>
    <n v="32"/>
    <s v="T_B"/>
    <n v="3499344"/>
    <d v="2022-09-08T00:00:00"/>
    <d v="1899-12-30T14:15:00"/>
    <n v="49160"/>
    <n v="17490"/>
    <n v="31670"/>
    <n v="32359860"/>
    <x v="0"/>
    <x v="0"/>
    <n v="10"/>
    <n v="3.1585596967782689E-4"/>
    <s v="Descargado"/>
    <d v="1899-12-30T21:25:00"/>
  </r>
  <r>
    <n v="439"/>
    <n v="20029"/>
    <d v="2022-09-07T00:00:00"/>
    <d v="1899-12-30T16:47:00"/>
    <s v="XGD-952"/>
    <x v="1"/>
    <n v="52100"/>
    <n v="18270"/>
    <n v="33830"/>
    <n v="32407460"/>
    <s v="0X50  MM T 1"/>
    <x v="3"/>
    <n v="33"/>
    <s v="T_A"/>
    <n v="3498725"/>
    <d v="2022-09-08T00:00:00"/>
    <d v="1899-12-30T08:18:00"/>
    <n v="51920"/>
    <n v="18130"/>
    <n v="33790"/>
    <n v="32393650"/>
    <x v="0"/>
    <x v="0"/>
    <n v="-40"/>
    <n v="-1.1823825007389892E-3"/>
    <s v="Descargado"/>
    <d v="1899-12-30T15:31:00"/>
  </r>
  <r>
    <n v="440"/>
    <n v="20030"/>
    <d v="2022-09-07T00:00:00"/>
    <d v="1899-12-30T16:59:00"/>
    <s v="SXV-981"/>
    <x v="1"/>
    <n v="51420"/>
    <n v="17270"/>
    <n v="34150"/>
    <n v="32441610"/>
    <s v="0X50  MM T 2"/>
    <x v="5"/>
    <n v="32"/>
    <s v="T_B"/>
    <n v="3499385"/>
    <d v="2022-09-08T00:00:00"/>
    <d v="1899-12-30T15:31:00"/>
    <n v="51240"/>
    <n v="17180"/>
    <n v="34060"/>
    <n v="32427710"/>
    <x v="0"/>
    <x v="0"/>
    <n v="-90"/>
    <n v="-2.6354319180087846E-3"/>
    <s v="Descargado"/>
    <d v="1899-12-30T22:32:00"/>
  </r>
  <r>
    <n v="441"/>
    <n v="20031"/>
    <d v="2022-09-07T00:00:00"/>
    <d v="1899-12-30T17:09:00"/>
    <s v="TRL-402"/>
    <x v="1"/>
    <n v="52480"/>
    <n v="17640"/>
    <n v="34840"/>
    <n v="32476450"/>
    <s v="0X50  MM T 1"/>
    <x v="5"/>
    <n v="33"/>
    <s v="T_A"/>
    <n v="3500204"/>
    <d v="2022-09-08T00:00:00"/>
    <d v="1899-12-30T17:28:00"/>
    <n v="52360"/>
    <n v="17520"/>
    <n v="34840"/>
    <n v="32462550"/>
    <x v="0"/>
    <x v="0"/>
    <n v="1.0000000000000001E-5"/>
    <n v="0"/>
    <s v="Descargado"/>
    <d v="1899-12-31T00:19:00"/>
  </r>
  <r>
    <n v="442"/>
    <n v="20036"/>
    <d v="2022-09-07T00:00:00"/>
    <d v="1899-12-30T17:38:00"/>
    <s v="SRM-920"/>
    <x v="1"/>
    <n v="52380"/>
    <n v="17410"/>
    <n v="34970"/>
    <n v="32511420"/>
    <s v="0X50  MM T 2"/>
    <x v="5"/>
    <n v="32"/>
    <s v="T_B"/>
    <n v="3500224"/>
    <d v="2022-09-08T00:00:00"/>
    <d v="1899-12-30T17:35:00"/>
    <n v="52220"/>
    <n v="17300"/>
    <n v="34920"/>
    <n v="32497470"/>
    <x v="0"/>
    <x v="0"/>
    <n v="-50"/>
    <n v="-1.4297969688304261E-3"/>
    <s v="Descargado"/>
    <d v="1899-12-30T23:57:00"/>
  </r>
  <r>
    <n v="443"/>
    <n v="20037"/>
    <d v="2022-09-07T00:00:00"/>
    <d v="1899-12-30T17:49:00"/>
    <s v="XVM-605"/>
    <x v="1"/>
    <n v="49040"/>
    <n v="17670"/>
    <n v="31370"/>
    <n v="32542790"/>
    <s v="0X50  MM T 2"/>
    <x v="3"/>
    <n v="32"/>
    <s v="T_B"/>
    <n v="3499324"/>
    <d v="2022-09-08T00:00:00"/>
    <d v="1899-12-30T14:02:00"/>
    <n v="49040"/>
    <n v="17630"/>
    <n v="31410"/>
    <n v="32528880"/>
    <x v="0"/>
    <x v="0"/>
    <n v="40"/>
    <n v="1.2751036021676761E-3"/>
    <s v="Descargado"/>
    <d v="1899-12-30T20:13:00"/>
  </r>
  <r>
    <n v="444"/>
    <n v="20038"/>
    <d v="2022-09-07T00:00:00"/>
    <d v="1899-12-30T17:47:00"/>
    <s v="TSR-898"/>
    <x v="1"/>
    <n v="48800"/>
    <n v="17780"/>
    <n v="31020"/>
    <n v="32573810"/>
    <s v="0X50  MM T 2"/>
    <x v="3"/>
    <n v="32"/>
    <s v="T_B"/>
    <n v="3498764"/>
    <d v="2022-09-08T00:00:00"/>
    <d v="1899-12-30T08:55:00"/>
    <n v="48640"/>
    <n v="17680"/>
    <n v="30960"/>
    <n v="32559840"/>
    <x v="0"/>
    <x v="0"/>
    <n v="-60"/>
    <n v="-1.9342359767891683E-3"/>
    <s v="Descargado"/>
    <d v="1899-12-30T15:08:00"/>
  </r>
  <r>
    <n v="445"/>
    <n v="20040"/>
    <d v="2022-09-07T00:00:00"/>
    <d v="1899-12-30T18:58:00"/>
    <s v="JRO-994"/>
    <x v="1"/>
    <n v="48720"/>
    <n v="17200"/>
    <n v="31520"/>
    <n v="32605330"/>
    <s v="0X50  MM T 2"/>
    <x v="3"/>
    <n v="32"/>
    <s v="T_B"/>
    <n v="3499304"/>
    <d v="2022-09-08T00:00:00"/>
    <d v="1899-12-30T13:51:00"/>
    <n v="48700"/>
    <n v="17150"/>
    <n v="31550"/>
    <n v="32591390"/>
    <x v="0"/>
    <x v="0"/>
    <n v="30"/>
    <n v="9.5177664974619293E-4"/>
    <s v="Descargado"/>
    <d v="1899-12-30T18:53:00"/>
  </r>
  <r>
    <n v="446"/>
    <n v="20041"/>
    <d v="2022-09-07T00:00:00"/>
    <d v="1899-12-30T19:03:00"/>
    <s v="STO-302"/>
    <x v="1"/>
    <n v="51800"/>
    <n v="17200"/>
    <n v="34600"/>
    <n v="32639930"/>
    <s v="0X50  MM T 2"/>
    <x v="4"/>
    <n v="32"/>
    <s v="T_B"/>
    <n v="3498984"/>
    <d v="2022-09-08T00:00:00"/>
    <d v="1899-12-30T10:24:00"/>
    <n v="51880"/>
    <n v="17330"/>
    <n v="34550"/>
    <n v="32625940"/>
    <x v="0"/>
    <x v="0"/>
    <n v="-50"/>
    <n v="-1.4450867052023121E-3"/>
    <s v="Descargado"/>
    <d v="1899-12-30T15:21:00"/>
  </r>
  <r>
    <n v="447"/>
    <n v="20042"/>
    <d v="2022-09-07T00:00:00"/>
    <d v="1899-12-30T19:10:00"/>
    <s v="TKD-337"/>
    <x v="1"/>
    <n v="47260"/>
    <n v="16430"/>
    <n v="30830"/>
    <n v="32670760"/>
    <s v="0X50  MM T 2"/>
    <x v="3"/>
    <n v="32"/>
    <s v="T_B"/>
    <n v="3499924"/>
    <d v="2022-09-08T00:00:00"/>
    <d v="1899-12-30T16:42:00"/>
    <n v="46980"/>
    <n v="16370"/>
    <n v="30610"/>
    <n v="32656550"/>
    <x v="0"/>
    <x v="0"/>
    <n v="-220"/>
    <n v="-7.1359065844956212E-3"/>
    <s v="Descargado"/>
    <d v="1899-12-30T21:32:00"/>
  </r>
  <r>
    <n v="448"/>
    <n v="20043"/>
    <d v="2022-09-07T00:00:00"/>
    <d v="1899-12-30T19:18:00"/>
    <s v="GDY-331"/>
    <x v="1"/>
    <n v="52160"/>
    <n v="18800"/>
    <n v="33360"/>
    <n v="32704120"/>
    <s v="0X50  MM T 2"/>
    <x v="5"/>
    <n v="32"/>
    <s v="T_B"/>
    <n v="3498985"/>
    <d v="2022-09-08T00:00:00"/>
    <d v="1899-12-30T10:26:00"/>
    <n v="52060"/>
    <n v="18700"/>
    <n v="33360"/>
    <n v="32689910"/>
    <x v="0"/>
    <x v="0"/>
    <n v="1.0000000000000001E-5"/>
    <n v="0"/>
    <s v="Descargado"/>
    <d v="1899-12-30T15:08:00"/>
  </r>
  <r>
    <n v="449"/>
    <n v="20044"/>
    <d v="2022-09-07T00:00:00"/>
    <d v="1899-12-30T19:31:00"/>
    <s v="GDY-864"/>
    <x v="1"/>
    <n v="52200"/>
    <n v="18590"/>
    <n v="33610"/>
    <n v="32737730"/>
    <s v="0X50  MM T 2"/>
    <x v="5"/>
    <n v="32"/>
    <s v="T_B"/>
    <n v="3499144"/>
    <d v="2022-09-08T00:00:00"/>
    <d v="1899-12-30T11:49:00"/>
    <n v="52120"/>
    <n v="18650"/>
    <n v="33470"/>
    <n v="32723380"/>
    <x v="0"/>
    <x v="0"/>
    <n v="-140"/>
    <n v="-4.1654269562630165E-3"/>
    <s v="Descargado"/>
    <d v="1899-12-30T16:18:00"/>
  </r>
  <r>
    <n v="450"/>
    <n v="20045"/>
    <d v="2022-09-07T00:00:00"/>
    <d v="1899-12-30T19:39:00"/>
    <s v="SSW-836"/>
    <x v="1"/>
    <n v="48340"/>
    <n v="17450"/>
    <n v="30890"/>
    <n v="32768620"/>
    <s v="0X50  MM T 2"/>
    <x v="3"/>
    <n v="32"/>
    <s v="T_B"/>
    <n v="3499004"/>
    <d v="2022-09-08T00:00:00"/>
    <d v="1899-12-30T11:00:00"/>
    <n v="48280"/>
    <n v="17410"/>
    <n v="30870"/>
    <n v="32754250"/>
    <x v="0"/>
    <x v="0"/>
    <n v="-20"/>
    <n v="-6.4745872450631275E-4"/>
    <s v="Descargado"/>
    <d v="1899-12-30T15:21:00"/>
  </r>
  <r>
    <n v="451"/>
    <n v="20046"/>
    <d v="2022-09-07T00:00:00"/>
    <d v="1899-12-30T19:50:00"/>
    <s v="STW-825"/>
    <x v="1"/>
    <n v="51860"/>
    <n v="17250"/>
    <n v="34610"/>
    <n v="32803230"/>
    <s v="0X50  MM T 2"/>
    <x v="4"/>
    <n v="32"/>
    <s v="T_B"/>
    <n v="3498844"/>
    <d v="2022-09-08T00:00:00"/>
    <d v="1899-12-30T09:22:00"/>
    <n v="51980"/>
    <n v="17320"/>
    <n v="34660"/>
    <n v="32788910"/>
    <x v="0"/>
    <x v="0"/>
    <n v="50"/>
    <n v="1.444669170759896E-3"/>
    <s v="Descargado"/>
    <d v="1899-12-30T13:32:00"/>
  </r>
  <r>
    <n v="452"/>
    <n v="20047"/>
    <d v="2022-09-07T00:00:00"/>
    <d v="1899-12-30T19:59:00"/>
    <s v="SXU-870"/>
    <x v="1"/>
    <n v="48860"/>
    <n v="17560"/>
    <n v="31300"/>
    <n v="32834530"/>
    <s v="0X50  MM T 2"/>
    <x v="3"/>
    <n v="32"/>
    <s v="T_B"/>
    <n v="3499864"/>
    <d v="2022-09-08T00:00:00"/>
    <d v="1899-12-30T15:38:00"/>
    <n v="48580"/>
    <n v="17450"/>
    <n v="31130"/>
    <n v="32820040"/>
    <x v="0"/>
    <x v="0"/>
    <n v="-170"/>
    <n v="-5.4313099041533542E-3"/>
    <s v="Descargado"/>
    <d v="1899-12-30T19:39:00"/>
  </r>
  <r>
    <n v="453"/>
    <n v="20048"/>
    <d v="2022-09-07T00:00:00"/>
    <d v="1899-12-30T20:10:00"/>
    <s v="GDY-863"/>
    <x v="1"/>
    <n v="51720"/>
    <n v="18680"/>
    <n v="33040"/>
    <n v="32867570"/>
    <s v="0X50  MM T 2"/>
    <x v="5"/>
    <n v="32"/>
    <s v="T_B"/>
    <n v="3499704"/>
    <d v="2022-09-08T00:00:00"/>
    <d v="1899-12-30T15:07:00"/>
    <n v="51540"/>
    <n v="18760"/>
    <n v="32780"/>
    <n v="32852820"/>
    <x v="0"/>
    <x v="0"/>
    <n v="-260"/>
    <n v="-7.8692493946731241E-3"/>
    <s v="Descargado"/>
    <d v="1899-12-30T18:57:00"/>
  </r>
  <r>
    <n v="454"/>
    <n v="20049"/>
    <d v="2022-09-07T00:00:00"/>
    <d v="1899-12-30T20:24:00"/>
    <s v="JRP-080"/>
    <x v="1"/>
    <n v="48180"/>
    <n v="17350"/>
    <n v="30830"/>
    <n v="32898400"/>
    <s v="0X50  MM T 2"/>
    <x v="3"/>
    <n v="32"/>
    <s v="T_B"/>
    <n v="3499024"/>
    <d v="2022-09-08T00:00:00"/>
    <d v="1899-12-30T11:27:00"/>
    <n v="48020"/>
    <n v="17350"/>
    <n v="30670"/>
    <n v="32883490"/>
    <x v="0"/>
    <x v="0"/>
    <n v="-160"/>
    <n v="-5.1897502432695424E-3"/>
    <s v="Descargado"/>
    <d v="1899-12-30T15:03:00"/>
  </r>
  <r>
    <n v="455"/>
    <n v="20050"/>
    <d v="2022-09-07T00:00:00"/>
    <d v="1899-12-30T20:34:00"/>
    <s v="JRP-057"/>
    <x v="1"/>
    <n v="48280"/>
    <n v="17120"/>
    <n v="31160"/>
    <n v="32929560"/>
    <s v="0X50  MM T 2"/>
    <x v="3"/>
    <n v="32"/>
    <s v="T_B"/>
    <n v="3499364"/>
    <d v="2022-09-08T00:00:00"/>
    <d v="1899-12-30T14:20:00"/>
    <n v="47980"/>
    <n v="17080"/>
    <n v="30900"/>
    <n v="32914390"/>
    <x v="0"/>
    <x v="0"/>
    <n v="-260"/>
    <n v="-8.3440308087291398E-3"/>
    <s v="Descargado"/>
    <d v="1899-12-30T17:46:00"/>
  </r>
  <r>
    <n v="456"/>
    <n v="18632"/>
    <d v="2022-08-30T00:00:00"/>
    <d v="1899-12-30T16:13:00"/>
    <s v="GDW-448"/>
    <x v="1"/>
    <n v="52420"/>
    <n v="17630"/>
    <n v="34790"/>
    <n v="32964350"/>
    <s v="0X50  MM T 2"/>
    <x v="3"/>
    <n v="32"/>
    <s v="T_B"/>
    <n v="3497447"/>
    <d v="2022-09-07T00:00:00"/>
    <d v="1899-12-30T08:41:00"/>
    <n v="52060"/>
    <n v="17490"/>
    <n v="34570"/>
    <n v="32948960"/>
    <x v="0"/>
    <x v="0"/>
    <n v="-220"/>
    <n v="-6.3236562230526011E-3"/>
    <s v="Descargado"/>
    <d v="1900-01-06T16:28:00"/>
  </r>
  <r>
    <n v="457"/>
    <n v="20054"/>
    <d v="2022-09-07T00:00:00"/>
    <d v="1899-12-30T22:23:00"/>
    <s v="JRP-060"/>
    <x v="1"/>
    <n v="48860"/>
    <n v="17320"/>
    <n v="31540"/>
    <n v="32995890"/>
    <s v="0X50  MM T 2"/>
    <x v="3"/>
    <n v="32"/>
    <s v="T_B"/>
    <n v="3499504"/>
    <d v="2022-09-08T00:00:00"/>
    <d v="1899-12-30T14:25:00"/>
    <n v="48720"/>
    <n v="17110"/>
    <n v="31610"/>
    <n v="32980570"/>
    <x v="0"/>
    <x v="0"/>
    <n v="70"/>
    <n v="2.2194039315155357E-3"/>
    <s v="Descargado"/>
    <d v="1899-12-30T16:02:00"/>
  </r>
  <r>
    <n v="458"/>
    <n v="20055"/>
    <d v="2022-09-07T00:00:00"/>
    <d v="1899-12-30T22:35:00"/>
    <s v="UPR-974"/>
    <x v="1"/>
    <n v="48160"/>
    <n v="17070"/>
    <n v="31090"/>
    <n v="33026980"/>
    <s v="0X50  MM T 2"/>
    <x v="3"/>
    <n v="32"/>
    <s v="T_B"/>
    <n v="3499984"/>
    <d v="2022-09-08T00:00:00"/>
    <d v="1899-12-30T17:02:00"/>
    <n v="48140"/>
    <n v="17140"/>
    <n v="31000"/>
    <n v="33011570"/>
    <x v="0"/>
    <x v="0"/>
    <n v="-90"/>
    <n v="-2.894821486008363E-3"/>
    <s v="Descargado"/>
    <d v="1899-12-30T18:27:00"/>
  </r>
  <r>
    <n v="459"/>
    <n v="20056"/>
    <d v="2022-09-07T00:00:00"/>
    <d v="1899-12-30T23:19:00"/>
    <s v="GDY-223"/>
    <x v="1"/>
    <n v="51940"/>
    <n v="18240"/>
    <n v="33700"/>
    <n v="33060680"/>
    <s v="0X50  MM T 2"/>
    <x v="5"/>
    <n v="32"/>
    <s v="T_B"/>
    <n v="3499964"/>
    <d v="2022-09-08T00:00:00"/>
    <d v="1899-12-30T16:58:00"/>
    <n v="51880"/>
    <n v="18290"/>
    <n v="33590"/>
    <n v="33045160"/>
    <x v="0"/>
    <x v="0"/>
    <n v="-110"/>
    <n v="-3.2640949554896144E-3"/>
    <s v="Descargado"/>
    <d v="1899-12-30T17:39:00"/>
  </r>
  <r>
    <n v="460"/>
    <n v="20057"/>
    <d v="2022-09-07T00:00:00"/>
    <d v="1899-12-30T23:32:00"/>
    <s v="JYM-720"/>
    <x v="1"/>
    <n v="52120"/>
    <n v="17370"/>
    <n v="34750"/>
    <n v="33095430"/>
    <s v="0X50  MM T 2"/>
    <x v="4"/>
    <n v="32"/>
    <s v="T_B"/>
    <n v="3499945"/>
    <d v="2022-09-08T00:00:00"/>
    <d v="1899-12-30T16:46:00"/>
    <n v="52220"/>
    <n v="17500"/>
    <n v="34720"/>
    <n v="33079880"/>
    <x v="0"/>
    <x v="0"/>
    <n v="-30"/>
    <n v="-8.6330935251798565E-4"/>
    <s v="Descargado"/>
    <d v="1899-12-30T17:14:00"/>
  </r>
  <r>
    <n v="461"/>
    <n v="20058"/>
    <d v="2022-09-07T00:00:00"/>
    <d v="1899-12-30T23:42:00"/>
    <s v="WAD-711"/>
    <x v="1"/>
    <n v="48720"/>
    <n v="17980"/>
    <n v="30740"/>
    <n v="33126170"/>
    <s v="0X50  MM T 2"/>
    <x v="3"/>
    <n v="32"/>
    <s v="T_B"/>
    <n v="3500184"/>
    <d v="2022-09-08T00:00:00"/>
    <d v="1899-12-30T17:18:00"/>
    <n v="48600"/>
    <n v="17930"/>
    <n v="30670"/>
    <n v="33110550"/>
    <x v="0"/>
    <x v="0"/>
    <n v="-70"/>
    <n v="-2.277163305139883E-3"/>
    <s v="Descargado"/>
    <d v="1899-12-30T17:36:00"/>
  </r>
  <r>
    <n v="462"/>
    <n v="20059"/>
    <d v="2022-09-08T00:00:00"/>
    <d v="1899-12-30T01:56:00"/>
    <s v="SMI-498"/>
    <x v="1"/>
    <n v="48920"/>
    <n v="17830"/>
    <n v="31090"/>
    <n v="33157260"/>
    <s v="0X50  MM T 2"/>
    <x v="3"/>
    <n v="32"/>
    <s v="T_B"/>
    <n v="3500584"/>
    <d v="2022-09-08T00:00:00"/>
    <d v="1899-12-30T18:57:00"/>
    <n v="48600"/>
    <n v="17720"/>
    <n v="30880"/>
    <n v="33141430"/>
    <x v="0"/>
    <x v="0"/>
    <n v="-210"/>
    <n v="-6.7545834673528463E-3"/>
    <s v="Descargado"/>
    <d v="1899-12-30T17:01:00"/>
  </r>
  <r>
    <n v="463"/>
    <n v="20060"/>
    <d v="2022-09-08T00:00:00"/>
    <d v="1899-12-30T02:31:00"/>
    <s v="SNW-780"/>
    <x v="1"/>
    <n v="52260"/>
    <n v="18050"/>
    <n v="34210"/>
    <n v="33191470"/>
    <s v="0X50  MM T 2"/>
    <x v="5"/>
    <n v="32"/>
    <s v="T_B"/>
    <n v="3499404"/>
    <d v="2022-09-08T00:00:00"/>
    <d v="1899-12-30T15:36:00"/>
    <n v="52020"/>
    <n v="17990"/>
    <n v="34030"/>
    <n v="33175460"/>
    <x v="0"/>
    <x v="0"/>
    <n v="-180"/>
    <n v="-5.2616194095293778E-3"/>
    <s v="Descargado"/>
    <d v="1899-12-30T13:05:00"/>
  </r>
  <r>
    <n v="464"/>
    <n v="20061"/>
    <d v="2022-09-08T00:00:00"/>
    <d v="1899-12-30T02:44:00"/>
    <s v="STZ-681"/>
    <x v="1"/>
    <n v="51780"/>
    <n v="17720"/>
    <n v="34060"/>
    <n v="33225530"/>
    <s v="0X50  MM T 2"/>
    <x v="5"/>
    <n v="32"/>
    <s v="T_B"/>
    <n v="3500044"/>
    <d v="2022-09-08T00:00:00"/>
    <d v="1899-12-30T17:14:00"/>
    <n v="51560"/>
    <n v="17930"/>
    <n v="33630"/>
    <n v="33209090"/>
    <x v="0"/>
    <x v="0"/>
    <n v="-430"/>
    <n v="-1.262477980035232E-2"/>
    <s v="Descargado"/>
    <d v="1899-12-30T14:30:00"/>
  </r>
  <r>
    <n v="465"/>
    <n v="20062"/>
    <d v="2022-09-08T00:00:00"/>
    <d v="1899-12-30T02:56:00"/>
    <s v="TMF-819"/>
    <x v="1"/>
    <n v="48540"/>
    <n v="17480"/>
    <n v="31060"/>
    <n v="33256590"/>
    <s v="0X50  MM T 2"/>
    <x v="3"/>
    <n v="32"/>
    <s v="T_B"/>
    <n v="3499944"/>
    <d v="2022-09-08T00:00:00"/>
    <d v="1899-12-30T16:43:00"/>
    <n v="48220"/>
    <n v="17310"/>
    <n v="30910"/>
    <n v="33240000"/>
    <x v="0"/>
    <x v="0"/>
    <n v="-150"/>
    <n v="-4.829362524146813E-3"/>
    <s v="Descargado"/>
    <d v="1899-12-30T13:47:00"/>
  </r>
  <r>
    <n v="466"/>
    <n v="20063"/>
    <d v="2022-09-08T00:00:00"/>
    <d v="1899-12-30T03:07:00"/>
    <s v="WMB-234"/>
    <x v="1"/>
    <n v="48980"/>
    <n v="17970"/>
    <n v="31010"/>
    <n v="33287600"/>
    <s v="0X50  MM T 2"/>
    <x v="3"/>
    <n v="32"/>
    <s v="T_B"/>
    <n v="3499884"/>
    <d v="2022-09-08T00:00:00"/>
    <d v="1899-12-30T16:29:00"/>
    <n v="48860"/>
    <n v="17750"/>
    <n v="31110"/>
    <n v="33271110"/>
    <x v="0"/>
    <x v="0"/>
    <n v="100"/>
    <n v="3.2247662044501773E-3"/>
    <s v="Descargado"/>
    <d v="1899-12-30T13:22:00"/>
  </r>
  <r>
    <n v="467"/>
    <n v="20066"/>
    <d v="2022-09-08T00:00:00"/>
    <d v="1899-12-30T03:25:00"/>
    <s v="JRP-054"/>
    <x v="1"/>
    <n v="48920"/>
    <n v="17520"/>
    <n v="31400"/>
    <n v="33319000"/>
    <s v="0X50  MM T 2"/>
    <x v="3"/>
    <n v="32"/>
    <s v="T_B"/>
    <n v="3499104"/>
    <d v="2022-09-08T00:00:00"/>
    <d v="1899-12-30T11:28:00"/>
    <n v="48600"/>
    <n v="17280"/>
    <n v="31320"/>
    <n v="33302430"/>
    <x v="0"/>
    <x v="0"/>
    <n v="-80"/>
    <n v="-2.5477707006369425E-3"/>
    <s v="Descargado"/>
    <d v="1899-12-30T08:03:00"/>
  </r>
  <r>
    <n v="468"/>
    <n v="20073"/>
    <d v="2022-09-08T00:00:00"/>
    <d v="1899-12-30T03:44:00"/>
    <s v="TKD-395"/>
    <x v="1"/>
    <n v="48440"/>
    <n v="17680"/>
    <n v="30760"/>
    <n v="33349760"/>
    <s v="0X50  MM T 2"/>
    <x v="3"/>
    <n v="32"/>
    <s v="T_B"/>
    <n v="3500648"/>
    <d v="2022-09-08T00:00:00"/>
    <d v="1899-12-30T20:45:00"/>
    <n v="47940"/>
    <n v="17520"/>
    <n v="30420"/>
    <n v="33332850"/>
    <x v="0"/>
    <x v="0"/>
    <n v="-340"/>
    <n v="-1.1053315994798439E-2"/>
    <s v="Descargado"/>
    <d v="1899-12-30T17:01:00"/>
  </r>
  <r>
    <n v="469"/>
    <n v="20084"/>
    <d v="2022-09-08T00:00:00"/>
    <d v="1899-12-30T04:20:00"/>
    <s v="STZ-263"/>
    <x v="1"/>
    <n v="52420"/>
    <n v="18980"/>
    <n v="33440"/>
    <n v="33383200"/>
    <s v="0X50  MM T 2"/>
    <x v="5"/>
    <n v="32"/>
    <s v="T_B"/>
    <n v="3499764"/>
    <d v="2022-09-08T00:00:00"/>
    <d v="1899-12-30T16:10:00"/>
    <n v="51840"/>
    <n v="19070"/>
    <n v="32770"/>
    <n v="33365620"/>
    <x v="0"/>
    <x v="0"/>
    <n v="-670"/>
    <n v="-2.0035885167464115E-2"/>
    <s v="Descargado"/>
    <d v="1899-12-30T11:50:00"/>
  </r>
  <r>
    <n v="470"/>
    <n v="20088"/>
    <d v="2022-09-08T00:00:00"/>
    <d v="1899-12-30T05:13:00"/>
    <s v="ZNL-102"/>
    <x v="1"/>
    <n v="52240"/>
    <n v="18450"/>
    <n v="33790"/>
    <n v="33416990"/>
    <s v="0X50  MM T 2"/>
    <x v="5"/>
    <n v="32"/>
    <s v="T_B"/>
    <n v="3500664"/>
    <d v="2022-09-08T00:00:00"/>
    <d v="1899-12-30T20:56:00"/>
    <n v="52060"/>
    <n v="18550"/>
    <n v="33510"/>
    <n v="33399130"/>
    <x v="0"/>
    <x v="0"/>
    <n v="-280"/>
    <n v="-8.2864752885469066E-3"/>
    <s v="Descargado"/>
    <d v="1899-12-30T15:43:00"/>
  </r>
  <r>
    <n v="471"/>
    <n v="20089"/>
    <d v="2022-09-08T00:00:00"/>
    <d v="1899-12-30T05:04:00"/>
    <s v="SND-330"/>
    <x v="1"/>
    <n v="51420"/>
    <n v="18820"/>
    <n v="32600"/>
    <n v="33449590"/>
    <s v="0X50  MM T 2"/>
    <x v="2"/>
    <n v="32"/>
    <s v="T_B"/>
    <n v="3500524"/>
    <d v="2022-09-08T00:00:00"/>
    <d v="1899-12-30T18:25:00"/>
    <n v="51020"/>
    <n v="18590"/>
    <n v="32430"/>
    <n v="33431560"/>
    <x v="0"/>
    <x v="0"/>
    <n v="-170"/>
    <n v="-5.2147239263803684E-3"/>
    <s v="Descargado"/>
    <d v="1899-12-30T13:21:00"/>
  </r>
  <r>
    <n v="472"/>
    <n v="20091"/>
    <d v="2022-09-08T00:00:00"/>
    <d v="1899-12-30T08:14:00"/>
    <s v="STZ-785"/>
    <x v="1"/>
    <n v="52200"/>
    <n v="17630"/>
    <n v="34570"/>
    <n v="33484160"/>
    <s v="0X50  MM T 2"/>
    <x v="5"/>
    <n v="32"/>
    <s v="T_B"/>
    <n v="3499784"/>
    <d v="2022-09-08T00:00:00"/>
    <d v="1899-12-30T16:22:00"/>
    <n v="52140"/>
    <n v="17860"/>
    <n v="34280"/>
    <n v="33465840"/>
    <x v="0"/>
    <x v="0"/>
    <n v="-290"/>
    <n v="-8.3887763957188315E-3"/>
    <s v="Descargado"/>
    <d v="1899-12-30T08:08:00"/>
  </r>
  <r>
    <n v="473"/>
    <n v="20092"/>
    <d v="2022-09-08T00:00:00"/>
    <d v="1899-12-30T08:51:00"/>
    <s v="WNP-941"/>
    <x v="1"/>
    <n v="52100"/>
    <n v="17610"/>
    <n v="34490"/>
    <n v="33518650"/>
    <s v="0X50  MM T 1"/>
    <x v="4"/>
    <n v="33"/>
    <s v="T_A"/>
    <n v="3500304"/>
    <d v="2022-09-08T00:00:00"/>
    <d v="1899-12-30T17:45:00"/>
    <n v="52060"/>
    <n v="17740"/>
    <n v="34320"/>
    <n v="33500160"/>
    <x v="0"/>
    <x v="0"/>
    <n v="-170"/>
    <n v="-4.9289649173673532E-3"/>
    <s v="Descargado"/>
    <d v="1899-12-30T08:54:00"/>
  </r>
  <r>
    <n v="474"/>
    <n v="20093"/>
    <d v="2022-09-08T00:00:00"/>
    <d v="1899-12-30T09:00:00"/>
    <s v="JYM-553"/>
    <x v="1"/>
    <n v="52720"/>
    <n v="18350"/>
    <n v="34370"/>
    <n v="33553020"/>
    <s v="0X50  MM T 1"/>
    <x v="5"/>
    <n v="33"/>
    <s v="T_A"/>
    <n v="3500264"/>
    <d v="2022-09-08T00:00:00"/>
    <d v="1899-12-30T17:42:00"/>
    <n v="52680"/>
    <n v="18280"/>
    <n v="34400"/>
    <n v="33534560"/>
    <x v="0"/>
    <x v="0"/>
    <n v="30"/>
    <n v="8.7285423334303169E-4"/>
    <s v="Descargado"/>
    <d v="1899-12-30T08:42:00"/>
  </r>
  <r>
    <n v="475"/>
    <n v="20099"/>
    <d v="2022-09-08T00:00:00"/>
    <d v="1899-12-30T09:36:00"/>
    <s v="ZDA-274"/>
    <x v="1"/>
    <n v="48740"/>
    <n v="17310"/>
    <n v="31430"/>
    <n v="33584450"/>
    <s v="0X50  MM T 1"/>
    <x v="3"/>
    <n v="33"/>
    <s v="T_A"/>
    <n v="3500404"/>
    <d v="2022-09-08T00:00:00"/>
    <d v="1899-12-30T17:55:00"/>
    <n v="48580"/>
    <n v="17150"/>
    <n v="31430"/>
    <n v="33565990"/>
    <x v="0"/>
    <x v="0"/>
    <n v="1.0000000000000001E-5"/>
    <n v="0"/>
    <s v="Descargado"/>
    <d v="1899-12-30T08:19:00"/>
  </r>
  <r>
    <n v="476"/>
    <n v="20101"/>
    <d v="2022-09-08T00:00:00"/>
    <d v="1899-12-30T10:05:00"/>
    <s v="TRN-093"/>
    <x v="1"/>
    <n v="52220"/>
    <n v="17060"/>
    <n v="35160"/>
    <n v="33619610"/>
    <s v="0X50  MM T 1"/>
    <x v="4"/>
    <n v="33"/>
    <s v="T_A"/>
    <n v="3500565"/>
    <d v="2022-09-08T00:00:00"/>
    <d v="1899-12-30T18:32:00"/>
    <n v="52140"/>
    <n v="17110"/>
    <n v="35030"/>
    <n v="33601020"/>
    <x v="0"/>
    <x v="0"/>
    <n v="-130"/>
    <n v="-3.6973833902161548E-3"/>
    <s v="Descargado"/>
    <d v="1899-12-30T08:27:00"/>
  </r>
  <r>
    <n v="477"/>
    <n v="20102"/>
    <d v="2022-09-08T00:00:00"/>
    <d v="1899-12-30T10:36:00"/>
    <s v="TTP-566"/>
    <x v="1"/>
    <n v="51920"/>
    <n v="17800"/>
    <n v="34120"/>
    <n v="33653730"/>
    <s v="0X50  MM T 1"/>
    <x v="4"/>
    <n v="33"/>
    <s v="T_A"/>
    <n v="3500604"/>
    <d v="2022-09-08T00:00:00"/>
    <d v="1899-12-30T18:50:00"/>
    <n v="52100"/>
    <n v="17890"/>
    <n v="34210"/>
    <n v="33635230"/>
    <x v="0"/>
    <x v="0"/>
    <n v="90"/>
    <n v="2.637749120750293E-3"/>
    <s v="Descargado"/>
    <d v="1899-12-30T08:14:00"/>
  </r>
  <r>
    <n v="478"/>
    <n v="20113"/>
    <d v="2022-09-08T00:00:00"/>
    <d v="1899-12-30T11:24:00"/>
    <s v="SXV-915"/>
    <x v="1"/>
    <n v="51420"/>
    <n v="17000"/>
    <n v="34420"/>
    <n v="33688150"/>
    <s v="0X50  MM T 3"/>
    <x v="5"/>
    <n v="34"/>
    <s v="T_C"/>
    <n v="3500525"/>
    <d v="2022-09-08T00:00:00"/>
    <d v="1899-12-30T18:44:00"/>
    <n v="51220"/>
    <n v="16960"/>
    <n v="34260"/>
    <n v="33669490"/>
    <x v="1"/>
    <x v="0"/>
    <n v="-160"/>
    <n v="-4.6484601975595582E-3"/>
    <s v="Descargado"/>
    <d v="1899-12-30T07:20:00"/>
  </r>
  <r>
    <n v="479"/>
    <n v="20115"/>
    <d v="2022-09-08T00:00:00"/>
    <d v="1899-12-30T11:17:00"/>
    <s v="SUL-148"/>
    <x v="1"/>
    <n v="47760"/>
    <n v="17670"/>
    <n v="30090"/>
    <n v="33718240"/>
    <s v="0X50  MM T 3"/>
    <x v="3"/>
    <n v="34"/>
    <s v="T_C"/>
    <n v="3500809"/>
    <d v="2022-09-08T00:00:00"/>
    <d v="1899-12-30T22:33:00"/>
    <n v="47660"/>
    <n v="17670"/>
    <n v="29990"/>
    <n v="33699480"/>
    <x v="1"/>
    <x v="0"/>
    <n v="-100"/>
    <n v="-3.3233632436025259E-3"/>
    <s v="Descargado"/>
    <d v="1899-12-30T11:16:00"/>
  </r>
  <r>
    <n v="480"/>
    <n v="20134"/>
    <d v="2022-09-08T00:00:00"/>
    <d v="1899-12-30T12:02:00"/>
    <s v="SKI-254"/>
    <x v="1"/>
    <n v="48880"/>
    <n v="17960"/>
    <n v="30920"/>
    <n v="33749160"/>
    <s v="0X50  MM T 2"/>
    <x v="3"/>
    <n v="32"/>
    <s v="T_B"/>
    <n v="3500644"/>
    <d v="2022-09-08T00:00:00"/>
    <d v="1899-12-30T20:21:00"/>
    <n v="48740"/>
    <n v="17910"/>
    <n v="30830"/>
    <n v="33730310"/>
    <x v="0"/>
    <x v="0"/>
    <n v="-90"/>
    <n v="-2.9107373868046574E-3"/>
    <s v="Descargado"/>
    <d v="1899-12-30T08:19:00"/>
  </r>
  <r>
    <n v="481"/>
    <n v="20135"/>
    <d v="2022-09-08T00:00:00"/>
    <d v="1899-12-30T12:14:00"/>
    <s v="SXS-558"/>
    <x v="1"/>
    <n v="48140"/>
    <n v="16850"/>
    <n v="31290"/>
    <n v="33780450"/>
    <s v="0X50  MM T 2"/>
    <x v="3"/>
    <n v="32"/>
    <s v="T_B"/>
    <n v="3500684"/>
    <d v="2022-09-08T00:00:00"/>
    <d v="1899-12-30T21:13:00"/>
    <n v="48180"/>
    <n v="16810"/>
    <n v="31370"/>
    <n v="33761680"/>
    <x v="0"/>
    <x v="0"/>
    <n v="80"/>
    <n v="2.556727388942154E-3"/>
    <s v="Descargado"/>
    <d v="1899-12-30T08:59:00"/>
  </r>
  <r>
    <n v="482"/>
    <n v="20139"/>
    <d v="2022-09-08T00:00:00"/>
    <d v="1899-12-30T12:29:00"/>
    <s v="JRP-019"/>
    <x v="1"/>
    <n v="48180"/>
    <n v="17150"/>
    <n v="31030"/>
    <n v="33811480"/>
    <s v="0X50  MM T 1"/>
    <x v="3"/>
    <n v="33"/>
    <s v="T_A"/>
    <n v="3500808"/>
    <d v="2022-09-08T00:00:00"/>
    <d v="1899-12-30T22:24:00"/>
    <n v="48080"/>
    <n v="17130"/>
    <n v="30950"/>
    <n v="33792630"/>
    <x v="0"/>
    <x v="0"/>
    <n v="-80"/>
    <n v="-2.5781501772478249E-3"/>
    <s v="Descargado"/>
    <d v="1899-12-30T09:55:00"/>
  </r>
  <r>
    <n v="483"/>
    <n v="20140"/>
    <d v="2022-09-08T00:00:00"/>
    <d v="1899-12-30T12:38:00"/>
    <s v="TIO-245"/>
    <x v="1"/>
    <n v="49040"/>
    <n v="17780"/>
    <n v="31260"/>
    <n v="33842740"/>
    <s v="0X50  MM T 1"/>
    <x v="3"/>
    <n v="33"/>
    <s v="T_A"/>
    <n v="3500646"/>
    <d v="2022-09-08T00:00:00"/>
    <d v="1899-12-30T20:28:00"/>
    <n v="48980"/>
    <n v="17680"/>
    <n v="31300"/>
    <n v="33823930"/>
    <x v="0"/>
    <x v="0"/>
    <n v="40"/>
    <n v="1.2795905310300703E-3"/>
    <s v="Descargado"/>
    <d v="1899-12-30T07:50:00"/>
  </r>
  <r>
    <n v="484"/>
    <n v="20147"/>
    <d v="2022-09-08T00:00:00"/>
    <d v="1899-12-30T13:05:00"/>
    <s v="GDZ-180"/>
    <x v="1"/>
    <n v="52060"/>
    <n v="18540"/>
    <n v="33520"/>
    <n v="33876260"/>
    <s v="0X50  MM T 1"/>
    <x v="5"/>
    <n v="33"/>
    <s v="T_A"/>
    <n v="3500647"/>
    <d v="2022-09-08T00:00:00"/>
    <d v="1899-12-30T20:44:00"/>
    <n v="52100"/>
    <n v="18500"/>
    <n v="33600"/>
    <n v="33857530"/>
    <x v="0"/>
    <x v="0"/>
    <n v="80"/>
    <n v="2.3866348448687352E-3"/>
    <s v="Descargado"/>
    <d v="1899-12-30T07:39:00"/>
  </r>
  <r>
    <n v="485"/>
    <n v="20150"/>
    <d v="2022-09-08T00:00:00"/>
    <d v="1899-12-30T13:23:00"/>
    <s v="ESQ-417"/>
    <x v="1"/>
    <n v="51880"/>
    <n v="18120"/>
    <n v="33760"/>
    <n v="33910020"/>
    <s v="0X50  MM T 1"/>
    <x v="5"/>
    <n v="33"/>
    <s v="T_A"/>
    <n v="3500724"/>
    <d v="2022-09-08T00:00:00"/>
    <d v="1899-12-30T21:31:00"/>
    <n v="52100"/>
    <n v="18300"/>
    <n v="33800"/>
    <n v="33891330"/>
    <x v="0"/>
    <x v="0"/>
    <n v="40"/>
    <n v="1.1848341232227489E-3"/>
    <s v="Descargado"/>
    <d v="1899-12-30T08:08:00"/>
  </r>
  <r>
    <n v="486"/>
    <n v="20151"/>
    <d v="2022-09-08T00:00:00"/>
    <d v="1899-12-30T13:40:00"/>
    <s v="JRP-073"/>
    <x v="1"/>
    <n v="48660"/>
    <n v="17580"/>
    <n v="31080"/>
    <n v="33941100"/>
    <s v="0X50  MM T 1"/>
    <x v="3"/>
    <n v="33"/>
    <s v="T_A"/>
    <n v="3500665"/>
    <d v="2022-09-08T00:00:00"/>
    <d v="1899-12-30T21:12:00"/>
    <n v="48620"/>
    <n v="17460"/>
    <n v="31160"/>
    <n v="33922490"/>
    <x v="0"/>
    <x v="0"/>
    <n v="80"/>
    <n v="2.5740025740025739E-3"/>
    <s v="Descargado"/>
    <d v="1899-12-30T07:32:00"/>
  </r>
  <r>
    <n v="487"/>
    <n v="20152"/>
    <d v="2022-09-08T00:00:00"/>
    <d v="1899-12-30T14:04:00"/>
    <s v="GDW-444"/>
    <x v="1"/>
    <n v="51580"/>
    <n v="18670"/>
    <n v="32910"/>
    <n v="33974010"/>
    <s v="0X50  MM T 1"/>
    <x v="5"/>
    <n v="33"/>
    <s v="T_A"/>
    <n v="3500746"/>
    <d v="2022-09-08T00:00:00"/>
    <d v="1899-12-30T21:33:00"/>
    <n v="51500"/>
    <n v="18650"/>
    <n v="32850"/>
    <n v="33955340"/>
    <x v="0"/>
    <x v="0"/>
    <n v="-60"/>
    <n v="-1.8231540565177757E-3"/>
    <s v="Descargado"/>
    <d v="1899-12-30T07:29:00"/>
  </r>
  <r>
    <n v="488"/>
    <n v="20153"/>
    <d v="2022-09-08T00:00:00"/>
    <d v="1899-12-30T14:10:00"/>
    <s v="FNL-707"/>
    <x v="1"/>
    <n v="51920"/>
    <n v="17240"/>
    <n v="34680"/>
    <n v="34008690"/>
    <s v="0X50  MM T 3"/>
    <x v="5"/>
    <n v="34"/>
    <s v="T_C"/>
    <n v="3500904"/>
    <d v="2022-09-09T00:00:00"/>
    <d v="1899-12-30T08:18:00"/>
    <n v="52000"/>
    <n v="17350"/>
    <n v="34650"/>
    <n v="33989990"/>
    <x v="1"/>
    <x v="0"/>
    <n v="-30"/>
    <n v="-8.6505190311418688E-4"/>
    <s v="Descargado"/>
    <d v="1899-12-30T18:08:00"/>
  </r>
  <r>
    <n v="489"/>
    <n v="20154"/>
    <d v="2022-09-08T00:00:00"/>
    <d v="1899-12-30T14:12:00"/>
    <s v="GDX-786"/>
    <x v="1"/>
    <n v="52120"/>
    <n v="17580"/>
    <n v="34540"/>
    <n v="34043230"/>
    <s v="0X50  MM T 3"/>
    <x v="4"/>
    <n v="34"/>
    <s v="T_C"/>
    <n v="3500925"/>
    <d v="2022-09-09T00:00:00"/>
    <d v="1899-12-30T08:32:00"/>
    <n v="52200"/>
    <n v="17710"/>
    <n v="34490"/>
    <n v="34024480"/>
    <x v="1"/>
    <x v="0"/>
    <n v="-50"/>
    <n v="-1.4475969889982628E-3"/>
    <s v="Descargado"/>
    <d v="1899-12-30T18:20:00"/>
  </r>
  <r>
    <n v="490"/>
    <n v="20156"/>
    <d v="2022-09-08T00:00:00"/>
    <d v="1899-12-30T14:16:00"/>
    <s v="TPP-899"/>
    <x v="1"/>
    <n v="51500"/>
    <n v="17260"/>
    <n v="34240"/>
    <n v="34077470"/>
    <s v="0X50  MM T 1"/>
    <x v="4"/>
    <n v="33"/>
    <s v="T_A"/>
    <n v="3500824"/>
    <d v="2022-09-08T00:00:00"/>
    <d v="1899-12-30T22:40:00"/>
    <n v="51520"/>
    <n v="17410"/>
    <n v="34110"/>
    <n v="34058590"/>
    <x v="0"/>
    <x v="0"/>
    <n v="-130"/>
    <n v="-3.7967289719626168E-3"/>
    <s v="Descargado"/>
    <d v="1899-12-30T08:24:00"/>
  </r>
  <r>
    <n v="491"/>
    <n v="20157"/>
    <d v="2022-09-08T00:00:00"/>
    <d v="1899-12-30T14:30:00"/>
    <s v="XVH-367"/>
    <x v="1"/>
    <n v="48280"/>
    <n v="17250"/>
    <n v="31030"/>
    <n v="34108500"/>
    <s v="0X50  MM T 1"/>
    <x v="3"/>
    <n v="33"/>
    <s v="T_A"/>
    <n v="3501924"/>
    <d v="2022-09-09T00:00:00"/>
    <d v="1899-12-30T13:32:00"/>
    <n v="48160"/>
    <n v="17120"/>
    <n v="31040"/>
    <n v="34089630"/>
    <x v="0"/>
    <x v="0"/>
    <n v="10"/>
    <n v="3.2226877215597811E-4"/>
    <s v="Descargado"/>
    <d v="1899-12-30T23:02:00"/>
  </r>
  <r>
    <n v="492"/>
    <n v="20158"/>
    <d v="2022-09-08T00:00:00"/>
    <d v="1899-12-30T14:42:00"/>
    <s v="JYN-994"/>
    <x v="1"/>
    <n v="52480"/>
    <n v="18070"/>
    <n v="34410"/>
    <n v="34142910"/>
    <s v="0X50  MM T 1"/>
    <x v="5"/>
    <n v="33"/>
    <s v="T_A"/>
    <n v="3500806"/>
    <d v="2022-09-08T00:00:00"/>
    <d v="1899-12-30T22:11:00"/>
    <n v="52460"/>
    <n v="17980"/>
    <n v="34480"/>
    <n v="34124110"/>
    <x v="0"/>
    <x v="0"/>
    <n v="70"/>
    <n v="2.0342923568730021E-3"/>
    <s v="Descargado"/>
    <d v="1899-12-30T07:29:00"/>
  </r>
  <r>
    <n v="493"/>
    <n v="20170"/>
    <d v="2022-09-08T00:00:00"/>
    <d v="1899-12-30T14:58:00"/>
    <s v="JYW-480"/>
    <x v="1"/>
    <n v="52540"/>
    <n v="18240"/>
    <n v="34300"/>
    <n v="34177210"/>
    <s v="0X50  MM T 1"/>
    <x v="5"/>
    <n v="33"/>
    <s v="T_A"/>
    <n v="3500805"/>
    <d v="2022-09-08T00:00:00"/>
    <d v="1899-12-30T22:07:00"/>
    <n v="52560"/>
    <n v="18180"/>
    <n v="34380"/>
    <n v="34158490"/>
    <x v="0"/>
    <x v="0"/>
    <n v="80"/>
    <n v="2.3323615160349854E-3"/>
    <s v="Descargado"/>
    <d v="1899-12-30T07:09:00"/>
  </r>
  <r>
    <n v="494"/>
    <n v="20171"/>
    <d v="2022-09-08T00:00:00"/>
    <d v="1899-12-30T15:20:00"/>
    <s v="GDY-710"/>
    <x v="1"/>
    <n v="51680"/>
    <n v="17940"/>
    <n v="33740"/>
    <n v="34210950"/>
    <s v="0X50  MM T 3"/>
    <x v="5"/>
    <n v="34"/>
    <s v="T_C"/>
    <n v="3500807"/>
    <d v="2022-09-08T00:00:00"/>
    <d v="1899-12-30T22:16:00"/>
    <n v="51640"/>
    <n v="17890"/>
    <n v="33750"/>
    <n v="34192240"/>
    <x v="1"/>
    <x v="0"/>
    <n v="10"/>
    <n v="2.9638411381149968E-4"/>
    <s v="Descargado"/>
    <d v="1899-12-30T06:56:00"/>
  </r>
  <r>
    <n v="495"/>
    <n v="20172"/>
    <d v="2022-09-08T00:00:00"/>
    <d v="1899-12-30T15:29:00"/>
    <s v="JYN-867"/>
    <x v="1"/>
    <n v="52240"/>
    <n v="18100"/>
    <n v="34140"/>
    <n v="34245090"/>
    <s v="0X50  MM T 3"/>
    <x v="5"/>
    <n v="34"/>
    <s v="T_C"/>
    <n v="3500804"/>
    <d v="2022-09-08T00:00:00"/>
    <d v="1899-12-30T21:58:00"/>
    <n v="52920"/>
    <n v="18750"/>
    <n v="34170"/>
    <n v="34226410"/>
    <x v="1"/>
    <x v="0"/>
    <n v="30"/>
    <n v="8.7873462214411243E-4"/>
    <s v="Descargado"/>
    <d v="1899-12-30T06:29:00"/>
  </r>
  <r>
    <n v="496"/>
    <n v="20175"/>
    <d v="2022-09-08T00:00:00"/>
    <d v="1899-12-30T15:43:00"/>
    <s v="TKF-858"/>
    <x v="1"/>
    <n v="48560"/>
    <n v="17890"/>
    <n v="30670"/>
    <n v="34275760"/>
    <s v="0X50  MM T 3"/>
    <x v="3"/>
    <n v="34"/>
    <s v="T_C"/>
    <n v="3501024"/>
    <d v="2022-09-09T00:00:00"/>
    <d v="1899-12-30T09:03:00"/>
    <n v="48440"/>
    <n v="17740"/>
    <n v="30700"/>
    <n v="34257110"/>
    <x v="1"/>
    <x v="0"/>
    <n v="30"/>
    <n v="9.7815454841865008E-4"/>
    <s v="Descargado"/>
    <d v="1899-12-30T17:20:00"/>
  </r>
  <r>
    <n v="497"/>
    <n v="20184"/>
    <d v="2022-09-08T00:00:00"/>
    <d v="1899-12-30T15:55:00"/>
    <s v="STW-825"/>
    <x v="1"/>
    <n v="51820"/>
    <n v="17230"/>
    <n v="34590"/>
    <n v="34310350"/>
    <s v="0X50  MM T 3"/>
    <x v="4"/>
    <n v="34"/>
    <s v="T_C"/>
    <n v="3501064"/>
    <d v="2022-09-09T00:00:00"/>
    <d v="1899-12-30T09:25:00"/>
    <n v="52020"/>
    <n v="17330"/>
    <n v="34690"/>
    <n v="34291800"/>
    <x v="1"/>
    <x v="0"/>
    <n v="100"/>
    <n v="2.8910089621277824E-3"/>
    <s v="Descargado"/>
    <d v="1899-12-30T17:30:00"/>
  </r>
  <r>
    <n v="498"/>
    <n v="20195"/>
    <d v="2022-09-08T00:00:00"/>
    <d v="1899-12-30T16:21:00"/>
    <s v="TSR-898"/>
    <x v="1"/>
    <n v="49000"/>
    <n v="17770"/>
    <n v="31230"/>
    <n v="34341580"/>
    <s v="0X50  MM T 3"/>
    <x v="3"/>
    <n v="34"/>
    <s v="T_C"/>
    <n v="3500964"/>
    <d v="2022-09-09T00:00:00"/>
    <d v="1899-12-30T08:34:00"/>
    <n v="49180"/>
    <n v="17580"/>
    <n v="31600"/>
    <n v="34323400"/>
    <x v="1"/>
    <x v="0"/>
    <n v="370"/>
    <n v="1.1847582452769772E-2"/>
    <s v="Descargado"/>
    <d v="1899-12-30T16:13:00"/>
  </r>
  <r>
    <n v="499"/>
    <n v="20196"/>
    <d v="2022-09-08T00:00:00"/>
    <d v="1899-12-30T16:15:00"/>
    <s v="TPV-401"/>
    <x v="1"/>
    <n v="51960"/>
    <n v="17870"/>
    <n v="34090"/>
    <n v="34375670"/>
    <s v="0X50  MM T 3"/>
    <x v="5"/>
    <n v="34"/>
    <s v="T_C"/>
    <n v="3501065"/>
    <d v="2022-09-09T00:00:00"/>
    <d v="1899-12-30T09:26:00"/>
    <n v="51860"/>
    <n v="17690"/>
    <n v="34170"/>
    <n v="34357570"/>
    <x v="1"/>
    <x v="0"/>
    <n v="80"/>
    <n v="2.3467292461132297E-3"/>
    <s v="Descargado"/>
    <d v="1899-12-30T17:11:00"/>
  </r>
  <r>
    <n v="500"/>
    <n v="20198"/>
    <d v="2022-09-08T00:00:00"/>
    <d v="1899-12-30T16:38:00"/>
    <s v="TLK-055"/>
    <x v="1"/>
    <n v="48780"/>
    <n v="17500"/>
    <n v="31280"/>
    <n v="34406950"/>
    <s v="0X50  MM T 1"/>
    <x v="3"/>
    <n v="33"/>
    <s v="T_A"/>
    <n v="3501044"/>
    <d v="2022-09-09T00:00:00"/>
    <d v="1899-12-30T09:22:00"/>
    <n v="48740"/>
    <n v="17450"/>
    <n v="31290"/>
    <n v="34388860"/>
    <x v="0"/>
    <x v="0"/>
    <n v="10"/>
    <n v="3.1969309462915604E-4"/>
    <s v="Descargado"/>
    <d v="1899-12-30T16:44:00"/>
  </r>
  <r>
    <n v="501"/>
    <n v="20200"/>
    <d v="2022-09-08T00:00:00"/>
    <d v="1899-12-30T16:35:00"/>
    <s v="GDY-331"/>
    <x v="1"/>
    <n v="52500"/>
    <n v="18580"/>
    <n v="33920"/>
    <n v="34440870"/>
    <s v="0X50  MM T 1"/>
    <x v="5"/>
    <n v="33"/>
    <s v="T_A"/>
    <n v="3501144"/>
    <d v="2022-09-09T00:00:00"/>
    <d v="1899-12-30T09:46:00"/>
    <n v="52440"/>
    <n v="18510"/>
    <n v="33930"/>
    <n v="34422790"/>
    <x v="0"/>
    <x v="0"/>
    <n v="10"/>
    <n v="2.9481132075471697E-4"/>
    <s v="Descargado"/>
    <d v="1899-12-30T17:11:00"/>
  </r>
  <r>
    <n v="502"/>
    <n v="20205"/>
    <d v="2022-09-08T00:00:00"/>
    <d v="1899-12-30T16:53:00"/>
    <s v="STO-302"/>
    <x v="1"/>
    <n v="51680"/>
    <n v="17210"/>
    <n v="34470"/>
    <n v="34475340"/>
    <s v="0X50  MM T 2"/>
    <x v="4"/>
    <n v="35"/>
    <s v="T_B"/>
    <n v="3501104"/>
    <d v="2022-09-09T00:00:00"/>
    <d v="1899-12-30T09:28:00"/>
    <n v="51860"/>
    <n v="17320"/>
    <n v="34540"/>
    <n v="34457330"/>
    <x v="0"/>
    <x v="0"/>
    <n v="70"/>
    <n v="2.0307513780098638E-3"/>
    <s v="Descargado"/>
    <d v="1899-12-30T16:35:00"/>
  </r>
  <r>
    <n v="503"/>
    <n v="20213"/>
    <d v="2022-09-08T00:00:00"/>
    <d v="1899-12-30T17:19:00"/>
    <s v="JRP-091"/>
    <x v="1"/>
    <n v="48800"/>
    <n v="17450"/>
    <n v="31350"/>
    <n v="34506690"/>
    <s v="0X50  MM T 3"/>
    <x v="3"/>
    <n v="34"/>
    <s v="T_C"/>
    <n v="3501344"/>
    <d v="2022-09-09T00:00:00"/>
    <d v="1899-12-30T10:41:00"/>
    <n v="48760"/>
    <n v="17350"/>
    <n v="31410"/>
    <n v="34488740"/>
    <x v="1"/>
    <x v="0"/>
    <n v="60"/>
    <n v="1.9138755980861245E-3"/>
    <s v="Descargado"/>
    <d v="1899-12-30T17:22:00"/>
  </r>
  <r>
    <n v="504"/>
    <n v="20214"/>
    <d v="2022-09-08T00:00:00"/>
    <d v="1899-12-30T17:26:00"/>
    <s v="SSW-836"/>
    <x v="1"/>
    <n v="49020"/>
    <n v="17490"/>
    <n v="31530"/>
    <n v="34538220"/>
    <s v="0X50  MM T 3"/>
    <x v="3"/>
    <n v="34"/>
    <s v="T_C"/>
    <n v="3501124"/>
    <d v="2022-09-09T00:00:00"/>
    <d v="1899-12-30T09:37:00"/>
    <n v="48980"/>
    <n v="17400"/>
    <n v="31580"/>
    <n v="34520320"/>
    <x v="1"/>
    <x v="0"/>
    <n v="50"/>
    <n v="1.585791309863622E-3"/>
    <s v="Descargado"/>
    <d v="1899-12-30T16:11:00"/>
  </r>
  <r>
    <n v="505"/>
    <n v="20223"/>
    <d v="2022-09-08T00:00:00"/>
    <d v="1899-12-30T18:05:00"/>
    <s v="GDY-864"/>
    <x v="1"/>
    <n v="52440"/>
    <n v="18900"/>
    <n v="33540"/>
    <n v="34571760"/>
    <s v="0X50  MM T 1"/>
    <x v="5"/>
    <n v="33"/>
    <s v="T_A"/>
    <n v="3501284"/>
    <d v="2022-09-09T00:00:00"/>
    <d v="1899-12-30T10:20:00"/>
    <n v="52460"/>
    <n v="19080"/>
    <n v="33380"/>
    <n v="34553700"/>
    <x v="0"/>
    <x v="0"/>
    <n v="-160"/>
    <n v="-4.7704233750745376E-3"/>
    <s v="Descargado"/>
    <d v="1899-12-30T16:15:00"/>
  </r>
  <r>
    <n v="506"/>
    <n v="20224"/>
    <d v="2022-09-08T00:00:00"/>
    <d v="1899-12-30T18:08:00"/>
    <s v="TPV-341"/>
    <x v="1"/>
    <n v="51800"/>
    <n v="18280"/>
    <n v="33520"/>
    <n v="34605280"/>
    <s v="0X50  MM T 1"/>
    <x v="5"/>
    <n v="33"/>
    <s v="T_A"/>
    <n v="3501664"/>
    <d v="2022-09-09T00:00:00"/>
    <d v="1899-12-30T11:27:00"/>
    <n v="51700"/>
    <n v="17970"/>
    <n v="33730"/>
    <n v="34587430"/>
    <x v="0"/>
    <x v="0"/>
    <n v="210"/>
    <n v="6.2649164677804296E-3"/>
    <s v="Descargado"/>
    <d v="1899-12-30T17:19:00"/>
  </r>
  <r>
    <n v="507"/>
    <n v="20225"/>
    <d v="2022-09-08T00:00:00"/>
    <d v="1899-12-30T18:40:00"/>
    <s v="JRP-080"/>
    <x v="1"/>
    <n v="48440"/>
    <n v="17430"/>
    <n v="31010"/>
    <n v="34636290"/>
    <s v="0X50  MM T 1"/>
    <x v="3"/>
    <n v="33"/>
    <s v="T_A"/>
    <n v="3501224"/>
    <d v="2022-09-09T00:00:00"/>
    <d v="1899-12-30T09:59:00"/>
    <n v="48400"/>
    <n v="17300"/>
    <n v="31100"/>
    <n v="34618530"/>
    <x v="0"/>
    <x v="0"/>
    <n v="90"/>
    <n v="2.9022895840051595E-3"/>
    <s v="Descargado"/>
    <d v="1899-12-30T15:19:00"/>
  </r>
  <r>
    <n v="508"/>
    <n v="20226"/>
    <d v="2022-09-08T00:00:00"/>
    <d v="1899-12-30T18:58:00"/>
    <s v="TJZ-838"/>
    <x v="1"/>
    <n v="52040"/>
    <n v="17750"/>
    <n v="34290"/>
    <n v="34670580"/>
    <s v="0X50  MM T 1"/>
    <x v="3"/>
    <n v="33"/>
    <s v="T_A"/>
    <n v="3501004"/>
    <d v="2022-09-09T00:00:00"/>
    <d v="1899-12-30T08:37:00"/>
    <n v="52180"/>
    <n v="17920"/>
    <n v="34260"/>
    <n v="34652790"/>
    <x v="0"/>
    <x v="0"/>
    <n v="-30"/>
    <n v="-8.7489063867016625E-4"/>
    <s v="Descargado"/>
    <d v="1899-12-30T13:39:00"/>
  </r>
  <r>
    <n v="509"/>
    <n v="20227"/>
    <d v="2022-09-08T00:00:00"/>
    <d v="1899-12-30T19:10:00"/>
    <s v="SMA-268"/>
    <x v="1"/>
    <n v="48060"/>
    <n v="17410"/>
    <n v="30650"/>
    <n v="34701230"/>
    <s v="0X50  MM T 1"/>
    <x v="3"/>
    <n v="33"/>
    <s v="T_A"/>
    <n v="3501604"/>
    <d v="2022-09-09T00:00:00"/>
    <d v="1899-12-30T11:04:00"/>
    <n v="47920"/>
    <n v="17260"/>
    <n v="30660"/>
    <n v="34683450"/>
    <x v="0"/>
    <x v="0"/>
    <n v="10"/>
    <n v="3.2626427406199022E-4"/>
    <s v="Descargado"/>
    <d v="1899-12-30T15:54:00"/>
  </r>
  <r>
    <n v="510"/>
    <n v="20228"/>
    <d v="2022-09-08T00:00:00"/>
    <d v="1899-12-30T19:28:00"/>
    <s v="SYS-261"/>
    <x v="1"/>
    <n v="51800"/>
    <n v="17850"/>
    <n v="33950"/>
    <n v="34735180"/>
    <s v="0X50  MM T 1"/>
    <x v="5"/>
    <n v="33"/>
    <s v="T_A"/>
    <n v="3502004"/>
    <d v="2022-09-09T00:00:00"/>
    <d v="1899-12-30T15:23:00"/>
    <n v="51720"/>
    <n v="17860"/>
    <n v="33860"/>
    <n v="34717310"/>
    <x v="0"/>
    <x v="0"/>
    <n v="-90"/>
    <n v="-2.650957290132548E-3"/>
    <s v="Descargado"/>
    <d v="1899-12-30T19:55:00"/>
  </r>
  <r>
    <n v="511"/>
    <n v="20233"/>
    <d v="2022-09-08T00:00:00"/>
    <d v="1899-12-30T19:45:00"/>
    <s v="TJY-483"/>
    <x v="1"/>
    <n v="51420"/>
    <n v="17750"/>
    <n v="33670"/>
    <n v="34768850"/>
    <s v="0X50  MM T 1"/>
    <x v="5"/>
    <n v="33"/>
    <s v="T_A"/>
    <n v="3501764"/>
    <d v="2022-09-09T00:00:00"/>
    <d v="1899-12-30T11:55:00"/>
    <n v="51520"/>
    <n v="17820"/>
    <n v="33700"/>
    <n v="34751010"/>
    <x v="0"/>
    <x v="0"/>
    <n v="30"/>
    <n v="8.9100089100089099E-4"/>
    <s v="Descargado"/>
    <d v="1899-12-30T16:10:00"/>
  </r>
  <r>
    <n v="512"/>
    <n v="20238"/>
    <d v="2022-09-08T00:00:00"/>
    <d v="1899-12-30T20:17:00"/>
    <s v="XVM-605"/>
    <x v="1"/>
    <n v="48320"/>
    <n v="17880"/>
    <n v="30440"/>
    <n v="34799290"/>
    <s v="0X50  MM T 1"/>
    <x v="3"/>
    <n v="33"/>
    <s v="T_A"/>
    <n v="3502104"/>
    <d v="2022-09-09T00:00:00"/>
    <d v="1899-12-30T14:17:00"/>
    <n v="48080"/>
    <n v="17570"/>
    <n v="30510"/>
    <n v="34781520"/>
    <x v="0"/>
    <x v="0"/>
    <n v="70"/>
    <n v="2.2996057818659658E-3"/>
    <s v="Descargado"/>
    <d v="1899-12-30T18:00:00"/>
  </r>
  <r>
    <n v="513"/>
    <n v="20241"/>
    <d v="2022-09-08T00:00:00"/>
    <d v="1899-12-30T20:31:00"/>
    <s v="TMI-773"/>
    <x v="1"/>
    <n v="48120"/>
    <n v="17520"/>
    <n v="30600"/>
    <n v="34829890"/>
    <s v="0X50  MM T 1"/>
    <x v="3"/>
    <n v="33"/>
    <s v="T_A"/>
    <n v="3502184"/>
    <d v="2022-09-09T00:00:00"/>
    <d v="1899-12-30T15:03:00"/>
    <n v="47840"/>
    <n v="17150"/>
    <n v="30690"/>
    <n v="34812210"/>
    <x v="0"/>
    <x v="0"/>
    <n v="90"/>
    <n v="2.9411764705882353E-3"/>
    <s v="Descargado"/>
    <d v="1899-12-30T18:32:00"/>
  </r>
  <r>
    <n v="514"/>
    <n v="20245"/>
    <d v="2022-09-08T00:00:00"/>
    <d v="1899-12-30T20:44:00"/>
    <s v="JRP-057"/>
    <x v="1"/>
    <n v="48000"/>
    <n v="17340"/>
    <n v="30660"/>
    <n v="34860550"/>
    <s v="0X50  MM T 1"/>
    <x v="3"/>
    <n v="33"/>
    <s v="T_A"/>
    <n v="3501324"/>
    <d v="2022-09-09T00:00:00"/>
    <d v="1899-12-30T10:21:00"/>
    <n v="47800"/>
    <n v="16950"/>
    <n v="30850"/>
    <n v="34843060"/>
    <x v="0"/>
    <x v="0"/>
    <n v="190"/>
    <n v="6.1969993476842788E-3"/>
    <s v="Descargado"/>
    <d v="1899-12-30T13:37:00"/>
  </r>
  <r>
    <n v="515"/>
    <n v="20259"/>
    <d v="2022-09-08T00:00:00"/>
    <d v="1899-12-30T22:00:00"/>
    <s v="JRP-060"/>
    <x v="1"/>
    <n v="48520"/>
    <n v="17380"/>
    <n v="31140"/>
    <n v="34891690"/>
    <s v="0X50  MM T 1"/>
    <x v="3"/>
    <n v="33"/>
    <s v="T_A"/>
    <n v="3501804"/>
    <d v="2022-09-09T00:00:00"/>
    <d v="1899-12-30T11:56:00"/>
    <n v="48280"/>
    <n v="17090"/>
    <n v="31190"/>
    <n v="34874250"/>
    <x v="0"/>
    <x v="0"/>
    <n v="50"/>
    <n v="1.6056518946692357E-3"/>
    <s v="Descargado"/>
    <d v="1899-12-30T13:56:00"/>
  </r>
  <r>
    <n v="516"/>
    <n v="20271"/>
    <d v="2022-09-08T00:00:00"/>
    <d v="1899-12-30T23:48:00"/>
    <s v="JRP-053"/>
    <x v="1"/>
    <n v="48820"/>
    <n v="17520"/>
    <n v="31300"/>
    <n v="34922990"/>
    <s v="0X50  MM T 1"/>
    <x v="3"/>
    <n v="33"/>
    <s v="T_A"/>
    <n v="3502264"/>
    <d v="2022-09-09T00:00:00"/>
    <d v="1899-12-30T15:24:00"/>
    <n v="48640"/>
    <n v="17220"/>
    <n v="31420"/>
    <n v="34905670"/>
    <x v="0"/>
    <x v="0"/>
    <n v="120"/>
    <n v="3.8338658146964857E-3"/>
    <s v="Descargado"/>
    <d v="1899-12-30T15:36:00"/>
  </r>
  <r>
    <n v="517"/>
    <n v="20275"/>
    <d v="2022-09-09T00:00:00"/>
    <d v="1899-12-30T02:21:00"/>
    <s v="TKD-337"/>
    <x v="1"/>
    <n v="48580"/>
    <n v="16660"/>
    <n v="31920"/>
    <n v="34954910"/>
    <s v="0X50  MM T 1"/>
    <x v="3"/>
    <n v="33"/>
    <s v="T_A"/>
    <n v="3502084"/>
    <d v="2022-09-09T00:00:00"/>
    <d v="1899-12-30T14:09:00"/>
    <n v="48440"/>
    <n v="16390"/>
    <n v="32050"/>
    <n v="34937720"/>
    <x v="0"/>
    <x v="0"/>
    <n v="130"/>
    <n v="4.0726817042606514E-3"/>
    <s v="Descargado"/>
    <d v="1899-12-30T11:48:00"/>
  </r>
  <r>
    <n v="518"/>
    <n v="20279"/>
    <d v="2022-09-09T00:00:00"/>
    <d v="1899-12-30T02:40:00"/>
    <s v="ESQ-417"/>
    <x v="1"/>
    <n v="51840"/>
    <n v="18410"/>
    <n v="33430"/>
    <n v="34988340"/>
    <s v="0X50  MM T 1"/>
    <x v="5"/>
    <n v="33"/>
    <s v="T_A"/>
    <n v="3502124"/>
    <d v="2022-09-09T00:00:00"/>
    <d v="1899-12-30T14:28:00"/>
    <n v="51820"/>
    <n v="18360"/>
    <n v="33460"/>
    <n v="34971180"/>
    <x v="0"/>
    <x v="0"/>
    <n v="30"/>
    <n v="8.9739754711337118E-4"/>
    <s v="Descargado"/>
    <d v="1899-12-30T11:48:00"/>
  </r>
  <r>
    <n v="519"/>
    <n v="20290"/>
    <d v="2022-09-09T00:00:00"/>
    <d v="1899-12-30T03:23:00"/>
    <s v="GDW-444"/>
    <x v="1"/>
    <n v="52080"/>
    <n v="19080"/>
    <n v="33000"/>
    <n v="35021340"/>
    <s v="0X50  MM T 3"/>
    <x v="5"/>
    <n v="34"/>
    <s v="T_C"/>
    <n v="3502644"/>
    <d v="2022-09-09T00:00:00"/>
    <d v="1899-12-30T16:46:00"/>
    <n v="51740"/>
    <n v="19070"/>
    <n v="32670"/>
    <n v="35003850"/>
    <x v="1"/>
    <x v="0"/>
    <n v="-330"/>
    <n v="-0.01"/>
    <s v="Descargado"/>
    <d v="1899-12-30T13:23:00"/>
  </r>
  <r>
    <n v="520"/>
    <n v="20291"/>
    <d v="2022-09-09T00:00:00"/>
    <d v="1899-12-30T04:13:00"/>
    <s v="SOE-646"/>
    <x v="1"/>
    <n v="48420"/>
    <n v="16720"/>
    <n v="31700"/>
    <n v="35053040"/>
    <s v="0X50  MM T 1"/>
    <x v="3"/>
    <n v="33"/>
    <s v="T_A"/>
    <n v="3502544"/>
    <d v="2022-09-09T00:00:00"/>
    <d v="1899-12-30T16:22:00"/>
    <n v="48260"/>
    <n v="16750"/>
    <n v="31510"/>
    <n v="35035360"/>
    <x v="0"/>
    <x v="0"/>
    <n v="-190"/>
    <n v="-5.9936908517350162E-3"/>
    <s v="Descargado"/>
    <d v="1899-12-30T12:09:00"/>
  </r>
  <r>
    <n v="521"/>
    <n v="20295"/>
    <d v="2022-09-09T00:00:00"/>
    <d v="1899-12-30T07:41:00"/>
    <s v="SMI-498"/>
    <x v="1"/>
    <n v="48940"/>
    <n v="17910"/>
    <n v="31030"/>
    <n v="35084070"/>
    <s v="0X50  MM T 3"/>
    <x v="3"/>
    <n v="34"/>
    <s v="T_C"/>
    <n v="3502344"/>
    <d v="2022-09-09T00:00:00"/>
    <d v="1899-12-30T15:55:00"/>
    <n v="48700"/>
    <n v="17680"/>
    <n v="31020"/>
    <n v="35066380"/>
    <x v="1"/>
    <x v="0"/>
    <n v="-10"/>
    <n v="-3.2226877215597811E-4"/>
    <s v="Descargado"/>
    <d v="1899-12-30T08:14:00"/>
  </r>
  <r>
    <n v="522"/>
    <n v="20296"/>
    <d v="2022-09-09T00:00:00"/>
    <d v="1899-12-30T07:55:00"/>
    <s v="TKD-395"/>
    <x v="1"/>
    <n v="48780"/>
    <n v="17690"/>
    <n v="31090"/>
    <n v="35115160"/>
    <s v="0X50  MM T 3"/>
    <x v="3"/>
    <n v="34"/>
    <s v="T_C"/>
    <n v="3502684"/>
    <d v="2022-09-09T00:00:00"/>
    <d v="1899-12-30T17:36:00"/>
    <n v="48600"/>
    <n v="17530"/>
    <n v="31070"/>
    <n v="35097450"/>
    <x v="1"/>
    <x v="0"/>
    <n v="-20"/>
    <n v="-6.4329366355741395E-4"/>
    <s v="Descargado"/>
    <d v="1899-12-30T09:41:00"/>
  </r>
  <r>
    <n v="523"/>
    <n v="20298"/>
    <d v="2022-09-09T00:00:00"/>
    <d v="1899-12-30T07:59:00"/>
    <s v="ZNL-102"/>
    <x v="1"/>
    <n v="51820"/>
    <n v="18550"/>
    <n v="33270"/>
    <n v="35148430"/>
    <s v="0X50  MM T 2"/>
    <x v="5"/>
    <n v="35"/>
    <s v="T_B"/>
    <n v="3502764"/>
    <d v="2022-09-09T00:00:00"/>
    <d v="1899-12-30T18:08:00"/>
    <n v="51640"/>
    <n v="18270"/>
    <n v="33370"/>
    <n v="35130820"/>
    <x v="0"/>
    <x v="0"/>
    <n v="100"/>
    <n v="3.0057108506161708E-3"/>
    <s v="Descargado"/>
    <d v="1899-12-30T10:09:00"/>
  </r>
  <r>
    <n v="524"/>
    <n v="20301"/>
    <d v="2022-09-09T00:00:00"/>
    <d v="1899-12-30T08:01:00"/>
    <s v="JYM-720"/>
    <x v="1"/>
    <n v="52040"/>
    <n v="17420"/>
    <n v="34620"/>
    <n v="35183050"/>
    <s v="0X50  MM T 2"/>
    <x v="4"/>
    <n v="35"/>
    <s v="T_B"/>
    <n v="3502404"/>
    <d v="2022-09-09T00:00:00"/>
    <d v="1899-12-30T16:04:00"/>
    <n v="52120"/>
    <n v="17430"/>
    <n v="34690"/>
    <n v="35165510"/>
    <x v="0"/>
    <x v="0"/>
    <n v="70"/>
    <n v="2.0219526285384171E-3"/>
    <s v="Descargado"/>
    <d v="1899-12-30T08:03:00"/>
  </r>
  <r>
    <n v="525"/>
    <n v="20299"/>
    <d v="2022-09-09T00:00:00"/>
    <d v="1899-12-30T08:26:00"/>
    <s v="WAD-711"/>
    <x v="1"/>
    <n v="48500"/>
    <n v="18090"/>
    <n v="30410"/>
    <n v="35213460"/>
    <s v="0X50  MM T 3"/>
    <x v="3"/>
    <n v="34"/>
    <s v="T_C"/>
    <n v="3502664"/>
    <d v="2022-09-09T00:00:00"/>
    <d v="1899-12-30T17:33:00"/>
    <n v="48400"/>
    <n v="17930"/>
    <n v="30470"/>
    <n v="35195980"/>
    <x v="1"/>
    <x v="0"/>
    <n v="60"/>
    <n v="1.9730351857941467E-3"/>
    <s v="Descargado"/>
    <d v="1899-12-30T09:07:00"/>
  </r>
  <r>
    <n v="526"/>
    <n v="20302"/>
    <d v="2022-09-09T00:00:00"/>
    <d v="1899-12-30T08:23:00"/>
    <s v="UPR-974"/>
    <x v="1"/>
    <n v="49020"/>
    <n v="17280"/>
    <n v="31740"/>
    <n v="35245200"/>
    <s v="0X50  MM T 3"/>
    <x v="3"/>
    <n v="34"/>
    <s v="T_C"/>
    <n v="3502484"/>
    <d v="2022-09-09T00:00:00"/>
    <d v="1899-12-30T16:18:00"/>
    <n v="48900"/>
    <n v="17090"/>
    <n v="31810"/>
    <n v="35227790"/>
    <x v="1"/>
    <x v="0"/>
    <n v="70"/>
    <n v="2.2054190296156269E-3"/>
    <s v="Descargado"/>
    <d v="1899-12-30T07:55:00"/>
  </r>
  <r>
    <n v="527"/>
    <n v="20304"/>
    <d v="2022-09-09T00:00:00"/>
    <d v="1899-12-30T08:28:00"/>
    <s v="GDY-863"/>
    <x v="1"/>
    <n v="51900"/>
    <n v="18760"/>
    <n v="33140"/>
    <n v="35278340"/>
    <s v="0X50  MM T 2"/>
    <x v="5"/>
    <n v="35"/>
    <s v="T_B"/>
    <n v="3502704"/>
    <d v="2022-09-09T00:00:00"/>
    <d v="1899-12-30T18:00:00"/>
    <n v="52300"/>
    <n v="19140"/>
    <n v="33160"/>
    <n v="35260950"/>
    <x v="0"/>
    <x v="0"/>
    <n v="20"/>
    <n v="6.0350030175015089E-4"/>
    <s v="Descargado"/>
    <d v="1899-12-30T09:32:00"/>
  </r>
  <r>
    <n v="528"/>
    <n v="20305"/>
    <d v="2022-09-09T00:00:00"/>
    <d v="1899-12-30T08:34:00"/>
    <s v="WNP-941"/>
    <x v="1"/>
    <n v="51940"/>
    <n v="17680"/>
    <n v="34260"/>
    <n v="35312600"/>
    <s v="0X50  MM T 3"/>
    <x v="4"/>
    <n v="34"/>
    <s v="T_C"/>
    <n v="3502624"/>
    <d v="2022-09-09T00:00:00"/>
    <d v="1899-12-30T16:41:00"/>
    <n v="51940"/>
    <n v="17690"/>
    <n v="34250"/>
    <n v="35295200"/>
    <x v="1"/>
    <x v="0"/>
    <n v="-10"/>
    <n v="-2.918855808523059E-4"/>
    <s v="Descargado"/>
    <d v="1899-12-30T08:07:00"/>
  </r>
  <r>
    <n v="529"/>
    <n v="20306"/>
    <d v="2022-09-09T00:00:00"/>
    <d v="1899-12-30T08:53:00"/>
    <s v="JRO-994"/>
    <x v="1"/>
    <n v="48200"/>
    <n v="17320"/>
    <n v="30880"/>
    <n v="35343480"/>
    <s v="0X50  MM T 3"/>
    <x v="3"/>
    <n v="34"/>
    <s v="T_C"/>
    <n v="3502724"/>
    <d v="2022-09-09T00:00:00"/>
    <d v="1899-12-30T18:08:00"/>
    <n v="48100"/>
    <n v="17010"/>
    <n v="31090"/>
    <n v="35326290"/>
    <x v="1"/>
    <x v="0"/>
    <n v="210"/>
    <n v="6.8005181347150258E-3"/>
    <s v="Descargado"/>
    <d v="1899-12-30T09:15:00"/>
  </r>
  <r>
    <n v="530"/>
    <n v="20307"/>
    <d v="2022-09-09T00:00:00"/>
    <d v="1899-12-30T08:56:00"/>
    <s v="TTP-566"/>
    <x v="1"/>
    <n v="51100"/>
    <n v="17880"/>
    <n v="33220"/>
    <n v="35376700"/>
    <s v="0X50  MM T 2"/>
    <x v="4"/>
    <n v="35"/>
    <s v="T_B"/>
    <n v="3503124"/>
    <d v="2022-09-09T00:00:00"/>
    <d v="1899-12-30T20:19:00"/>
    <n v="51220"/>
    <n v="17850"/>
    <n v="33370"/>
    <n v="35359660"/>
    <x v="0"/>
    <x v="0"/>
    <n v="150"/>
    <n v="4.5153521974714032E-3"/>
    <s v="Descargado"/>
    <d v="1899-12-30T11:23:00"/>
  </r>
  <r>
    <n v="531"/>
    <n v="20309"/>
    <d v="2022-09-09T00:00:00"/>
    <d v="1899-12-30T09:09:00"/>
    <s v="GDY-223"/>
    <x v="1"/>
    <n v="52260"/>
    <n v="18950"/>
    <n v="33310"/>
    <n v="35410010"/>
    <s v="0X50  MM T 2"/>
    <x v="5"/>
    <n v="35"/>
    <s v="T_B"/>
    <n v="3503104"/>
    <d v="2022-09-09T00:00:00"/>
    <d v="1899-12-30T20:14:00"/>
    <n v="52220"/>
    <n v="18880"/>
    <n v="33340"/>
    <n v="35393000"/>
    <x v="0"/>
    <x v="0"/>
    <n v="30"/>
    <n v="9.006304413089162E-4"/>
    <s v="Descargado"/>
    <d v="1899-12-30T11:05:00"/>
  </r>
  <r>
    <n v="532"/>
    <n v="20310"/>
    <d v="2022-09-09T00:00:00"/>
    <d v="1899-12-30T09:23:00"/>
    <s v="SSZ-728"/>
    <x v="1"/>
    <n v="52540"/>
    <n v="17940"/>
    <n v="34600"/>
    <n v="35444610"/>
    <s v="0X50  MM T 1"/>
    <x v="5"/>
    <n v="33"/>
    <s v="T_A"/>
    <n v="3502824"/>
    <d v="2022-09-09T00:00:00"/>
    <d v="1899-12-30T18:18:00"/>
    <n v="52460"/>
    <n v="17790"/>
    <n v="34670"/>
    <n v="35427670"/>
    <x v="0"/>
    <x v="0"/>
    <n v="70"/>
    <n v="2.0231213872832369E-3"/>
    <s v="Descargado"/>
    <d v="1899-12-30T08:55:00"/>
  </r>
  <r>
    <n v="533"/>
    <n v="20311"/>
    <d v="2022-09-09T00:00:00"/>
    <d v="1899-12-30T09:32:00"/>
    <s v="TRN-093"/>
    <x v="1"/>
    <n v="51620"/>
    <n v="17030"/>
    <n v="34590"/>
    <n v="35479200"/>
    <s v="0X50  MM T 1"/>
    <x v="4"/>
    <n v="33"/>
    <s v="T_A"/>
    <n v="3503144"/>
    <d v="2022-09-09T00:00:00"/>
    <d v="1899-12-30T20:22:00"/>
    <n v="51720"/>
    <n v="17080"/>
    <n v="34640"/>
    <n v="35462310"/>
    <x v="0"/>
    <x v="0"/>
    <n v="50"/>
    <n v="1.4455044810638912E-3"/>
    <s v="Descargado"/>
    <d v="1899-12-30T10:50:00"/>
  </r>
  <r>
    <n v="534"/>
    <n v="20312"/>
    <d v="2022-09-09T00:00:00"/>
    <d v="1899-12-30T09:37:00"/>
    <s v="JYN-867"/>
    <x v="1"/>
    <n v="51700"/>
    <n v="18650"/>
    <n v="33050"/>
    <n v="35512250"/>
    <s v="0X50  MM T 1"/>
    <x v="5"/>
    <n v="33"/>
    <s v="T_A"/>
    <n v="3502884"/>
    <d v="2022-09-09T00:00:00"/>
    <d v="1899-12-30T18:34:00"/>
    <n v="51660"/>
    <n v="18500"/>
    <n v="33160"/>
    <n v="35495470"/>
    <x v="0"/>
    <x v="0"/>
    <n v="110"/>
    <n v="3.3282904689863843E-3"/>
    <s v="Descargado"/>
    <d v="1899-12-30T08:57:00"/>
  </r>
  <r>
    <n v="535"/>
    <n v="20314"/>
    <d v="2022-09-09T00:00:00"/>
    <d v="1899-12-30T10:00:00"/>
    <s v="JYN-994"/>
    <x v="1"/>
    <n v="52440"/>
    <n v="18330"/>
    <n v="34110"/>
    <n v="35546360"/>
    <s v="0X50  MM T 1"/>
    <x v="5"/>
    <n v="33"/>
    <s v="T_A"/>
    <n v="3502864"/>
    <d v="2022-09-09T00:00:00"/>
    <d v="1899-12-30T18:23:00"/>
    <n v="52420"/>
    <n v="18230"/>
    <n v="34190"/>
    <n v="35529660"/>
    <x v="0"/>
    <x v="0"/>
    <n v="80"/>
    <n v="2.3453532688361184E-3"/>
    <s v="Descargado"/>
    <d v="1899-12-30T08:23:00"/>
  </r>
  <r>
    <n v="536"/>
    <n v="20315"/>
    <d v="2022-09-09T00:00:00"/>
    <d v="1899-12-30T10:03:00"/>
    <s v="JYW-480"/>
    <x v="1"/>
    <n v="51940"/>
    <n v="18600"/>
    <n v="33340"/>
    <n v="35579700"/>
    <s v="0X50  MM T 1"/>
    <x v="5"/>
    <n v="33"/>
    <s v="T_A"/>
    <n v="3502904"/>
    <d v="2022-09-09T00:00:00"/>
    <d v="1899-12-30T18:45:00"/>
    <n v="51920"/>
    <n v="18470"/>
    <n v="33450"/>
    <n v="35563110"/>
    <x v="0"/>
    <x v="0"/>
    <n v="110"/>
    <n v="3.2993401319736052E-3"/>
    <s v="Descargado"/>
    <d v="1899-12-30T08:42:00"/>
  </r>
  <r>
    <n v="537"/>
    <n v="20317"/>
    <d v="2022-09-09T00:00:00"/>
    <d v="1899-12-30T10:21:00"/>
    <s v="GDY-710"/>
    <x v="1"/>
    <n v="51880"/>
    <n v="18270"/>
    <n v="33610"/>
    <n v="35613310"/>
    <s v="0X50  MM T 1"/>
    <x v="5"/>
    <n v="33"/>
    <s v="T_A"/>
    <n v="3502924"/>
    <d v="2022-09-09T00:00:00"/>
    <d v="1899-12-30T18:51:00"/>
    <n v="51760"/>
    <n v="18160"/>
    <n v="33600"/>
    <n v="35596710"/>
    <x v="0"/>
    <x v="0"/>
    <n v="-10"/>
    <n v="-2.9753049687592978E-4"/>
    <s v="Descargado"/>
    <d v="1899-12-30T08:30:00"/>
  </r>
  <r>
    <n v="538"/>
    <n v="20322"/>
    <d v="2022-09-09T00:00:00"/>
    <d v="1899-12-30T10:39:00"/>
    <s v="JYM-553"/>
    <x v="1"/>
    <n v="51800"/>
    <n v="18750"/>
    <n v="33050"/>
    <n v="35646360"/>
    <s v="0X50  MM T 1"/>
    <x v="5"/>
    <n v="33"/>
    <s v="T_A"/>
    <n v="3503024"/>
    <d v="2022-09-09T00:00:00"/>
    <d v="1899-12-30T19:06:00"/>
    <n v="51680"/>
    <n v="18600"/>
    <n v="33080"/>
    <n v="35629790"/>
    <x v="0"/>
    <x v="0"/>
    <n v="30"/>
    <n v="9.0771558245083205E-4"/>
    <s v="Descargado"/>
    <d v="1899-12-30T08:27:00"/>
  </r>
  <r>
    <n v="539"/>
    <n v="20323"/>
    <d v="2022-09-09T00:00:00"/>
    <d v="1899-12-30T10:47:00"/>
    <s v="TPP-899"/>
    <x v="1"/>
    <n v="51500"/>
    <n v="17290"/>
    <n v="34210"/>
    <n v="35680570"/>
    <s v="0X50  MM T 1"/>
    <x v="4"/>
    <n v="33"/>
    <s v="T_A"/>
    <n v="3503585"/>
    <d v="2022-09-09T00:00:00"/>
    <d v="1899-12-30T22:23:00"/>
    <n v="51620"/>
    <n v="17380"/>
    <n v="34240"/>
    <n v="35664030"/>
    <x v="0"/>
    <x v="0"/>
    <n v="30"/>
    <n v="8.7693656825489619E-4"/>
    <s v="Descargado"/>
    <d v="1899-12-30T11:36:00"/>
  </r>
  <r>
    <n v="540"/>
    <n v="20328"/>
    <d v="2022-09-09T00:00:00"/>
    <d v="1899-12-30T11:10:00"/>
    <s v="JYN-950"/>
    <x v="1"/>
    <n v="52380"/>
    <n v="17350"/>
    <n v="35030"/>
    <n v="35715600"/>
    <s v="0X50  MM T 1"/>
    <x v="5"/>
    <n v="33"/>
    <s v="T_A"/>
    <n v="3503904"/>
    <d v="2022-09-10T00:00:00"/>
    <d v="1899-12-30T08:55:00"/>
    <n v="52360"/>
    <n v="17310"/>
    <n v="35050"/>
    <n v="35699080"/>
    <x v="0"/>
    <x v="0"/>
    <n v="20"/>
    <n v="5.7093919497573512E-4"/>
    <s v="Descargado"/>
    <d v="1899-12-30T21:45:00"/>
  </r>
  <r>
    <n v="541"/>
    <n v="20329"/>
    <d v="2022-09-09T00:00:00"/>
    <d v="1899-12-30T11:32:00"/>
    <s v="ZDA-274"/>
    <x v="1"/>
    <n v="48920"/>
    <n v="17230"/>
    <n v="31690"/>
    <n v="35747290"/>
    <s v="0X50  MM T 1"/>
    <x v="3"/>
    <n v="33"/>
    <s v="T_A"/>
    <n v="3503405"/>
    <d v="2022-09-09T00:00:00"/>
    <d v="1899-12-30T21:11:00"/>
    <n v="48840"/>
    <n v="17100"/>
    <n v="31740"/>
    <n v="35730820"/>
    <x v="0"/>
    <x v="0"/>
    <n v="50"/>
    <n v="1.577784790154623E-3"/>
    <s v="Descargado"/>
    <d v="1899-12-30T09:39:00"/>
  </r>
  <r>
    <n v="542"/>
    <n v="20330"/>
    <d v="2022-09-09T00:00:00"/>
    <d v="1899-12-30T11:43:00"/>
    <s v="SNW-120"/>
    <x v="1"/>
    <n v="52440"/>
    <n v="17930"/>
    <n v="34510"/>
    <n v="35781800"/>
    <s v="0X50  MM T 1"/>
    <x v="5"/>
    <n v="33"/>
    <s v="T_A"/>
    <n v="3503284"/>
    <d v="2022-09-09T00:00:00"/>
    <d v="1899-12-30T20:25:00"/>
    <n v="52460"/>
    <n v="17830"/>
    <n v="34630"/>
    <n v="35765450"/>
    <x v="0"/>
    <x v="0"/>
    <n v="120"/>
    <n v="3.4772529701535787E-3"/>
    <s v="Descargado"/>
    <d v="1899-12-30T08:42:00"/>
  </r>
  <r>
    <n v="543"/>
    <n v="20333"/>
    <d v="2022-09-09T00:00:00"/>
    <d v="1899-12-30T11:53:00"/>
    <s v="SNR-888"/>
    <x v="1"/>
    <n v="52380"/>
    <n v="17730"/>
    <n v="34650"/>
    <n v="35816450"/>
    <s v="0X50  MM T 1"/>
    <x v="5"/>
    <n v="33"/>
    <s v="T_A"/>
    <n v="3503884"/>
    <d v="2022-09-10T00:00:00"/>
    <d v="1899-12-30T08:26:00"/>
    <n v="52820"/>
    <n v="18220"/>
    <n v="34600"/>
    <n v="35800050"/>
    <x v="0"/>
    <x v="0"/>
    <n v="-50"/>
    <n v="-1.443001443001443E-3"/>
    <s v="Descargado"/>
    <d v="1899-12-30T20:33:00"/>
  </r>
  <r>
    <n v="544"/>
    <n v="20335"/>
    <d v="2022-09-09T00:00:00"/>
    <d v="1899-12-30T12:02:00"/>
    <s v="TIO-245"/>
    <x v="1"/>
    <n v="49160"/>
    <n v="17810"/>
    <n v="31350"/>
    <n v="35847800"/>
    <s v="0X50  MM T 1"/>
    <x v="3"/>
    <n v="33"/>
    <s v="T_A"/>
    <n v="3503425"/>
    <d v="2022-09-09T00:00:00"/>
    <d v="1899-12-30T21:12:00"/>
    <n v="49020"/>
    <n v="17630"/>
    <n v="31390"/>
    <n v="35831440"/>
    <x v="0"/>
    <x v="0"/>
    <n v="40"/>
    <n v="1.2759170653907496E-3"/>
    <s v="Descargado"/>
    <d v="1899-12-30T09:10:00"/>
  </r>
  <r>
    <n v="545"/>
    <n v="20341"/>
    <d v="2022-09-09T00:00:00"/>
    <d v="1899-12-30T12:27:00"/>
    <s v="SKI-254"/>
    <x v="1"/>
    <n v="48060"/>
    <n v="17920"/>
    <n v="30140"/>
    <n v="35877940"/>
    <s v="0X50  MM T 1"/>
    <x v="3"/>
    <n v="33"/>
    <s v="T_A"/>
    <n v="3503464"/>
    <d v="2022-09-09T00:00:00"/>
    <d v="1899-12-30T21:20:00"/>
    <n v="48060"/>
    <n v="17880"/>
    <n v="30180"/>
    <n v="35861620"/>
    <x v="0"/>
    <x v="0"/>
    <n v="40"/>
    <n v="1.3271400132714001E-3"/>
    <s v="Descargado"/>
    <d v="1899-12-30T08:53:00"/>
  </r>
  <r>
    <n v="546"/>
    <n v="20342"/>
    <d v="2022-09-09T00:00:00"/>
    <d v="1899-12-30T12:39:00"/>
    <s v="GDZ-180"/>
    <x v="1"/>
    <n v="52120"/>
    <n v="18960"/>
    <n v="33160"/>
    <n v="35911100"/>
    <s v="0X50  MM T 1"/>
    <x v="5"/>
    <n v="33"/>
    <s v="T_A"/>
    <n v="3503344"/>
    <d v="2022-09-09T00:00:00"/>
    <d v="1899-12-30T20:29:00"/>
    <n v="52000"/>
    <n v="18860"/>
    <n v="33140"/>
    <n v="35894760"/>
    <x v="0"/>
    <x v="0"/>
    <n v="-20"/>
    <n v="-6.0313630880579007E-4"/>
    <s v="Descargado"/>
    <d v="1899-12-30T07:50:00"/>
  </r>
  <r>
    <n v="547"/>
    <n v="20345"/>
    <d v="2022-09-09T00:00:00"/>
    <d v="1899-12-30T12:52:00"/>
    <s v="SXS-558"/>
    <x v="1"/>
    <n v="47820"/>
    <n v="16840"/>
    <n v="30980"/>
    <n v="35942080"/>
    <s v="0X50  MM T 1"/>
    <x v="3"/>
    <n v="33"/>
    <s v="T_A"/>
    <n v="3504964"/>
    <d v="2022-09-10T00:00:00"/>
    <d v="1899-12-30T14:20:00"/>
    <n v="47700"/>
    <n v="16710"/>
    <n v="30990"/>
    <n v="35925750"/>
    <x v="0"/>
    <x v="0"/>
    <n v="10"/>
    <n v="3.2278889606197545E-4"/>
    <s v="Descargado"/>
    <d v="1899-12-31T01:28:00"/>
  </r>
  <r>
    <n v="548"/>
    <n v="20347"/>
    <d v="2022-09-09T00:00:00"/>
    <d v="1899-12-30T13:13:00"/>
    <s v="JRO-999"/>
    <x v="1"/>
    <n v="48740"/>
    <n v="17250"/>
    <n v="31490"/>
    <n v="35973570"/>
    <s v="0X50  MM T 3"/>
    <x v="3"/>
    <n v="34"/>
    <s v="T_C"/>
    <n v="3504244"/>
    <d v="2022-09-10T00:00:00"/>
    <d v="1899-12-30T11:02:00"/>
    <n v="48700"/>
    <n v="17200"/>
    <n v="31500"/>
    <n v="35957250"/>
    <x v="0"/>
    <x v="0"/>
    <n v="10"/>
    <n v="3.1756113051762465E-4"/>
    <s v="Descargado"/>
    <d v="1899-12-30T21:49:00"/>
  </r>
  <r>
    <n v="549"/>
    <n v="20349"/>
    <d v="2022-09-09T00:00:00"/>
    <d v="1899-12-30T14:27:00"/>
    <s v="TMF-819"/>
    <x v="1"/>
    <n v="48120"/>
    <n v="17380"/>
    <n v="30740"/>
    <n v="36004310"/>
    <s v="0X50  MM T 1"/>
    <x v="3"/>
    <n v="33"/>
    <s v="T_A"/>
    <n v="3503504"/>
    <d v="2022-09-09T00:00:00"/>
    <d v="1899-12-30T21:29:00"/>
    <n v="48100"/>
    <n v="17280"/>
    <n v="30820"/>
    <n v="35988070"/>
    <x v="0"/>
    <x v="0"/>
    <n v="80"/>
    <n v="2.6024723487312949E-3"/>
    <s v="Descargado"/>
    <d v="1899-12-30T07:02:00"/>
  </r>
  <r>
    <n v="550"/>
    <n v="20350"/>
    <d v="2022-09-09T00:00:00"/>
    <d v="1899-12-30T14:41:00"/>
    <s v="SXU-870"/>
    <x v="1"/>
    <n v="48660"/>
    <n v="17550"/>
    <n v="31110"/>
    <n v="36035420"/>
    <s v="0X50  MM T 1"/>
    <x v="3"/>
    <n v="33"/>
    <s v="T_A"/>
    <n v="3503505"/>
    <d v="2022-09-09T00:00:00"/>
    <d v="1899-12-30T21:39:00"/>
    <n v="48660"/>
    <n v="17460"/>
    <n v="31200"/>
    <n v="36019270"/>
    <x v="0"/>
    <x v="0"/>
    <n v="90"/>
    <n v="2.8929604628736743E-3"/>
    <s v="Descargado"/>
    <d v="1899-12-30T06:58:00"/>
  </r>
  <r>
    <n v="551"/>
    <n v="20356"/>
    <d v="2022-09-09T00:00:00"/>
    <d v="1899-12-30T14:50:00"/>
    <s v="JRP-019"/>
    <x v="1"/>
    <n v="48440"/>
    <n v="17080"/>
    <n v="31360"/>
    <n v="36066780"/>
    <s v="0X50  MM T 1"/>
    <x v="3"/>
    <n v="36"/>
    <s v="T_A"/>
    <n v="3507085"/>
    <d v="2022-09-11T00:00:00"/>
    <d v="1899-12-30T09:32:00"/>
    <n v="48480"/>
    <n v="17090"/>
    <n v="31390"/>
    <n v="36050660"/>
    <x v="0"/>
    <x v="0"/>
    <n v="30"/>
    <n v="9.5663265306122447E-4"/>
    <s v="Descargado"/>
    <d v="1899-12-31T18:42:00"/>
  </r>
  <r>
    <n v="552"/>
    <n v="20358"/>
    <d v="2022-09-09T00:00:00"/>
    <d v="1899-12-30T15:03:00"/>
    <s v="SUL-148"/>
    <x v="1"/>
    <n v="48700"/>
    <n v="17650"/>
    <n v="31050"/>
    <n v="36097830"/>
    <s v="0X50  MM T 1"/>
    <x v="3"/>
    <n v="36"/>
    <s v="T_A"/>
    <n v="3505864"/>
    <d v="2022-09-10T00:00:00"/>
    <d v="1899-12-30T18:22:00"/>
    <n v="48580"/>
    <n v="17610"/>
    <n v="30970"/>
    <n v="36081630"/>
    <x v="0"/>
    <x v="0"/>
    <n v="-80"/>
    <n v="-2.5764895330112722E-3"/>
    <s v="Descargado"/>
    <d v="1899-12-31T03:19:00"/>
  </r>
  <r>
    <n v="553"/>
    <n v="20361"/>
    <d v="2022-09-09T00:00:00"/>
    <d v="1899-12-30T15:29:00"/>
    <s v="JRP-073"/>
    <x v="1"/>
    <n v="48720"/>
    <n v="17450"/>
    <n v="31270"/>
    <n v="36129100"/>
    <s v="0X50  MM T 1"/>
    <x v="3"/>
    <n v="33"/>
    <s v="T_A"/>
    <n v="3503584"/>
    <d v="2022-09-09T00:00:00"/>
    <d v="1899-12-30T22:10:00"/>
    <n v="48640"/>
    <n v="17410"/>
    <n v="31230"/>
    <n v="36112860"/>
    <x v="0"/>
    <x v="0"/>
    <n v="-40"/>
    <n v="-1.2791813239526704E-3"/>
    <s v="Descargado"/>
    <d v="1899-12-30T06:41:00"/>
  </r>
  <r>
    <n v="554"/>
    <n v="20362"/>
    <d v="2022-09-09T00:00:00"/>
    <d v="1899-12-30T15:40:00"/>
    <s v="TSR-898"/>
    <x v="1"/>
    <n v="48960"/>
    <n v="17590"/>
    <n v="31370"/>
    <n v="36160470"/>
    <s v="0X50  MM T 2"/>
    <x v="3"/>
    <n v="35"/>
    <s v="T_B"/>
    <n v="3503604"/>
    <d v="2022-09-09T00:00:00"/>
    <d v="1899-12-30T22:24:00"/>
    <n v="48880"/>
    <n v="17560"/>
    <n v="31320"/>
    <n v="36144180"/>
    <x v="0"/>
    <x v="0"/>
    <n v="-50"/>
    <n v="-1.5938795027095952E-3"/>
    <s v="Descargado"/>
    <d v="1899-12-30T06:44:00"/>
  </r>
  <r>
    <n v="555"/>
    <n v="20365"/>
    <d v="2022-09-09T00:00:00"/>
    <d v="1899-12-30T15:55:00"/>
    <s v="GDX-786"/>
    <x v="1"/>
    <n v="52400"/>
    <n v="17540"/>
    <n v="34860"/>
    <n v="36195330"/>
    <s v="0X50  MM T 2"/>
    <x v="4"/>
    <n v="35"/>
    <s v="T_B"/>
    <n v="3504424"/>
    <d v="2022-09-10T00:00:00"/>
    <d v="1899-12-30T11:21:00"/>
    <n v="52600"/>
    <n v="17680"/>
    <n v="34920"/>
    <n v="36179100"/>
    <x v="0"/>
    <x v="0"/>
    <n v="60"/>
    <n v="1.7211703958691911E-3"/>
    <s v="Descargado"/>
    <d v="1899-12-30T19:26:00"/>
  </r>
  <r>
    <n v="556"/>
    <n v="20366"/>
    <d v="2022-09-09T00:00:00"/>
    <d v="1899-12-30T16:03:00"/>
    <s v="STW-825"/>
    <x v="1"/>
    <n v="51640"/>
    <n v="17180"/>
    <n v="34460"/>
    <n v="36229790"/>
    <s v="0X50  MM T 2"/>
    <x v="4"/>
    <n v="35"/>
    <s v="T_B"/>
    <n v="3504444"/>
    <d v="2022-09-10T00:00:00"/>
    <d v="1899-12-30T11:30:00"/>
    <n v="51800"/>
    <n v="17320"/>
    <n v="34480"/>
    <n v="36213580"/>
    <x v="0"/>
    <x v="0"/>
    <n v="20"/>
    <n v="5.8038305281485781E-4"/>
    <s v="Descargado"/>
    <d v="1899-12-30T19:27:00"/>
  </r>
  <r>
    <n v="557"/>
    <n v="20367"/>
    <d v="2022-09-09T00:00:00"/>
    <d v="1899-12-30T16:21:00"/>
    <s v="TJZ-838"/>
    <x v="1"/>
    <n v="52500"/>
    <n v="17740"/>
    <n v="34760"/>
    <n v="36264550"/>
    <s v="0X50  MM T 2"/>
    <x v="3"/>
    <n v="35"/>
    <s v="T_B"/>
    <n v="3504004"/>
    <d v="2022-09-10T00:00:00"/>
    <d v="1899-12-30T08:47:00"/>
    <n v="52600"/>
    <n v="17880"/>
    <n v="34720"/>
    <n v="36248300"/>
    <x v="0"/>
    <x v="0"/>
    <n v="-40"/>
    <n v="-1.1507479861910242E-3"/>
    <s v="Descargado"/>
    <d v="1899-12-30T16:26:00"/>
  </r>
  <r>
    <n v="558"/>
    <n v="20374"/>
    <d v="2022-09-09T00:00:00"/>
    <d v="1899-12-30T16:29:00"/>
    <s v="JYN-799"/>
    <x v="1"/>
    <n v="51320"/>
    <n v="17190"/>
    <n v="34130"/>
    <n v="36298680"/>
    <s v="0X50  MM T 2"/>
    <x v="5"/>
    <n v="35"/>
    <s v="T_B"/>
    <n v="3503964"/>
    <d v="2022-09-10T00:00:00"/>
    <d v="1899-12-30T09:51:00"/>
    <n v="51720"/>
    <n v="17730"/>
    <n v="33990"/>
    <n v="36282290"/>
    <x v="0"/>
    <x v="0"/>
    <n v="-140"/>
    <n v="-4.1019630823322592E-3"/>
    <s v="Descargado"/>
    <d v="1899-12-30T17:22:00"/>
  </r>
  <r>
    <n v="559"/>
    <n v="20375"/>
    <d v="2022-09-09T00:00:00"/>
    <d v="1899-12-30T16:31:00"/>
    <s v="GDY-331"/>
    <x v="1"/>
    <n v="52500"/>
    <n v="19030"/>
    <n v="33470"/>
    <n v="36332150"/>
    <s v="0X50  MM T 2"/>
    <x v="5"/>
    <n v="35"/>
    <s v="T_B"/>
    <n v="3504125"/>
    <d v="2022-09-10T00:00:00"/>
    <d v="1899-12-30T10:36:00"/>
    <n v="52400"/>
    <n v="18920"/>
    <n v="33480"/>
    <n v="36315770"/>
    <x v="0"/>
    <x v="0"/>
    <n v="10"/>
    <n v="2.9877502240812666E-4"/>
    <s v="Descargado"/>
    <d v="1899-12-30T18:05:00"/>
  </r>
  <r>
    <n v="560"/>
    <n v="20378"/>
    <d v="2022-09-09T00:00:00"/>
    <d v="1899-12-30T16:42:00"/>
    <s v="GDY-864"/>
    <x v="1"/>
    <n v="52460"/>
    <n v="18970"/>
    <n v="33490"/>
    <n v="36365640"/>
    <s v="0X50  MM T 2"/>
    <x v="5"/>
    <n v="35"/>
    <s v="T_B"/>
    <n v="3504204"/>
    <d v="2022-09-10T00:00:00"/>
    <d v="1899-12-30T10:43:00"/>
    <n v="52300"/>
    <n v="18890"/>
    <n v="33410"/>
    <n v="36349180"/>
    <x v="0"/>
    <x v="0"/>
    <n v="-80"/>
    <n v="-2.3887727679904451E-3"/>
    <s v="Descargado"/>
    <d v="1899-12-30T18:01:00"/>
  </r>
  <r>
    <n v="561"/>
    <n v="20379"/>
    <d v="2022-09-09T00:00:00"/>
    <d v="1899-12-30T17:00:00"/>
    <s v="SSW-836"/>
    <x v="1"/>
    <n v="48420"/>
    <n v="17530"/>
    <n v="30890"/>
    <n v="36396530"/>
    <s v="0X50  MM T 2"/>
    <x v="3"/>
    <n v="35"/>
    <s v="T_B"/>
    <n v="3503984"/>
    <d v="2022-09-10T00:00:00"/>
    <d v="1899-12-30T08:38:00"/>
    <n v="48280"/>
    <n v="17380"/>
    <n v="30900"/>
    <n v="36380080"/>
    <x v="0"/>
    <x v="0"/>
    <n v="10"/>
    <n v="3.2372936225315638E-4"/>
    <s v="Descargado"/>
    <d v="1899-12-30T15:38:00"/>
  </r>
  <r>
    <n v="562"/>
    <n v="20383"/>
    <d v="2022-09-09T00:00:00"/>
    <d v="1899-12-30T17:08:00"/>
    <s v="STO-302"/>
    <x v="1"/>
    <n v="51940"/>
    <n v="17120"/>
    <n v="34820"/>
    <n v="36431350"/>
    <s v="0X50  MM T 1"/>
    <x v="4"/>
    <n v="33"/>
    <s v="T_A"/>
    <n v="3504504"/>
    <d v="2022-09-10T00:00:00"/>
    <d v="1899-12-30T12:13:00"/>
    <n v="52060"/>
    <n v="17320"/>
    <n v="34740"/>
    <n v="36414820"/>
    <x v="0"/>
    <x v="0"/>
    <n v="-80"/>
    <n v="-2.2975301550832855E-3"/>
    <s v="Descargado"/>
    <d v="1899-12-30T19:05:00"/>
  </r>
  <r>
    <n v="563"/>
    <n v="20390"/>
    <d v="2022-09-09T00:00:00"/>
    <d v="1899-12-30T17:33:00"/>
    <s v="SXV-981"/>
    <x v="1"/>
    <n v="51980"/>
    <n v="17020"/>
    <n v="34960"/>
    <n v="36466310"/>
    <s v="0X50  MM T 1"/>
    <x v="5"/>
    <n v="33"/>
    <s v="T_A"/>
    <n v="3503985"/>
    <d v="2022-09-10T00:00:00"/>
    <d v="1899-12-30T10:16:00"/>
    <n v="52300"/>
    <n v="17350"/>
    <n v="34950"/>
    <n v="36449770"/>
    <x v="0"/>
    <x v="0"/>
    <n v="-10"/>
    <n v="-2.8604118993135012E-4"/>
    <s v="Descargado"/>
    <d v="1899-12-30T16:43:00"/>
  </r>
  <r>
    <n v="564"/>
    <n v="20392"/>
    <d v="2022-09-09T00:00:00"/>
    <d v="1899-12-30T17:45:00"/>
    <s v="JYM-748"/>
    <x v="1"/>
    <n v="52460"/>
    <n v="18740"/>
    <n v="33720"/>
    <n v="36500030"/>
    <s v="0X50  MM T 1"/>
    <x v="5"/>
    <n v="33"/>
    <s v="T_A"/>
    <n v="3504524"/>
    <d v="2022-09-10T00:00:00"/>
    <d v="1899-12-30T12:16:00"/>
    <n v="52300"/>
    <n v="18610"/>
    <n v="33690"/>
    <n v="36483460"/>
    <x v="0"/>
    <x v="0"/>
    <n v="-30"/>
    <n v="-8.8967971530249106E-4"/>
    <s v="Descargado"/>
    <d v="1899-12-30T18:31:00"/>
  </r>
  <r>
    <n v="565"/>
    <n v="20397"/>
    <d v="2022-09-09T00:00:00"/>
    <d v="1899-12-30T17:52:00"/>
    <s v="TJY-208"/>
    <x v="1"/>
    <n v="48700"/>
    <n v="17200"/>
    <n v="31500"/>
    <n v="36531530"/>
    <s v="0X50  MM T 1"/>
    <x v="3"/>
    <n v="33"/>
    <s v="T_A"/>
    <n v="3504484"/>
    <d v="2022-09-10T00:00:00"/>
    <d v="1899-12-30T11:54:00"/>
    <n v="48560"/>
    <n v="16980"/>
    <n v="31580"/>
    <n v="36515040"/>
    <x v="0"/>
    <x v="0"/>
    <n v="80"/>
    <n v="2.5396825396825397E-3"/>
    <s v="Descargado"/>
    <d v="1899-12-30T18:02:00"/>
  </r>
  <r>
    <n v="566"/>
    <n v="20399"/>
    <d v="2022-09-09T00:00:00"/>
    <d v="1899-12-30T19:02:00"/>
    <s v="TLK-055"/>
    <x v="1"/>
    <n v="48940"/>
    <n v="17310"/>
    <n v="31630"/>
    <n v="36563160"/>
    <s v="0X50  MM T 1"/>
    <x v="3"/>
    <n v="33"/>
    <s v="T_A"/>
    <n v="3504144"/>
    <d v="2022-09-10T00:00:00"/>
    <d v="1899-12-30T10:37:00"/>
    <n v="48880"/>
    <n v="17230"/>
    <n v="31650"/>
    <n v="36546690"/>
    <x v="0"/>
    <x v="0"/>
    <n v="20"/>
    <n v="6.3231109705975345E-4"/>
    <s v="Descargado"/>
    <d v="1899-12-30T15:35:00"/>
  </r>
  <r>
    <n v="567"/>
    <n v="20401"/>
    <d v="2022-09-09T00:00:00"/>
    <d v="1899-12-30T19:37:00"/>
    <s v="TKF-858"/>
    <x v="1"/>
    <n v="48640"/>
    <n v="17850"/>
    <n v="30790"/>
    <n v="36593950"/>
    <s v="0X50  MM T 1"/>
    <x v="3"/>
    <n v="33"/>
    <s v="T_A"/>
    <n v="3504944"/>
    <d v="2022-09-10T00:00:00"/>
    <d v="1899-12-30T14:12:00"/>
    <n v="48580"/>
    <n v="17750"/>
    <n v="30830"/>
    <n v="36577520"/>
    <x v="0"/>
    <x v="0"/>
    <n v="40"/>
    <n v="1.2991230919129587E-3"/>
    <s v="Descargado"/>
    <d v="1899-12-30T18:35:00"/>
  </r>
  <r>
    <n v="568"/>
    <n v="20402"/>
    <d v="2022-09-09T00:00:00"/>
    <d v="1899-12-30T19:17:00"/>
    <s v="JRP-080"/>
    <x v="1"/>
    <n v="49060"/>
    <n v="17320"/>
    <n v="31740"/>
    <n v="36625690"/>
    <s v="0X50  MM T 1"/>
    <x v="3"/>
    <n v="33"/>
    <s v="T_A"/>
    <n v="3504224"/>
    <d v="2022-09-10T00:00:00"/>
    <d v="1899-12-30T10:58:00"/>
    <n v="48980"/>
    <n v="17250"/>
    <n v="31730"/>
    <n v="36609250"/>
    <x v="0"/>
    <x v="0"/>
    <n v="-10"/>
    <n v="-3.15059861373661E-4"/>
    <s v="Descargado"/>
    <d v="1899-12-30T15:41:00"/>
  </r>
  <r>
    <n v="569"/>
    <n v="20411"/>
    <d v="2022-09-09T00:00:00"/>
    <d v="1899-12-30T19:53:00"/>
    <s v="VMT-018"/>
    <x v="1"/>
    <n v="51440"/>
    <n v="17270"/>
    <n v="34170"/>
    <n v="36659860"/>
    <s v="0X50  MM T 1"/>
    <x v="3"/>
    <n v="33"/>
    <s v="T_A"/>
    <n v="3504684"/>
    <d v="2022-09-10T00:00:00"/>
    <d v="1899-12-30T13:13:00"/>
    <n v="51280"/>
    <n v="17260"/>
    <n v="34020"/>
    <n v="36643270"/>
    <x v="0"/>
    <x v="0"/>
    <n v="-150"/>
    <n v="-4.3898156277436349E-3"/>
    <s v="Descargado"/>
    <d v="1899-12-30T17:20:00"/>
  </r>
  <r>
    <n v="570"/>
    <n v="20413"/>
    <d v="2022-09-09T00:00:00"/>
    <d v="1899-12-30T20:22:00"/>
    <s v="JRP-081"/>
    <x v="1"/>
    <n v="48960"/>
    <n v="17100"/>
    <n v="31860"/>
    <n v="36691720"/>
    <s v="0X50  MM T 1"/>
    <x v="3"/>
    <n v="33"/>
    <s v="T_A"/>
    <n v="3505084"/>
    <d v="2022-09-10T00:00:00"/>
    <d v="1899-12-30T14:43:00"/>
    <n v="48880"/>
    <n v="17060"/>
    <n v="31820"/>
    <n v="36675090"/>
    <x v="0"/>
    <x v="0"/>
    <n v="-40"/>
    <n v="-1.2554927809165098E-3"/>
    <s v="Descargado"/>
    <d v="1899-12-30T18:21:00"/>
  </r>
  <r>
    <n v="571"/>
    <n v="20428"/>
    <d v="2022-09-09T00:00:00"/>
    <d v="1899-12-30T20:51:00"/>
    <s v="JRP-054"/>
    <x v="1"/>
    <n v="48520"/>
    <n v="17330"/>
    <n v="31190"/>
    <n v="36722910"/>
    <s v="0X50  MM T 1"/>
    <x v="3"/>
    <n v="33"/>
    <s v="T_A"/>
    <n v="3504024"/>
    <d v="2022-09-10T00:00:00"/>
    <d v="1899-12-30T08:55:00"/>
    <n v="48460"/>
    <n v="17240"/>
    <n v="31220"/>
    <n v="36706310"/>
    <x v="0"/>
    <x v="0"/>
    <n v="30"/>
    <n v="9.6184674575184356E-4"/>
    <s v="Descargado"/>
    <d v="1899-12-30T12:04:00"/>
  </r>
  <r>
    <n v="572"/>
    <n v="20429"/>
    <d v="2022-09-09T00:00:00"/>
    <d v="1899-12-30T21:08:00"/>
    <s v="JRP-057"/>
    <x v="1"/>
    <n v="48360"/>
    <n v="17080"/>
    <n v="31280"/>
    <n v="36754190"/>
    <s v="0X50  MM T 1"/>
    <x v="3"/>
    <n v="33"/>
    <s v="T_A"/>
    <n v="3504464"/>
    <d v="2022-09-10T00:00:00"/>
    <d v="1899-12-30T11:42:00"/>
    <n v="48280"/>
    <n v="17000"/>
    <n v="31280"/>
    <n v="36737590"/>
    <x v="0"/>
    <x v="0"/>
    <n v="1.0000000000000001E-5"/>
    <n v="0"/>
    <s v="Descargado"/>
    <d v="1899-12-30T14:34:00"/>
  </r>
  <r>
    <n v="573"/>
    <n v="20435"/>
    <d v="2022-09-09T00:00:00"/>
    <d v="1899-12-30T21:21:00"/>
    <s v="TKD-337"/>
    <x v="1"/>
    <n v="47520"/>
    <n v="16460"/>
    <n v="31060"/>
    <n v="36785250"/>
    <s v="0X50  MM T 1"/>
    <x v="3"/>
    <n v="36"/>
    <s v="T_A"/>
    <n v="3505545"/>
    <d v="2022-09-10T00:00:00"/>
    <d v="1899-12-30T16:29:00"/>
    <n v="47500"/>
    <n v="16370"/>
    <n v="31130"/>
    <n v="36768720"/>
    <x v="0"/>
    <x v="0"/>
    <n v="70"/>
    <n v="2.2537025112685126E-3"/>
    <s v="Descargado"/>
    <d v="1899-12-30T19:08:00"/>
  </r>
  <r>
    <n v="574"/>
    <n v="20439"/>
    <d v="2022-09-09T00:00:00"/>
    <d v="1899-12-30T21:36:00"/>
    <s v="JRP-091"/>
    <x v="1"/>
    <n v="48620"/>
    <n v="17600"/>
    <n v="31020"/>
    <n v="36816270"/>
    <s v="0X50  MM T 1"/>
    <x v="3"/>
    <n v="33"/>
    <s v="T_A"/>
    <n v="3505304"/>
    <d v="2022-09-10T00:00:00"/>
    <d v="1899-12-30T15:42:00"/>
    <n v="48580"/>
    <n v="17460"/>
    <n v="31120"/>
    <n v="36799840"/>
    <x v="0"/>
    <x v="0"/>
    <n v="100"/>
    <n v="3.2237266279819469E-3"/>
    <s v="Descargado"/>
    <d v="1899-12-30T18:06:00"/>
  </r>
  <r>
    <n v="575"/>
    <n v="20441"/>
    <d v="2022-09-09T00:00:00"/>
    <d v="1899-12-30T21:55:00"/>
    <s v="JRP-060"/>
    <x v="1"/>
    <n v="48880"/>
    <n v="17190"/>
    <n v="31690"/>
    <n v="36847960"/>
    <s v="0X50  MM T 1"/>
    <x v="3"/>
    <n v="33"/>
    <s v="T_A"/>
    <n v="3504904"/>
    <d v="2022-09-10T00:00:00"/>
    <d v="1899-12-30T13:47:00"/>
    <n v="48780"/>
    <n v="17020"/>
    <n v="31760"/>
    <n v="36831600"/>
    <x v="0"/>
    <x v="0"/>
    <n v="70"/>
    <n v="2.208898706216472E-3"/>
    <s v="Descargado"/>
    <d v="1899-12-30T15:52:00"/>
  </r>
  <r>
    <n v="576"/>
    <n v="20446"/>
    <d v="2022-09-09T00:00:00"/>
    <d v="1899-12-30T22:08:00"/>
    <s v="JYN-671"/>
    <x v="1"/>
    <n v="51800"/>
    <n v="17390"/>
    <n v="34410"/>
    <n v="36882370"/>
    <s v="0X50  MM T 1"/>
    <x v="5"/>
    <n v="33"/>
    <s v="T_A"/>
    <n v="3504404"/>
    <d v="2022-09-10T00:00:00"/>
    <d v="1899-12-30T11:53:00"/>
    <n v="51760"/>
    <n v="17320"/>
    <n v="34440"/>
    <n v="36866040"/>
    <x v="0"/>
    <x v="0"/>
    <n v="30"/>
    <n v="8.7183958151700091E-4"/>
    <s v="Descargado"/>
    <d v="1899-12-30T13:45:00"/>
  </r>
  <r>
    <n v="577"/>
    <n v="20447"/>
    <d v="2022-09-09T00:00:00"/>
    <d v="1899-12-30T22:22:00"/>
    <s v="ESQ-417"/>
    <x v="1"/>
    <n v="52020"/>
    <n v="18250"/>
    <n v="33770"/>
    <n v="36916140"/>
    <s v="0X50  MM T 1"/>
    <x v="5"/>
    <n v="33"/>
    <s v="T_A"/>
    <n v="3505104"/>
    <d v="2022-09-10T00:00:00"/>
    <d v="1899-12-30T14:45:00"/>
    <n v="52120"/>
    <n v="18360"/>
    <n v="33760"/>
    <n v="36899800"/>
    <x v="0"/>
    <x v="0"/>
    <n v="-10"/>
    <n v="-2.9612081729345571E-4"/>
    <s v="Descargado"/>
    <d v="1899-12-30T16:23:00"/>
  </r>
  <r>
    <n v="578"/>
    <n v="20451"/>
    <d v="2022-09-09T00:00:00"/>
    <d v="1899-12-30T22:44:00"/>
    <s v="XVM-605"/>
    <x v="1"/>
    <n v="48980"/>
    <n v="17670"/>
    <n v="31310"/>
    <n v="36947450"/>
    <s v="0X50  MM T 1"/>
    <x v="3"/>
    <n v="33"/>
    <s v="T_A"/>
    <n v="3505164"/>
    <d v="2022-09-10T00:00:00"/>
    <d v="1899-12-30T15:34:00"/>
    <n v="49020"/>
    <n v="17580"/>
    <n v="31440"/>
    <n v="36931240"/>
    <x v="0"/>
    <x v="0"/>
    <n v="130"/>
    <n v="4.15202810603641E-3"/>
    <s v="Descargado"/>
    <d v="1899-12-30T16:50:00"/>
  </r>
  <r>
    <n v="579"/>
    <n v="20452"/>
    <d v="2022-09-09T00:00:00"/>
    <d v="1899-12-30T23:15:00"/>
    <s v="TMI-773"/>
    <x v="1"/>
    <n v="48180"/>
    <n v="17260"/>
    <n v="30920"/>
    <n v="36978370"/>
    <s v="0X50  MM T 1"/>
    <x v="3"/>
    <n v="33"/>
    <s v="T_A"/>
    <n v="3505324"/>
    <d v="2022-09-10T00:00:00"/>
    <d v="1899-12-30T15:48:00"/>
    <n v="48040"/>
    <n v="17170"/>
    <n v="30870"/>
    <n v="36962110"/>
    <x v="0"/>
    <x v="0"/>
    <n v="-50"/>
    <n v="-1.6170763260025874E-3"/>
    <s v="Descargado"/>
    <d v="1899-12-30T16:33:00"/>
  </r>
  <r>
    <n v="580"/>
    <n v="20460"/>
    <d v="2022-09-09T00:00:00"/>
    <d v="1899-12-30T23:28:00"/>
    <s v="TTG-466"/>
    <x v="1"/>
    <n v="51880"/>
    <n v="18320"/>
    <n v="33560"/>
    <n v="37011930"/>
    <s v="0X50  MM T 1"/>
    <x v="5"/>
    <n v="33"/>
    <s v="T_A"/>
    <n v="3506064"/>
    <d v="2022-09-10T00:00:00"/>
    <d v="1899-12-30T20:13:00"/>
    <n v="51760"/>
    <n v="18220"/>
    <n v="33540"/>
    <n v="36995650"/>
    <x v="0"/>
    <x v="0"/>
    <n v="-20"/>
    <n v="-5.9594755661501785E-4"/>
    <s v="Descargado"/>
    <d v="1899-12-30T20:45:00"/>
  </r>
  <r>
    <n v="581"/>
    <n v="20461"/>
    <d v="2022-09-09T00:00:00"/>
    <d v="1899-12-30T23:42:00"/>
    <s v="JRP-053"/>
    <x v="1"/>
    <n v="48860"/>
    <n v="17300"/>
    <n v="31560"/>
    <n v="37043490"/>
    <s v="0X50  MM T 1"/>
    <x v="3"/>
    <n v="33"/>
    <s v="T_A"/>
    <n v="3505184"/>
    <d v="2022-09-10T00:00:00"/>
    <d v="1899-12-30T15:35:00"/>
    <n v="48720"/>
    <n v="17150"/>
    <n v="31570"/>
    <n v="37027220"/>
    <x v="0"/>
    <x v="0"/>
    <n v="10"/>
    <n v="3.1685678073510771E-4"/>
    <s v="Descargado"/>
    <d v="1899-12-30T15:53:00"/>
  </r>
  <r>
    <n v="582"/>
    <n v="20467"/>
    <d v="2022-09-09T00:00:00"/>
    <d v="1899-12-30T23:52:00"/>
    <s v="UPR-974"/>
    <x v="1"/>
    <n v="48260"/>
    <n v="17190"/>
    <n v="31070"/>
    <n v="37074560"/>
    <s v="0X50  MM T 1"/>
    <x v="3"/>
    <n v="33"/>
    <s v="T_A"/>
    <n v="3504924"/>
    <d v="2022-09-10T00:00:00"/>
    <d v="1899-12-30T13:52:00"/>
    <n v="48140"/>
    <n v="17020"/>
    <n v="31120"/>
    <n v="37058340"/>
    <x v="0"/>
    <x v="0"/>
    <n v="50"/>
    <n v="1.6092693916961698E-3"/>
    <s v="Descargado"/>
    <d v="1899-12-30T14:00:00"/>
  </r>
  <r>
    <n v="583"/>
    <n v="20468"/>
    <d v="2022-09-10T00:00:00"/>
    <d v="1899-12-30T00:06:00"/>
    <s v="XVH-367"/>
    <x v="1"/>
    <n v="48680"/>
    <n v="17290"/>
    <n v="31390"/>
    <n v="37105950"/>
    <s v="0X50  MM T 1"/>
    <x v="3"/>
    <n v="36"/>
    <s v="T_A"/>
    <n v="3507184"/>
    <d v="2022-09-11T00:00:00"/>
    <d v="1899-12-30T09:52:00"/>
    <n v="48680"/>
    <n v="17210"/>
    <n v="31470"/>
    <n v="37089810"/>
    <x v="0"/>
    <x v="0"/>
    <n v="80"/>
    <n v="2.5485823510672189E-3"/>
    <s v="Descargado"/>
    <d v="1899-12-31T09:46:00"/>
  </r>
  <r>
    <n v="584"/>
    <n v="20483"/>
    <d v="2022-09-10T00:00:00"/>
    <d v="1899-12-30T02:03:00"/>
    <s v="GDY-223"/>
    <x v="1"/>
    <n v="52280"/>
    <n v="18740"/>
    <n v="33540"/>
    <n v="37139490"/>
    <s v="0X50  MM T 1"/>
    <x v="5"/>
    <n v="36"/>
    <s v="T_A"/>
    <n v="3505764"/>
    <d v="2022-09-10T00:00:00"/>
    <d v="1899-12-30T18:11:00"/>
    <n v="52280"/>
    <n v="18580"/>
    <n v="33700"/>
    <n v="37123510"/>
    <x v="0"/>
    <x v="0"/>
    <n v="160"/>
    <n v="4.7704233750745376E-3"/>
    <s v="Descargado"/>
    <d v="1899-12-30T16:08:00"/>
  </r>
  <r>
    <n v="585"/>
    <n v="20484"/>
    <d v="2022-09-10T00:00:00"/>
    <d v="1899-12-30T02:18:00"/>
    <s v="TKD-395"/>
    <x v="1"/>
    <n v="47920"/>
    <n v="17600"/>
    <n v="30320"/>
    <n v="37169810"/>
    <s v="0X50  MM T 1"/>
    <x v="3"/>
    <n v="33"/>
    <s v="T_A"/>
    <n v="3505144"/>
    <d v="2022-09-10T00:00:00"/>
    <d v="1899-12-30T15:00:00"/>
    <n v="47880"/>
    <n v="17320"/>
    <n v="30560"/>
    <n v="37154070"/>
    <x v="0"/>
    <x v="0"/>
    <n v="240"/>
    <n v="7.9155672823219003E-3"/>
    <s v="Descargado"/>
    <d v="1899-12-30T12:42:00"/>
  </r>
  <r>
    <n v="586"/>
    <n v="20485"/>
    <d v="2022-09-10T00:00:00"/>
    <d v="1899-12-30T02:29:00"/>
    <s v="SRC-560"/>
    <x v="1"/>
    <n v="52320"/>
    <n v="18220"/>
    <n v="34100"/>
    <n v="37203910"/>
    <s v="0X50  MM T 1"/>
    <x v="2"/>
    <n v="36"/>
    <s v="T_A"/>
    <n v="3505624"/>
    <d v="2022-09-10T00:00:00"/>
    <d v="1899-12-30T17:06:00"/>
    <n v="52260"/>
    <n v="18150"/>
    <n v="34110"/>
    <n v="37188180"/>
    <x v="0"/>
    <x v="0"/>
    <n v="10"/>
    <n v="2.9325513196480938E-4"/>
    <s v="Descargado"/>
    <d v="1899-12-30T14:37:00"/>
  </r>
  <r>
    <n v="587"/>
    <n v="20486"/>
    <d v="2022-09-10T00:00:00"/>
    <d v="1899-12-30T03:26:00"/>
    <s v="SWM-440"/>
    <x v="1"/>
    <n v="50720"/>
    <n v="17960"/>
    <n v="32760"/>
    <n v="37236670"/>
    <s v="0X50  MM T 1"/>
    <x v="5"/>
    <n v="36"/>
    <s v="T_A"/>
    <n v="3506364"/>
    <d v="2022-09-10T00:00:00"/>
    <d v="1899-12-30T22:44:00"/>
    <n v="50380"/>
    <n v="17830"/>
    <n v="32550"/>
    <n v="37220730"/>
    <x v="0"/>
    <x v="0"/>
    <n v="-210"/>
    <n v="-6.41025641025641E-3"/>
    <s v="Descargado"/>
    <d v="1899-12-30T19:18:00"/>
  </r>
  <r>
    <n v="588"/>
    <n v="20487"/>
    <d v="2022-09-10T00:00:00"/>
    <d v="1899-12-30T03:39:00"/>
    <s v="SZM-785"/>
    <x v="1"/>
    <n v="52060"/>
    <n v="17720"/>
    <n v="34340"/>
    <n v="37271010"/>
    <s v="0X50  MM T 1"/>
    <x v="2"/>
    <n v="36"/>
    <s v="T_A"/>
    <n v="3505744"/>
    <d v="2022-09-10T00:00:00"/>
    <d v="1899-12-30T18:00:00"/>
    <n v="52160"/>
    <n v="17870"/>
    <n v="34290"/>
    <n v="37255020"/>
    <x v="0"/>
    <x v="0"/>
    <n v="-50"/>
    <n v="-1.4560279557367501E-3"/>
    <s v="Descargado"/>
    <d v="1899-12-30T14:21:00"/>
  </r>
  <r>
    <n v="589"/>
    <n v="20488"/>
    <d v="2022-09-10T00:00:00"/>
    <d v="1899-12-30T04:19:00"/>
    <s v="GDW-444"/>
    <x v="1"/>
    <n v="52360"/>
    <n v="18940"/>
    <n v="33420"/>
    <n v="37304430"/>
    <s v="0X50  MM T 1"/>
    <x v="5"/>
    <n v="36"/>
    <s v="T_A"/>
    <n v="3505844"/>
    <d v="2022-09-10T00:00:00"/>
    <d v="1899-12-30T18:21:00"/>
    <n v="52260"/>
    <n v="18820"/>
    <n v="33440"/>
    <n v="37288460"/>
    <x v="0"/>
    <x v="0"/>
    <n v="20"/>
    <n v="5.9844404548174744E-4"/>
    <s v="Descargado"/>
    <d v="1899-12-30T14:02:00"/>
  </r>
  <r>
    <n v="590"/>
    <n v="20490"/>
    <d v="2022-09-10T00:00:00"/>
    <d v="1899-12-30T07:31:00"/>
    <s v="TSR-898"/>
    <x v="1"/>
    <n v="48420"/>
    <n v="17630"/>
    <n v="30790"/>
    <n v="37335220"/>
    <s v="0X50  MM T 1"/>
    <x v="3"/>
    <n v="36"/>
    <s v="T_A"/>
    <n v="3505985"/>
    <d v="2022-09-10T00:00:00"/>
    <d v="1899-12-30T19:05:00"/>
    <n v="48420"/>
    <n v="17500"/>
    <n v="30920"/>
    <n v="37319380"/>
    <x v="0"/>
    <x v="0"/>
    <n v="130"/>
    <n v="4.2221500487171163E-3"/>
    <s v="Descargado"/>
    <d v="1899-12-30T11:34:00"/>
  </r>
  <r>
    <n v="591"/>
    <n v="20491"/>
    <d v="2022-09-10T00:00:00"/>
    <d v="1899-12-30T07:40:00"/>
    <s v="JYM-720"/>
    <x v="1"/>
    <n v="51580"/>
    <n v="17350"/>
    <n v="34230"/>
    <n v="37369450"/>
    <s v="0X50  MM T 1"/>
    <x v="4"/>
    <n v="36"/>
    <s v="T_A"/>
    <n v="3505824"/>
    <d v="2022-09-10T00:00:00"/>
    <d v="1899-12-30T18:08:00"/>
    <n v="51580"/>
    <n v="17410"/>
    <n v="34170"/>
    <n v="37353550"/>
    <x v="0"/>
    <x v="0"/>
    <n v="-60"/>
    <n v="-1.7528483786152498E-3"/>
    <s v="Descargado"/>
    <d v="1899-12-30T10:28:00"/>
  </r>
  <r>
    <n v="592"/>
    <n v="20493"/>
    <d v="2022-09-10T00:00:00"/>
    <d v="1899-12-30T07:58:00"/>
    <s v="WNP-941"/>
    <x v="1"/>
    <n v="51640"/>
    <n v="17560"/>
    <n v="34080"/>
    <n v="37403530"/>
    <s v="0X50  MM T 1"/>
    <x v="4"/>
    <n v="36"/>
    <s v="T_A"/>
    <n v="3505684"/>
    <d v="2022-09-10T00:00:00"/>
    <d v="1899-12-30T17:09:00"/>
    <n v="51720"/>
    <n v="17770"/>
    <n v="33950"/>
    <n v="37387500"/>
    <x v="0"/>
    <x v="0"/>
    <n v="-130"/>
    <n v="-3.8145539906103286E-3"/>
    <s v="Descargado"/>
    <d v="1899-12-30T09:11:00"/>
  </r>
  <r>
    <n v="593"/>
    <n v="20494"/>
    <d v="2022-09-10T00:00:00"/>
    <d v="1899-12-30T08:01:00"/>
    <s v="GDY-863"/>
    <x v="1"/>
    <n v="52020"/>
    <n v="18860"/>
    <n v="33160"/>
    <n v="37436690"/>
    <s v="0X50  MM T 1"/>
    <x v="5"/>
    <n v="36"/>
    <s v="T_A"/>
    <n v="3505904"/>
    <d v="2022-09-10T00:00:00"/>
    <d v="1899-12-30T18:29:00"/>
    <n v="52100"/>
    <n v="18910"/>
    <n v="33190"/>
    <n v="37420690"/>
    <x v="0"/>
    <x v="0"/>
    <n v="30"/>
    <n v="9.0470446320868516E-4"/>
    <s v="Descargado"/>
    <d v="1899-12-30T10:28:00"/>
  </r>
  <r>
    <n v="594"/>
    <n v="20495"/>
    <d v="2022-09-10T00:00:00"/>
    <d v="1899-12-30T08:21:00"/>
    <s v="SSZ-728"/>
    <x v="1"/>
    <n v="52380"/>
    <n v="17660"/>
    <n v="34720"/>
    <n v="37471410"/>
    <s v="0X50  MM T 1"/>
    <x v="5"/>
    <n v="36"/>
    <s v="T_A"/>
    <n v="3505924"/>
    <d v="2022-09-10T00:00:00"/>
    <d v="1899-12-30T18:34:00"/>
    <n v="52320"/>
    <n v="17570"/>
    <n v="34750"/>
    <n v="37455440"/>
    <x v="0"/>
    <x v="0"/>
    <n v="30"/>
    <n v="8.6405529953917056E-4"/>
    <s v="Descargado"/>
    <d v="1899-12-30T10:13:00"/>
  </r>
  <r>
    <n v="595"/>
    <n v="20496"/>
    <d v="2022-09-10T00:00:00"/>
    <d v="1899-12-30T08:46:00"/>
    <s v="TTP-566"/>
    <x v="1"/>
    <n v="51620"/>
    <n v="17750"/>
    <n v="33870"/>
    <n v="37505280"/>
    <s v="0X50  MM T 1"/>
    <x v="4"/>
    <n v="36"/>
    <s v="T_A"/>
    <n v="3505664"/>
    <d v="2022-09-10T00:00:00"/>
    <d v="1899-12-30T17:08:00"/>
    <n v="51780"/>
    <n v="17920"/>
    <n v="33860"/>
    <n v="37489300"/>
    <x v="0"/>
    <x v="0"/>
    <n v="-10"/>
    <n v="-2.9524653085326248E-4"/>
    <s v="Descargado"/>
    <d v="1899-12-30T08:22:00"/>
  </r>
  <r>
    <n v="596"/>
    <n v="20497"/>
    <d v="2022-09-10T00:00:00"/>
    <d v="1899-12-30T08:42:00"/>
    <s v="WAD-711"/>
    <x v="1"/>
    <n v="48680"/>
    <n v="17970"/>
    <n v="30710"/>
    <n v="37535990"/>
    <s v="0X50  MM T 1"/>
    <x v="3"/>
    <n v="36"/>
    <s v="T_A"/>
    <n v="3505965"/>
    <d v="2022-09-10T00:00:00"/>
    <d v="1899-12-30T18:56:00"/>
    <n v="48540"/>
    <n v="17900"/>
    <n v="30640"/>
    <n v="37519940"/>
    <x v="0"/>
    <x v="0"/>
    <n v="-70"/>
    <n v="-2.2793878215564964E-3"/>
    <s v="Descargado"/>
    <d v="1899-12-30T10:14:00"/>
  </r>
  <r>
    <n v="597"/>
    <n v="20501"/>
    <d v="2022-09-10T00:00:00"/>
    <d v="1899-12-30T08:51:00"/>
    <s v="JYN-294"/>
    <x v="1"/>
    <n v="51640"/>
    <n v="17080"/>
    <n v="34560"/>
    <n v="37570550"/>
    <s v="0X50  MM T 3"/>
    <x v="5"/>
    <n v="34"/>
    <s v="T_C"/>
    <n v="3507504"/>
    <d v="2022-09-11T00:00:00"/>
    <d v="1899-12-30T14:17:00"/>
    <n v="51560"/>
    <n v="17090"/>
    <n v="34470"/>
    <n v="37554410"/>
    <x v="1"/>
    <x v="0"/>
    <n v="-90"/>
    <n v="-2.6041666666666665E-3"/>
    <s v="Descargado"/>
    <d v="1899-12-31T05:26:00"/>
  </r>
  <r>
    <n v="598"/>
    <n v="20502"/>
    <d v="2022-09-10T00:00:00"/>
    <d v="1899-12-30T09:02:00"/>
    <s v="TRN-093"/>
    <x v="1"/>
    <n v="51640"/>
    <n v="17080"/>
    <n v="34560"/>
    <n v="37605110"/>
    <s v="0X50  MM T 3"/>
    <x v="4"/>
    <n v="34"/>
    <s v="T_C"/>
    <n v="3505884"/>
    <d v="2022-09-10T00:00:00"/>
    <d v="1899-12-30T18:24:00"/>
    <n v="51700"/>
    <n v="17070"/>
    <n v="34630"/>
    <n v="37589040"/>
    <x v="1"/>
    <x v="0"/>
    <n v="70"/>
    <n v="2.0254629629629629E-3"/>
    <s v="Descargado"/>
    <d v="1899-12-30T09:22:00"/>
  </r>
  <r>
    <n v="599"/>
    <n v="20503"/>
    <d v="2022-09-10T00:00:00"/>
    <d v="1899-12-30T09:15:00"/>
    <s v="SOE-646"/>
    <x v="1"/>
    <n v="48200"/>
    <n v="16610"/>
    <n v="31590"/>
    <n v="37636700"/>
    <s v="0X50  MM T 3"/>
    <x v="3"/>
    <n v="34"/>
    <s v="T_C"/>
    <n v="3506144"/>
    <d v="2022-09-10T00:00:00"/>
    <d v="1899-12-30T20:34:00"/>
    <n v="48380"/>
    <n v="16750"/>
    <n v="31630"/>
    <n v="37620670"/>
    <x v="1"/>
    <x v="0"/>
    <n v="40"/>
    <n v="1.2662234884457107E-3"/>
    <s v="Descargado"/>
    <d v="1899-12-30T11:19:00"/>
  </r>
  <r>
    <n v="600"/>
    <n v="20514"/>
    <d v="2022-09-10T00:00:00"/>
    <d v="1899-12-30T09:51:00"/>
    <s v="JRP-073"/>
    <x v="1"/>
    <n v="48660"/>
    <n v="17420"/>
    <n v="31240"/>
    <n v="37667940"/>
    <s v="0X50  MM T 1"/>
    <x v="3"/>
    <n v="36"/>
    <s v="T_A"/>
    <n v="3506004"/>
    <d v="2022-09-10T00:00:00"/>
    <d v="1899-12-30T20:09:00"/>
    <n v="48660"/>
    <n v="17370"/>
    <n v="31290"/>
    <n v="37651960"/>
    <x v="0"/>
    <x v="0"/>
    <n v="50"/>
    <n v="1.6005121638924455E-3"/>
    <s v="Descargado"/>
    <d v="1899-12-30T10:18:00"/>
  </r>
  <r>
    <n v="601"/>
    <n v="20515"/>
    <d v="2022-09-10T00:00:00"/>
    <d v="1899-12-30T09:45:00"/>
    <s v="JYN-994"/>
    <x v="1"/>
    <n v="51760"/>
    <n v="18190"/>
    <n v="33570"/>
    <n v="37701510"/>
    <s v="0X50  MM T 3"/>
    <x v="5"/>
    <n v="34"/>
    <s v="T_C"/>
    <n v="3505724"/>
    <d v="2022-09-10T00:00:00"/>
    <d v="1899-12-30T17:29:00"/>
    <n v="51700"/>
    <n v="18020"/>
    <n v="33680"/>
    <n v="37685640"/>
    <x v="1"/>
    <x v="0"/>
    <n v="110"/>
    <n v="3.2767351802204347E-3"/>
    <s v="Descargado"/>
    <d v="1899-12-30T07:44:00"/>
  </r>
  <r>
    <n v="602"/>
    <n v="20516"/>
    <d v="2022-09-10T00:00:00"/>
    <d v="1899-12-30T09:48:00"/>
    <s v="JYN-867"/>
    <x v="1"/>
    <n v="51940"/>
    <n v="18420"/>
    <n v="33520"/>
    <n v="37735030"/>
    <s v="0X50  MM T 3"/>
    <x v="5"/>
    <n v="34"/>
    <s v="T_C"/>
    <n v="3505704"/>
    <d v="2022-09-10T00:00:00"/>
    <d v="1899-12-30T17:26:00"/>
    <n v="51880"/>
    <n v="18290"/>
    <n v="33590"/>
    <n v="37719230"/>
    <x v="1"/>
    <x v="0"/>
    <n v="70"/>
    <n v="2.0883054892601432E-3"/>
    <s v="Descargado"/>
    <d v="1899-12-30T07:38:00"/>
  </r>
  <r>
    <n v="603"/>
    <n v="20518"/>
    <d v="2022-09-10T00:00:00"/>
    <d v="1899-12-30T10:16:00"/>
    <s v="JYW-480"/>
    <x v="1"/>
    <n v="52520"/>
    <n v="18350"/>
    <n v="34170"/>
    <n v="37769200"/>
    <s v="0X50  MM T 3"/>
    <x v="5"/>
    <n v="34"/>
    <s v="T_C"/>
    <n v="3505964"/>
    <d v="2022-09-10T00:00:00"/>
    <d v="1899-12-30T18:53:00"/>
    <n v="52440"/>
    <n v="18230"/>
    <n v="34210"/>
    <n v="37753440"/>
    <x v="1"/>
    <x v="0"/>
    <n v="40"/>
    <n v="1.1706175007316359E-3"/>
    <s v="Descargado"/>
    <d v="1899-12-30T08:37:00"/>
  </r>
  <r>
    <n v="604"/>
    <n v="20519"/>
    <d v="2022-09-10T00:00:00"/>
    <d v="1899-12-30T10:01:00"/>
    <s v="GDY-710"/>
    <x v="1"/>
    <n v="52020"/>
    <n v="18110"/>
    <n v="33910"/>
    <n v="37803110"/>
    <s v="0X50  MM T 1"/>
    <x v="5"/>
    <n v="36"/>
    <s v="T_A"/>
    <n v="3505984"/>
    <d v="2022-09-10T00:00:00"/>
    <d v="1899-12-30T18:58:00"/>
    <n v="51900"/>
    <n v="17940"/>
    <n v="33960"/>
    <n v="37787400"/>
    <x v="0"/>
    <x v="0"/>
    <n v="50"/>
    <n v="1.474491300501327E-3"/>
    <s v="Descargado"/>
    <d v="1899-12-30T08:57:00"/>
  </r>
  <r>
    <n v="605"/>
    <n v="20525"/>
    <d v="2022-09-10T00:00:00"/>
    <d v="1899-12-30T10:22:00"/>
    <s v="JRP-061"/>
    <x v="1"/>
    <n v="48760"/>
    <n v="17260"/>
    <n v="31500"/>
    <n v="37834610"/>
    <s v="0X50  MM T 1"/>
    <x v="3"/>
    <n v="36"/>
    <s v="T_A"/>
    <n v="3506325"/>
    <d v="2022-09-10T00:00:00"/>
    <d v="1899-12-30T22:27:00"/>
    <n v="48460"/>
    <n v="17080"/>
    <n v="31380"/>
    <n v="37818780"/>
    <x v="0"/>
    <x v="0"/>
    <n v="-120"/>
    <n v="-3.8095238095238095E-3"/>
    <s v="Descargado"/>
    <d v="1899-12-30T12:05:00"/>
  </r>
  <r>
    <n v="606"/>
    <n v="20526"/>
    <d v="2022-09-10T00:00:00"/>
    <d v="1899-12-30T10:37:00"/>
    <s v="JYN-800"/>
    <x v="1"/>
    <n v="52460"/>
    <n v="17300"/>
    <n v="35160"/>
    <n v="37869770"/>
    <s v="0X50  MM T 1"/>
    <x v="5"/>
    <n v="36"/>
    <s v="T_A"/>
    <n v="3507224"/>
    <d v="2022-09-11T00:00:00"/>
    <d v="1899-12-30T11:11:00"/>
    <n v="52400"/>
    <n v="17290"/>
    <n v="35110"/>
    <n v="37853890"/>
    <x v="0"/>
    <x v="0"/>
    <n v="-50"/>
    <n v="-1.422070534698521E-3"/>
    <s v="Descargado"/>
    <d v="1899-12-31T00:34:00"/>
  </r>
  <r>
    <n v="607"/>
    <n v="20532"/>
    <d v="2022-09-10T00:00:00"/>
    <d v="1899-12-30T11:12:00"/>
    <s v="JRO-994"/>
    <x v="1"/>
    <n v="48920"/>
    <n v="17210"/>
    <n v="31710"/>
    <n v="37901480"/>
    <s v="0X50  MM T 1"/>
    <x v="3"/>
    <n v="36"/>
    <s v="T_A"/>
    <n v="3506185"/>
    <d v="2022-09-10T00:00:00"/>
    <d v="1899-12-30T20:47:00"/>
    <n v="48720"/>
    <n v="17060"/>
    <n v="31660"/>
    <n v="37885550"/>
    <x v="0"/>
    <x v="0"/>
    <n v="-50"/>
    <n v="-1.5767896562598549E-3"/>
    <s v="Descargado"/>
    <d v="1899-12-30T09:35:00"/>
  </r>
  <r>
    <n v="608"/>
    <n v="20533"/>
    <d v="2022-09-10T00:00:00"/>
    <d v="1899-12-30T11:20:00"/>
    <s v="TPP-899"/>
    <x v="1"/>
    <n v="52500"/>
    <n v="17460"/>
    <n v="35040"/>
    <n v="37936520"/>
    <s v="0X50  MM T 2"/>
    <x v="4"/>
    <n v="35"/>
    <s v="T_B"/>
    <n v="3506524"/>
    <d v="2022-09-10T00:00:00"/>
    <d v="1899-12-30T23:24:00"/>
    <n v="52420"/>
    <n v="17360"/>
    <n v="35060"/>
    <n v="37920610"/>
    <x v="0"/>
    <x v="0"/>
    <n v="20"/>
    <n v="5.7077625570776253E-4"/>
    <s v="Descargado"/>
    <d v="1899-12-30T12:04:00"/>
  </r>
  <r>
    <n v="609"/>
    <n v="20544"/>
    <d v="2022-09-10T00:00:00"/>
    <d v="1899-12-30T11:25:00"/>
    <s v="SXV-915"/>
    <x v="1"/>
    <n v="51920"/>
    <n v="17290"/>
    <n v="34630"/>
    <n v="37971150"/>
    <s v="0X50  MM T 1"/>
    <x v="5"/>
    <n v="36"/>
    <s v="T_A"/>
    <n v="3507484"/>
    <d v="2022-09-11T00:00:00"/>
    <d v="1899-12-30T13:05:00"/>
    <n v="51760"/>
    <n v="17190"/>
    <n v="34570"/>
    <n v="37955180"/>
    <x v="0"/>
    <x v="0"/>
    <n v="-60"/>
    <n v="-1.7326017903551833E-3"/>
    <s v="Descargado"/>
    <d v="1899-12-31T01:40:00"/>
  </r>
  <r>
    <n v="610"/>
    <n v="20545"/>
    <d v="2022-09-10T00:00:00"/>
    <d v="1899-12-30T11:32:00"/>
    <s v="GDZ-180"/>
    <x v="1"/>
    <n v="52140"/>
    <n v="18770"/>
    <n v="33370"/>
    <n v="38004520"/>
    <s v="0X50  MM T 2"/>
    <x v="5"/>
    <n v="35"/>
    <s v="T_B"/>
    <n v="3606424"/>
    <d v="2022-09-10T00:00:00"/>
    <d v="1899-12-30T22:46:00"/>
    <n v="51880"/>
    <n v="18630"/>
    <n v="33250"/>
    <n v="37988430"/>
    <x v="0"/>
    <x v="0"/>
    <n v="-120"/>
    <n v="-3.596044351213665E-3"/>
    <s v="Descargado"/>
    <d v="1899-12-30T11:14:00"/>
  </r>
  <r>
    <n v="611"/>
    <n v="20546"/>
    <d v="2022-09-10T00:00:00"/>
    <d v="1899-12-30T11:34:00"/>
    <s v="TIO-245"/>
    <x v="1"/>
    <n v="48940"/>
    <n v="17760"/>
    <n v="31180"/>
    <n v="38035700"/>
    <s v="0X50  MM T 1"/>
    <x v="3"/>
    <n v="36"/>
    <s v="T_A"/>
    <n v="3506484"/>
    <d v="2022-09-10T00:00:00"/>
    <d v="1899-12-30T23:14:00"/>
    <n v="48720"/>
    <n v="17600"/>
    <n v="31120"/>
    <n v="38019550"/>
    <x v="0"/>
    <x v="0"/>
    <n v="-60"/>
    <n v="-1.9243104554201411E-3"/>
    <s v="Descargado"/>
    <d v="1899-12-30T11:40:00"/>
  </r>
  <r>
    <n v="612"/>
    <n v="20547"/>
    <d v="2022-09-10T00:00:00"/>
    <d v="1899-12-30T11:49:00"/>
    <s v="JUY-853"/>
    <x v="1"/>
    <n v="52200"/>
    <n v="17940"/>
    <n v="34260"/>
    <n v="38069960"/>
    <s v="0X50  MM T 1"/>
    <x v="5"/>
    <n v="36"/>
    <s v="T_A"/>
    <n v="3506204"/>
    <d v="2022-09-10T00:00:00"/>
    <d v="1899-12-30T20:54:00"/>
    <n v="52100"/>
    <n v="17870"/>
    <n v="34230"/>
    <n v="38053780"/>
    <x v="0"/>
    <x v="0"/>
    <n v="-30"/>
    <n v="-8.7565674255691769E-4"/>
    <s v="Descargado"/>
    <d v="1899-12-30T09:05:00"/>
  </r>
  <r>
    <n v="613"/>
    <n v="20561"/>
    <d v="2022-09-10T00:00:00"/>
    <d v="1899-12-30T11:57:00"/>
    <s v="SMA-268"/>
    <x v="1"/>
    <n v="47880"/>
    <n v="17330"/>
    <n v="30550"/>
    <n v="38100510"/>
    <s v="0X50  MM T 1"/>
    <x v="3"/>
    <n v="36"/>
    <s v="T_A"/>
    <n v="3506506"/>
    <d v="2022-09-10T00:00:00"/>
    <d v="1899-12-30T23:15:00"/>
    <n v="47840"/>
    <n v="17170"/>
    <n v="30670"/>
    <n v="38084450"/>
    <x v="0"/>
    <x v="0"/>
    <n v="120"/>
    <n v="3.9279869067103106E-3"/>
    <s v="Descargado"/>
    <d v="1899-12-30T11:18:00"/>
  </r>
  <r>
    <n v="614"/>
    <n v="20567"/>
    <d v="2022-09-10T00:00:00"/>
    <d v="1899-12-30T12:19:00"/>
    <s v="ZNL-102"/>
    <x v="1"/>
    <n v="52140"/>
    <n v="18190"/>
    <n v="33950"/>
    <n v="38134460"/>
    <s v="0X50  MM T 2"/>
    <x v="5"/>
    <n v="35"/>
    <s v="T_B"/>
    <n v="3506284"/>
    <d v="2022-09-10T00:00:00"/>
    <d v="1899-12-30T22:25:00"/>
    <n v="51840"/>
    <n v="18280"/>
    <n v="33560"/>
    <n v="38118010"/>
    <x v="0"/>
    <x v="0"/>
    <n v="-390"/>
    <n v="-1.1487481590574375E-2"/>
    <s v="Descargado"/>
    <d v="1899-12-30T10:06:00"/>
  </r>
  <r>
    <n v="615"/>
    <n v="20583"/>
    <d v="2022-09-10T00:00:00"/>
    <d v="1899-12-30T14:08:00"/>
    <s v="TMF-819"/>
    <x v="1"/>
    <n v="47840"/>
    <n v="17320"/>
    <n v="30520"/>
    <n v="38164980"/>
    <s v="0X50  MM T 1"/>
    <x v="3"/>
    <n v="36"/>
    <s v="T_A"/>
    <n v="3506544"/>
    <d v="2022-09-10T00:00:00"/>
    <d v="1899-12-30T23:42:00"/>
    <n v="46580"/>
    <n v="17240"/>
    <n v="29340"/>
    <n v="38147350"/>
    <x v="0"/>
    <x v="0"/>
    <n v="-1180"/>
    <n v="-3.866317169069463E-2"/>
    <s v="Descargado"/>
    <d v="1899-12-30T09:34:00"/>
  </r>
  <r>
    <n v="616"/>
    <n v="20584"/>
    <d v="2022-09-10T00:00:00"/>
    <d v="1899-12-30T14:15:00"/>
    <s v="SXU-870"/>
    <x v="1"/>
    <n v="48680"/>
    <n v="17600"/>
    <n v="31080"/>
    <n v="38196060"/>
    <s v="0X50  MM T 1"/>
    <x v="3"/>
    <n v="36"/>
    <s v="T_A"/>
    <n v="3506564"/>
    <d v="2022-09-10T00:00:00"/>
    <d v="1899-12-30T23:45:00"/>
    <n v="48080"/>
    <n v="17450"/>
    <n v="30630"/>
    <n v="38177980"/>
    <x v="0"/>
    <x v="0"/>
    <n v="-450"/>
    <n v="-1.4478764478764479E-2"/>
    <s v="Descargado"/>
    <d v="1899-12-30T09:30:00"/>
  </r>
  <r>
    <n v="617"/>
    <n v="20587"/>
    <d v="2022-09-10T00:00:00"/>
    <d v="1899-12-30T14:27:00"/>
    <s v="TEO-139"/>
    <x v="1"/>
    <n v="51500"/>
    <n v="17460"/>
    <n v="34040"/>
    <n v="38230100"/>
    <s v="0X50  MM T 1"/>
    <x v="4"/>
    <n v="36"/>
    <s v="T_A"/>
    <n v="3507164"/>
    <d v="2022-09-11T00:00:00"/>
    <d v="1899-12-30T09:46:00"/>
    <n v="50820"/>
    <n v="17710"/>
    <n v="33110"/>
    <n v="38211090"/>
    <x v="0"/>
    <x v="0"/>
    <n v="-930"/>
    <n v="-2.7320799059929495E-2"/>
    <s v="Descargado"/>
    <d v="1899-12-30T19:19:00"/>
  </r>
  <r>
    <n v="618"/>
    <n v="20603"/>
    <d v="2022-09-10T00:00:00"/>
    <d v="1899-12-30T14:59:00"/>
    <s v="GDW-424"/>
    <x v="1"/>
    <n v="52520"/>
    <n v="18280"/>
    <n v="34240"/>
    <n v="38264340"/>
    <s v="0X50  MM T 1"/>
    <x v="5"/>
    <n v="36"/>
    <s v="T_A"/>
    <n v="3506504"/>
    <d v="2022-09-10T00:00:00"/>
    <d v="1899-12-30T23:23:00"/>
    <n v="52280"/>
    <n v="18240"/>
    <n v="34040"/>
    <n v="38245130"/>
    <x v="0"/>
    <x v="0"/>
    <n v="-200"/>
    <n v="-5.8411214953271026E-3"/>
    <s v="Descargado"/>
    <d v="1899-12-30T08:24:00"/>
  </r>
  <r>
    <n v="619"/>
    <n v="20616"/>
    <d v="2022-09-10T00:00:00"/>
    <d v="1899-12-30T15:30:00"/>
    <s v="SSW-836"/>
    <x v="1"/>
    <n v="48880"/>
    <n v="17780"/>
    <n v="31100"/>
    <n v="38295440"/>
    <s v="0X50  MM T 2"/>
    <x v="3"/>
    <n v="35"/>
    <s v="T_B"/>
    <n v="3507544"/>
    <d v="2022-09-11T00:00:00"/>
    <d v="1899-12-30T11:19:00"/>
    <n v="48560"/>
    <n v="17390"/>
    <n v="31170"/>
    <n v="38276300"/>
    <x v="0"/>
    <x v="0"/>
    <n v="70"/>
    <n v="2.2508038585209002E-3"/>
    <s v="Descargado"/>
    <d v="1899-12-30T19:49:00"/>
  </r>
  <r>
    <n v="620"/>
    <n v="20619"/>
    <d v="2022-09-10T00:00:00"/>
    <d v="1899-12-30T15:42:00"/>
    <s v="TJZ-838"/>
    <x v="1"/>
    <n v="52160"/>
    <n v="17690"/>
    <n v="34470"/>
    <n v="38329910"/>
    <s v="0X50  MM T 2"/>
    <x v="3"/>
    <n v="35"/>
    <s v="T_B"/>
    <n v="3507065"/>
    <d v="2022-09-11T00:00:00"/>
    <d v="1899-12-30T09:11:00"/>
    <n v="51740"/>
    <n v="17690"/>
    <n v="34050"/>
    <n v="38310350"/>
    <x v="0"/>
    <x v="0"/>
    <n v="-420"/>
    <n v="-1.2184508268059183E-2"/>
    <s v="Descargado"/>
    <d v="1899-12-30T17:29:00"/>
  </r>
  <r>
    <n v="621"/>
    <n v="20625"/>
    <d v="2022-09-10T00:00:00"/>
    <d v="1899-12-30T15:53:00"/>
    <s v="SKI-254"/>
    <x v="1"/>
    <n v="48340"/>
    <n v="17860"/>
    <n v="30480"/>
    <n v="38360390"/>
    <s v="0X50  MM T 1"/>
    <x v="3"/>
    <n v="36"/>
    <s v="T_A"/>
    <n v="3507464"/>
    <d v="2022-09-11T00:00:00"/>
    <d v="1899-12-30T11:11:00"/>
    <n v="47920"/>
    <n v="17880"/>
    <n v="30040"/>
    <n v="38340390"/>
    <x v="0"/>
    <x v="0"/>
    <n v="-440"/>
    <n v="-1.4435695538057743E-2"/>
    <s v="Descargado"/>
    <d v="1899-12-30T19:18:00"/>
  </r>
  <r>
    <n v="622"/>
    <n v="20626"/>
    <d v="2022-09-10T00:00:00"/>
    <d v="1899-12-30T16:04:00"/>
    <s v="JRP-054"/>
    <x v="1"/>
    <n v="48640"/>
    <n v="17430"/>
    <n v="31210"/>
    <n v="38391600"/>
    <s v="0X50  MM T 1"/>
    <x v="3"/>
    <n v="36"/>
    <s v="T_A"/>
    <n v="3507424"/>
    <d v="2022-09-11T00:00:00"/>
    <d v="1899-12-30T11:07:00"/>
    <n v="48320"/>
    <n v="17330"/>
    <n v="30990"/>
    <n v="38371380"/>
    <x v="0"/>
    <x v="0"/>
    <n v="-220"/>
    <n v="-7.0490227491188722E-3"/>
    <s v="Descargado"/>
    <d v="1899-12-30T19:03:00"/>
  </r>
  <r>
    <n v="623"/>
    <n v="20634"/>
    <d v="2022-09-10T00:00:00"/>
    <d v="1899-12-30T16:42:00"/>
    <s v="SRP-666"/>
    <x v="1"/>
    <n v="51140"/>
    <n v="16390"/>
    <n v="34750"/>
    <n v="38426350"/>
    <s v="0X50  MM T 1"/>
    <x v="3"/>
    <n v="36"/>
    <s v="T_A"/>
    <n v="3508664"/>
    <d v="2022-09-12T00:00:00"/>
    <d v="1899-12-30T12:00:00"/>
    <n v="51600"/>
    <n v="17000"/>
    <n v="34600"/>
    <n v="38405980"/>
    <x v="0"/>
    <x v="0"/>
    <n v="-150"/>
    <n v="-4.3165467625899279E-3"/>
    <s v="Descargado"/>
    <d v="1899-12-31T19:18:00"/>
  </r>
  <r>
    <n v="624"/>
    <n v="20638"/>
    <d v="2022-09-10T00:00:00"/>
    <d v="1899-12-30T16:45:00"/>
    <s v="STZ-681"/>
    <x v="1"/>
    <n v="52120"/>
    <n v="18120"/>
    <n v="34000"/>
    <n v="38460350"/>
    <s v="0X50  MM T 1"/>
    <x v="5"/>
    <n v="36"/>
    <s v="T_A"/>
    <n v="3507144"/>
    <d v="2022-09-11T00:00:00"/>
    <d v="1899-12-30T09:33:00"/>
    <n v="51980"/>
    <n v="18130"/>
    <n v="33850"/>
    <n v="38439830"/>
    <x v="0"/>
    <x v="0"/>
    <n v="-150"/>
    <n v="-4.4117647058823529E-3"/>
    <s v="Descargado"/>
    <d v="1899-12-30T16:48:00"/>
  </r>
  <r>
    <n v="625"/>
    <n v="20642"/>
    <d v="2022-09-10T00:00:00"/>
    <d v="1899-12-30T16:55:00"/>
    <s v="STW-825"/>
    <x v="1"/>
    <n v="51460"/>
    <n v="17180"/>
    <n v="34280"/>
    <n v="38494630"/>
    <s v="0X50  MM T 1"/>
    <x v="4"/>
    <n v="36"/>
    <s v="T_A"/>
    <n v="3507124"/>
    <d v="2022-09-11T00:00:00"/>
    <d v="1899-12-30T09:31:00"/>
    <n v="51580"/>
    <n v="17360"/>
    <n v="34220"/>
    <n v="38474050"/>
    <x v="0"/>
    <x v="0"/>
    <n v="-60"/>
    <n v="-1.750291715285881E-3"/>
    <s v="Descargado"/>
    <d v="1899-12-30T16:36:00"/>
  </r>
  <r>
    <n v="626"/>
    <n v="20647"/>
    <d v="2022-09-10T00:00:00"/>
    <d v="1899-12-30T17:16:00"/>
    <s v="GDX-786"/>
    <x v="1"/>
    <n v="51740"/>
    <n v="17580"/>
    <n v="34160"/>
    <n v="38528790"/>
    <s v="0X50  MM T 1"/>
    <x v="4"/>
    <n v="36"/>
    <s v="T_A"/>
    <n v="3507284"/>
    <d v="2022-09-11T00:00:00"/>
    <d v="1899-12-30T10:11:00"/>
    <n v="51740"/>
    <n v="17670"/>
    <n v="34070"/>
    <n v="38508120"/>
    <x v="0"/>
    <x v="0"/>
    <n v="-90"/>
    <n v="-2.6346604215456673E-3"/>
    <s v="Descargado"/>
    <d v="1899-12-30T16:55:00"/>
  </r>
  <r>
    <n v="627"/>
    <n v="20651"/>
    <d v="2022-09-10T00:00:00"/>
    <d v="1899-12-30T17:25:00"/>
    <s v="TLK-055"/>
    <x v="1"/>
    <n v="48400"/>
    <n v="17510"/>
    <n v="30890"/>
    <n v="38559680"/>
    <s v="0X50  MM T 1"/>
    <x v="3"/>
    <n v="36"/>
    <s v="T_A"/>
    <n v="3507404"/>
    <d v="2022-09-11T00:00:00"/>
    <d v="1899-12-30T10:44:00"/>
    <n v="48260"/>
    <n v="17480"/>
    <n v="30780"/>
    <n v="38538900"/>
    <x v="0"/>
    <x v="0"/>
    <n v="-110"/>
    <n v="-3.56102298478472E-3"/>
    <s v="Descargado"/>
    <d v="1899-12-30T17:19:00"/>
  </r>
  <r>
    <n v="628"/>
    <n v="20659"/>
    <d v="2022-09-10T00:00:00"/>
    <d v="1899-12-30T18:42:00"/>
    <s v="JRP-080"/>
    <x v="1"/>
    <n v="48040"/>
    <n v="17480"/>
    <n v="30560"/>
    <n v="38590240"/>
    <s v="0X50  MM T 1"/>
    <x v="3"/>
    <n v="36"/>
    <s v="T_A"/>
    <n v="3507384"/>
    <d v="2022-09-11T00:00:00"/>
    <d v="1899-12-30T10:45:00"/>
    <n v="48040"/>
    <n v="17290"/>
    <n v="30750"/>
    <n v="38569650"/>
    <x v="0"/>
    <x v="0"/>
    <n v="190"/>
    <n v="6.2172774869109944E-3"/>
    <s v="Descargado"/>
    <d v="1899-12-30T16:03:00"/>
  </r>
  <r>
    <n v="629"/>
    <n v="20660"/>
    <d v="2022-09-10T00:00:00"/>
    <d v="1899-12-30T18:51:00"/>
    <s v="JRO-999"/>
    <x v="1"/>
    <n v="48500"/>
    <n v="17410"/>
    <n v="31090"/>
    <n v="38621330"/>
    <s v="0X50  MM T 1"/>
    <x v="3"/>
    <n v="36"/>
    <s v="T_A"/>
    <n v="3507604"/>
    <d v="2022-09-11T00:00:00"/>
    <d v="1899-12-30T11:40:00"/>
    <n v="48520"/>
    <n v="17210"/>
    <n v="31310"/>
    <n v="38600960"/>
    <x v="0"/>
    <x v="0"/>
    <n v="220"/>
    <n v="7.0762302991315539E-3"/>
    <s v="Descargado"/>
    <d v="1899-12-30T16:49:00"/>
  </r>
  <r>
    <n v="630"/>
    <n v="20662"/>
    <d v="2022-09-10T00:00:00"/>
    <d v="1899-12-30T19:30:00"/>
    <s v="TJY-208"/>
    <x v="1"/>
    <n v="48880"/>
    <n v="17220"/>
    <n v="31660"/>
    <n v="38652990"/>
    <s v="0X50  MM T 1"/>
    <x v="3"/>
    <n v="36"/>
    <s v="T_A"/>
    <n v="3507704"/>
    <d v="2022-09-11T00:00:00"/>
    <d v="1899-12-30T13:32:00"/>
    <n v="48780"/>
    <n v="17130"/>
    <n v="31650"/>
    <n v="38632610"/>
    <x v="0"/>
    <x v="0"/>
    <n v="-10"/>
    <n v="-3.1585596967782689E-4"/>
    <s v="Descargado"/>
    <d v="1899-12-30T18:02:00"/>
  </r>
  <r>
    <n v="631"/>
    <n v="20663"/>
    <d v="2022-09-10T00:00:00"/>
    <d v="1899-12-30T19:48:00"/>
    <s v="JRP-057"/>
    <x v="1"/>
    <n v="48960"/>
    <n v="17200"/>
    <n v="31760"/>
    <n v="38684750"/>
    <s v="0X50  MM T 1"/>
    <x v="3"/>
    <n v="36"/>
    <s v="T_A"/>
    <n v="3507564"/>
    <d v="2022-09-11T00:00:00"/>
    <d v="1899-12-30T11:33:00"/>
    <n v="48980"/>
    <n v="17060"/>
    <n v="31920"/>
    <n v="38664530"/>
    <x v="0"/>
    <x v="0"/>
    <n v="160"/>
    <n v="5.0377833753148613E-3"/>
    <s v="Descargado"/>
    <d v="1899-12-30T15:45:00"/>
  </r>
  <r>
    <n v="632"/>
    <n v="20665"/>
    <d v="2022-09-10T00:00:00"/>
    <d v="1899-12-30T20:09:00"/>
    <s v="GDX-062"/>
    <x v="1"/>
    <n v="52160"/>
    <n v="17870"/>
    <n v="34290"/>
    <n v="38719040"/>
    <s v="0X50  MM T 2"/>
    <x v="4"/>
    <n v="35"/>
    <s v="T_B"/>
    <n v="3507344"/>
    <d v="2022-09-11T00:00:00"/>
    <d v="1899-12-30T10:34:00"/>
    <n v="52060"/>
    <n v="17690"/>
    <n v="34370"/>
    <n v="38698900"/>
    <x v="0"/>
    <x v="0"/>
    <n v="80"/>
    <n v="2.3330417031204435E-3"/>
    <s v="Descargado"/>
    <d v="1899-12-30T14:25:00"/>
  </r>
  <r>
    <n v="633"/>
    <n v="20666"/>
    <d v="2022-09-10T00:00:00"/>
    <d v="1899-12-30T21:02:00"/>
    <s v="JYM-748"/>
    <x v="1"/>
    <n v="51880"/>
    <n v="19370"/>
    <n v="32510"/>
    <n v="38751550"/>
    <s v="0X50  MM T 2"/>
    <x v="5"/>
    <n v="35"/>
    <s v="T_B"/>
    <n v="3508864"/>
    <d v="2022-09-12T00:00:00"/>
    <d v="1899-12-30T11:31:00"/>
    <n v="51700"/>
    <n v="19210"/>
    <n v="32490"/>
    <n v="38731390"/>
    <x v="0"/>
    <x v="0"/>
    <n v="-20"/>
    <n v="-6.1519532451553372E-4"/>
    <s v="Descargado"/>
    <d v="1899-12-31T14:29:00"/>
  </r>
  <r>
    <n v="634"/>
    <n v="20667"/>
    <d v="2022-09-10T00:00:00"/>
    <d v="1899-12-30T22:38:00"/>
    <s v="UPR-974"/>
    <x v="1"/>
    <n v="48780"/>
    <n v="17280"/>
    <n v="31500"/>
    <n v="38783050"/>
    <s v="0X50  MM T 1"/>
    <x v="3"/>
    <n v="36"/>
    <s v="T_A"/>
    <n v="3507684"/>
    <d v="2022-09-11T00:00:00"/>
    <d v="1899-12-30T13:08:00"/>
    <n v="47500"/>
    <n v="17020"/>
    <n v="30480"/>
    <n v="38761870"/>
    <x v="0"/>
    <x v="0"/>
    <n v="-1020"/>
    <n v="-3.2380952380952378E-2"/>
    <s v="Descargado"/>
    <d v="1899-12-30T14:30:00"/>
  </r>
  <r>
    <n v="635"/>
    <n v="20668"/>
    <d v="2022-09-10T00:00:00"/>
    <d v="1899-12-30T22:49:00"/>
    <s v="SMI-498"/>
    <x v="1"/>
    <n v="48260"/>
    <n v="17940"/>
    <n v="30320"/>
    <n v="38813370"/>
    <s v="0X50  MM T 2"/>
    <x v="3"/>
    <n v="35"/>
    <s v="T_B"/>
    <n v="3507524"/>
    <d v="2022-09-11T00:00:00"/>
    <d v="1899-12-30T11:12:00"/>
    <n v="48100"/>
    <n v="17720"/>
    <n v="30380"/>
    <n v="38792250"/>
    <x v="0"/>
    <x v="0"/>
    <n v="60"/>
    <n v="1.9788918205804751E-3"/>
    <s v="Descargado"/>
    <d v="1899-12-30T12:23:00"/>
  </r>
  <r>
    <n v="636"/>
    <n v="20670"/>
    <d v="2022-09-10T00:00:00"/>
    <d v="1899-12-30T23:30:00"/>
    <s v="UTU-288"/>
    <x v="1"/>
    <n v="52240"/>
    <n v="18190"/>
    <n v="34050"/>
    <n v="38847420"/>
    <s v="0X50  MM T 1"/>
    <x v="2"/>
    <n v="36"/>
    <s v="T_A"/>
    <n v="3507924"/>
    <d v="2022-09-11T00:00:00"/>
    <d v="1899-12-30T16:44:00"/>
    <n v="52220"/>
    <n v="18150"/>
    <n v="34070"/>
    <n v="38826320"/>
    <x v="0"/>
    <x v="0"/>
    <n v="20"/>
    <n v="5.8737151248164463E-4"/>
    <s v="Descargado"/>
    <d v="1899-12-30T17:14:00"/>
  </r>
  <r>
    <n v="637"/>
    <n v="20671"/>
    <d v="2022-09-10T00:00:00"/>
    <d v="1899-12-30T23:38:00"/>
    <s v="XVM-605"/>
    <x v="1"/>
    <n v="48680"/>
    <n v="17830"/>
    <n v="30850"/>
    <n v="38878270"/>
    <s v="0X50  MM T 2"/>
    <x v="3"/>
    <n v="35"/>
    <s v="T_B"/>
    <n v="3507966"/>
    <d v="2022-09-11T00:00:00"/>
    <d v="1899-12-30T16:48:00"/>
    <n v="47960"/>
    <n v="17890"/>
    <n v="30070"/>
    <n v="38856390"/>
    <x v="0"/>
    <x v="0"/>
    <n v="-780"/>
    <n v="-2.5283630470016208E-2"/>
    <s v="Descargado"/>
    <d v="1899-12-30T17:10:00"/>
  </r>
  <r>
    <n v="638"/>
    <n v="20672"/>
    <d v="2022-09-10T00:00:00"/>
    <d v="1899-12-30T23:48:00"/>
    <s v="SRC-560"/>
    <x v="1"/>
    <n v="52340"/>
    <n v="18660"/>
    <n v="33680"/>
    <n v="38911950"/>
    <s v="0X50  MM T 1"/>
    <x v="2"/>
    <n v="36"/>
    <s v="T_A"/>
    <n v="3507804"/>
    <d v="2022-09-11T00:00:00"/>
    <d v="1899-12-30T14:01:00"/>
    <n v="52320"/>
    <n v="18460"/>
    <n v="33860"/>
    <n v="38890250"/>
    <x v="0"/>
    <x v="0"/>
    <n v="180"/>
    <n v="5.3444180522565317E-3"/>
    <s v="Descargado"/>
    <d v="1899-12-30T14:13:00"/>
  </r>
  <r>
    <n v="639"/>
    <n v="20673"/>
    <d v="2022-09-10T00:00:00"/>
    <d v="1899-12-30T23:42:00"/>
    <s v="SZM-785"/>
    <x v="1"/>
    <n v="52280"/>
    <n v="18000"/>
    <n v="34280"/>
    <n v="38946230"/>
    <s v="0X50  MM T 2"/>
    <x v="2"/>
    <n v="35"/>
    <s v="T_B"/>
    <n v="3507844"/>
    <d v="2022-09-11T00:00:00"/>
    <d v="1899-12-30T14:33:00"/>
    <n v="52420"/>
    <n v="18000"/>
    <n v="34420"/>
    <n v="38924670"/>
    <x v="0"/>
    <x v="0"/>
    <n v="140"/>
    <n v="4.0840140023337222E-3"/>
    <s v="Descargado"/>
    <d v="1899-12-30T14:51:00"/>
  </r>
  <r>
    <n v="640"/>
    <n v="20674"/>
    <d v="2022-09-11T00:00:00"/>
    <d v="1899-12-30T01:49:00"/>
    <s v="SZX-503"/>
    <x v="1"/>
    <n v="51400"/>
    <n v="17650"/>
    <n v="33750"/>
    <n v="38979980"/>
    <s v="0X50  MM T 2"/>
    <x v="2"/>
    <n v="35"/>
    <s v="T_B"/>
    <n v="3508184"/>
    <d v="2022-09-12T00:00:00"/>
    <d v="1899-12-30T08:37:00"/>
    <n v="51160"/>
    <n v="17500"/>
    <n v="33660"/>
    <n v="38958330"/>
    <x v="0"/>
    <x v="0"/>
    <n v="-90"/>
    <n v="-2.6666666666666666E-3"/>
    <s v="Descargado"/>
    <d v="1899-12-31T06:48:00"/>
  </r>
  <r>
    <n v="641"/>
    <n v="20675"/>
    <d v="2022-09-11T00:00:00"/>
    <d v="1899-12-30T01:58:00"/>
    <s v="TSR-898"/>
    <x v="1"/>
    <n v="48880"/>
    <n v="17730"/>
    <n v="31150"/>
    <n v="39011130"/>
    <s v="0X50  MM T 1"/>
    <x v="3"/>
    <n v="36"/>
    <s v="T_A"/>
    <n v="3507324"/>
    <d v="2022-09-11T00:00:00"/>
    <d v="1899-12-30T10:29:00"/>
    <n v="48840"/>
    <n v="17550"/>
    <n v="31290"/>
    <n v="38989620"/>
    <x v="0"/>
    <x v="0"/>
    <n v="140"/>
    <n v="4.4943820224719105E-3"/>
    <s v="Descargado"/>
    <d v="1899-12-30T08:31:00"/>
  </r>
  <r>
    <n v="642"/>
    <n v="20676"/>
    <d v="2022-09-11T00:00:00"/>
    <d v="1899-12-30T02:40:00"/>
    <s v="TKD-395"/>
    <x v="1"/>
    <n v="48260"/>
    <n v="17740"/>
    <n v="30520"/>
    <n v="39041650"/>
    <s v="0X50  MM T 2"/>
    <x v="3"/>
    <n v="38"/>
    <s v="T_B"/>
    <n v="3512144"/>
    <d v="2022-09-14T00:00:00"/>
    <d v="1899-12-30T08:13:00"/>
    <n v="48060"/>
    <n v="17540"/>
    <n v="30520"/>
    <n v="39020140"/>
    <x v="0"/>
    <x v="0"/>
    <n v="1.0000000000000001E-5"/>
    <n v="0"/>
    <s v="Descargado"/>
    <d v="1900-01-02T05:33:00"/>
  </r>
  <r>
    <n v="643"/>
    <n v="20679"/>
    <d v="2022-09-11T00:00:00"/>
    <d v="1899-12-30T08:20:00"/>
    <s v="JUY-853"/>
    <x v="1"/>
    <n v="51900"/>
    <n v="18550"/>
    <n v="33350"/>
    <n v="39075000"/>
    <s v="0X50  MM T 1"/>
    <x v="5"/>
    <n v="36"/>
    <s v="T_A"/>
    <n v="3507845"/>
    <d v="2022-09-11T00:00:00"/>
    <d v="1899-12-30T14:42:00"/>
    <n v="51760"/>
    <n v="17900"/>
    <n v="33860"/>
    <n v="39054000"/>
    <x v="0"/>
    <x v="0"/>
    <n v="510"/>
    <n v="1.5292353823088457E-2"/>
    <s v="Descargado"/>
    <d v="1899-12-30T06:22:00"/>
  </r>
  <r>
    <n v="644"/>
    <n v="20680"/>
    <d v="2022-09-11T00:00:00"/>
    <d v="1899-12-30T08:57:00"/>
    <s v="TTP-566"/>
    <x v="1"/>
    <n v="51440"/>
    <n v="17970"/>
    <n v="33470"/>
    <n v="39108470"/>
    <s v="0X50  MM T 2"/>
    <x v="4"/>
    <n v="35"/>
    <s v="T_B"/>
    <n v="3508364"/>
    <d v="2022-09-12T00:00:00"/>
    <d v="1899-12-30T09:08:00"/>
    <n v="51420"/>
    <n v="18100"/>
    <n v="33320"/>
    <n v="39087320"/>
    <x v="0"/>
    <x v="0"/>
    <n v="-150"/>
    <n v="-4.4816253361218998E-3"/>
    <s v="Descargado"/>
    <d v="1899-12-31T00:11:00"/>
  </r>
  <r>
    <n v="645"/>
    <n v="20681"/>
    <d v="2022-09-11T00:00:00"/>
    <d v="1899-12-30T09:35:00"/>
    <s v="JYM-553"/>
    <x v="1"/>
    <n v="52380"/>
    <n v="18570"/>
    <n v="33810"/>
    <n v="39142280"/>
    <s v="0X50  MM T 1"/>
    <x v="5"/>
    <n v="36"/>
    <s v="T_A"/>
    <n v="3507944"/>
    <d v="2022-09-11T00:00:00"/>
    <d v="1899-12-30T16:45:00"/>
    <n v="52380"/>
    <n v="18510"/>
    <n v="33870"/>
    <n v="39121190"/>
    <x v="0"/>
    <x v="0"/>
    <n v="60"/>
    <n v="1.7746228926353151E-3"/>
    <s v="Descargado"/>
    <d v="1899-12-30T07:10:00"/>
  </r>
  <r>
    <n v="646"/>
    <n v="20682"/>
    <d v="2022-09-11T00:00:00"/>
    <d v="1899-12-30T09:39:00"/>
    <s v="SSZ-728"/>
    <x v="1"/>
    <n v="51880"/>
    <n v="18330"/>
    <n v="33550"/>
    <n v="39175830"/>
    <s v="0X50  MM T 1"/>
    <x v="5"/>
    <n v="36"/>
    <s v="T_A"/>
    <n v="3507884"/>
    <d v="2022-09-11T00:00:00"/>
    <d v="1899-12-30T16:43:00"/>
    <n v="51800"/>
    <n v="18220"/>
    <n v="33580"/>
    <n v="39154770"/>
    <x v="0"/>
    <x v="0"/>
    <n v="30"/>
    <n v="8.9418777943368107E-4"/>
    <s v="Descargado"/>
    <d v="1899-12-30T07:04:00"/>
  </r>
  <r>
    <n v="647"/>
    <n v="20683"/>
    <d v="2022-09-11T00:00:00"/>
    <d v="1899-12-30T10:00:00"/>
    <s v="STO-302"/>
    <x v="1"/>
    <n v="51440"/>
    <n v="17400"/>
    <n v="34040"/>
    <n v="39209870"/>
    <s v="0X50  MM T 2"/>
    <x v="4"/>
    <n v="35"/>
    <s v="T_B"/>
    <n v="3508944"/>
    <d v="2022-09-12T00:00:00"/>
    <d v="1899-12-30T12:01:00"/>
    <n v="51220"/>
    <n v="17420"/>
    <n v="33800"/>
    <n v="39188570"/>
    <x v="0"/>
    <x v="0"/>
    <n v="-240"/>
    <n v="-7.0505287896592246E-3"/>
    <s v="Descargado"/>
    <d v="1899-12-31T02:01:00"/>
  </r>
  <r>
    <n v="648"/>
    <n v="20685"/>
    <d v="2022-09-11T00:00:00"/>
    <d v="1899-12-30T10:12:00"/>
    <s v="JRP-053"/>
    <x v="1"/>
    <n v="48860"/>
    <n v="17560"/>
    <n v="31300"/>
    <n v="39241170"/>
    <s v="0X50  MM T 1"/>
    <x v="3"/>
    <n v="36"/>
    <s v="T_A"/>
    <n v="3508404"/>
    <d v="2022-09-12T00:00:00"/>
    <d v="1899-12-30T09:30:00"/>
    <n v="48680"/>
    <n v="17420"/>
    <n v="31260"/>
    <n v="39219830"/>
    <x v="0"/>
    <x v="0"/>
    <n v="-40"/>
    <n v="-1.2779552715654952E-3"/>
    <s v="Descargado"/>
    <d v="1899-12-30T23:18:00"/>
  </r>
  <r>
    <n v="649"/>
    <n v="20686"/>
    <d v="2022-09-11T00:00:00"/>
    <d v="1899-12-30T10:19:00"/>
    <s v="TRN-093"/>
    <x v="1"/>
    <n v="51380"/>
    <n v="17240"/>
    <n v="34140"/>
    <n v="39275310"/>
    <s v="0X50  MM T 1"/>
    <x v="4"/>
    <n v="36"/>
    <s v="T_A"/>
    <n v="3508564"/>
    <d v="2022-09-12T00:00:00"/>
    <d v="1899-12-30T10:11:00"/>
    <n v="51360"/>
    <n v="17330"/>
    <n v="34030"/>
    <n v="39253860"/>
    <x v="0"/>
    <x v="0"/>
    <n v="-110"/>
    <n v="-3.2220269478617459E-3"/>
    <s v="Descargado"/>
    <d v="1899-12-30T23:52:00"/>
  </r>
  <r>
    <n v="650"/>
    <n v="20687"/>
    <d v="2022-09-11T00:00:00"/>
    <d v="1899-12-30T10:59:00"/>
    <s v="LJZ-672"/>
    <x v="1"/>
    <n v="52360"/>
    <n v="18580"/>
    <n v="33780"/>
    <n v="39309090"/>
    <s v="0X50  MM T 2"/>
    <x v="4"/>
    <n v="35"/>
    <s v="T_B"/>
    <n v="3508384"/>
    <d v="2022-09-12T00:00:00"/>
    <d v="1899-12-30T09:22:00"/>
    <n v="52040"/>
    <n v="18770"/>
    <n v="33270"/>
    <n v="39287130"/>
    <x v="0"/>
    <x v="0"/>
    <n v="-510"/>
    <n v="-1.5097690941385435E-2"/>
    <s v="Descargado"/>
    <d v="1899-12-30T22:23:00"/>
  </r>
  <r>
    <n v="651"/>
    <n v="20688"/>
    <d v="2022-09-11T00:00:00"/>
    <d v="1899-12-30T10:42:00"/>
    <s v="WAD-711"/>
    <x v="1"/>
    <n v="48640"/>
    <n v="18290"/>
    <n v="30350"/>
    <n v="39339440"/>
    <s v="0X50  MM T 2"/>
    <x v="3"/>
    <n v="35"/>
    <s v="T_B"/>
    <n v="3508424"/>
    <d v="2022-09-12T00:00:00"/>
    <d v="1899-12-30T09:35:00"/>
    <n v="48540"/>
    <n v="18070"/>
    <n v="30470"/>
    <n v="39317600"/>
    <x v="0"/>
    <x v="0"/>
    <n v="120"/>
    <n v="3.953871499176277E-3"/>
    <s v="Descargado"/>
    <d v="1899-12-30T22:53:00"/>
  </r>
  <r>
    <n v="652"/>
    <n v="20689"/>
    <d v="2022-09-11T00:00:00"/>
    <d v="1899-12-30T11:09:00"/>
    <s v="ZDA-274"/>
    <x v="1"/>
    <n v="48990"/>
    <n v="17470"/>
    <n v="31520"/>
    <n v="39370960"/>
    <s v="0X50  MM T 2"/>
    <x v="3"/>
    <n v="35"/>
    <s v="T_B"/>
    <n v="3508844"/>
    <d v="2022-09-12T00:00:00"/>
    <d v="1899-12-30T11:21:00"/>
    <n v="48880"/>
    <n v="17270"/>
    <n v="31610"/>
    <n v="39349210"/>
    <x v="0"/>
    <x v="0"/>
    <n v="90"/>
    <n v="2.8553299492385786E-3"/>
    <s v="Descargado"/>
    <d v="1899-12-31T00:12:00"/>
  </r>
  <r>
    <n v="653"/>
    <n v="20690"/>
    <d v="2022-09-11T00:00:00"/>
    <d v="1899-12-30T11:49:00"/>
    <s v="WMB-234"/>
    <x v="1"/>
    <n v="48720"/>
    <n v="18510"/>
    <n v="30210"/>
    <n v="39401170"/>
    <s v="0X50  MM T 2"/>
    <x v="3"/>
    <n v="35"/>
    <s v="T_B"/>
    <n v="3508484"/>
    <d v="2022-09-12T00:00:00"/>
    <d v="1899-12-30T10:04:00"/>
    <n v="48160"/>
    <n v="19490"/>
    <n v="28670"/>
    <n v="39377880"/>
    <x v="0"/>
    <x v="0"/>
    <n v="-1540"/>
    <n v="-5.0976497848394572E-2"/>
    <s v="Descargado"/>
    <d v="1899-12-30T22:15:00"/>
  </r>
  <r>
    <n v="654"/>
    <n v="20693"/>
    <d v="2022-09-11T00:00:00"/>
    <d v="1899-12-30T13:21:00"/>
    <s v="SMA-268"/>
    <x v="1"/>
    <n v="48580"/>
    <n v="17360"/>
    <n v="31220"/>
    <n v="39432390"/>
    <s v="0X50  MM T 1"/>
    <x v="3"/>
    <n v="36"/>
    <s v="T_A"/>
    <n v="3509604"/>
    <d v="2022-09-12T00:00:00"/>
    <d v="1899-12-30T16:32:00"/>
    <n v="48320"/>
    <n v="17270"/>
    <n v="31050"/>
    <n v="39408930"/>
    <x v="0"/>
    <x v="0"/>
    <n v="-170"/>
    <n v="-5.4452274183215887E-3"/>
    <s v="Descargado"/>
    <d v="1899-12-31T03:11:00"/>
  </r>
  <r>
    <n v="655"/>
    <n v="20696"/>
    <d v="2022-09-11T00:00:00"/>
    <d v="1899-12-30T13:55:00"/>
    <s v="TMX-839"/>
    <x v="1"/>
    <n v="51420"/>
    <n v="18140"/>
    <n v="33280"/>
    <n v="39465670"/>
    <s v="0X50  MM T 1"/>
    <x v="3"/>
    <n v="36"/>
    <s v="T_A"/>
    <n v="3508824"/>
    <d v="2022-09-12T00:00:00"/>
    <d v="1899-12-30T11:12:00"/>
    <n v="51240"/>
    <n v="17930"/>
    <n v="33310"/>
    <n v="39442240"/>
    <x v="0"/>
    <x v="0"/>
    <n v="30"/>
    <n v="9.0144230769230774E-4"/>
    <s v="Descargado"/>
    <d v="1899-12-30T21:17:00"/>
  </r>
  <r>
    <n v="656"/>
    <n v="20697"/>
    <d v="2022-09-11T00:00:00"/>
    <d v="1899-12-30T14:08:00"/>
    <s v="GDZ-179"/>
    <x v="1"/>
    <n v="52320"/>
    <n v="18680"/>
    <n v="33640"/>
    <n v="39499310"/>
    <s v="0X50  MM T 3"/>
    <x v="5"/>
    <n v="34"/>
    <s v="T_C"/>
    <n v="3508704"/>
    <d v="2022-09-12T00:00:00"/>
    <d v="1899-12-30T10:37:00"/>
    <n v="52000"/>
    <n v="18580"/>
    <n v="33420"/>
    <n v="39475660"/>
    <x v="1"/>
    <x v="0"/>
    <n v="-220"/>
    <n v="-6.5398335315101069E-3"/>
    <s v="Descargado"/>
    <d v="1899-12-30T20:29:00"/>
  </r>
  <r>
    <n v="657"/>
    <n v="20698"/>
    <d v="2022-09-11T00:00:00"/>
    <d v="1899-12-30T14:24:00"/>
    <s v="GDY-223"/>
    <x v="1"/>
    <n v="52100"/>
    <n v="18450"/>
    <n v="33650"/>
    <n v="39532960"/>
    <s v="0X50  MM T 3"/>
    <x v="5"/>
    <n v="34"/>
    <s v="T_C"/>
    <n v="3509124"/>
    <d v="2022-09-12T00:00:00"/>
    <d v="1899-12-30T14:33:00"/>
    <n v="51980"/>
    <n v="18360"/>
    <n v="33620"/>
    <n v="39509280"/>
    <x v="1"/>
    <x v="0"/>
    <n v="-30"/>
    <n v="-8.915304606240713E-4"/>
    <s v="Descargado"/>
    <d v="1899-12-31T00:09:00"/>
  </r>
  <r>
    <n v="658"/>
    <n v="20699"/>
    <d v="2022-09-11T00:00:00"/>
    <d v="1899-12-30T14:35:00"/>
    <s v="SUL-148"/>
    <x v="1"/>
    <n v="48240"/>
    <n v="17750"/>
    <n v="30490"/>
    <n v="39563450"/>
    <s v="0X50  MM T 1"/>
    <x v="3"/>
    <n v="36"/>
    <s v="T_A"/>
    <n v="3509064"/>
    <d v="2022-09-12T00:00:00"/>
    <d v="1899-12-30T14:02:00"/>
    <n v="48100"/>
    <n v="17610"/>
    <n v="30490"/>
    <n v="39539770"/>
    <x v="0"/>
    <x v="0"/>
    <n v="1.0000000000000001E-5"/>
    <n v="0"/>
    <s v="Descargado"/>
    <d v="1899-12-30T23:27:00"/>
  </r>
  <r>
    <n v="659"/>
    <n v="20700"/>
    <d v="2022-09-11T00:00:00"/>
    <d v="1899-12-30T14:39:00"/>
    <s v="SXU-870"/>
    <x v="1"/>
    <n v="47800"/>
    <n v="17650"/>
    <n v="30150"/>
    <n v="39593600"/>
    <s v="0X50  MM T 3"/>
    <x v="3"/>
    <n v="34"/>
    <s v="T_C"/>
    <n v="3508444"/>
    <d v="2022-09-12T00:00:00"/>
    <d v="1899-12-30T09:40:00"/>
    <n v="47660"/>
    <n v="17500"/>
    <n v="30160"/>
    <n v="39569930"/>
    <x v="1"/>
    <x v="0"/>
    <n v="10"/>
    <n v="3.3167495854063018E-4"/>
    <s v="Descargado"/>
    <d v="1899-12-30T19:01:00"/>
  </r>
  <r>
    <n v="660"/>
    <n v="20701"/>
    <d v="2022-09-11T00:00:00"/>
    <d v="1899-12-30T14:52:00"/>
    <s v="GDW-424"/>
    <x v="1"/>
    <n v="52100"/>
    <n v="18160"/>
    <n v="33940"/>
    <n v="39627540"/>
    <s v="0X50  MM T 2"/>
    <x v="5"/>
    <n v="35"/>
    <s v="T_B"/>
    <n v="3509125"/>
    <d v="2022-09-12T00:00:00"/>
    <d v="1899-12-30T14:40:00"/>
    <n v="51940"/>
    <n v="18020"/>
    <n v="33920"/>
    <n v="39603850"/>
    <x v="0"/>
    <x v="0"/>
    <n v="-20"/>
    <n v="-5.8927519151443723E-4"/>
    <s v="Descargado"/>
    <d v="1899-12-30T23:48:00"/>
  </r>
  <r>
    <n v="661"/>
    <n v="20702"/>
    <d v="2022-09-11T00:00:00"/>
    <d v="1899-12-30T14:55:00"/>
    <s v="TGA-220"/>
    <x v="1"/>
    <n v="52020"/>
    <n v="17990"/>
    <n v="34030"/>
    <n v="39661570"/>
    <s v="0X50  MM T 3"/>
    <x v="5"/>
    <n v="34"/>
    <s v="T_C"/>
    <n v="3509085"/>
    <d v="2022-09-12T00:00:00"/>
    <d v="1899-12-30T14:09:00"/>
    <n v="51760"/>
    <n v="17820"/>
    <n v="33940"/>
    <n v="39637790"/>
    <x v="1"/>
    <x v="0"/>
    <n v="-90"/>
    <n v="-2.644725242433147E-3"/>
    <s v="Descargado"/>
    <d v="1899-12-30T23:14:00"/>
  </r>
  <r>
    <n v="662"/>
    <n v="20704"/>
    <d v="2022-09-11T00:00:00"/>
    <d v="1899-12-30T15:17:00"/>
    <s v="WNP-941"/>
    <x v="1"/>
    <n v="51760"/>
    <n v="17570"/>
    <n v="34190"/>
    <n v="39695760"/>
    <s v="0X50  MM T 3"/>
    <x v="4"/>
    <n v="34"/>
    <s v="T_C"/>
    <n v="3508964"/>
    <d v="2022-09-12T00:00:00"/>
    <d v="1899-12-30T12:08:00"/>
    <n v="51820"/>
    <n v="17660"/>
    <n v="34160"/>
    <n v="39671950"/>
    <x v="1"/>
    <x v="0"/>
    <n v="-30"/>
    <n v="-8.774495466510676E-4"/>
    <s v="Descargado"/>
    <d v="1899-12-30T20:51:00"/>
  </r>
  <r>
    <n v="663"/>
    <n v="20705"/>
    <d v="2022-09-11T00:00:00"/>
    <d v="1899-12-30T15:35:00"/>
    <s v="STW-825"/>
    <x v="1"/>
    <n v="51860"/>
    <n v="17200"/>
    <n v="34660"/>
    <n v="39730420"/>
    <s v="0X50  MM T 3"/>
    <x v="4"/>
    <n v="34"/>
    <s v="T_C"/>
    <n v="3508884"/>
    <d v="2022-09-12T00:00:00"/>
    <d v="1899-12-30T11:40:00"/>
    <n v="51880"/>
    <n v="17300"/>
    <n v="34580"/>
    <n v="39706530"/>
    <x v="1"/>
    <x v="0"/>
    <n v="-80"/>
    <n v="-2.3081361800346219E-3"/>
    <s v="Descargado"/>
    <d v="1899-12-30T20:05:00"/>
  </r>
  <r>
    <n v="664"/>
    <n v="20706"/>
    <d v="2022-09-11T00:00:00"/>
    <d v="1899-12-30T15:23:00"/>
    <s v="TEO-139"/>
    <x v="1"/>
    <n v="51860"/>
    <n v="17490"/>
    <n v="34370"/>
    <n v="39764790"/>
    <s v="0X50  MM T 2"/>
    <x v="4"/>
    <n v="35"/>
    <s v="T_B"/>
    <n v="3508604"/>
    <d v="2022-09-12T00:00:00"/>
    <d v="1899-12-30T10:25:00"/>
    <n v="51900"/>
    <n v="17600"/>
    <n v="34300"/>
    <n v="39740830"/>
    <x v="0"/>
    <x v="0"/>
    <n v="-70"/>
    <n v="-2.0366598778004071E-3"/>
    <s v="Descargado"/>
    <d v="1899-12-30T19:02:00"/>
  </r>
  <r>
    <n v="665"/>
    <n v="20708"/>
    <d v="2022-09-11T00:00:00"/>
    <d v="1899-12-30T15:49:00"/>
    <s v="SNT-546"/>
    <x v="1"/>
    <n v="52280"/>
    <n v="17940"/>
    <n v="34340"/>
    <n v="39799130"/>
    <s v="0X50  MM T 2"/>
    <x v="2"/>
    <n v="35"/>
    <s v="T_B"/>
    <n v="3509524"/>
    <d v="2022-09-12T00:00:00"/>
    <d v="1899-12-30T16:14:00"/>
    <n v="52260"/>
    <n v="17960"/>
    <n v="34300"/>
    <n v="39775130"/>
    <x v="0"/>
    <x v="0"/>
    <n v="-40"/>
    <n v="-1.1648223645894002E-3"/>
    <s v="Descargado"/>
    <d v="1899-12-31T00:25:00"/>
  </r>
  <r>
    <n v="666"/>
    <n v="20709"/>
    <d v="2022-09-11T00:00:00"/>
    <d v="1899-12-30T16:00:00"/>
    <s v="TBZ-955"/>
    <x v="1"/>
    <n v="52000"/>
    <n v="17870"/>
    <n v="34130"/>
    <n v="39833260"/>
    <s v="0X50  MM T 2"/>
    <x v="2"/>
    <n v="35"/>
    <s v="T_B"/>
    <n v="3509544"/>
    <d v="2022-09-12T00:00:00"/>
    <d v="1899-12-30T16:22:00"/>
    <n v="51920"/>
    <n v="17760"/>
    <n v="34160"/>
    <n v="39809290"/>
    <x v="0"/>
    <x v="0"/>
    <n v="30"/>
    <n v="8.7899208907119832E-4"/>
    <s v="Descargado"/>
    <d v="1899-12-31T00:22:00"/>
  </r>
  <r>
    <n v="667"/>
    <n v="20710"/>
    <d v="2022-09-11T00:00:00"/>
    <d v="1899-12-30T16:15:00"/>
    <s v="JRP-061"/>
    <x v="1"/>
    <n v="48820"/>
    <n v="17220"/>
    <n v="31600"/>
    <n v="39864860"/>
    <s v="0X50  MM T 2"/>
    <x v="3"/>
    <n v="35"/>
    <s v="T_B"/>
    <n v="3509004"/>
    <d v="2022-09-12T00:00:00"/>
    <d v="1899-12-30T13:37:00"/>
    <n v="48680"/>
    <n v="17090"/>
    <n v="31590"/>
    <n v="39840880"/>
    <x v="0"/>
    <x v="0"/>
    <n v="-10"/>
    <n v="-3.1645569620253165E-4"/>
    <s v="Descargado"/>
    <d v="1899-12-30T21:22:00"/>
  </r>
  <r>
    <n v="668"/>
    <n v="20711"/>
    <d v="2022-09-11T00:00:00"/>
    <d v="1899-12-30T16:20:00"/>
    <s v="TTQ-629"/>
    <x v="1"/>
    <n v="52260"/>
    <n v="18010"/>
    <n v="34250"/>
    <n v="39899110"/>
    <s v="0X50  MM T 2"/>
    <x v="2"/>
    <n v="35"/>
    <s v="T_B"/>
    <n v="3509404"/>
    <d v="2022-09-12T00:00:00"/>
    <d v="1899-12-30T15:30:00"/>
    <n v="52220"/>
    <n v="18200"/>
    <n v="34020"/>
    <n v="39874900"/>
    <x v="0"/>
    <x v="0"/>
    <n v="-230"/>
    <n v="-6.7153284671532844E-3"/>
    <s v="Descargado"/>
    <d v="1899-12-30T23:10:00"/>
  </r>
  <r>
    <n v="669"/>
    <n v="20712"/>
    <d v="2022-09-11T00:00:00"/>
    <d v="1899-12-30T16:30:00"/>
    <s v="WLW-577"/>
    <x v="1"/>
    <n v="52280"/>
    <n v="17280"/>
    <n v="35000"/>
    <n v="39934110"/>
    <s v="0X50  MM T 2"/>
    <x v="3"/>
    <n v="35"/>
    <s v="T_B"/>
    <n v="3509624"/>
    <d v="2022-09-12T00:00:00"/>
    <d v="1899-12-30T16:41:00"/>
    <n v="52360"/>
    <n v="17360"/>
    <n v="35000"/>
    <n v="39909900"/>
    <x v="0"/>
    <x v="0"/>
    <n v="1.0000000000000001E-5"/>
    <n v="0"/>
    <s v="Descargado"/>
    <d v="1899-12-31T00:11:00"/>
  </r>
  <r>
    <n v="670"/>
    <n v="20713"/>
    <d v="2022-09-11T00:00:00"/>
    <d v="1899-12-30T16:39:00"/>
    <s v="GDX-062"/>
    <x v="1"/>
    <n v="52120"/>
    <n v="17620"/>
    <n v="34500"/>
    <n v="39968610"/>
    <s v="0X50  MM T 2"/>
    <x v="4"/>
    <n v="35"/>
    <s v="T_B"/>
    <n v="3508584"/>
    <d v="2022-09-12T00:00:00"/>
    <d v="1899-12-30T10:17:00"/>
    <n v="52240"/>
    <n v="17680"/>
    <n v="34560"/>
    <n v="39944460"/>
    <x v="0"/>
    <x v="0"/>
    <n v="60"/>
    <n v="1.7391304347826088E-3"/>
    <s v="Descargado"/>
    <d v="1899-12-30T17:38:00"/>
  </r>
  <r>
    <n v="671"/>
    <n v="20714"/>
    <d v="2022-09-11T00:00:00"/>
    <d v="1899-12-30T16:45:00"/>
    <s v="TPV-114"/>
    <x v="1"/>
    <n v="51460"/>
    <n v="18000"/>
    <n v="33460"/>
    <n v="40002070"/>
    <s v="0X50  MM T 2"/>
    <x v="2"/>
    <n v="35"/>
    <s v="T_B"/>
    <n v="3509084"/>
    <d v="2022-09-12T00:00:00"/>
    <d v="1899-12-30T14:02:00"/>
    <n v="51340"/>
    <n v="17790"/>
    <n v="33550"/>
    <n v="39978010"/>
    <x v="0"/>
    <x v="0"/>
    <n v="90"/>
    <n v="2.6897788404064557E-3"/>
    <s v="Descargado"/>
    <d v="1899-12-30T21:17:00"/>
  </r>
  <r>
    <n v="672"/>
    <n v="20715"/>
    <d v="2022-09-11T00:00:00"/>
    <d v="1899-12-30T16:57:00"/>
    <s v="JRP-019"/>
    <x v="1"/>
    <n v="48680"/>
    <n v="17080"/>
    <n v="31600"/>
    <n v="40033670"/>
    <s v="0X50  MM T 1"/>
    <x v="3"/>
    <n v="36"/>
    <s v="T_A"/>
    <n v="3508904"/>
    <d v="2022-09-12T00:00:00"/>
    <d v="1899-12-30T11:50:00"/>
    <n v="48520"/>
    <n v="17040"/>
    <n v="31480"/>
    <n v="40009490"/>
    <x v="0"/>
    <x v="0"/>
    <n v="-120"/>
    <n v="-3.7974683544303796E-3"/>
    <s v="Descargado"/>
    <d v="1899-12-30T18:53:00"/>
  </r>
  <r>
    <n v="673"/>
    <n v="20716"/>
    <d v="2022-09-11T00:00:00"/>
    <d v="1899-12-30T17:05:00"/>
    <s v="STZ-681"/>
    <x v="1"/>
    <n v="52360"/>
    <n v="17960"/>
    <n v="34400"/>
    <n v="40068070"/>
    <s v="0X50  MM T 1"/>
    <x v="5"/>
    <n v="36"/>
    <s v="T_A"/>
    <n v="3509105"/>
    <d v="2022-09-12T00:00:00"/>
    <d v="1899-12-30T14:23:00"/>
    <n v="52040"/>
    <n v="17900"/>
    <n v="34140"/>
    <n v="40043630"/>
    <x v="0"/>
    <x v="0"/>
    <n v="-260"/>
    <n v="-7.5581395348837208E-3"/>
    <s v="Descargado"/>
    <d v="1899-12-30T21:18:00"/>
  </r>
  <r>
    <n v="674"/>
    <n v="20717"/>
    <d v="2022-09-11T00:00:00"/>
    <d v="1899-12-30T17:13:00"/>
    <s v="XVV-533"/>
    <x v="1"/>
    <n v="52240"/>
    <n v="18150"/>
    <n v="34090"/>
    <n v="40102160"/>
    <s v="0X50  MM T 2"/>
    <x v="2"/>
    <n v="35"/>
    <s v="T_B"/>
    <n v="3509086"/>
    <d v="2022-09-12T00:00:00"/>
    <d v="1899-12-30T14:17:00"/>
    <n v="52440"/>
    <n v="18210"/>
    <n v="34230"/>
    <n v="40077860"/>
    <x v="0"/>
    <x v="0"/>
    <n v="140"/>
    <n v="4.1067761806981521E-3"/>
    <s v="Descargado"/>
    <d v="1899-12-30T21:04:00"/>
  </r>
  <r>
    <n v="675"/>
    <n v="20718"/>
    <d v="2022-09-11T00:00:00"/>
    <d v="1899-12-30T17:27:00"/>
    <s v="TSR-898"/>
    <x v="1"/>
    <n v="48800"/>
    <n v="17660"/>
    <n v="31140"/>
    <n v="40133300"/>
    <s v="0X50  MM T 2"/>
    <x v="3"/>
    <n v="35"/>
    <s v="T_B"/>
    <n v="3509485"/>
    <d v="2022-09-12T00:00:00"/>
    <d v="1899-12-30T16:02:00"/>
    <n v="48580"/>
    <n v="17520"/>
    <n v="31060"/>
    <n v="40108920"/>
    <x v="0"/>
    <x v="0"/>
    <n v="-80"/>
    <n v="-2.569043031470777E-3"/>
    <s v="Descargado"/>
    <d v="1899-12-30T22:35:00"/>
  </r>
  <r>
    <n v="676"/>
    <n v="20719"/>
    <d v="2022-09-11T00:00:00"/>
    <d v="1899-12-30T17:32:00"/>
    <s v="JRP-080"/>
    <x v="1"/>
    <n v="48500"/>
    <n v="17440"/>
    <n v="31060"/>
    <n v="40164360"/>
    <s v="0X50  MM T 1"/>
    <x v="3"/>
    <n v="36"/>
    <s v="T_A"/>
    <n v="3509504"/>
    <d v="2022-09-12T00:00:00"/>
    <d v="1899-12-30T16:08:00"/>
    <n v="48300"/>
    <n v="17210"/>
    <n v="31090"/>
    <n v="40140010"/>
    <x v="0"/>
    <x v="0"/>
    <n v="30"/>
    <n v="9.6587250482936256E-4"/>
    <s v="Descargado"/>
    <d v="1899-12-30T22:36:00"/>
  </r>
  <r>
    <n v="677"/>
    <n v="20720"/>
    <d v="2022-09-11T00:00:00"/>
    <d v="1899-12-30T17:42:00"/>
    <s v="JRP-054"/>
    <x v="1"/>
    <n v="48800"/>
    <n v="17450"/>
    <n v="31350"/>
    <n v="40195710"/>
    <s v="0X50  MM T 2"/>
    <x v="3"/>
    <n v="35"/>
    <s v="T_B"/>
    <n v="3509145"/>
    <d v="2022-09-12T00:00:00"/>
    <d v="1899-12-30T14:43:00"/>
    <n v="48600"/>
    <n v="17240"/>
    <n v="31360"/>
    <n v="40171370"/>
    <x v="0"/>
    <x v="0"/>
    <n v="10"/>
    <n v="3.1897926634768739E-4"/>
    <s v="Descargado"/>
    <d v="1899-12-30T21:01:00"/>
  </r>
  <r>
    <n v="678"/>
    <n v="20721"/>
    <d v="2022-09-11T00:00:00"/>
    <d v="1899-12-30T17:56:00"/>
    <s v="SMI-498"/>
    <x v="1"/>
    <n v="48820"/>
    <n v="17540"/>
    <n v="31280"/>
    <n v="40226990"/>
    <s v="0X50  MM T 2"/>
    <x v="3"/>
    <n v="35"/>
    <s v="T_B"/>
    <n v="3509044"/>
    <d v="2022-09-12T00:00:00"/>
    <d v="1899-12-30T13:51:00"/>
    <n v="49380"/>
    <n v="17830"/>
    <n v="31550"/>
    <n v="40202920"/>
    <x v="0"/>
    <x v="0"/>
    <n v="270"/>
    <n v="8.6317135549872116E-3"/>
    <s v="Descargado"/>
    <d v="1899-12-30T19:55:00"/>
  </r>
  <r>
    <n v="679"/>
    <n v="20722"/>
    <d v="2022-09-11T00:00:00"/>
    <d v="1899-12-30T18:08:00"/>
    <s v="SRN-015"/>
    <x v="1"/>
    <n v="51560"/>
    <n v="18320"/>
    <n v="33240"/>
    <n v="40260230"/>
    <s v="0X50  MM T 2"/>
    <x v="2"/>
    <n v="35"/>
    <s v="T_B"/>
    <n v="3509784"/>
    <d v="2022-09-12T00:00:00"/>
    <d v="1899-12-30T17:17:00"/>
    <n v="51560"/>
    <n v="18480"/>
    <n v="33080"/>
    <n v="40236000"/>
    <x v="0"/>
    <x v="0"/>
    <n v="-160"/>
    <n v="-4.8134777376654635E-3"/>
    <s v="Descargado"/>
    <d v="1899-12-30T23:09:00"/>
  </r>
  <r>
    <n v="680"/>
    <n v="20723"/>
    <d v="2022-09-11T00:00:00"/>
    <d v="1899-12-30T18:13:00"/>
    <s v="VMT-018"/>
    <x v="1"/>
    <n v="51960"/>
    <n v="17110"/>
    <n v="34850"/>
    <n v="40295080"/>
    <s v="0X50  MM T 2"/>
    <x v="3"/>
    <n v="35"/>
    <s v="T_B"/>
    <n v="3509804"/>
    <d v="2022-09-12T00:00:00"/>
    <d v="1899-12-30T17:35:00"/>
    <n v="51720"/>
    <n v="17240"/>
    <n v="34480"/>
    <n v="40270480"/>
    <x v="0"/>
    <x v="0"/>
    <n v="-370"/>
    <n v="-1.0616929698708751E-2"/>
    <s v="Descargado"/>
    <d v="1899-12-30T23:22:00"/>
  </r>
  <r>
    <n v="681"/>
    <n v="20724"/>
    <d v="2022-09-11T00:00:00"/>
    <d v="1899-12-30T18:28:00"/>
    <s v="TLK-055"/>
    <x v="1"/>
    <n v="48980"/>
    <n v="17310"/>
    <n v="31670"/>
    <n v="40326750"/>
    <s v="0X50  MM T 2"/>
    <x v="3"/>
    <n v="35"/>
    <s v="T_B"/>
    <n v="3509024"/>
    <d v="2022-09-12T00:00:00"/>
    <d v="1899-12-30T13:50:00"/>
    <n v="48980"/>
    <n v="17240"/>
    <n v="31740"/>
    <n v="40302220"/>
    <x v="0"/>
    <x v="0"/>
    <n v="70"/>
    <n v="2.2102936532996525E-3"/>
    <s v="Descargado"/>
    <d v="1899-12-30T19:22:00"/>
  </r>
  <r>
    <n v="682"/>
    <n v="20725"/>
    <d v="2022-09-11T00:00:00"/>
    <d v="1899-12-30T18:34:00"/>
    <s v="SNZ-119"/>
    <x v="1"/>
    <n v="51360"/>
    <n v="18290"/>
    <n v="33070"/>
    <n v="40359820"/>
    <s v="0X50  MM T 2"/>
    <x v="2"/>
    <n v="35"/>
    <s v="T_B"/>
    <n v="3509444"/>
    <d v="2022-09-12T00:00:00"/>
    <d v="1899-12-30T15:46:00"/>
    <n v="51320"/>
    <n v="18380"/>
    <n v="32940"/>
    <n v="40335160"/>
    <x v="0"/>
    <x v="0"/>
    <n v="-130"/>
    <n v="-3.9310553371635923E-3"/>
    <s v="Descargado"/>
    <d v="1899-12-30T21:12:00"/>
  </r>
  <r>
    <n v="683"/>
    <n v="20726"/>
    <d v="2022-09-11T00:00:00"/>
    <d v="1899-12-30T18:43:00"/>
    <s v="VZI-190"/>
    <x v="1"/>
    <n v="52100"/>
    <n v="17540"/>
    <n v="34560"/>
    <n v="40394380"/>
    <s v="0X50  MM T 2"/>
    <x v="2"/>
    <n v="35"/>
    <s v="T_B"/>
    <n v="3509564"/>
    <d v="2022-09-12T00:00:00"/>
    <d v="1899-12-30T16:30:00"/>
    <n v="51880"/>
    <n v="17380"/>
    <n v="34500"/>
    <n v="40369660"/>
    <x v="0"/>
    <x v="0"/>
    <n v="-60"/>
    <n v="-1.736111111111111E-3"/>
    <s v="Descargado"/>
    <d v="1899-12-30T21:47:00"/>
  </r>
  <r>
    <n v="684"/>
    <n v="20738"/>
    <d v="2022-09-12T00:00:00"/>
    <d v="1899-12-30T07:44:00"/>
    <s v="GDW-444"/>
    <x v="1"/>
    <n v="52120"/>
    <n v="19350"/>
    <n v="32770"/>
    <n v="40427150"/>
    <s v="0X50  MM T 2"/>
    <x v="5"/>
    <n v="35"/>
    <s v="T_B"/>
    <n v="3509884"/>
    <d v="2022-09-12T00:00:00"/>
    <d v="1899-12-30T18:07:00"/>
    <n v="51960"/>
    <n v="19240"/>
    <n v="32720"/>
    <n v="40402380"/>
    <x v="0"/>
    <x v="0"/>
    <n v="-50"/>
    <n v="-1.5257857796765334E-3"/>
    <s v="Descargado"/>
    <d v="1899-12-30T10:23:00"/>
  </r>
  <r>
    <n v="685"/>
    <n v="20742"/>
    <d v="2022-09-12T00:00:00"/>
    <d v="1899-12-30T07:52:00"/>
    <s v="JRO-999"/>
    <x v="1"/>
    <n v="49160"/>
    <n v="17370"/>
    <n v="31790"/>
    <n v="40458940"/>
    <s v="0X50  MM T 2"/>
    <x v="3"/>
    <n v="35"/>
    <s v="T_B"/>
    <n v="3509464"/>
    <d v="2022-09-12T00:00:00"/>
    <d v="1899-12-30T15:47:00"/>
    <n v="49200"/>
    <n v="17210"/>
    <n v="31990"/>
    <n v="40434370"/>
    <x v="0"/>
    <x v="0"/>
    <n v="200"/>
    <n v="6.2912865681031774E-3"/>
    <s v="Descargado"/>
    <d v="1899-12-30T07:55:00"/>
  </r>
  <r>
    <n v="686"/>
    <n v="20744"/>
    <d v="2022-09-12T00:00:00"/>
    <d v="1899-12-30T08:08:00"/>
    <s v="JRP-057"/>
    <x v="1"/>
    <n v="48600"/>
    <n v="17100"/>
    <n v="31500"/>
    <n v="40490440"/>
    <s v="0X50  MM T 3"/>
    <x v="3"/>
    <n v="34"/>
    <s v="T_C"/>
    <n v="3509824"/>
    <d v="2022-09-12T00:00:00"/>
    <d v="1899-12-30T17:40:00"/>
    <n v="48420"/>
    <n v="17060"/>
    <n v="31360"/>
    <n v="40465730"/>
    <x v="1"/>
    <x v="0"/>
    <n v="-140"/>
    <n v="-4.4444444444444444E-3"/>
    <s v="Descargado"/>
    <d v="1899-12-30T09:32:00"/>
  </r>
  <r>
    <n v="687"/>
    <n v="20745"/>
    <d v="2022-09-12T00:00:00"/>
    <d v="1899-12-30T08:05:00"/>
    <s v="UTU-288"/>
    <x v="1"/>
    <n v="51780"/>
    <n v="18120"/>
    <n v="33660"/>
    <n v="40524100"/>
    <s v="0X50  MM T 2"/>
    <x v="2"/>
    <n v="35"/>
    <s v="T_B"/>
    <n v="3510105"/>
    <d v="2022-09-12T00:00:00"/>
    <d v="1899-12-30T20:03:00"/>
    <n v="51880"/>
    <n v="18130"/>
    <n v="33750"/>
    <n v="40499480"/>
    <x v="0"/>
    <x v="0"/>
    <n v="90"/>
    <n v="2.6737967914438501E-3"/>
    <s v="Descargado"/>
    <d v="1899-12-30T11:58:00"/>
  </r>
  <r>
    <n v="688"/>
    <n v="20748"/>
    <d v="2022-09-12T00:00:00"/>
    <d v="1899-12-30T08:26:00"/>
    <s v="WZX-231"/>
    <x v="1"/>
    <n v="52240"/>
    <n v="19070"/>
    <n v="33170"/>
    <n v="40557270"/>
    <s v="0X50  MM T 3"/>
    <x v="2"/>
    <n v="34"/>
    <s v="T_C"/>
    <n v="3510106"/>
    <d v="2022-09-12T00:00:00"/>
    <d v="1899-12-30T20:06:00"/>
    <n v="52360"/>
    <n v="19170"/>
    <n v="33190"/>
    <n v="40532670"/>
    <x v="1"/>
    <x v="0"/>
    <n v="20"/>
    <n v="6.0295447693699126E-4"/>
    <s v="Descargado"/>
    <d v="1899-12-30T11:40:00"/>
  </r>
  <r>
    <n v="689"/>
    <n v="20754"/>
    <d v="2022-09-12T00:00:00"/>
    <d v="1899-12-30T08:37:00"/>
    <s v="XVV-493"/>
    <x v="1"/>
    <n v="51620"/>
    <n v="16950"/>
    <n v="34670"/>
    <n v="40591940"/>
    <s v="0X50  MM T 3"/>
    <x v="2"/>
    <n v="34"/>
    <s v="T_C"/>
    <n v="3510104"/>
    <d v="2022-09-12T00:00:00"/>
    <d v="1899-12-30T19:01:00"/>
    <n v="51600"/>
    <n v="17080"/>
    <n v="34520"/>
    <n v="40567190"/>
    <x v="1"/>
    <x v="0"/>
    <n v="-150"/>
    <n v="-4.3265070666282084E-3"/>
    <s v="Descargado"/>
    <d v="1899-12-30T10:24:00"/>
  </r>
  <r>
    <n v="690"/>
    <n v="20755"/>
    <d v="2022-09-12T00:00:00"/>
    <d v="1899-12-30T08:34:00"/>
    <s v="SOE-646"/>
    <x v="1"/>
    <n v="48860"/>
    <n v="16580"/>
    <n v="32280"/>
    <n v="40624220"/>
    <s v="0X50  MM T 2"/>
    <x v="3"/>
    <n v="38"/>
    <s v="T_B"/>
    <n v="3511224"/>
    <d v="2022-09-13T00:00:00"/>
    <d v="1899-12-30T14:02:00"/>
    <n v="48940"/>
    <n v="16680"/>
    <n v="32260"/>
    <n v="40599450"/>
    <x v="0"/>
    <x v="0"/>
    <n v="-20"/>
    <n v="-6.1957868649318464E-4"/>
    <s v="Descargado"/>
    <d v="1899-12-31T05:28:00"/>
  </r>
  <r>
    <n v="691"/>
    <n v="20764"/>
    <d v="2022-09-12T00:00:00"/>
    <d v="1899-12-30T09:03:00"/>
    <s v="GDX-786"/>
    <x v="1"/>
    <n v="52040"/>
    <n v="17570"/>
    <n v="34470"/>
    <n v="40658690"/>
    <s v="0X50  MM T 1"/>
    <x v="4"/>
    <n v="36"/>
    <s v="T_A"/>
    <n v="3509964"/>
    <d v="2022-09-12T00:00:00"/>
    <d v="1899-12-30T18:21:00"/>
    <n v="51960"/>
    <n v="17580"/>
    <n v="34380"/>
    <n v="40633830"/>
    <x v="0"/>
    <x v="0"/>
    <n v="-90"/>
    <n v="-2.6109660574412533E-3"/>
    <s v="Descargado"/>
    <d v="1899-12-30T09:18:00"/>
  </r>
  <r>
    <n v="692"/>
    <n v="20767"/>
    <d v="2022-09-12T00:00:00"/>
    <d v="1899-12-30T09:19:00"/>
    <s v="SRN-721"/>
    <x v="1"/>
    <n v="51980"/>
    <n v="17290"/>
    <n v="34690"/>
    <n v="40693380"/>
    <s v="0X50  MM T 2"/>
    <x v="3"/>
    <n v="38"/>
    <s v="T_B"/>
    <n v="3511344"/>
    <d v="2022-09-13T00:00:00"/>
    <d v="1899-12-30T14:39:00"/>
    <n v="52200"/>
    <n v="17310"/>
    <n v="34890"/>
    <n v="40668720"/>
    <x v="0"/>
    <x v="0"/>
    <n v="200"/>
    <n v="5.7653502450273853E-3"/>
    <s v="Descargado"/>
    <d v="1899-12-31T05:20:00"/>
  </r>
  <r>
    <n v="693"/>
    <n v="20775"/>
    <d v="2022-09-12T00:00:00"/>
    <d v="1899-12-30T09:39:00"/>
    <s v="TJZ-838"/>
    <x v="1"/>
    <n v="52220"/>
    <n v="17500"/>
    <n v="34720"/>
    <n v="40728100"/>
    <s v="0X50  MM T 2"/>
    <x v="3"/>
    <n v="35"/>
    <s v="T_B"/>
    <n v="3509844"/>
    <d v="2022-09-12T00:00:00"/>
    <d v="1899-12-30T17:50:00"/>
    <n v="52020"/>
    <n v="17460"/>
    <n v="34560"/>
    <n v="40703280"/>
    <x v="0"/>
    <x v="0"/>
    <n v="-160"/>
    <n v="-4.608294930875576E-3"/>
    <s v="Descargado"/>
    <d v="1899-12-30T08:11:00"/>
  </r>
  <r>
    <n v="694"/>
    <n v="20776"/>
    <d v="2022-09-12T00:00:00"/>
    <d v="1899-12-30T09:54:00"/>
    <s v="UVO-715"/>
    <x v="1"/>
    <n v="52340"/>
    <n v="18950"/>
    <n v="33390"/>
    <n v="40761490"/>
    <s v="0X50  MM T 2"/>
    <x v="2"/>
    <n v="35"/>
    <s v="T_B"/>
    <n v="3509864"/>
    <d v="2022-09-12T00:00:00"/>
    <d v="1899-12-30T18:01:00"/>
    <n v="51980"/>
    <n v="18810"/>
    <n v="33170"/>
    <n v="40736450"/>
    <x v="0"/>
    <x v="0"/>
    <n v="-220"/>
    <n v="-6.5887990416292307E-3"/>
    <s v="Descargado"/>
    <d v="1899-12-30T08:07:00"/>
  </r>
  <r>
    <n v="695"/>
    <n v="20785"/>
    <d v="2022-09-12T00:00:00"/>
    <d v="1899-12-30T10:19:00"/>
    <s v="SZS-940"/>
    <x v="1"/>
    <n v="52100"/>
    <n v="18090"/>
    <n v="34010"/>
    <n v="40795500"/>
    <s v="0X50  MM T 2"/>
    <x v="2"/>
    <n v="35"/>
    <s v="T_B"/>
    <n v="3510804"/>
    <d v="2022-09-13T00:00:00"/>
    <d v="1899-12-30T10:00:00"/>
    <n v="52140"/>
    <n v="17810"/>
    <n v="34330"/>
    <n v="40770780"/>
    <x v="0"/>
    <x v="0"/>
    <n v="320"/>
    <n v="9.4089973537194935E-3"/>
    <s v="Descargado"/>
    <d v="1899-12-30T23:41:00"/>
  </r>
  <r>
    <n v="696"/>
    <n v="20786"/>
    <d v="2022-09-12T00:00:00"/>
    <d v="1899-12-30T10:27:00"/>
    <s v="ZNL-102"/>
    <x v="1"/>
    <n v="50240"/>
    <n v="18460"/>
    <n v="31780"/>
    <n v="40827280"/>
    <s v="0X50  MM T 1"/>
    <x v="5"/>
    <n v="36"/>
    <s v="T_A"/>
    <n v="3510124"/>
    <d v="2022-09-12T00:00:00"/>
    <d v="1899-12-30T20:04:00"/>
    <n v="49660"/>
    <n v="18290"/>
    <n v="31370"/>
    <n v="40802150"/>
    <x v="0"/>
    <x v="0"/>
    <n v="-410"/>
    <n v="-1.2901195720578981E-2"/>
    <s v="Descargado"/>
    <d v="1899-12-30T09:37:00"/>
  </r>
  <r>
    <n v="697"/>
    <n v="20793"/>
    <d v="2022-09-12T00:00:00"/>
    <d v="1899-12-30T10:45:00"/>
    <s v="ESQ-417"/>
    <x v="1"/>
    <n v="51820"/>
    <n v="18670"/>
    <n v="33150"/>
    <n v="40860430"/>
    <s v="0X50  MM T 1"/>
    <x v="5"/>
    <n v="36"/>
    <s v="T_A"/>
    <n v="3510144"/>
    <d v="2022-09-12T00:00:00"/>
    <d v="1899-12-30T20:07:00"/>
    <n v="51080"/>
    <n v="18160"/>
    <n v="32920"/>
    <n v="40835070"/>
    <x v="0"/>
    <x v="0"/>
    <n v="-230"/>
    <n v="-6.9381598793363496E-3"/>
    <s v="Descargado"/>
    <d v="1899-12-30T09:22:00"/>
  </r>
  <r>
    <n v="698"/>
    <n v="20801"/>
    <d v="2022-09-12T00:00:00"/>
    <d v="1899-12-30T11:30:00"/>
    <s v="UVO-877"/>
    <x v="1"/>
    <n v="52560"/>
    <n v="18700"/>
    <n v="33860"/>
    <n v="40894290"/>
    <s v="0X50  MM T 2"/>
    <x v="2"/>
    <n v="35"/>
    <s v="T_B"/>
    <n v="3510585"/>
    <d v="2022-09-13T00:00:00"/>
    <d v="1899-12-30T08:58:00"/>
    <n v="51960"/>
    <n v="18700"/>
    <n v="33260"/>
    <n v="40868330"/>
    <x v="0"/>
    <x v="0"/>
    <n v="-600"/>
    <n v="-1.772002362669817E-2"/>
    <s v="Descargado"/>
    <d v="1899-12-30T21:28:00"/>
  </r>
  <r>
    <n v="699"/>
    <n v="20802"/>
    <d v="2022-09-12T00:00:00"/>
    <d v="1899-12-30T11:38:00"/>
    <s v="JRO-994"/>
    <x v="1"/>
    <n v="49300"/>
    <n v="17840"/>
    <n v="31460"/>
    <n v="40925750"/>
    <s v="0X50  MM T 2"/>
    <x v="3"/>
    <n v="35"/>
    <s v="T_B"/>
    <n v="3510044"/>
    <d v="2022-09-12T00:00:00"/>
    <d v="1899-12-30T18:34:00"/>
    <n v="47980"/>
    <n v="17100"/>
    <n v="30880"/>
    <n v="40899210"/>
    <x v="0"/>
    <x v="0"/>
    <n v="-580"/>
    <n v="-1.8436109345200253E-2"/>
    <s v="Descargado"/>
    <d v="1899-12-30T06:56:00"/>
  </r>
  <r>
    <n v="700"/>
    <n v="20816"/>
    <d v="2022-09-12T00:00:00"/>
    <d v="1899-12-30T13:19:00"/>
    <s v="SXS-558"/>
    <x v="1"/>
    <n v="48000"/>
    <n v="17680"/>
    <n v="30320"/>
    <n v="40956070"/>
    <s v="0X50  MM T 1"/>
    <x v="3"/>
    <n v="36"/>
    <s v="T_A"/>
    <n v="3510225"/>
    <d v="2022-09-12T00:00:00"/>
    <d v="1899-12-30T21:55:00"/>
    <n v="46560"/>
    <n v="16740"/>
    <n v="29820"/>
    <n v="40929030"/>
    <x v="0"/>
    <x v="0"/>
    <n v="-500"/>
    <n v="-1.6490765171503958E-2"/>
    <s v="Descargado"/>
    <d v="1899-12-30T08:36:00"/>
  </r>
  <r>
    <n v="701"/>
    <n v="20817"/>
    <d v="2022-09-12T00:00:00"/>
    <d v="1899-12-30T12:52:00"/>
    <s v="GDZ-180"/>
    <x v="1"/>
    <n v="52180"/>
    <n v="19510"/>
    <n v="32670"/>
    <n v="40988740"/>
    <s v="0X50  MM T 1"/>
    <x v="5"/>
    <n v="36"/>
    <s v="T_A"/>
    <n v="3510224"/>
    <d v="2022-09-12T00:00:00"/>
    <d v="1899-12-30T21:18:00"/>
    <n v="51540"/>
    <n v="18420"/>
    <n v="33120"/>
    <n v="40962150"/>
    <x v="0"/>
    <x v="0"/>
    <n v="450"/>
    <n v="1.3774104683195593E-2"/>
    <s v="Descargado"/>
    <d v="1899-12-30T08:26:00"/>
  </r>
  <r>
    <n v="702"/>
    <n v="20821"/>
    <d v="2022-09-12T00:00:00"/>
    <d v="1899-12-30T13:10:00"/>
    <s v="SNQ-658"/>
    <x v="1"/>
    <n v="52260"/>
    <n v="17970"/>
    <n v="34290"/>
    <n v="41023030"/>
    <s v="0X50  MM T 1"/>
    <x v="2"/>
    <n v="36"/>
    <s v="T_A"/>
    <n v="3510764"/>
    <d v="2022-09-13T00:00:00"/>
    <d v="1899-12-30T09:59:00"/>
    <n v="50540"/>
    <n v="18170"/>
    <n v="32370"/>
    <n v="40994520"/>
    <x v="0"/>
    <x v="0"/>
    <n v="-1920"/>
    <n v="-5.599300087489064E-2"/>
    <s v="Descargado"/>
    <d v="1899-12-30T20:49:00"/>
  </r>
  <r>
    <n v="703"/>
    <n v="20824"/>
    <d v="2022-09-12T00:00:00"/>
    <d v="1899-12-30T13:34:00"/>
    <s v="XVM-605"/>
    <x v="1"/>
    <n v="49260"/>
    <n v="17940"/>
    <n v="31320"/>
    <n v="41054350"/>
    <s v="0X50  MM T 1"/>
    <x v="3"/>
    <n v="36"/>
    <s v="T_A"/>
    <n v="3510264"/>
    <d v="2022-09-12T00:00:00"/>
    <d v="1899-12-30T22:05:00"/>
    <n v="47940"/>
    <n v="17830"/>
    <n v="30110"/>
    <n v="41024630"/>
    <x v="0"/>
    <x v="0"/>
    <n v="-1210"/>
    <n v="-3.8633461047254153E-2"/>
    <s v="Descargado"/>
    <d v="1899-12-30T08:31:00"/>
  </r>
  <r>
    <n v="704"/>
    <n v="20825"/>
    <d v="2022-09-12T00:00:00"/>
    <d v="1899-12-30T13:52:00"/>
    <s v="JYN-718"/>
    <x v="1"/>
    <n v="52220"/>
    <n v="18600"/>
    <n v="33620"/>
    <n v="41087970"/>
    <s v="0X50  MM T 1"/>
    <x v="5"/>
    <n v="36"/>
    <s v="T_A"/>
    <n v="3510604"/>
    <d v="2022-09-13T00:00:00"/>
    <d v="1899-12-30T09:09:00"/>
    <n v="50240"/>
    <n v="18100"/>
    <n v="32140"/>
    <n v="41056770"/>
    <x v="0"/>
    <x v="0"/>
    <n v="-1480"/>
    <n v="-4.4021415823914334E-2"/>
    <s v="Descargado"/>
    <d v="1899-12-30T19:17:00"/>
  </r>
  <r>
    <n v="705"/>
    <n v="20830"/>
    <d v="2022-09-12T00:00:00"/>
    <d v="1899-12-30T14:17:00"/>
    <s v="GDY-712"/>
    <x v="1"/>
    <n v="52040"/>
    <n v="19110"/>
    <n v="32930"/>
    <n v="41120900"/>
    <s v="0X50  MM T 1"/>
    <x v="5"/>
    <n v="36"/>
    <s v="T_A"/>
    <n v="3510805"/>
    <d v="2022-09-13T00:00:00"/>
    <d v="1899-12-30T10:18:00"/>
    <n v="50440"/>
    <n v="18090"/>
    <n v="32350"/>
    <n v="41089120"/>
    <x v="0"/>
    <x v="0"/>
    <n v="-580"/>
    <n v="-1.7613118736714242E-2"/>
    <s v="Descargado"/>
    <d v="1899-12-30T20:01:00"/>
  </r>
  <r>
    <n v="706"/>
    <n v="20832"/>
    <d v="2022-09-12T00:00:00"/>
    <d v="1899-12-30T14:23:00"/>
    <s v="TKD-337"/>
    <x v="1"/>
    <n v="47400"/>
    <n v="16740"/>
    <n v="30660"/>
    <n v="41151560"/>
    <s v="0X50  MM T 1"/>
    <x v="3"/>
    <n v="36"/>
    <s v="T_A"/>
    <n v="3510704"/>
    <d v="2022-09-13T00:00:00"/>
    <d v="1899-12-30T09:19:00"/>
    <n v="46060"/>
    <n v="16340"/>
    <n v="29720"/>
    <n v="41118840"/>
    <x v="0"/>
    <x v="0"/>
    <n v="-940"/>
    <n v="-3.0658838878016959E-2"/>
    <s v="Descargado"/>
    <d v="1899-12-30T18:56:00"/>
  </r>
  <r>
    <n v="707"/>
    <n v="20837"/>
    <d v="2022-09-12T00:00:00"/>
    <d v="1899-12-30T15:02:00"/>
    <s v="SKI-254"/>
    <x v="1"/>
    <n v="48840"/>
    <n v="18090"/>
    <n v="30750"/>
    <n v="41182310"/>
    <s v="0X50  MM T 2"/>
    <x v="3"/>
    <n v="35"/>
    <s v="T_B"/>
    <n v="3510744"/>
    <d v="2022-09-13T00:00:00"/>
    <d v="1899-12-30T09:58:00"/>
    <n v="47640"/>
    <n v="17870"/>
    <n v="29770"/>
    <n v="41148610"/>
    <x v="0"/>
    <x v="0"/>
    <n v="-980"/>
    <n v="-3.186991869918699E-2"/>
    <s v="Descargado"/>
    <d v="1899-12-30T18:56:00"/>
  </r>
  <r>
    <n v="708"/>
    <n v="20842"/>
    <d v="2022-09-12T00:00:00"/>
    <d v="1899-12-30T15:12:00"/>
    <s v="SZX-580"/>
    <x v="1"/>
    <n v="51440"/>
    <n v="17450"/>
    <n v="33990"/>
    <n v="41216300"/>
    <s v="0X50  MM T 3"/>
    <x v="2"/>
    <n v="34"/>
    <s v="T_C"/>
    <n v="3510644"/>
    <d v="2022-09-13T00:00:00"/>
    <d v="1899-12-30T09:11:00"/>
    <n v="50760"/>
    <n v="17410"/>
    <n v="33350"/>
    <n v="41181960"/>
    <x v="1"/>
    <x v="0"/>
    <n v="-640"/>
    <n v="-1.8829067372756692E-2"/>
    <s v="Descargado"/>
    <d v="1899-12-30T17:59:00"/>
  </r>
  <r>
    <n v="709"/>
    <n v="20843"/>
    <d v="2022-09-12T00:00:00"/>
    <d v="1899-12-30T15:26:00"/>
    <s v="TMI-773"/>
    <x v="1"/>
    <n v="48760"/>
    <n v="17570"/>
    <n v="31190"/>
    <n v="41247490"/>
    <s v="0X50  MM T 3"/>
    <x v="3"/>
    <n v="34"/>
    <s v="T_C"/>
    <n v="3510265"/>
    <d v="2022-09-12T00:00:00"/>
    <d v="1899-12-30T22:20:00"/>
    <n v="48000"/>
    <n v="17200"/>
    <n v="30800"/>
    <n v="41212760"/>
    <x v="1"/>
    <x v="0"/>
    <n v="-390"/>
    <n v="-1.2504007694773967E-2"/>
    <s v="Descargado"/>
    <d v="1899-12-30T06:54:00"/>
  </r>
  <r>
    <n v="710"/>
    <n v="20857"/>
    <d v="2022-09-12T00:00:00"/>
    <d v="1899-12-30T15:43:00"/>
    <s v="TIO-245"/>
    <x v="1"/>
    <n v="49280"/>
    <n v="17720"/>
    <n v="31560"/>
    <n v="41279050"/>
    <s v="0X50  MM T 2"/>
    <x v="3"/>
    <n v="38"/>
    <s v="T_B"/>
    <n v="3511725"/>
    <d v="2022-09-13T00:00:00"/>
    <d v="1899-12-30T17:26:00"/>
    <n v="48760"/>
    <n v="17620"/>
    <n v="31140"/>
    <n v="41243900"/>
    <x v="0"/>
    <x v="0"/>
    <n v="-420"/>
    <n v="-1.3307984790874524E-2"/>
    <s v="Descargado"/>
    <d v="1899-12-31T01:43:00"/>
  </r>
  <r>
    <n v="711"/>
    <n v="20859"/>
    <d v="2022-09-12T00:00:00"/>
    <d v="1899-12-30T15:56:00"/>
    <s v="TMF-819"/>
    <x v="1"/>
    <n v="49020"/>
    <n v="17690"/>
    <n v="31330"/>
    <n v="41310380"/>
    <s v="0X50  MM T 2"/>
    <x v="3"/>
    <n v="38"/>
    <s v="T_B"/>
    <n v="3511346"/>
    <d v="2022-09-13T00:00:00"/>
    <d v="1899-12-30T14:41:00"/>
    <n v="48960"/>
    <n v="17330"/>
    <n v="31630"/>
    <n v="41275530"/>
    <x v="0"/>
    <x v="0"/>
    <n v="300"/>
    <n v="9.5754867539099911E-3"/>
    <s v="Descargado"/>
    <d v="1899-12-30T22:45:00"/>
  </r>
  <r>
    <n v="712"/>
    <n v="20870"/>
    <d v="2022-09-12T00:00:00"/>
    <d v="1899-12-30T16:27:00"/>
    <s v="JUY-853"/>
    <x v="1"/>
    <n v="51640"/>
    <n v="17490"/>
    <n v="34150"/>
    <n v="41344530"/>
    <s v="0X50  MM T 2"/>
    <x v="5"/>
    <n v="35"/>
    <s v="T_B"/>
    <n v="3510305"/>
    <d v="2022-09-12T00:00:00"/>
    <d v="1899-12-30T23:19:00"/>
    <n v="51400"/>
    <n v="17630"/>
    <n v="33770"/>
    <n v="41309300"/>
    <x v="0"/>
    <x v="0"/>
    <n v="-380"/>
    <n v="-1.1127379209370425E-2"/>
    <s v="Descargado"/>
    <d v="1899-12-30T06:52:00"/>
  </r>
  <r>
    <n v="713"/>
    <n v="20871"/>
    <d v="2022-09-12T00:00:00"/>
    <d v="1899-12-30T16:40:00"/>
    <s v="JRP-073"/>
    <x v="1"/>
    <n v="48520"/>
    <n v="17160"/>
    <n v="31360"/>
    <n v="41375890"/>
    <s v="0X50  MM T 1"/>
    <x v="3"/>
    <n v="37"/>
    <s v="T_A"/>
    <n v="3511364"/>
    <d v="2022-09-13T00:00:00"/>
    <d v="1899-12-30T14:48:00"/>
    <n v="48460"/>
    <n v="17360"/>
    <n v="31100"/>
    <n v="41340400"/>
    <x v="0"/>
    <x v="0"/>
    <n v="-260"/>
    <n v="-8.2908163265306128E-3"/>
    <s v="Descargado"/>
    <d v="1899-12-30T22:08:00"/>
  </r>
  <r>
    <n v="714"/>
    <n v="20877"/>
    <d v="2022-09-12T00:00:00"/>
    <d v="1899-12-30T16:55:00"/>
    <s v="GDX-982"/>
    <x v="1"/>
    <n v="50660"/>
    <n v="17130"/>
    <n v="33530"/>
    <n v="41409420"/>
    <s v="0X50  MM T 1"/>
    <x v="5"/>
    <n v="36"/>
    <s v="T_A"/>
    <n v="3511125"/>
    <d v="2022-09-13T00:00:00"/>
    <d v="1899-12-30T15:27:00"/>
    <n v="51080"/>
    <n v="17690"/>
    <n v="33390"/>
    <n v="41373790"/>
    <x v="0"/>
    <x v="0"/>
    <n v="-140"/>
    <n v="-4.1753653444676405E-3"/>
    <s v="Descargado"/>
    <d v="1899-12-30T22:32:00"/>
  </r>
  <r>
    <n v="715"/>
    <n v="20878"/>
    <d v="2022-09-12T00:00:00"/>
    <d v="1899-12-30T17:07:00"/>
    <s v="GDY-159"/>
    <x v="1"/>
    <n v="52060"/>
    <n v="17300"/>
    <n v="34760"/>
    <n v="41444180"/>
    <s v="0X50  MM T 3"/>
    <x v="5"/>
    <n v="34"/>
    <s v="T_C"/>
    <n v="3510806"/>
    <d v="2022-09-13T00:00:00"/>
    <d v="1899-12-30T14:20:00"/>
    <n v="52620"/>
    <n v="17900"/>
    <n v="34720"/>
    <n v="41408510"/>
    <x v="1"/>
    <x v="0"/>
    <n v="-40"/>
    <n v="-1.1507479861910242E-3"/>
    <s v="Descargado"/>
    <d v="1899-12-30T21:13:00"/>
  </r>
  <r>
    <n v="716"/>
    <n v="20888"/>
    <d v="2022-09-12T00:00:00"/>
    <d v="1899-12-30T17:33:00"/>
    <s v="JYN-567"/>
    <x v="1"/>
    <n v="51640"/>
    <n v="17280"/>
    <n v="34360"/>
    <n v="41478540"/>
    <s v="0X50  MM T 3"/>
    <x v="5"/>
    <n v="34"/>
    <s v="T_C"/>
    <n v="3511185"/>
    <d v="2022-09-13T00:00:00"/>
    <d v="1899-12-30T15:17:00"/>
    <n v="51560"/>
    <n v="17150"/>
    <n v="34410"/>
    <n v="41442920"/>
    <x v="1"/>
    <x v="0"/>
    <n v="50"/>
    <n v="1.4551804423748546E-3"/>
    <s v="Descargado"/>
    <d v="1899-12-30T21:44:00"/>
  </r>
  <r>
    <n v="717"/>
    <n v="20905"/>
    <d v="2022-09-12T00:00:00"/>
    <d v="1899-12-30T19:19:00"/>
    <s v="JYN-994"/>
    <x v="1"/>
    <n v="51520"/>
    <n v="18260"/>
    <n v="33260"/>
    <n v="41511800"/>
    <s v="0X50  MM T 2"/>
    <x v="5"/>
    <n v="35"/>
    <s v="T_B"/>
    <n v="3510524"/>
    <d v="2022-09-13T00:00:00"/>
    <d v="1899-12-30T08:23:00"/>
    <n v="51340"/>
    <n v="18150"/>
    <n v="33190"/>
    <n v="41476110"/>
    <x v="0"/>
    <x v="0"/>
    <n v="-70"/>
    <n v="-2.1046301864101023E-3"/>
    <s v="Descargado"/>
    <d v="1899-12-30T13:04:00"/>
  </r>
  <r>
    <n v="718"/>
    <n v="20906"/>
    <d v="2022-09-12T00:00:00"/>
    <d v="1899-12-30T19:26:00"/>
    <s v="JYN-867"/>
    <x v="1"/>
    <n v="52460"/>
    <n v="18710"/>
    <n v="33750"/>
    <n v="41545550"/>
    <s v="0X50  MM T 2"/>
    <x v="5"/>
    <n v="35"/>
    <s v="T_B"/>
    <n v="3510525"/>
    <d v="2022-09-13T00:00:00"/>
    <d v="1899-12-30T08:26:00"/>
    <n v="52300"/>
    <n v="18580"/>
    <n v="33720"/>
    <n v="41509830"/>
    <x v="0"/>
    <x v="0"/>
    <n v="-30"/>
    <n v="-8.8888888888888893E-4"/>
    <s v="Descargado"/>
    <d v="1899-12-30T13:00:00"/>
  </r>
  <r>
    <n v="719"/>
    <n v="20909"/>
    <d v="2022-09-12T00:00:00"/>
    <d v="1899-12-30T19:42:00"/>
    <s v="GDW-500"/>
    <x v="1"/>
    <n v="52580"/>
    <n v="18330"/>
    <n v="34250"/>
    <n v="41579800"/>
    <s v="0X50  MM T 1"/>
    <x v="5"/>
    <n v="37"/>
    <s v="T_A"/>
    <n v="3511165"/>
    <d v="2022-09-13T00:00:00"/>
    <d v="1899-12-30T13:32:00"/>
    <n v="52500"/>
    <n v="18220"/>
    <n v="34280"/>
    <n v="41544110"/>
    <x v="0"/>
    <x v="0"/>
    <n v="30"/>
    <n v="8.7591240875912405E-4"/>
    <s v="Descargado"/>
    <d v="1899-12-30T17:50:00"/>
  </r>
  <r>
    <n v="720"/>
    <n v="20915"/>
    <d v="2022-09-12T00:00:00"/>
    <d v="1899-12-30T21:06:00"/>
    <s v="GDY-710"/>
    <x v="1"/>
    <n v="51940"/>
    <n v="18170"/>
    <n v="33770"/>
    <n v="41613570"/>
    <s v="0X50  MM T 1"/>
    <x v="5"/>
    <n v="36"/>
    <s v="T_A"/>
    <n v="3510545"/>
    <d v="2022-09-13T00:00:00"/>
    <d v="1899-12-30T08:30:00"/>
    <n v="51780"/>
    <n v="18030"/>
    <n v="33750"/>
    <n v="41577860"/>
    <x v="0"/>
    <x v="0"/>
    <n v="-20"/>
    <n v="-5.9224163458691142E-4"/>
    <s v="Descargado"/>
    <d v="1899-12-30T11:24:00"/>
  </r>
  <r>
    <n v="721"/>
    <n v="20916"/>
    <d v="2022-09-12T00:00:00"/>
    <d v="1899-12-30T21:20:00"/>
    <s v="JYW-480"/>
    <x v="1"/>
    <n v="51920"/>
    <n v="18540"/>
    <n v="33380"/>
    <n v="41646950"/>
    <s v="0X50  MM T 1"/>
    <x v="5"/>
    <n v="36"/>
    <s v="T_A"/>
    <n v="3510564"/>
    <d v="2022-09-13T00:00:00"/>
    <d v="1899-12-30T08:36:00"/>
    <n v="51760"/>
    <n v="18360"/>
    <n v="33400"/>
    <n v="41611260"/>
    <x v="0"/>
    <x v="0"/>
    <n v="20"/>
    <n v="5.9916117435590175E-4"/>
    <s v="Descargado"/>
    <d v="1899-12-30T11:16:00"/>
  </r>
  <r>
    <n v="722"/>
    <n v="20917"/>
    <d v="2022-09-12T00:00:00"/>
    <d v="1899-12-30T21:26:00"/>
    <s v="UPR-974"/>
    <x v="1"/>
    <n v="47900"/>
    <n v="17170"/>
    <n v="30730"/>
    <n v="41677680"/>
    <s v="0X50  MM T 1"/>
    <x v="3"/>
    <n v="36"/>
    <s v="T_A"/>
    <n v="3511044"/>
    <d v="2022-09-13T00:00:00"/>
    <d v="1899-12-30T11:20:00"/>
    <n v="47760"/>
    <n v="17090"/>
    <n v="30670"/>
    <n v="41641930"/>
    <x v="0"/>
    <x v="0"/>
    <n v="-60"/>
    <n v="-1.9524894240156199E-3"/>
    <s v="Descargado"/>
    <d v="1899-12-30T13:54:00"/>
  </r>
  <r>
    <n v="723"/>
    <n v="20918"/>
    <d v="2022-09-12T00:00:00"/>
    <d v="1899-12-30T21:45:00"/>
    <s v="LJZ-672"/>
    <x v="1"/>
    <n v="52520"/>
    <n v="18660"/>
    <n v="33860"/>
    <n v="41711540"/>
    <s v="0X50  MM T 1"/>
    <x v="4"/>
    <n v="37"/>
    <s v="T_A"/>
    <n v="3512004"/>
    <d v="2022-09-13T00:00:00"/>
    <d v="1899-12-30T22:00:00"/>
    <n v="52480"/>
    <n v="18710"/>
    <n v="33770"/>
    <n v="41675700"/>
    <x v="0"/>
    <x v="0"/>
    <n v="-90"/>
    <n v="-2.6580035440047253E-3"/>
    <s v="Descargado"/>
    <d v="1899-12-31T00:15:00"/>
  </r>
  <r>
    <n v="724"/>
    <n v="20919"/>
    <d v="2022-09-12T00:00:00"/>
    <d v="1899-12-30T21:57:00"/>
    <s v="JRP-053"/>
    <x v="1"/>
    <n v="48740"/>
    <n v="17510"/>
    <n v="31230"/>
    <n v="41742770"/>
    <s v="0X50  MM T 1"/>
    <x v="3"/>
    <n v="36"/>
    <s v="T_A"/>
    <n v="3510944"/>
    <d v="2022-09-13T00:00:00"/>
    <d v="1899-12-30T10:42:00"/>
    <n v="48520"/>
    <n v="17290"/>
    <n v="31230"/>
    <n v="41706930"/>
    <x v="0"/>
    <x v="0"/>
    <n v="1.0000000000000001E-5"/>
    <n v="0"/>
    <s v="Descargado"/>
    <d v="1899-12-30T12:45:00"/>
  </r>
  <r>
    <n v="725"/>
    <n v="20920"/>
    <d v="2022-09-12T00:00:00"/>
    <d v="1899-12-30T22:08:00"/>
    <s v="TKF-858"/>
    <x v="1"/>
    <n v="48640"/>
    <n v="18020"/>
    <n v="30620"/>
    <n v="41773390"/>
    <s v="0X50  MM T 1"/>
    <x v="3"/>
    <n v="37"/>
    <s v="T_A"/>
    <n v="3511404"/>
    <d v="2022-09-13T00:00:00"/>
    <d v="1899-12-30T15:02:00"/>
    <n v="48500"/>
    <n v="17760"/>
    <n v="30740"/>
    <n v="41737670"/>
    <x v="0"/>
    <x v="0"/>
    <n v="120"/>
    <n v="3.9190071848465057E-3"/>
    <s v="Descargado"/>
    <d v="1899-12-30T16:54:00"/>
  </r>
  <r>
    <n v="726"/>
    <n v="20921"/>
    <d v="2022-09-12T00:00:00"/>
    <d v="1899-12-30T22:27:00"/>
    <s v="JYO-478"/>
    <x v="1"/>
    <n v="51780"/>
    <n v="17510"/>
    <n v="34270"/>
    <n v="41807660"/>
    <s v="0X50  MM T 1"/>
    <x v="5"/>
    <n v="36"/>
    <s v="T_A"/>
    <n v="3511204"/>
    <d v="2022-09-13T00:00:00"/>
    <d v="1899-12-30T16:12:00"/>
    <n v="51520"/>
    <n v="17310"/>
    <n v="34210"/>
    <n v="41771880"/>
    <x v="0"/>
    <x v="0"/>
    <n v="-60"/>
    <n v="-1.7508024511234317E-3"/>
    <s v="Descargado"/>
    <d v="1899-12-30T17:45:00"/>
  </r>
  <r>
    <n v="727"/>
    <n v="20922"/>
    <d v="2022-09-12T00:00:00"/>
    <d v="1899-12-30T22:43:00"/>
    <s v="SXU-870"/>
    <x v="1"/>
    <n v="47900"/>
    <n v="17710"/>
    <n v="30190"/>
    <n v="41837850"/>
    <s v="0X50  MM T 1"/>
    <x v="3"/>
    <n v="36"/>
    <s v="T_A"/>
    <n v="3510964"/>
    <d v="2022-09-13T00:00:00"/>
    <d v="1899-12-30T10:43:00"/>
    <n v="47700"/>
    <n v="17530"/>
    <n v="30170"/>
    <n v="41802050"/>
    <x v="0"/>
    <x v="0"/>
    <n v="-20"/>
    <n v="-6.6247101689301095E-4"/>
    <s v="Descargado"/>
    <d v="1899-12-30T12:00:00"/>
  </r>
  <r>
    <n v="728"/>
    <n v="20923"/>
    <d v="2022-09-12T00:00:00"/>
    <d v="1899-12-30T22:52:00"/>
    <s v="TTP-566"/>
    <x v="1"/>
    <n v="52140"/>
    <n v="18070"/>
    <n v="34070"/>
    <n v="41871920"/>
    <s v="0X50  MM T 1"/>
    <x v="4"/>
    <n v="37"/>
    <s v="T_A"/>
    <n v="3511991"/>
    <d v="2022-09-13T00:00:00"/>
    <d v="1899-12-30T21:38:00"/>
    <n v="51940"/>
    <n v="17950"/>
    <n v="33990"/>
    <n v="41836040"/>
    <x v="0"/>
    <x v="0"/>
    <n v="-80"/>
    <n v="-2.348106838861168E-3"/>
    <s v="Descargado"/>
    <d v="1899-12-30T22:46:00"/>
  </r>
  <r>
    <n v="729"/>
    <n v="20924"/>
    <d v="2022-09-12T00:00:00"/>
    <d v="1899-12-30T23:02:00"/>
    <s v="TJY-483"/>
    <x v="1"/>
    <n v="51580"/>
    <n v="17740"/>
    <n v="33840"/>
    <n v="41905760"/>
    <s v="0X50  MM T 1"/>
    <x v="5"/>
    <n v="37"/>
    <s v="T_A"/>
    <n v="3511844"/>
    <d v="2022-09-13T00:00:00"/>
    <d v="1899-12-30T18:17:00"/>
    <n v="51800"/>
    <n v="17990"/>
    <n v="33810"/>
    <n v="41869850"/>
    <x v="0"/>
    <x v="0"/>
    <n v="-30"/>
    <n v="-8.8652482269503544E-4"/>
    <s v="Descargado"/>
    <d v="1899-12-30T19:15:00"/>
  </r>
  <r>
    <n v="730"/>
    <n v="20925"/>
    <d v="2022-09-12T00:00:00"/>
    <d v="1899-12-30T23:13:00"/>
    <s v="GDY-863"/>
    <x v="1"/>
    <n v="52700"/>
    <n v="19420"/>
    <n v="33280"/>
    <n v="41939040"/>
    <s v="0X50  MM T 1"/>
    <x v="5"/>
    <n v="37"/>
    <s v="T_A"/>
    <n v="3511604"/>
    <d v="2022-09-13T00:00:00"/>
    <d v="1899-12-30T16:22:00"/>
    <n v="52360"/>
    <n v="19020"/>
    <n v="33340"/>
    <n v="41903190"/>
    <x v="0"/>
    <x v="0"/>
    <n v="60"/>
    <n v="1.8028846153846155E-3"/>
    <s v="Descargado"/>
    <d v="1899-12-30T17:09:00"/>
  </r>
  <r>
    <n v="731"/>
    <n v="20926"/>
    <d v="2022-09-12T00:00:00"/>
    <d v="1899-12-30T23:27:00"/>
    <s v="TEO-139"/>
    <x v="1"/>
    <n v="51880"/>
    <n v="17670"/>
    <n v="34210"/>
    <n v="41973250"/>
    <s v="0X50  MM T 1"/>
    <x v="4"/>
    <n v="37"/>
    <s v="T_A"/>
    <n v="3512006"/>
    <d v="2022-09-13T00:00:00"/>
    <d v="1899-12-30T22:27:00"/>
    <n v="51940"/>
    <n v="17620"/>
    <n v="34320"/>
    <n v="41937510"/>
    <x v="0"/>
    <x v="0"/>
    <n v="110"/>
    <n v="3.2154340836012861E-3"/>
    <s v="Descargado"/>
    <d v="1899-12-30T23:00:00"/>
  </r>
  <r>
    <n v="732"/>
    <n v="20927"/>
    <d v="2022-09-12T00:00:00"/>
    <d v="1899-12-30T23:36:00"/>
    <s v="GDZ-179"/>
    <x v="1"/>
    <n v="52180"/>
    <n v="18630"/>
    <n v="33550"/>
    <n v="42006800"/>
    <s v="0X50  MM T 1"/>
    <x v="5"/>
    <n v="37"/>
    <s v="T_A"/>
    <n v="3511585"/>
    <d v="2022-09-13T00:00:00"/>
    <d v="1899-12-30T16:13:00"/>
    <n v="52200"/>
    <n v="18610"/>
    <n v="33590"/>
    <n v="41971100"/>
    <x v="0"/>
    <x v="0"/>
    <n v="40"/>
    <n v="1.1922503725782414E-3"/>
    <s v="Descargado"/>
    <d v="1899-12-30T16:37:00"/>
  </r>
  <r>
    <n v="733"/>
    <n v="20928"/>
    <d v="2022-09-12T00:00:00"/>
    <d v="1899-12-30T23:49:00"/>
    <s v="GDX-062"/>
    <x v="1"/>
    <n v="52120"/>
    <n v="17640"/>
    <n v="34480"/>
    <n v="42041280"/>
    <s v="0X50  MM T 1"/>
    <x v="4"/>
    <n v="37"/>
    <s v="T_A"/>
    <n v="3512008"/>
    <d v="2022-09-13T00:00:00"/>
    <d v="1899-12-30T22:41:00"/>
    <n v="52080"/>
    <n v="17690"/>
    <n v="34390"/>
    <n v="42005490"/>
    <x v="0"/>
    <x v="0"/>
    <n v="-90"/>
    <n v="-2.6102088167053363E-3"/>
    <s v="Descargado"/>
    <d v="1899-12-30T22:52:00"/>
  </r>
  <r>
    <n v="734"/>
    <n v="20929"/>
    <d v="2022-09-13T00:00:00"/>
    <d v="1899-12-30T01:44:00"/>
    <s v="TRN-093"/>
    <x v="1"/>
    <n v="52400"/>
    <n v="17160"/>
    <n v="35240"/>
    <n v="42076520"/>
    <s v="0X50  MM T 1"/>
    <x v="4"/>
    <n v="37"/>
    <s v="T_A"/>
    <n v="3512009"/>
    <d v="2022-09-13T00:00:00"/>
    <d v="1899-12-30T22:55:00"/>
    <n v="52300"/>
    <n v="17110"/>
    <n v="35190"/>
    <n v="42040680"/>
    <x v="0"/>
    <x v="0"/>
    <n v="-50"/>
    <n v="-1.4188422247446084E-3"/>
    <s v="Descargado"/>
    <d v="1899-12-30T21:11:00"/>
  </r>
  <r>
    <n v="735"/>
    <n v="20930"/>
    <d v="2022-09-13T00:00:00"/>
    <d v="1899-12-30T01:58:00"/>
    <s v="WAD-711"/>
    <x v="1"/>
    <n v="48700"/>
    <n v="18250"/>
    <n v="30450"/>
    <n v="42106970"/>
    <s v="0X50  MM T 1"/>
    <x v="3"/>
    <n v="36"/>
    <s v="T_A"/>
    <n v="3511504"/>
    <d v="2022-09-13T00:00:00"/>
    <d v="1899-12-30T15:54:00"/>
    <n v="48340"/>
    <n v="17910"/>
    <n v="30430"/>
    <n v="42071110"/>
    <x v="0"/>
    <x v="0"/>
    <n v="-20"/>
    <n v="-6.5681444991789822E-4"/>
    <s v="Descargado"/>
    <d v="1899-12-30T13:56:00"/>
  </r>
  <r>
    <n v="736"/>
    <n v="20931"/>
    <d v="2022-09-13T00:00:00"/>
    <d v="1899-12-30T02:22:00"/>
    <s v="STW-825"/>
    <x v="1"/>
    <n v="51480"/>
    <n v="17330"/>
    <n v="34150"/>
    <n v="42141120"/>
    <s v="0X50  MM T 1"/>
    <x v="4"/>
    <n v="37"/>
    <s v="T_A"/>
    <n v="3511986"/>
    <d v="2022-09-13T00:00:00"/>
    <d v="1899-12-30T21:23:00"/>
    <n v="51580"/>
    <n v="17300"/>
    <n v="34280"/>
    <n v="42105390"/>
    <x v="0"/>
    <x v="0"/>
    <n v="130"/>
    <n v="3.8067349926793558E-3"/>
    <s v="Descargado"/>
    <d v="1899-12-30T19:01:00"/>
  </r>
  <r>
    <n v="737"/>
    <n v="20932"/>
    <d v="2022-09-13T00:00:00"/>
    <d v="1899-12-30T02:37:00"/>
    <s v="WMB-234"/>
    <x v="1"/>
    <n v="48620"/>
    <n v="18120"/>
    <n v="30500"/>
    <n v="42171620"/>
    <s v="0X50  MM T 1"/>
    <x v="3"/>
    <n v="37"/>
    <s v="T_A"/>
    <n v="3511644"/>
    <d v="2022-09-13T00:00:00"/>
    <d v="1899-12-30T16:31:00"/>
    <n v="48420"/>
    <n v="17790"/>
    <n v="30630"/>
    <n v="42136020"/>
    <x v="0"/>
    <x v="0"/>
    <n v="130"/>
    <n v="4.2622950819672135E-3"/>
    <s v="Descargado"/>
    <d v="1899-12-30T13:54:00"/>
  </r>
  <r>
    <n v="738"/>
    <n v="20933"/>
    <d v="2022-09-13T00:00:00"/>
    <d v="1899-12-30T03:01:00"/>
    <s v="TMX-839"/>
    <x v="1"/>
    <n v="52080"/>
    <n v="18520"/>
    <n v="33560"/>
    <n v="42205180"/>
    <s v="0X50  MM T 1"/>
    <x v="3"/>
    <n v="36"/>
    <s v="T_A"/>
    <n v="3511124"/>
    <d v="2022-09-13T00:00:00"/>
    <d v="1899-12-30T12:17:00"/>
    <n v="52040"/>
    <n v="18360"/>
    <n v="33680"/>
    <n v="42169700"/>
    <x v="0"/>
    <x v="0"/>
    <n v="120"/>
    <n v="3.5756853396901071E-3"/>
    <s v="Descargado"/>
    <d v="1899-12-30T09:16:00"/>
  </r>
  <r>
    <n v="739"/>
    <n v="20934"/>
    <d v="2022-09-13T00:00:00"/>
    <d v="1899-12-30T03:05:00"/>
    <s v="WNP-941"/>
    <x v="1"/>
    <n v="51740"/>
    <n v="17620"/>
    <n v="34120"/>
    <n v="42239300"/>
    <s v="0X50  MM T 1"/>
    <x v="4"/>
    <n v="37"/>
    <s v="T_A"/>
    <n v="3511985"/>
    <d v="2022-09-13T00:00:00"/>
    <d v="1899-12-30T21:18:00"/>
    <n v="51760"/>
    <n v="17660"/>
    <n v="34100"/>
    <n v="42203800"/>
    <x v="0"/>
    <x v="0"/>
    <n v="-20"/>
    <n v="-5.8616647127784287E-4"/>
    <s v="Descargado"/>
    <d v="1899-12-30T18:13:00"/>
  </r>
  <r>
    <n v="740"/>
    <n v="20935"/>
    <d v="2022-09-13T00:00:00"/>
    <d v="1899-12-30T03:23:00"/>
    <s v="XVH-367"/>
    <x v="1"/>
    <n v="48920"/>
    <n v="17380"/>
    <n v="31540"/>
    <n v="42270840"/>
    <s v="0X50  MM T 1"/>
    <x v="3"/>
    <n v="37"/>
    <s v="T_A"/>
    <n v="3511485"/>
    <d v="2022-09-13T00:00:00"/>
    <d v="1899-12-30T15:47:00"/>
    <n v="48920"/>
    <n v="17200"/>
    <n v="31720"/>
    <n v="42235520"/>
    <x v="0"/>
    <x v="0"/>
    <n v="180"/>
    <n v="5.7070386810399495E-3"/>
    <s v="Descargado"/>
    <d v="1899-12-30T12:24:00"/>
  </r>
  <r>
    <n v="741"/>
    <n v="20936"/>
    <d v="2022-09-13T00:00:00"/>
    <d v="1899-12-30T03:40:00"/>
    <s v="SMI-498"/>
    <x v="1"/>
    <n v="48180"/>
    <n v="17750"/>
    <n v="30430"/>
    <n v="42301270"/>
    <s v="0X50  MM T 1"/>
    <x v="3"/>
    <n v="37"/>
    <s v="T_A"/>
    <n v="3511424"/>
    <d v="2022-09-13T00:00:00"/>
    <d v="1899-12-30T15:18:00"/>
    <n v="48200"/>
    <n v="17820"/>
    <n v="30380"/>
    <n v="42265900"/>
    <x v="0"/>
    <x v="0"/>
    <n v="-50"/>
    <n v="-1.6431153466973381E-3"/>
    <s v="Descargado"/>
    <d v="1899-12-30T11:38:00"/>
  </r>
  <r>
    <n v="742"/>
    <n v="20937"/>
    <d v="2022-09-13T00:00:00"/>
    <d v="1899-12-30T03:58:00"/>
    <s v="ZDA-274"/>
    <x v="1"/>
    <n v="48840"/>
    <n v="17330"/>
    <n v="31510"/>
    <n v="42332780"/>
    <s v="0X50  MM T 1"/>
    <x v="3"/>
    <n v="37"/>
    <s v="T_A"/>
    <n v="3511624"/>
    <d v="2022-09-13T00:00:00"/>
    <d v="1899-12-30T16:23:00"/>
    <n v="48680"/>
    <n v="17160"/>
    <n v="31520"/>
    <n v="42297420"/>
    <x v="0"/>
    <x v="0"/>
    <n v="10"/>
    <n v="3.1735956839098697E-4"/>
    <s v="Descargado"/>
    <d v="1899-12-30T12:25:00"/>
  </r>
  <r>
    <n v="743"/>
    <n v="20938"/>
    <d v="2022-09-13T00:00:00"/>
    <d v="1899-12-30T04:04:00"/>
    <s v="JRP-061"/>
    <x v="1"/>
    <n v="48300"/>
    <n v="17320"/>
    <n v="30980"/>
    <n v="42363760"/>
    <s v="0X50  MM T 1"/>
    <x v="3"/>
    <n v="37"/>
    <s v="T_A"/>
    <n v="3512205"/>
    <d v="2022-09-14T00:00:00"/>
    <d v="1899-12-30T08:51:00"/>
    <n v="48080"/>
    <n v="17140"/>
    <n v="30940"/>
    <n v="42328360"/>
    <x v="0"/>
    <x v="0"/>
    <n v="-40"/>
    <n v="-1.2911555842479018E-3"/>
    <s v="Descargado"/>
    <d v="1899-12-31T04:47:00"/>
  </r>
  <r>
    <n v="744"/>
    <n v="20939"/>
    <d v="2022-09-13T00:00:00"/>
    <d v="1899-12-30T04:26:00"/>
    <s v="TLK-055"/>
    <x v="1"/>
    <n v="48960"/>
    <n v="17630"/>
    <n v="31330"/>
    <n v="42395090"/>
    <s v="0X50  MM T 1"/>
    <x v="3"/>
    <n v="37"/>
    <s v="T_A"/>
    <n v="3514044"/>
    <d v="2022-09-14T00:00:00"/>
    <d v="1899-12-30T20:42:00"/>
    <n v="48900"/>
    <n v="17460"/>
    <n v="31440"/>
    <n v="42359800"/>
    <x v="0"/>
    <x v="0"/>
    <n v="110"/>
    <n v="3.5110118097669966E-3"/>
    <s v="Descargado"/>
    <d v="1899-12-31T16:16:00"/>
  </r>
  <r>
    <n v="745"/>
    <n v="20940"/>
    <d v="2022-09-13T00:00:00"/>
    <d v="1899-12-30T04:35:00"/>
    <s v="TPV-401"/>
    <x v="1"/>
    <n v="51700"/>
    <n v="18160"/>
    <n v="33540"/>
    <n v="42428630"/>
    <s v="0X50  MM T 1"/>
    <x v="5"/>
    <n v="37"/>
    <s v="T_A"/>
    <n v="3511784"/>
    <d v="2022-09-13T00:00:00"/>
    <d v="1899-12-30T17:42:00"/>
    <n v="51420"/>
    <n v="17980"/>
    <n v="33440"/>
    <n v="42393240"/>
    <x v="0"/>
    <x v="0"/>
    <n v="-100"/>
    <n v="-2.9815146094215863E-3"/>
    <s v="Descargado"/>
    <d v="1899-12-30T13:07:00"/>
  </r>
  <r>
    <n v="746"/>
    <n v="20941"/>
    <d v="2022-09-13T00:00:00"/>
    <d v="1899-12-30T05:03:00"/>
    <s v="TJZ-838"/>
    <x v="1"/>
    <n v="52180"/>
    <n v="18100"/>
    <n v="34080"/>
    <n v="42462710"/>
    <s v="0X50  MM T 1"/>
    <x v="3"/>
    <n v="37"/>
    <s v="T_A"/>
    <n v="3511971"/>
    <d v="2022-09-13T00:00:00"/>
    <d v="1899-12-30T21:00:00"/>
    <n v="52020"/>
    <n v="17880"/>
    <n v="34140"/>
    <n v="42427380"/>
    <x v="0"/>
    <x v="0"/>
    <n v="60"/>
    <n v="1.7605633802816902E-3"/>
    <s v="Descargado"/>
    <d v="1899-12-30T15:57:00"/>
  </r>
  <r>
    <n v="747"/>
    <n v="20942"/>
    <d v="2022-09-13T00:00:00"/>
    <d v="1899-12-30T05:25:00"/>
    <s v="XVV-493"/>
    <x v="1"/>
    <n v="51720"/>
    <n v="17180"/>
    <n v="34540"/>
    <n v="42497250"/>
    <s v="0X50  MM T 1"/>
    <x v="2"/>
    <n v="37"/>
    <s v="T_A"/>
    <n v="3511786"/>
    <d v="2022-09-13T00:00:00"/>
    <d v="1899-12-30T17:52:00"/>
    <n v="51800"/>
    <n v="17170"/>
    <n v="34630"/>
    <n v="42462010"/>
    <x v="0"/>
    <x v="0"/>
    <n v="90"/>
    <n v="2.6056745801968733E-3"/>
    <s v="Descargado"/>
    <d v="1899-12-30T12:27:00"/>
  </r>
  <r>
    <n v="748"/>
    <n v="20943"/>
    <d v="2022-09-13T00:00:00"/>
    <d v="1899-12-30T05:14:00"/>
    <s v="TTQ-629"/>
    <x v="1"/>
    <n v="52260"/>
    <n v="18300"/>
    <n v="33960"/>
    <n v="42531210"/>
    <s v="0X50  MM T 1"/>
    <x v="2"/>
    <n v="37"/>
    <s v="T_A"/>
    <n v="3511664"/>
    <d v="2022-09-13T00:00:00"/>
    <d v="1899-12-30T16:53:00"/>
    <n v="52220"/>
    <n v="18340"/>
    <n v="33880"/>
    <n v="42495890"/>
    <x v="0"/>
    <x v="0"/>
    <n v="-80"/>
    <n v="-2.3557126030624262E-3"/>
    <s v="Descargado"/>
    <d v="1899-12-30T11:39:00"/>
  </r>
  <r>
    <n v="749"/>
    <n v="20950"/>
    <d v="2022-09-13T00:00:00"/>
    <d v="1899-12-30T08:41:00"/>
    <s v="JRO-999"/>
    <x v="1"/>
    <n v="48820"/>
    <n v="17520"/>
    <n v="31300"/>
    <n v="42562510"/>
    <s v="0X50  MM T 1"/>
    <x v="3"/>
    <n v="37"/>
    <s v="T_A"/>
    <n v="3511964"/>
    <d v="2022-09-13T00:00:00"/>
    <d v="1899-12-30T20:23:00"/>
    <n v="48580"/>
    <n v="17320"/>
    <n v="31260"/>
    <n v="42527150"/>
    <x v="0"/>
    <x v="0"/>
    <n v="-40"/>
    <n v="-1.2779552715654952E-3"/>
    <s v="Descargado"/>
    <d v="1899-12-30T11:42:00"/>
  </r>
  <r>
    <n v="750"/>
    <n v="20957"/>
    <d v="2022-09-13T00:00:00"/>
    <d v="1899-12-30T09:08:00"/>
    <s v="JRP-057"/>
    <x v="1"/>
    <n v="48700"/>
    <n v="17330"/>
    <n v="31370"/>
    <n v="42593880"/>
    <s v="0X50  MM T 1"/>
    <x v="3"/>
    <n v="37"/>
    <s v="T_A"/>
    <n v="3511965"/>
    <d v="2022-09-13T00:00:00"/>
    <d v="1899-12-30T20:32:00"/>
    <n v="48660"/>
    <n v="17320"/>
    <n v="31340"/>
    <n v="42558490"/>
    <x v="0"/>
    <x v="0"/>
    <n v="-30"/>
    <n v="-9.5632770162575704E-4"/>
    <s v="Descargado"/>
    <d v="1899-12-30T11:24:00"/>
  </r>
  <r>
    <n v="751"/>
    <n v="20959"/>
    <d v="2022-09-13T00:00:00"/>
    <d v="1899-12-30T09:32:00"/>
    <s v="STO-302"/>
    <x v="1"/>
    <n v="52300"/>
    <n v="17360"/>
    <n v="34940"/>
    <n v="42628820"/>
    <s v="0X50  MM T 2"/>
    <x v="4"/>
    <n v="38"/>
    <s v="T_B"/>
    <n v="3511987"/>
    <d v="2022-09-13T00:00:00"/>
    <d v="1899-12-30T21:30:00"/>
    <n v="52240"/>
    <n v="17340"/>
    <n v="34900"/>
    <n v="42593390"/>
    <x v="0"/>
    <x v="0"/>
    <n v="-40"/>
    <n v="-1.1448196908986834E-3"/>
    <s v="Descargado"/>
    <d v="1899-12-30T11:58:00"/>
  </r>
  <r>
    <n v="752"/>
    <n v="20960"/>
    <d v="2022-09-13T00:00:00"/>
    <d v="1899-12-30T09:36:00"/>
    <s v="TSR-898"/>
    <x v="1"/>
    <n v="49060"/>
    <n v="17760"/>
    <n v="31300"/>
    <n v="42660120"/>
    <s v="0X50  MM T 3"/>
    <x v="3"/>
    <n v="34"/>
    <s v="T_C"/>
    <n v="3511978"/>
    <d v="2022-09-13T00:00:00"/>
    <d v="1899-12-30T21:08:00"/>
    <n v="48940"/>
    <n v="17760"/>
    <n v="31180"/>
    <n v="42624570"/>
    <x v="1"/>
    <x v="0"/>
    <n v="-120"/>
    <n v="-3.8338658146964857E-3"/>
    <s v="Descargado"/>
    <d v="1899-12-30T11:32:00"/>
  </r>
  <r>
    <n v="753"/>
    <n v="20975"/>
    <d v="2022-09-13T00:00:00"/>
    <d v="1899-12-30T09:56:00"/>
    <s v="JRP-080"/>
    <x v="1"/>
    <n v="49000"/>
    <n v="17450"/>
    <n v="31550"/>
    <n v="42691670"/>
    <s v="0X50  MM T 1"/>
    <x v="3"/>
    <n v="37"/>
    <s v="T_A"/>
    <n v="3511966"/>
    <d v="2022-09-13T00:00:00"/>
    <d v="1899-12-30T20:40:00"/>
    <n v="49040"/>
    <n v="17460"/>
    <n v="31580"/>
    <n v="42656150"/>
    <x v="0"/>
    <x v="0"/>
    <n v="30"/>
    <n v="9.5087163232963554E-4"/>
    <s v="Descargado"/>
    <d v="1899-12-30T10:44:00"/>
  </r>
  <r>
    <n v="754"/>
    <n v="20988"/>
    <d v="2022-09-13T00:00:00"/>
    <d v="1899-12-30T11:12:00"/>
    <s v="JRO-994"/>
    <x v="1"/>
    <n v="48720"/>
    <n v="17330"/>
    <n v="31390"/>
    <n v="42723060"/>
    <s v="0X50  MM T 3"/>
    <x v="3"/>
    <n v="34"/>
    <s v="T_C"/>
    <n v="3512086"/>
    <d v="2022-09-14T00:00:00"/>
    <d v="1899-12-30T07:44:00"/>
    <n v="48500"/>
    <n v="17150"/>
    <n v="31350"/>
    <n v="42687500"/>
    <x v="1"/>
    <x v="0"/>
    <n v="-40"/>
    <n v="-1.2742911755336094E-3"/>
    <s v="Descargado"/>
    <d v="1899-12-30T20:32:00"/>
  </r>
  <r>
    <n v="755"/>
    <n v="20989"/>
    <d v="2022-09-13T00:00:00"/>
    <d v="1899-12-30T11:25:00"/>
    <s v="JYN-999"/>
    <x v="1"/>
    <n v="52260"/>
    <n v="17450"/>
    <n v="34810"/>
    <n v="42757870"/>
    <s v="0X50  MM T 1"/>
    <x v="5"/>
    <n v="37"/>
    <s v="T_A"/>
    <n v="3512364"/>
    <d v="2022-09-14T00:00:00"/>
    <d v="1899-12-30T10:36:00"/>
    <n v="52040"/>
    <n v="17270"/>
    <n v="34770"/>
    <n v="42722270"/>
    <x v="0"/>
    <x v="0"/>
    <n v="-40"/>
    <n v="-1.1490950876185005E-3"/>
    <s v="Descargado"/>
    <d v="1899-12-30T23:11:00"/>
  </r>
  <r>
    <n v="756"/>
    <n v="21003"/>
    <d v="2022-09-13T00:00:00"/>
    <d v="1899-12-30T11:41:00"/>
    <s v="TDZ-232"/>
    <x v="1"/>
    <n v="51740"/>
    <n v="19070"/>
    <n v="32670"/>
    <n v="42790540"/>
    <s v="0X50  MM T 1"/>
    <x v="2"/>
    <n v="37"/>
    <s v="T_A"/>
    <n v="3512005"/>
    <d v="2022-09-13T00:00:00"/>
    <d v="1899-12-30T22:26:00"/>
    <n v="51660"/>
    <n v="19000"/>
    <n v="32660"/>
    <n v="42754930"/>
    <x v="0"/>
    <x v="0"/>
    <n v="-10"/>
    <n v="-3.0609121518212427E-4"/>
    <s v="Descargado"/>
    <d v="1899-12-30T10:45:00"/>
  </r>
  <r>
    <n v="757"/>
    <n v="21019"/>
    <d v="2022-09-13T00:00:00"/>
    <d v="1899-12-30T12:30:00"/>
    <s v="SUL-148"/>
    <x v="1"/>
    <n v="48020"/>
    <n v="17680"/>
    <n v="30340"/>
    <n v="42820880"/>
    <s v="0X50  MM T 2"/>
    <x v="3"/>
    <n v="38"/>
    <s v="T_B"/>
    <n v="3513124"/>
    <d v="2022-09-14T00:00:00"/>
    <d v="1899-12-30T15:36:00"/>
    <n v="47920"/>
    <n v="17560"/>
    <n v="30360"/>
    <n v="42785290"/>
    <x v="0"/>
    <x v="0"/>
    <n v="20"/>
    <n v="6.5919578114700061E-4"/>
    <s v="Descargado"/>
    <d v="1899-12-31T03:06:00"/>
  </r>
  <r>
    <n v="758"/>
    <n v="21028"/>
    <d v="2022-09-13T00:00:00"/>
    <d v="1899-12-30T13:03:00"/>
    <s v="SMA-268"/>
    <x v="1"/>
    <n v="48900"/>
    <n v="17350"/>
    <n v="31550"/>
    <n v="42852430"/>
    <s v="0X50  MM T 1"/>
    <x v="3"/>
    <n v="37"/>
    <s v="T_A"/>
    <n v="3513604"/>
    <d v="2022-09-14T00:00:00"/>
    <d v="1899-12-30T17:15:00"/>
    <n v="48780"/>
    <n v="17200"/>
    <n v="31580"/>
    <n v="42816870"/>
    <x v="0"/>
    <x v="0"/>
    <n v="30"/>
    <n v="9.5087163232963554E-4"/>
    <s v="Descargado"/>
    <d v="1899-12-31T04:12:00"/>
  </r>
  <r>
    <n v="759"/>
    <n v="21034"/>
    <d v="2022-09-13T00:00:00"/>
    <d v="1899-12-30T13:56:00"/>
    <s v="TRL-402"/>
    <x v="1"/>
    <n v="51960"/>
    <n v="17850"/>
    <n v="34110"/>
    <n v="42886540"/>
    <s v="0X50  MM T 1"/>
    <x v="5"/>
    <n v="37"/>
    <s v="T_A"/>
    <n v="3512105"/>
    <d v="2022-09-14T00:00:00"/>
    <d v="1899-12-30T08:06:00"/>
    <n v="51820"/>
    <n v="17690"/>
    <n v="34130"/>
    <n v="42851000"/>
    <x v="0"/>
    <x v="0"/>
    <n v="20"/>
    <n v="5.863383172090296E-4"/>
    <s v="Descargado"/>
    <d v="1899-12-30T18:10:00"/>
  </r>
  <r>
    <n v="760"/>
    <n v="21035"/>
    <d v="2022-09-13T00:00:00"/>
    <d v="1899-12-30T14:08:00"/>
    <s v="TMI-773"/>
    <x v="1"/>
    <n v="48420"/>
    <n v="17270"/>
    <n v="31150"/>
    <n v="42917690"/>
    <s v="0X50  MM T 1"/>
    <x v="3"/>
    <n v="37"/>
    <s v="T_A"/>
    <n v="3512104"/>
    <d v="2022-09-14T00:00:00"/>
    <d v="1899-12-30T08:00:00"/>
    <n v="48160"/>
    <n v="17200"/>
    <n v="30960"/>
    <n v="42881960"/>
    <x v="0"/>
    <x v="0"/>
    <n v="-190"/>
    <n v="-6.0995184590690206E-3"/>
    <s v="Descargado"/>
    <d v="1899-12-30T17:52:00"/>
  </r>
  <r>
    <n v="761"/>
    <n v="21041"/>
    <d v="2022-09-13T00:00:00"/>
    <d v="1899-12-30T14:22:00"/>
    <s v="GDX-786"/>
    <x v="1"/>
    <n v="51800"/>
    <n v="17580"/>
    <n v="34220"/>
    <n v="42951910"/>
    <s v="0X50  MM T 1"/>
    <x v="4"/>
    <n v="37"/>
    <s v="T_A"/>
    <n v="3512304"/>
    <d v="2022-09-14T00:00:00"/>
    <d v="1899-12-30T09:36:00"/>
    <n v="51800"/>
    <n v="17610"/>
    <n v="34190"/>
    <n v="42916150"/>
    <x v="0"/>
    <x v="0"/>
    <n v="-30"/>
    <n v="-8.7668030391583869E-4"/>
    <s v="Descargado"/>
    <d v="1899-12-30T19:14:00"/>
  </r>
  <r>
    <n v="762"/>
    <n v="21043"/>
    <d v="2022-09-13T00:00:00"/>
    <d v="1899-12-30T15:07:00"/>
    <s v="KNL-008"/>
    <x v="1"/>
    <n v="51640"/>
    <n v="19050"/>
    <n v="32590"/>
    <n v="42984500"/>
    <s v="0X50  MM T 3"/>
    <x v="2"/>
    <n v="34"/>
    <s v="T_C"/>
    <n v="3512244"/>
    <d v="2022-09-14T00:00:00"/>
    <d v="1899-12-30T09:15:00"/>
    <n v="51660"/>
    <n v="19060"/>
    <n v="32600"/>
    <n v="42948750"/>
    <x v="1"/>
    <x v="0"/>
    <n v="10"/>
    <n v="3.0684258975145751E-4"/>
    <s v="Descargado"/>
    <d v="1899-12-30T18:08:00"/>
  </r>
  <r>
    <n v="763"/>
    <n v="21052"/>
    <d v="2022-09-13T00:00:00"/>
    <d v="1899-12-30T14:45:00"/>
    <s v="SNZ-119"/>
    <x v="1"/>
    <n v="51800"/>
    <n v="18270"/>
    <n v="33530"/>
    <n v="43018030"/>
    <s v="0X50  MM T 1"/>
    <x v="2"/>
    <n v="37"/>
    <s v="T_A"/>
    <n v="3512149"/>
    <d v="2022-09-14T00:00:00"/>
    <d v="1899-12-30T08:32:00"/>
    <n v="51760"/>
    <n v="18440"/>
    <n v="33320"/>
    <n v="42982070"/>
    <x v="0"/>
    <x v="0"/>
    <n v="-210"/>
    <n v="-6.2630480167014616E-3"/>
    <s v="Descargado"/>
    <d v="1899-12-30T17:47:00"/>
  </r>
  <r>
    <n v="764"/>
    <n v="21054"/>
    <d v="2022-09-13T00:00:00"/>
    <d v="1899-12-30T15:04:00"/>
    <s v="UTU-288"/>
    <x v="1"/>
    <n v="52560"/>
    <n v="18050"/>
    <n v="34510"/>
    <n v="43052540"/>
    <s v="0X50  MM T 1"/>
    <x v="2"/>
    <n v="37"/>
    <s v="T_A"/>
    <n v="3512150"/>
    <d v="2022-09-14T00:00:00"/>
    <d v="1899-12-30T08:40:00"/>
    <n v="52240"/>
    <n v="18150"/>
    <n v="34090"/>
    <n v="43016160"/>
    <x v="0"/>
    <x v="0"/>
    <n v="-420"/>
    <n v="-1.2170385395537525E-2"/>
    <s v="Descargado"/>
    <d v="1899-12-30T17:36:00"/>
  </r>
  <r>
    <n v="765"/>
    <n v="21071"/>
    <d v="2022-09-13T00:00:00"/>
    <d v="1899-12-30T15:47:00"/>
    <s v="TPV-341"/>
    <x v="1"/>
    <n v="52180"/>
    <n v="17960"/>
    <n v="34220"/>
    <n v="43086760"/>
    <s v="0X50  MM T 3"/>
    <x v="5"/>
    <n v="34"/>
    <s v="T_C"/>
    <n v="3512324"/>
    <d v="2022-09-14T00:00:00"/>
    <d v="1899-12-30T09:47:00"/>
    <n v="51800"/>
    <n v="17770"/>
    <n v="34030"/>
    <n v="43050190"/>
    <x v="1"/>
    <x v="0"/>
    <n v="-190"/>
    <n v="-5.5523085914669784E-3"/>
    <s v="Descargado"/>
    <d v="1899-12-30T18:00:00"/>
  </r>
  <r>
    <n v="766"/>
    <n v="21072"/>
    <d v="2022-09-13T00:00:00"/>
    <d v="1899-12-30T15:51:00"/>
    <s v="UVO-877"/>
    <x v="1"/>
    <n v="52280"/>
    <n v="18460"/>
    <n v="33820"/>
    <n v="43120580"/>
    <s v="0X50  MM T 2"/>
    <x v="2"/>
    <n v="38"/>
    <s v="T_B"/>
    <n v="3512404"/>
    <d v="2022-09-14T00:00:00"/>
    <d v="1899-12-30T10:34:00"/>
    <n v="52420"/>
    <n v="18670"/>
    <n v="33750"/>
    <n v="43083940"/>
    <x v="0"/>
    <x v="0"/>
    <n v="-70"/>
    <n v="-2.0697811945594325E-3"/>
    <s v="Descargado"/>
    <d v="1899-12-30T18:43:00"/>
  </r>
  <r>
    <n v="767"/>
    <n v="21078"/>
    <d v="2022-09-13T00:00:00"/>
    <d v="1899-12-30T16:15:00"/>
    <s v="WZX-231"/>
    <x v="1"/>
    <n v="52660"/>
    <n v="19030"/>
    <n v="33630"/>
    <n v="43154210"/>
    <s v="0X50  MM T 2"/>
    <x v="2"/>
    <n v="38"/>
    <s v="T_B"/>
    <n v="3513464"/>
    <d v="2022-09-14T00:00:00"/>
    <d v="1899-12-30T16:33:00"/>
    <n v="52700"/>
    <n v="19100"/>
    <n v="33600"/>
    <n v="43117540"/>
    <x v="0"/>
    <x v="0"/>
    <n v="-30"/>
    <n v="-8.9206066012488853E-4"/>
    <s v="Descargado"/>
    <d v="1899-12-31T00:18:00"/>
  </r>
  <r>
    <n v="768"/>
    <n v="21079"/>
    <d v="2022-09-13T00:00:00"/>
    <d v="1899-12-30T16:35:00"/>
    <s v="JRP-019"/>
    <x v="1"/>
    <n v="48460"/>
    <n v="16990"/>
    <n v="31470"/>
    <n v="43185680"/>
    <s v="0X50  MM T 2"/>
    <x v="3"/>
    <n v="38"/>
    <s v="T_B"/>
    <n v="3512184"/>
    <d v="2022-09-14T00:00:00"/>
    <d v="1899-12-30T08:47:00"/>
    <n v="48440"/>
    <n v="17120"/>
    <n v="31320"/>
    <n v="43148860"/>
    <x v="0"/>
    <x v="0"/>
    <n v="-150"/>
    <n v="-4.7664442326024788E-3"/>
    <s v="Descargado"/>
    <d v="1899-12-30T16:12:00"/>
  </r>
  <r>
    <n v="769"/>
    <n v="21090"/>
    <d v="2022-09-13T00:00:00"/>
    <d v="1899-12-30T16:44:00"/>
    <s v="TKD-337"/>
    <x v="1"/>
    <n v="48300"/>
    <n v="16470"/>
    <n v="31830"/>
    <n v="43217510"/>
    <s v="0X50  MM T 2"/>
    <x v="3"/>
    <n v="38"/>
    <s v="T_B"/>
    <n v="3512345"/>
    <d v="2022-09-14T00:00:00"/>
    <d v="1899-12-30T09:51:00"/>
    <n v="48420"/>
    <n v="16440"/>
    <n v="31980"/>
    <n v="43180840"/>
    <x v="0"/>
    <x v="0"/>
    <n v="150"/>
    <n v="4.7125353440150798E-3"/>
    <s v="Descargado"/>
    <d v="1899-12-30T17:07:00"/>
  </r>
  <r>
    <n v="770"/>
    <n v="21092"/>
    <d v="2022-09-13T00:00:00"/>
    <d v="1899-12-30T16:57:00"/>
    <s v="SZW-990"/>
    <x v="1"/>
    <n v="52120"/>
    <n v="18570"/>
    <n v="33550"/>
    <n v="43251060"/>
    <s v="0X50  MM T 2"/>
    <x v="2"/>
    <n v="38"/>
    <s v="T_B"/>
    <n v="3512405"/>
    <d v="2022-09-14T00:00:00"/>
    <d v="1899-12-30T10:37:00"/>
    <n v="52180"/>
    <n v="18710"/>
    <n v="33470"/>
    <n v="43214310"/>
    <x v="0"/>
    <x v="0"/>
    <n v="-80"/>
    <n v="-2.3845007451564829E-3"/>
    <s v="Descargado"/>
    <d v="1899-12-30T17:40:00"/>
  </r>
  <r>
    <n v="771"/>
    <n v="21093"/>
    <d v="2022-09-13T00:00:00"/>
    <d v="1899-12-30T16:59:00"/>
    <s v="TDM-678"/>
    <x v="1"/>
    <n v="51900"/>
    <n v="18180"/>
    <n v="33720"/>
    <n v="43284780"/>
    <s v="0X50  MM T 3"/>
    <x v="2"/>
    <n v="34"/>
    <s v="T_C"/>
    <n v="3512424"/>
    <d v="2022-09-14T00:00:00"/>
    <d v="1899-12-30T10:46:00"/>
    <n v="52080"/>
    <n v="18360"/>
    <n v="33720"/>
    <n v="43248030"/>
    <x v="1"/>
    <x v="0"/>
    <n v="1.0000000000000001E-5"/>
    <n v="0"/>
    <s v="Descargado"/>
    <d v="1899-12-30T17:47:00"/>
  </r>
  <r>
    <n v="772"/>
    <n v="21098"/>
    <d v="2022-09-13T00:00:00"/>
    <d v="1899-12-30T17:29:00"/>
    <s v="JYM-748"/>
    <x v="1"/>
    <n v="52540"/>
    <n v="19030"/>
    <n v="33510"/>
    <n v="43318290"/>
    <s v="0X50  MM T 2"/>
    <x v="5"/>
    <n v="38"/>
    <s v="T_B"/>
    <n v="3512544"/>
    <d v="2022-09-14T00:00:00"/>
    <d v="1899-12-30T11:07:00"/>
    <n v="52340"/>
    <n v="18860"/>
    <n v="33480"/>
    <n v="43281510"/>
    <x v="0"/>
    <x v="0"/>
    <n v="-30"/>
    <n v="-8.9525514771709937E-4"/>
    <s v="Descargado"/>
    <d v="1899-12-30T17:38:00"/>
  </r>
  <r>
    <n v="773"/>
    <n v="21100"/>
    <d v="2022-09-13T00:00:00"/>
    <d v="1899-12-30T17:34:00"/>
    <s v="GDY-864"/>
    <x v="1"/>
    <n v="51400"/>
    <n v="18680"/>
    <n v="32720"/>
    <n v="43351010"/>
    <s v="0X50  MM T 3"/>
    <x v="5"/>
    <n v="34"/>
    <s v="T_C"/>
    <n v="3512485"/>
    <d v="2022-09-14T00:00:00"/>
    <d v="1899-12-30T11:05:00"/>
    <n v="51640"/>
    <n v="19020"/>
    <n v="32620"/>
    <n v="43314130"/>
    <x v="1"/>
    <x v="0"/>
    <n v="-100"/>
    <n v="-3.0562347188264061E-3"/>
    <s v="Descargado"/>
    <d v="1899-12-30T17:31:00"/>
  </r>
  <r>
    <n v="774"/>
    <n v="21101"/>
    <d v="2022-09-13T00:00:00"/>
    <d v="1899-12-30T17:31:00"/>
    <s v="GDY-331"/>
    <x v="1"/>
    <n v="52240"/>
    <n v="18630"/>
    <n v="33610"/>
    <n v="43384620"/>
    <s v="0X50  MM T 2"/>
    <x v="5"/>
    <n v="38"/>
    <s v="T_B"/>
    <n v="3512465"/>
    <d v="2022-09-14T00:00:00"/>
    <d v="1899-12-30T10:55:00"/>
    <n v="52120"/>
    <n v="18530"/>
    <n v="33590"/>
    <n v="43347720"/>
    <x v="0"/>
    <x v="0"/>
    <n v="-20"/>
    <n v="-5.9506099375185957E-4"/>
    <s v="Descargado"/>
    <d v="1899-12-30T17:24:00"/>
  </r>
  <r>
    <n v="775"/>
    <n v="21109"/>
    <d v="2022-09-13T00:00:00"/>
    <d v="1899-12-30T20:47:00"/>
    <s v="SQY-458"/>
    <x v="1"/>
    <n v="52200"/>
    <n v="18400"/>
    <n v="33800"/>
    <n v="43418420"/>
    <s v="0X50  MM T 2"/>
    <x v="2"/>
    <n v="38"/>
    <s v="T_B"/>
    <n v="3512724"/>
    <d v="2022-09-14T00:00:00"/>
    <d v="1899-12-30T13:37:00"/>
    <n v="52200"/>
    <n v="18490"/>
    <n v="33710"/>
    <n v="43381430"/>
    <x v="0"/>
    <x v="0"/>
    <n v="-90"/>
    <n v="-2.6627218934911242E-3"/>
    <s v="Descargado"/>
    <d v="1899-12-30T16:50:00"/>
  </r>
  <r>
    <n v="776"/>
    <n v="21110"/>
    <d v="2022-09-13T00:00:00"/>
    <d v="1899-12-30T19:38:00"/>
    <s v="STZ-681"/>
    <x v="1"/>
    <n v="51620"/>
    <n v="17610"/>
    <n v="34010"/>
    <n v="43452430"/>
    <s v="0X50  MM T 1"/>
    <x v="5"/>
    <n v="37"/>
    <s v="T_A"/>
    <n v="3512664"/>
    <d v="2022-09-14T00:00:00"/>
    <d v="1899-12-30T11:48:00"/>
    <n v="52080"/>
    <n v="18200"/>
    <n v="33880"/>
    <n v="43415310"/>
    <x v="0"/>
    <x v="0"/>
    <n v="-130"/>
    <n v="-3.8224051749485444E-3"/>
    <s v="Descargado"/>
    <d v="1899-12-30T16:10:00"/>
  </r>
  <r>
    <n v="777"/>
    <n v="21111"/>
    <d v="2022-09-13T00:00:00"/>
    <d v="1899-12-30T20:47:00"/>
    <s v="TKC-576"/>
    <x v="1"/>
    <n v="52240"/>
    <n v="18450"/>
    <n v="33790"/>
    <n v="43486220"/>
    <s v="0X50  MM T 2"/>
    <x v="2"/>
    <n v="38"/>
    <s v="T_B"/>
    <n v="3512685"/>
    <d v="2022-09-14T00:00:00"/>
    <d v="1899-12-30T12:15:00"/>
    <n v="52320"/>
    <n v="18520"/>
    <n v="33800"/>
    <n v="43449110"/>
    <x v="0"/>
    <x v="0"/>
    <n v="10"/>
    <n v="2.9594554601953242E-4"/>
    <s v="Descargado"/>
    <d v="1899-12-30T15:28:00"/>
  </r>
  <r>
    <n v="778"/>
    <n v="21112"/>
    <d v="2022-09-13T00:00:00"/>
    <d v="1899-12-30T20:47:00"/>
    <s v="SZM-785"/>
    <x v="1"/>
    <n v="51500"/>
    <n v="17650"/>
    <n v="33850"/>
    <n v="43520070"/>
    <s v="0X50  MM T 1"/>
    <x v="2"/>
    <n v="37"/>
    <s v="T_A"/>
    <n v="3512744"/>
    <d v="2022-09-14T00:00:00"/>
    <d v="1899-12-30T13:48:00"/>
    <n v="51660"/>
    <n v="17950"/>
    <n v="33710"/>
    <n v="43482820"/>
    <x v="0"/>
    <x v="0"/>
    <n v="-140"/>
    <n v="-4.13589364844904E-3"/>
    <s v="Descargado"/>
    <d v="1899-12-30T17:01:00"/>
  </r>
  <r>
    <n v="779"/>
    <n v="21114"/>
    <d v="2022-09-13T00:00:00"/>
    <d v="1899-12-30T20:52:00"/>
    <s v="JRP-060"/>
    <x v="1"/>
    <n v="48420"/>
    <n v="17300"/>
    <n v="31120"/>
    <n v="43551190"/>
    <s v="0X50  MM T 1"/>
    <x v="3"/>
    <n v="37"/>
    <s v="T_A"/>
    <n v="3512904"/>
    <d v="2022-09-14T00:00:00"/>
    <d v="1899-12-30T14:33:00"/>
    <n v="48480"/>
    <n v="17010"/>
    <n v="31470"/>
    <n v="43514290"/>
    <x v="0"/>
    <x v="0"/>
    <n v="350"/>
    <n v="1.1246786632390746E-2"/>
    <s v="Descargado"/>
    <d v="1899-12-30T17:41:00"/>
  </r>
  <r>
    <n v="780"/>
    <n v="21116"/>
    <d v="2022-09-14T00:00:00"/>
    <d v="1899-12-30T03:23:00"/>
    <s v="JRP-053"/>
    <x v="1"/>
    <n v="48880"/>
    <n v="17420"/>
    <n v="31460"/>
    <n v="43582650"/>
    <s v="0X50  MM T 1"/>
    <x v="3"/>
    <n v="37"/>
    <s v="T_A"/>
    <n v="3512884"/>
    <d v="2022-09-14T00:00:00"/>
    <d v="1899-12-30T14:25:00"/>
    <n v="48760"/>
    <n v="17270"/>
    <n v="31490"/>
    <n v="43545780"/>
    <x v="0"/>
    <x v="0"/>
    <n v="30"/>
    <n v="9.5359186268277173E-4"/>
    <s v="Descargado"/>
    <d v="1899-12-30T11:02:00"/>
  </r>
  <r>
    <n v="781"/>
    <n v="21117"/>
    <d v="2022-09-14T00:00:00"/>
    <d v="1899-12-30T03:47:00"/>
    <s v="SKI-254"/>
    <x v="1"/>
    <n v="48540"/>
    <n v="18080"/>
    <n v="30460"/>
    <n v="43613110"/>
    <s v="0X50  MM T 1"/>
    <x v="3"/>
    <n v="37"/>
    <s v="T_A"/>
    <n v="3512944"/>
    <d v="2022-09-14T00:00:00"/>
    <d v="1899-12-30T14:48:00"/>
    <n v="48380"/>
    <n v="17850"/>
    <n v="30530"/>
    <n v="43576310"/>
    <x v="0"/>
    <x v="0"/>
    <n v="70"/>
    <n v="2.2980958634274459E-3"/>
    <s v="Descargado"/>
    <d v="1899-12-30T11:01:00"/>
  </r>
  <r>
    <n v="782"/>
    <n v="21118"/>
    <d v="2022-09-14T00:00:00"/>
    <d v="1899-12-30T04:00:00"/>
    <s v="SXS-558"/>
    <x v="1"/>
    <n v="48740"/>
    <n v="16930"/>
    <n v="31810"/>
    <n v="43644920"/>
    <s v="0X50  MM T 1"/>
    <x v="3"/>
    <n v="37"/>
    <s v="T_A"/>
    <n v="3513324"/>
    <d v="2022-09-14T00:00:00"/>
    <d v="1899-12-30T16:05:00"/>
    <n v="48620"/>
    <n v="16680"/>
    <n v="31940"/>
    <n v="43608250"/>
    <x v="0"/>
    <x v="0"/>
    <n v="130"/>
    <n v="4.0867651681861048E-3"/>
    <s v="Descargado"/>
    <d v="1899-12-30T12:05:00"/>
  </r>
  <r>
    <n v="783"/>
    <n v="21119"/>
    <d v="2022-09-14T00:00:00"/>
    <d v="1899-12-30T04:19:00"/>
    <s v="GDW-424"/>
    <x v="1"/>
    <n v="52160"/>
    <n v="18460"/>
    <n v="33700"/>
    <n v="43678620"/>
    <s v="0X50  MM T 1"/>
    <x v="5"/>
    <n v="37"/>
    <s v="T_A"/>
    <n v="3513104"/>
    <d v="2022-09-14T00:00:00"/>
    <d v="1899-12-30T15:28:00"/>
    <n v="52180"/>
    <n v="18250"/>
    <n v="33930"/>
    <n v="43642180"/>
    <x v="0"/>
    <x v="0"/>
    <n v="230"/>
    <n v="6.8249258160237389E-3"/>
    <s v="Descargado"/>
    <d v="1899-12-30T11:09:00"/>
  </r>
  <r>
    <n v="784"/>
    <n v="21120"/>
    <d v="2022-09-14T00:00:00"/>
    <d v="1899-12-30T04:38:00"/>
    <s v="SZS-940"/>
    <x v="1"/>
    <n v="52420"/>
    <n v="18130"/>
    <n v="34290"/>
    <n v="43712910"/>
    <s v="0X50  MM T 1"/>
    <x v="2"/>
    <n v="37"/>
    <s v="T_A"/>
    <n v="3512784"/>
    <d v="2022-09-14T00:00:00"/>
    <d v="1899-12-30T14:03:00"/>
    <n v="52300"/>
    <n v="17970"/>
    <n v="34330"/>
    <n v="43676510"/>
    <x v="0"/>
    <x v="0"/>
    <n v="40"/>
    <n v="1.1665208515602217E-3"/>
    <s v="Descargado"/>
    <d v="1899-12-30T09:25:00"/>
  </r>
  <r>
    <n v="785"/>
    <n v="21121"/>
    <d v="2022-09-14T00:00:00"/>
    <d v="1899-12-30T04:55:00"/>
    <s v="SRC-560"/>
    <x v="1"/>
    <n v="52500"/>
    <n v="18630"/>
    <n v="33870"/>
    <n v="43746780"/>
    <s v="0X50  MM T 1"/>
    <x v="2"/>
    <n v="37"/>
    <s v="T_A"/>
    <n v="3513184"/>
    <d v="2022-09-14T00:00:00"/>
    <d v="1899-12-30T15:51:00"/>
    <n v="52280"/>
    <n v="18440"/>
    <n v="33840"/>
    <n v="43710350"/>
    <x v="0"/>
    <x v="0"/>
    <n v="-30"/>
    <n v="-8.8573959255978745E-4"/>
    <s v="Descargado"/>
    <d v="1899-12-30T10:56:00"/>
  </r>
  <r>
    <n v="786"/>
    <n v="21122"/>
    <d v="2022-09-14T00:00:00"/>
    <d v="1899-12-30T05:09:00"/>
    <s v="SZX-503"/>
    <x v="1"/>
    <n v="51700"/>
    <n v="17640"/>
    <n v="34060"/>
    <n v="43780840"/>
    <s v="0X50  MM T 1"/>
    <x v="2"/>
    <n v="37"/>
    <s v="T_A"/>
    <n v="3512924"/>
    <d v="2022-09-14T00:00:00"/>
    <d v="1899-12-30T14:46:00"/>
    <n v="51500"/>
    <n v="17500"/>
    <n v="34000"/>
    <n v="43744350"/>
    <x v="0"/>
    <x v="0"/>
    <n v="-60"/>
    <n v="-1.7615971814445098E-3"/>
    <s v="Descargado"/>
    <d v="1899-12-30T09:37:00"/>
  </r>
  <r>
    <n v="787"/>
    <n v="21123"/>
    <d v="2022-09-14T00:00:00"/>
    <d v="1899-12-30T05:22:00"/>
    <s v="KUK-608"/>
    <x v="1"/>
    <n v="52040"/>
    <n v="18620"/>
    <n v="33420"/>
    <n v="43814260"/>
    <s v="0X50  MM T 1"/>
    <x v="2"/>
    <n v="37"/>
    <s v="T_A"/>
    <n v="3512964"/>
    <d v="2022-09-14T00:00:00"/>
    <d v="1899-12-30T14:57:00"/>
    <n v="51740"/>
    <n v="18300"/>
    <n v="33440"/>
    <n v="43777790"/>
    <x v="0"/>
    <x v="0"/>
    <n v="20"/>
    <n v="5.9844404548174744E-4"/>
    <s v="Descargado"/>
    <d v="1899-12-30T09:35:00"/>
  </r>
  <r>
    <n v="788"/>
    <n v="21124"/>
    <d v="2022-09-14T00:00:00"/>
    <d v="1899-12-30T05:36:00"/>
    <s v="SNR-141"/>
    <x v="1"/>
    <n v="52040"/>
    <n v="18780"/>
    <n v="33260"/>
    <n v="43847520"/>
    <s v="0X50  MM T 1"/>
    <x v="2"/>
    <n v="37"/>
    <s v="T_A"/>
    <n v="3512864"/>
    <d v="2022-09-14T00:00:00"/>
    <d v="1899-12-30T14:18:00"/>
    <n v="51820"/>
    <n v="18790"/>
    <n v="33030"/>
    <n v="43810820"/>
    <x v="0"/>
    <x v="0"/>
    <n v="-230"/>
    <n v="-6.9152134696331934E-3"/>
    <s v="Descargado"/>
    <d v="1899-12-30T08:42:00"/>
  </r>
  <r>
    <n v="789"/>
    <n v="21125"/>
    <d v="2022-09-14T00:00:00"/>
    <d v="1899-12-30T05:45:00"/>
    <s v="VMT-018"/>
    <x v="1"/>
    <n v="52320"/>
    <n v="17490"/>
    <n v="34830"/>
    <n v="43882350"/>
    <s v="0X50  MM T 1"/>
    <x v="3"/>
    <n v="37"/>
    <s v="T_A"/>
    <n v="3514084"/>
    <d v="2022-09-14T00:00:00"/>
    <d v="1899-12-30T21:10:00"/>
    <n v="51980"/>
    <n v="17340"/>
    <n v="34640"/>
    <n v="43845460"/>
    <x v="0"/>
    <x v="0"/>
    <n v="-190"/>
    <n v="-5.4550674705713467E-3"/>
    <s v="Descargado"/>
    <d v="1899-12-30T15:25:00"/>
  </r>
  <r>
    <n v="790"/>
    <n v="21131"/>
    <d v="2022-09-14T00:00:00"/>
    <d v="1899-12-30T10:42:00"/>
    <s v="JYN-989"/>
    <x v="1"/>
    <n v="51680"/>
    <n v="18120"/>
    <n v="33560"/>
    <n v="43915910"/>
    <s v="0X50  MM T 1"/>
    <x v="5"/>
    <n v="37"/>
    <s v="T_A"/>
    <n v="3513844"/>
    <d v="2022-09-14T00:00:00"/>
    <d v="1899-12-30T18:54:00"/>
    <n v="51500"/>
    <n v="17980"/>
    <n v="33520"/>
    <n v="43878980"/>
    <x v="0"/>
    <x v="0"/>
    <n v="-40"/>
    <n v="-1.1918951132300357E-3"/>
    <s v="Descargado"/>
    <d v="1899-12-30T08:12:00"/>
  </r>
  <r>
    <n v="791"/>
    <n v="21132"/>
    <d v="2022-09-14T00:00:00"/>
    <d v="1899-12-30T10:49:00"/>
    <s v="GTW-911"/>
    <x v="1"/>
    <n v="51720"/>
    <n v="18150"/>
    <n v="33570"/>
    <n v="43949480"/>
    <s v="0X50  MM T 1"/>
    <x v="2"/>
    <n v="37"/>
    <s v="T_A"/>
    <n v="3513764"/>
    <d v="2022-09-14T00:00:00"/>
    <d v="1899-12-30T18:30:00"/>
    <n v="51460"/>
    <n v="18030"/>
    <n v="33430"/>
    <n v="43912410"/>
    <x v="0"/>
    <x v="0"/>
    <n v="-140"/>
    <n v="-4.1703902293714623E-3"/>
    <s v="Descargado"/>
    <d v="1899-12-30T07:41:00"/>
  </r>
  <r>
    <n v="792"/>
    <n v="21133"/>
    <d v="2022-09-14T00:00:00"/>
    <d v="1899-12-30T11:08:00"/>
    <s v="TTQ-629"/>
    <x v="1"/>
    <n v="52260"/>
    <n v="18300"/>
    <n v="33960"/>
    <n v="43983440"/>
    <s v="0X50  MM T 1"/>
    <x v="2"/>
    <n v="37"/>
    <s v="T_A"/>
    <n v="3513824"/>
    <d v="2022-09-14T00:00:00"/>
    <d v="1899-12-30T18:41:00"/>
    <n v="52160"/>
    <n v="18330"/>
    <n v="33830"/>
    <n v="43946240"/>
    <x v="0"/>
    <x v="0"/>
    <n v="-130"/>
    <n v="-3.8280329799764428E-3"/>
    <s v="Descargado"/>
    <d v="1899-12-30T07:33:00"/>
  </r>
  <r>
    <n v="793"/>
    <n v="21141"/>
    <d v="2022-09-14T00:00:00"/>
    <d v="1899-12-30T11:56:00"/>
    <s v="SMI-498"/>
    <x v="1"/>
    <n v="49180"/>
    <n v="17730"/>
    <n v="31450"/>
    <n v="44014890"/>
    <s v="0X50  MM T 1"/>
    <x v="3"/>
    <n v="37"/>
    <s v="T_A"/>
    <n v="3513904"/>
    <d v="2022-09-14T00:00:00"/>
    <d v="1899-12-30T20:22:00"/>
    <n v="48780"/>
    <n v="18020"/>
    <n v="30760"/>
    <n v="43977000"/>
    <x v="0"/>
    <x v="0"/>
    <n v="-690"/>
    <n v="-2.1939586645468998E-2"/>
    <s v="Descargado"/>
    <d v="1899-12-30T08:26:00"/>
  </r>
  <r>
    <n v="794"/>
    <n v="21148"/>
    <d v="2022-09-14T00:00:00"/>
    <d v="1899-12-30T12:15:00"/>
    <s v="LCM-315"/>
    <x v="1"/>
    <n v="52160"/>
    <n v="18160"/>
    <n v="34000"/>
    <n v="44048890"/>
    <s v="0X50  MM T 1"/>
    <x v="3"/>
    <n v="39"/>
    <s v="T_A"/>
    <n v="3517484"/>
    <d v="2022-09-17T00:00:00"/>
    <d v="1899-12-30T11:44:00"/>
    <n v="52440"/>
    <n v="18500"/>
    <n v="33940"/>
    <n v="44010940"/>
    <x v="0"/>
    <x v="0"/>
    <n v="-60"/>
    <n v="-1.7647058823529412E-3"/>
    <s v="Descargado"/>
    <d v="1900-01-01T23:29:00"/>
  </r>
  <r>
    <n v="795"/>
    <n v="21149"/>
    <d v="2022-09-14T00:00:00"/>
    <d v="1899-12-30T12:24:00"/>
    <s v="JYN-867"/>
    <x v="1"/>
    <n v="51960"/>
    <n v="18550"/>
    <n v="33410"/>
    <n v="44082300"/>
    <s v="0X50  MM T 1"/>
    <x v="5"/>
    <n v="37"/>
    <s v="T_A"/>
    <n v="3514124"/>
    <d v="2022-09-14T00:00:00"/>
    <d v="1899-12-30T21:27:00"/>
    <n v="51700"/>
    <n v="18330"/>
    <n v="33370"/>
    <n v="44044310"/>
    <x v="0"/>
    <x v="0"/>
    <n v="-40"/>
    <n v="-1.1972463334331039E-3"/>
    <s v="Descargado"/>
    <d v="1899-12-30T09:03:00"/>
  </r>
  <r>
    <n v="796"/>
    <n v="21154"/>
    <d v="2022-09-14T00:00:00"/>
    <d v="1899-12-30T13:05:00"/>
    <s v="JRP-073"/>
    <x v="1"/>
    <n v="48740"/>
    <n v="17670"/>
    <n v="31070"/>
    <n v="44113370"/>
    <s v="0X50  MM T 1"/>
    <x v="3"/>
    <n v="37"/>
    <s v="T_A"/>
    <n v="3514004"/>
    <d v="2022-09-14T00:00:00"/>
    <d v="1899-12-30T20:35:00"/>
    <n v="48480"/>
    <n v="17440"/>
    <n v="31040"/>
    <n v="44075350"/>
    <x v="0"/>
    <x v="0"/>
    <n v="-30"/>
    <n v="-9.6556163501770192E-4"/>
    <s v="Descargado"/>
    <d v="1899-12-30T07:30:00"/>
  </r>
  <r>
    <n v="797"/>
    <n v="21155"/>
    <d v="2022-09-14T00:00:00"/>
    <d v="1899-12-30T13:17:00"/>
    <s v="SXV-538"/>
    <x v="1"/>
    <n v="52340"/>
    <n v="18420"/>
    <n v="33920"/>
    <n v="44147290"/>
    <s v="0X50  MM T 1"/>
    <x v="3"/>
    <n v="39"/>
    <s v="T_A"/>
    <n v="3517584"/>
    <d v="2022-09-17T00:00:00"/>
    <d v="1899-12-30T12:22:00"/>
    <n v="52180"/>
    <n v="18510"/>
    <n v="33670"/>
    <n v="44109020"/>
    <x v="0"/>
    <x v="0"/>
    <n v="-250"/>
    <n v="-7.3702830188679246E-3"/>
    <s v="Descargado"/>
    <d v="1900-01-01T23:05:00"/>
  </r>
  <r>
    <n v="798"/>
    <n v="21157"/>
    <d v="2022-09-14T00:00:00"/>
    <d v="1899-12-30T13:41:00"/>
    <s v="UPR-974"/>
    <x v="1"/>
    <n v="48620"/>
    <n v="17300"/>
    <n v="31320"/>
    <n v="44178610"/>
    <s v="0X50  MM T 1"/>
    <x v="3"/>
    <n v="39"/>
    <s v="T_A"/>
    <n v="3520364"/>
    <d v="2022-09-17T00:00:00"/>
    <d v="1899-12-30T09:36:00"/>
    <n v="48520"/>
    <n v="17090"/>
    <n v="31430"/>
    <n v="44140450"/>
    <x v="0"/>
    <x v="0"/>
    <n v="110"/>
    <n v="3.5121328224776501E-3"/>
    <s v="Descargado"/>
    <d v="1900-01-01T19:55:00"/>
  </r>
  <r>
    <n v="799"/>
    <n v="21158"/>
    <d v="2022-09-14T00:00:00"/>
    <d v="1899-12-30T13:57:00"/>
    <s v="WMB-234"/>
    <x v="1"/>
    <n v="48720"/>
    <n v="18000"/>
    <n v="30720"/>
    <n v="44209330"/>
    <s v="0X50  MM T 1"/>
    <x v="3"/>
    <n v="37"/>
    <s v="T_A"/>
    <n v="3514104"/>
    <d v="2022-09-14T00:00:00"/>
    <d v="1899-12-30T21:26:00"/>
    <n v="48580"/>
    <n v="17820"/>
    <n v="30760"/>
    <n v="44171210"/>
    <x v="0"/>
    <x v="0"/>
    <n v="40"/>
    <n v="1.3020833333333333E-3"/>
    <s v="Descargado"/>
    <d v="1899-12-30T07:29:00"/>
  </r>
  <r>
    <n v="800"/>
    <n v="21161"/>
    <d v="2022-09-14T00:00:00"/>
    <d v="1899-12-30T14:18:00"/>
    <s v="JYW-480"/>
    <x v="1"/>
    <n v="51760"/>
    <n v="18330"/>
    <n v="33430"/>
    <n v="44242760"/>
    <s v="0X50  MM T 1"/>
    <x v="5"/>
    <n v="37"/>
    <s v="T_A"/>
    <n v="3514185"/>
    <d v="2022-09-14T00:00:00"/>
    <d v="1899-12-30T21:45:00"/>
    <n v="51480"/>
    <n v="18050"/>
    <n v="33430"/>
    <n v="44204640"/>
    <x v="0"/>
    <x v="0"/>
    <n v="1.0000000000000001E-5"/>
    <n v="0"/>
    <s v="Descargado"/>
    <d v="1899-12-30T07:27:00"/>
  </r>
  <r>
    <n v="801"/>
    <n v="21166"/>
    <d v="2022-09-14T00:00:00"/>
    <d v="1899-12-30T14:30:00"/>
    <s v="GDY-710"/>
    <x v="1"/>
    <n v="51740"/>
    <n v="17930"/>
    <n v="33810"/>
    <n v="44276570"/>
    <s v="0X50  MM T 1"/>
    <x v="5"/>
    <n v="37"/>
    <s v="T_A"/>
    <n v="3514184"/>
    <d v="2022-09-14T00:00:00"/>
    <d v="1899-12-30T21:39:00"/>
    <n v="51460"/>
    <n v="17750"/>
    <n v="33710"/>
    <n v="44238350"/>
    <x v="0"/>
    <x v="0"/>
    <n v="-100"/>
    <n v="-2.9577048210588583E-3"/>
    <s v="Descargado"/>
    <d v="1899-12-30T07:09:00"/>
  </r>
  <r>
    <n v="802"/>
    <n v="21167"/>
    <d v="2022-09-14T00:00:00"/>
    <d v="1899-12-30T14:47:00"/>
    <s v="SSW-836"/>
    <x v="1"/>
    <n v="49000"/>
    <n v="17470"/>
    <n v="31530"/>
    <n v="44308100"/>
    <s v="0X50  MM T 1"/>
    <x v="3"/>
    <n v="37"/>
    <s v="T_A"/>
    <n v="3514205"/>
    <d v="2022-09-14T00:00:00"/>
    <d v="1899-12-30T21:51:00"/>
    <n v="48880"/>
    <n v="17320"/>
    <n v="31560"/>
    <n v="44269910"/>
    <x v="0"/>
    <x v="0"/>
    <n v="30"/>
    <n v="9.5147478591817321E-4"/>
    <s v="Descargado"/>
    <d v="1899-12-30T07:04:00"/>
  </r>
  <r>
    <n v="803"/>
    <n v="21177"/>
    <d v="2022-09-14T00:00:00"/>
    <d v="1899-12-30T15:18:00"/>
    <s v="WAD-711"/>
    <x v="1"/>
    <n v="48740"/>
    <n v="18040"/>
    <n v="30700"/>
    <n v="44338800"/>
    <s v="0X50  MM T 3"/>
    <x v="3"/>
    <n v="34"/>
    <s v="T_C"/>
    <n v="3514264"/>
    <d v="2022-09-14T00:00:00"/>
    <d v="1899-12-30T22:20:00"/>
    <n v="48700"/>
    <n v="17960"/>
    <n v="30740"/>
    <n v="44300650"/>
    <x v="1"/>
    <x v="0"/>
    <n v="40"/>
    <n v="1.3029315960912053E-3"/>
    <s v="Descargado"/>
    <d v="1899-12-30T07:02:00"/>
  </r>
  <r>
    <n v="804"/>
    <n v="21178"/>
    <d v="2022-09-14T00:00:00"/>
    <d v="1899-12-30T15:23:00"/>
    <s v="WLW-577"/>
    <x v="1"/>
    <n v="51580"/>
    <n v="17360"/>
    <n v="34220"/>
    <n v="44373020"/>
    <s v="0X50  MM T 3"/>
    <x v="2"/>
    <n v="34"/>
    <s v="T_C"/>
    <n v="3514224"/>
    <d v="2022-09-14T00:00:00"/>
    <d v="1899-12-30T22:03:00"/>
    <n v="51540"/>
    <n v="17220"/>
    <n v="34320"/>
    <n v="44334970"/>
    <x v="1"/>
    <x v="0"/>
    <n v="100"/>
    <n v="2.9222676797194622E-3"/>
    <s v="Descargado"/>
    <d v="1899-12-30T06:40:00"/>
  </r>
  <r>
    <n v="805"/>
    <n v="21179"/>
    <d v="2022-09-14T00:00:00"/>
    <d v="1899-12-30T15:34:00"/>
    <s v="SRN-015"/>
    <x v="1"/>
    <n v="52280"/>
    <n v="18470"/>
    <n v="33810"/>
    <n v="44406830"/>
    <s v="0X50  MM T 3"/>
    <x v="2"/>
    <n v="34"/>
    <s v="T_C"/>
    <n v="3514285"/>
    <d v="2022-09-14T00:00:00"/>
    <d v="1899-12-30T22:31:00"/>
    <n v="52300"/>
    <n v="18540"/>
    <n v="33760"/>
    <n v="44368730"/>
    <x v="1"/>
    <x v="0"/>
    <n v="-50"/>
    <n v="-1.4788524105294291E-3"/>
    <s v="Descargado"/>
    <d v="1899-12-30T06:57:00"/>
  </r>
  <r>
    <n v="806"/>
    <n v="21201"/>
    <d v="2022-09-14T00:00:00"/>
    <d v="1899-12-30T16:40:00"/>
    <s v="TDU-211"/>
    <x v="1"/>
    <n v="52260"/>
    <n v="17290"/>
    <n v="34970"/>
    <n v="44441800"/>
    <s v="0X50  MM T 2"/>
    <x v="2"/>
    <n v="38"/>
    <s v="T_B"/>
    <n v="3514704"/>
    <d v="2022-09-15T00:00:00"/>
    <d v="1899-12-30T09:46:00"/>
    <n v="52540"/>
    <n v="17500"/>
    <n v="35040"/>
    <n v="44403770"/>
    <x v="0"/>
    <x v="0"/>
    <n v="70"/>
    <n v="2.0017157563625965E-3"/>
    <s v="Descargado"/>
    <d v="1899-12-30T17:06:00"/>
  </r>
  <r>
    <n v="807"/>
    <n v="21205"/>
    <d v="2022-09-14T00:00:00"/>
    <d v="1899-12-30T16:55:00"/>
    <s v="JRO-994"/>
    <x v="1"/>
    <n v="48660"/>
    <n v="17320"/>
    <n v="31340"/>
    <n v="44473140"/>
    <s v="0X50  MM T 3"/>
    <x v="3"/>
    <n v="40"/>
    <s v="T_C"/>
    <n v="3515044"/>
    <d v="2022-09-16T00:00:00"/>
    <d v="1899-12-30T17:16:00"/>
    <n v="48520"/>
    <n v="17160"/>
    <n v="31360"/>
    <n v="44435130"/>
    <x v="1"/>
    <x v="0"/>
    <n v="20"/>
    <n v="6.3816209317166565E-4"/>
    <s v="Descargado"/>
    <d v="1900-01-01T00:21:00"/>
  </r>
  <r>
    <n v="808"/>
    <n v="21215"/>
    <d v="2022-09-14T00:00:00"/>
    <d v="1899-12-30T17:19:00"/>
    <s v="WHM-975"/>
    <x v="1"/>
    <n v="52140"/>
    <n v="19350"/>
    <n v="32790"/>
    <n v="44505930"/>
    <s v="0X50  MM T 2"/>
    <x v="2"/>
    <n v="38"/>
    <s v="T_B"/>
    <n v="3514584"/>
    <d v="2022-09-15T00:00:00"/>
    <d v="1899-12-30T08:32:00"/>
    <n v="52140"/>
    <n v="19410"/>
    <n v="32730"/>
    <n v="44467860"/>
    <x v="0"/>
    <x v="0"/>
    <n v="-60"/>
    <n v="-1.8298261665141812E-3"/>
    <s v="Descargado"/>
    <d v="1899-12-30T15:13:00"/>
  </r>
  <r>
    <n v="809"/>
    <n v="21219"/>
    <d v="2022-09-14T00:00:00"/>
    <d v="1899-12-30T17:34:00"/>
    <s v="JRP-019"/>
    <x v="1"/>
    <n v="48720"/>
    <n v="17200"/>
    <n v="31520"/>
    <n v="44537450"/>
    <s v="0X50  MM T 2"/>
    <x v="3"/>
    <n v="38"/>
    <s v="T_B"/>
    <n v="3516884"/>
    <d v="2022-09-17T00:00:00"/>
    <d v="1899-12-30T08:47:00"/>
    <n v="48580"/>
    <n v="17090"/>
    <n v="31490"/>
    <n v="44499350"/>
    <x v="0"/>
    <x v="0"/>
    <n v="-30"/>
    <n v="-9.5177664974619293E-4"/>
    <s v="Descargado"/>
    <d v="1900-01-01T15:13:00"/>
  </r>
  <r>
    <n v="810"/>
    <n v="21234"/>
    <d v="2022-09-14T00:00:00"/>
    <d v="1899-12-30T19:03:00"/>
    <s v="JRP-080"/>
    <x v="1"/>
    <n v="48300"/>
    <n v="17370"/>
    <n v="30930"/>
    <n v="44568380"/>
    <s v="0X50  MM T 1"/>
    <x v="3"/>
    <n v="37"/>
    <s v="T_A"/>
    <n v="3514504"/>
    <d v="2022-09-15T00:00:00"/>
    <d v="1899-12-30T07:56:00"/>
    <n v="48100"/>
    <n v="17450"/>
    <n v="30650"/>
    <n v="44530000"/>
    <x v="0"/>
    <x v="0"/>
    <n v="-280"/>
    <n v="-9.0526996443582291E-3"/>
    <s v="Descargado"/>
    <d v="1899-12-30T12:53:00"/>
  </r>
  <r>
    <n v="811"/>
    <n v="21235"/>
    <d v="2022-09-14T00:00:00"/>
    <d v="1899-12-30T19:18:00"/>
    <s v="TSR-898"/>
    <x v="1"/>
    <n v="48700"/>
    <n v="17690"/>
    <n v="31010"/>
    <n v="44599390"/>
    <s v="0X50  MM T 1"/>
    <x v="3"/>
    <n v="37"/>
    <s v="T_A"/>
    <n v="3514565"/>
    <d v="2022-09-15T00:00:00"/>
    <d v="1899-12-30T08:11:00"/>
    <n v="48660"/>
    <n v="17760"/>
    <n v="30900"/>
    <n v="44560900"/>
    <x v="0"/>
    <x v="0"/>
    <n v="-110"/>
    <n v="-3.547242824895195E-3"/>
    <s v="Descargado"/>
    <d v="1899-12-30T12:53:00"/>
  </r>
  <r>
    <n v="812"/>
    <n v="21239"/>
    <d v="2022-09-14T00:00:00"/>
    <d v="1899-12-30T19:32:00"/>
    <s v="ZDA-274"/>
    <x v="1"/>
    <n v="48360"/>
    <n v="17280"/>
    <n v="31080"/>
    <n v="44630470"/>
    <s v="0X50  MM T 1"/>
    <x v="3"/>
    <n v="37"/>
    <s v="T_A"/>
    <n v="3514464"/>
    <d v="2022-09-15T00:00:00"/>
    <d v="1899-12-30T07:45:00"/>
    <n v="48160"/>
    <n v="17330"/>
    <n v="30830"/>
    <n v="44591730"/>
    <x v="0"/>
    <x v="0"/>
    <n v="-250"/>
    <n v="-8.0437580437580439E-3"/>
    <s v="Descargado"/>
    <d v="1899-12-30T12:13:00"/>
  </r>
  <r>
    <n v="813"/>
    <n v="21242"/>
    <d v="2022-09-14T00:00:00"/>
    <d v="1899-12-30T19:42:00"/>
    <s v="SRP-675"/>
    <x v="1"/>
    <n v="52160"/>
    <n v="17970"/>
    <n v="34190"/>
    <n v="44664660"/>
    <s v="0X50  MM T 1"/>
    <x v="3"/>
    <n v="39"/>
    <s v="T_A"/>
    <n v="3517724"/>
    <d v="2022-09-17T00:00:00"/>
    <d v="1899-12-30T13:58:00"/>
    <n v="52340"/>
    <n v="18470"/>
    <n v="33870"/>
    <n v="44625600"/>
    <x v="0"/>
    <x v="0"/>
    <n v="-320"/>
    <n v="-9.3594618309447205E-3"/>
    <s v="Descargado"/>
    <d v="1900-01-01T18:16:00"/>
  </r>
  <r>
    <n v="814"/>
    <n v="21243"/>
    <d v="2022-09-14T00:00:00"/>
    <d v="1899-12-30T20:00:00"/>
    <s v="JRP-057"/>
    <x v="1"/>
    <n v="48200"/>
    <n v="17200"/>
    <n v="31000"/>
    <n v="44695660"/>
    <s v="0X50  MM T 1"/>
    <x v="3"/>
    <n v="37"/>
    <s v="T_A"/>
    <n v="3514564"/>
    <d v="2022-09-15T00:00:00"/>
    <d v="1899-12-30T08:05:00"/>
    <n v="47920"/>
    <n v="17100"/>
    <n v="30820"/>
    <n v="44656420"/>
    <x v="0"/>
    <x v="0"/>
    <n v="-180"/>
    <n v="-5.8064516129032262E-3"/>
    <s v="Descargado"/>
    <d v="1899-12-30T12:05:00"/>
  </r>
  <r>
    <n v="815"/>
    <n v="21250"/>
    <d v="2022-09-14T00:00:00"/>
    <d v="1899-12-30T20:15:00"/>
    <s v="JRO-999"/>
    <x v="1"/>
    <n v="48360"/>
    <n v="17380"/>
    <n v="30980"/>
    <n v="44726640"/>
    <s v="0X50  MM T 1"/>
    <x v="3"/>
    <n v="39"/>
    <s v="T_A"/>
    <n v="3517324"/>
    <d v="2022-09-17T00:00:00"/>
    <d v="1899-12-30T10:33:00"/>
    <n v="48200"/>
    <n v="17210"/>
    <n v="30990"/>
    <n v="44687410"/>
    <x v="0"/>
    <x v="0"/>
    <n v="10"/>
    <n v="3.2278889606197545E-4"/>
    <s v="Descargado"/>
    <d v="1900-01-01T14:18:00"/>
  </r>
  <r>
    <n v="816"/>
    <n v="21278"/>
    <d v="2022-09-14T00:00:00"/>
    <d v="1899-12-30T23:20:00"/>
    <s v="TMF-819"/>
    <x v="1"/>
    <n v="47880"/>
    <n v="17530"/>
    <n v="30350"/>
    <n v="44756990"/>
    <s v="0X50  MM T 1"/>
    <x v="3"/>
    <n v="39"/>
    <s v="T_A"/>
    <n v="3520164"/>
    <d v="2022-09-17T00:00:00"/>
    <d v="1899-12-30T20:35:00"/>
    <n v="47720"/>
    <n v="17280"/>
    <n v="30440"/>
    <n v="44717850"/>
    <x v="0"/>
    <x v="0"/>
    <n v="90"/>
    <n v="2.9654036243822075E-3"/>
    <s v="Descargado"/>
    <d v="1900-01-01T21:15:00"/>
  </r>
  <r>
    <n v="817"/>
    <n v="21282"/>
    <d v="2022-09-14T00:00:00"/>
    <d v="1899-12-30T23:07:00"/>
    <s v="JRP-060"/>
    <x v="1"/>
    <n v="48540"/>
    <n v="17400"/>
    <n v="31140"/>
    <n v="44788130"/>
    <s v="0X50  MM T 1"/>
    <x v="3"/>
    <n v="39"/>
    <s v="T_A"/>
    <n v="3518024"/>
    <d v="2022-09-17T00:00:00"/>
    <d v="1899-12-30T13:50:00"/>
    <n v="48480"/>
    <n v="17050"/>
    <n v="31430"/>
    <n v="44749280"/>
    <x v="0"/>
    <x v="0"/>
    <n v="290"/>
    <n v="9.3127809890815663E-3"/>
    <s v="Descargado"/>
    <d v="1900-01-01T14:43:00"/>
  </r>
  <r>
    <n v="818"/>
    <n v="21283"/>
    <d v="2022-09-14T00:00:00"/>
    <d v="1899-12-30T23:34:00"/>
    <s v="SXU-870"/>
    <x v="1"/>
    <n v="48220"/>
    <n v="17530"/>
    <n v="30690"/>
    <n v="44818820"/>
    <s v="0X50  MM T 1"/>
    <x v="3"/>
    <n v="39"/>
    <s v="T_A"/>
    <n v="3520365"/>
    <d v="2022-09-17T00:00:00"/>
    <d v="1899-12-30T21:50:00"/>
    <n v="48120"/>
    <n v="17340"/>
    <n v="30780"/>
    <n v="44780060"/>
    <x v="0"/>
    <x v="0"/>
    <n v="90"/>
    <n v="2.9325513196480938E-3"/>
    <s v="Descargado"/>
    <d v="1900-01-01T22:16:00"/>
  </r>
  <r>
    <n v="819"/>
    <n v="21290"/>
    <d v="2022-09-14T00:00:00"/>
    <d v="1899-12-30T23:54:00"/>
    <s v="WNP-941"/>
    <x v="1"/>
    <n v="51460"/>
    <n v="17570"/>
    <n v="33890"/>
    <n v="44852710"/>
    <s v="0X50  MM T 1"/>
    <x v="4"/>
    <n v="39"/>
    <s v="T_A"/>
    <n v="3516964"/>
    <d v="2022-09-17T00:00:00"/>
    <d v="1899-12-30T08:56:00"/>
    <n v="51420"/>
    <n v="17690"/>
    <n v="33730"/>
    <n v="44813790"/>
    <x v="0"/>
    <x v="0"/>
    <n v="-160"/>
    <n v="-4.7211566833874298E-3"/>
    <s v="Descargado"/>
    <d v="1900-01-01T09:02:00"/>
  </r>
  <r>
    <n v="820"/>
    <n v="21293"/>
    <d v="2022-09-14T00:00:00"/>
    <d v="1899-12-30T23:58:00"/>
    <s v="LJZ-672"/>
    <x v="1"/>
    <n v="51800"/>
    <n v="18690"/>
    <n v="33110"/>
    <n v="44885820"/>
    <s v="0X50  MM T 1"/>
    <x v="4"/>
    <n v="39"/>
    <s v="T_A"/>
    <n v="3517064"/>
    <d v="2022-09-17T00:00:00"/>
    <d v="1899-12-30T09:22:00"/>
    <n v="51280"/>
    <n v="18760"/>
    <n v="32520"/>
    <n v="44846310"/>
    <x v="0"/>
    <x v="0"/>
    <n v="-590"/>
    <n v="-1.7819389912413167E-2"/>
    <s v="Descargado"/>
    <d v="1900-01-01T09:24:00"/>
  </r>
  <r>
    <n v="821"/>
    <n v="21301"/>
    <d v="2022-09-15T00:00:00"/>
    <d v="1899-12-30T02:59:48"/>
    <s v="STW-825"/>
    <x v="1"/>
    <n v="49400"/>
    <n v="17280"/>
    <n v="32120"/>
    <n v="44917940"/>
    <s v="0X50  MM T 2"/>
    <x v="4"/>
    <n v="38"/>
    <s v="T_B"/>
    <n v="3517244"/>
    <d v="2022-09-17T00:00:00"/>
    <d v="1899-12-30T10:14:00"/>
    <n v="49540"/>
    <n v="17320"/>
    <n v="32220"/>
    <n v="44878530"/>
    <x v="0"/>
    <x v="0"/>
    <n v="100"/>
    <n v="3.1133250311332502E-3"/>
    <s v="Descargado"/>
    <d v="1900-01-01T07:14:12"/>
  </r>
  <r>
    <n v="822"/>
    <n v="21302"/>
    <d v="2022-09-15T00:00:00"/>
    <d v="1899-12-30T02:28:41"/>
    <s v="TKF-858"/>
    <x v="1"/>
    <n v="47980"/>
    <n v="17970"/>
    <n v="30010"/>
    <n v="44947950"/>
    <s v="0X50  MM T 1"/>
    <x v="3"/>
    <n v="39"/>
    <s v="T_A"/>
    <n v="3515844"/>
    <d v="2022-09-16T00:00:00"/>
    <d v="1899-12-30T21:08:00"/>
    <n v="47800"/>
    <n v="17790"/>
    <n v="30010"/>
    <n v="44908540"/>
    <x v="0"/>
    <x v="0"/>
    <n v="1.0000000000000001E-5"/>
    <n v="0"/>
    <s v="Descargado"/>
    <d v="1899-12-31T18:39:19"/>
  </r>
  <r>
    <n v="823"/>
    <n v="21303"/>
    <d v="2022-09-15T00:00:00"/>
    <d v="1899-12-30T02:32:50"/>
    <s v="GDX-062"/>
    <x v="1"/>
    <n v="51700"/>
    <n v="17690"/>
    <n v="34010"/>
    <n v="44981960"/>
    <s v="0X50  MM T 2"/>
    <x v="4"/>
    <n v="38"/>
    <s v="T_B"/>
    <n v="3517084"/>
    <d v="2022-09-17T00:00:00"/>
    <d v="1899-12-30T09:40:00"/>
    <n v="51700"/>
    <n v="17710"/>
    <n v="33990"/>
    <n v="44942530"/>
    <x v="0"/>
    <x v="0"/>
    <n v="-20"/>
    <n v="-5.8806233460746834E-4"/>
    <s v="Descargado"/>
    <d v="1900-01-01T07:07:10"/>
  </r>
  <r>
    <n v="824"/>
    <n v="21311"/>
    <d v="2022-09-15T00:00:00"/>
    <d v="1899-12-30T03:19:54"/>
    <s v="TRL-403"/>
    <x v="1"/>
    <n v="51300"/>
    <n v="18180"/>
    <n v="33120"/>
    <n v="45015080"/>
    <s v="0X50  MM T 1"/>
    <x v="5"/>
    <n v="39"/>
    <s v="T_A"/>
    <n v="3514944"/>
    <d v="2022-09-16T00:00:00"/>
    <d v="1899-12-30T17:04:00"/>
    <n v="51020"/>
    <n v="18000"/>
    <n v="33020"/>
    <n v="44975550"/>
    <x v="0"/>
    <x v="0"/>
    <n v="-100"/>
    <n v="-3.0193236714975845E-3"/>
    <s v="Descargado"/>
    <d v="1899-12-31T13:44:06"/>
  </r>
  <r>
    <n v="825"/>
    <n v="21316"/>
    <d v="2022-09-15T00:00:00"/>
    <d v="1899-12-30T03:47:15"/>
    <s v="XVH-367"/>
    <x v="1"/>
    <n v="47760"/>
    <n v="17360"/>
    <n v="30400"/>
    <n v="45045480"/>
    <s v="0X50  MM T 1"/>
    <x v="3"/>
    <n v="39"/>
    <s v="T_A"/>
    <n v="3515984"/>
    <d v="2022-09-16T00:00:00"/>
    <d v="1899-12-30T21:49:00"/>
    <n v="47740"/>
    <n v="17230"/>
    <n v="30510"/>
    <n v="45006060"/>
    <x v="0"/>
    <x v="0"/>
    <n v="110"/>
    <n v="3.6184210526315789E-3"/>
    <s v="Descargado"/>
    <d v="1899-12-31T18:01:45"/>
  </r>
  <r>
    <n v="826"/>
    <n v="21320"/>
    <d v="2022-09-15T00:00:00"/>
    <d v="1899-12-30T04:01:48"/>
    <s v="SRN-721"/>
    <x v="1"/>
    <n v="52040"/>
    <n v="17260"/>
    <n v="34780"/>
    <n v="45080260"/>
    <s v="0X50  MM T 1"/>
    <x v="3"/>
    <n v="39"/>
    <s v="T_A"/>
    <n v="3515544"/>
    <d v="2022-09-16T00:00:00"/>
    <d v="1899-12-30T20:15:00"/>
    <n v="52420"/>
    <n v="17380"/>
    <n v="35040"/>
    <n v="45041100"/>
    <x v="0"/>
    <x v="0"/>
    <n v="260"/>
    <n v="7.4755606670500289E-3"/>
    <s v="Descargado"/>
    <d v="1899-12-31T16:13:12"/>
  </r>
  <r>
    <n v="827"/>
    <n v="21323"/>
    <d v="2022-09-15T00:00:00"/>
    <d v="1899-12-30T04:08:03"/>
    <s v="TTG-466"/>
    <x v="1"/>
    <n v="52160"/>
    <n v="18400"/>
    <n v="33760"/>
    <n v="45114020"/>
    <s v="0X50  MM T 1"/>
    <x v="5"/>
    <n v="39"/>
    <s v="T_A"/>
    <n v="3514964"/>
    <d v="2022-09-16T00:00:00"/>
    <d v="1899-12-30T17:10:00"/>
    <n v="51920"/>
    <n v="18240"/>
    <n v="33680"/>
    <n v="45074780"/>
    <x v="0"/>
    <x v="0"/>
    <n v="-80"/>
    <n v="-2.3696682464454978E-3"/>
    <s v="Descargado"/>
    <d v="1899-12-31T13:01:57"/>
  </r>
  <r>
    <n v="828"/>
    <n v="21326"/>
    <d v="2022-09-15T00:00:00"/>
    <d v="1899-12-30T04:20:41"/>
    <s v="JRP-091"/>
    <x v="1"/>
    <n v="48340"/>
    <n v="17630"/>
    <n v="30710"/>
    <n v="45144730"/>
    <s v="0X50  MM T 1"/>
    <x v="3"/>
    <n v="39"/>
    <s v="T_A"/>
    <n v="3515244"/>
    <d v="2022-09-16T00:00:00"/>
    <d v="1899-12-30T18:05:00"/>
    <n v="48260"/>
    <n v="17560"/>
    <n v="30700"/>
    <n v="45105480"/>
    <x v="0"/>
    <x v="0"/>
    <n v="-10"/>
    <n v="-3.2562683165092806E-4"/>
    <s v="Descargado"/>
    <d v="1899-12-31T13:44:19"/>
  </r>
  <r>
    <n v="829"/>
    <n v="21328"/>
    <d v="2022-09-15T00:00:00"/>
    <d v="1899-12-30T04:31:53"/>
    <s v="TDK-395"/>
    <x v="1"/>
    <n v="48420"/>
    <n v="17660"/>
    <n v="30760"/>
    <n v="45175490"/>
    <s v="0X50  MM T 1"/>
    <x v="3"/>
    <n v="39"/>
    <s v="T_A"/>
    <n v="3516044"/>
    <d v="2022-09-16T00:00:00"/>
    <d v="1899-12-30T22:03:00"/>
    <n v="48380"/>
    <n v="17640"/>
    <n v="30740"/>
    <n v="45136220"/>
    <x v="0"/>
    <x v="0"/>
    <n v="-20"/>
    <n v="-6.5019505851755528E-4"/>
    <s v="Descargado"/>
    <d v="1899-12-31T17:31:07"/>
  </r>
  <r>
    <n v="830"/>
    <n v="21331"/>
    <d v="2022-09-15T00:00:00"/>
    <d v="1899-12-30T05:05:36"/>
    <s v="SMA-268"/>
    <x v="1"/>
    <n v="48860"/>
    <n v="17390"/>
    <n v="31470"/>
    <n v="45206960"/>
    <s v="0X50  MM T 1"/>
    <x v="3"/>
    <n v="39"/>
    <s v="T_A"/>
    <n v="3520424"/>
    <d v="2022-09-17T00:00:00"/>
    <d v="1899-12-30T22:03:00"/>
    <n v="48860"/>
    <n v="17200"/>
    <n v="31660"/>
    <n v="45167880"/>
    <x v="0"/>
    <x v="0"/>
    <n v="190"/>
    <n v="6.0374960279631395E-3"/>
    <s v="Descargado"/>
    <d v="1900-01-01T16:57:24"/>
  </r>
  <r>
    <n v="831"/>
    <n v="21333"/>
    <d v="2022-09-15T00:00:00"/>
    <d v="1899-12-30T05:52:41"/>
    <s v="TGA-220"/>
    <x v="1"/>
    <n v="51840"/>
    <n v="18090"/>
    <n v="33750"/>
    <n v="45240710"/>
    <s v="0X50  MM T 1"/>
    <x v="5"/>
    <n v="39"/>
    <s v="T_A"/>
    <n v="3515064"/>
    <d v="2022-09-16T00:00:00"/>
    <d v="1899-12-30T17:26:00"/>
    <n v="51720"/>
    <n v="17920"/>
    <n v="33800"/>
    <n v="45201680"/>
    <x v="0"/>
    <x v="0"/>
    <n v="50"/>
    <n v="1.4814814814814814E-3"/>
    <s v="Descargado"/>
    <d v="1899-12-31T11:33:19"/>
  </r>
  <r>
    <n v="832"/>
    <n v="21334"/>
    <d v="2022-09-15T00:00:00"/>
    <d v="1899-12-30T05:55:32"/>
    <s v="KUK-608"/>
    <x v="1"/>
    <n v="52620"/>
    <n v="18240"/>
    <n v="34380"/>
    <n v="45275090"/>
    <s v="0X50  MM T 2"/>
    <x v="2"/>
    <n v="38"/>
    <s v="T_B"/>
    <n v="3521865"/>
    <d v="2022-09-18T00:00:00"/>
    <d v="1899-12-30T10:43:00"/>
    <n v="52400"/>
    <n v="18000"/>
    <n v="34400"/>
    <n v="45236080"/>
    <x v="0"/>
    <x v="0"/>
    <n v="20"/>
    <n v="5.8173356602675972E-4"/>
    <s v="Descargado"/>
    <d v="1900-01-02T04:47:28"/>
  </r>
  <r>
    <n v="833"/>
    <n v="21337"/>
    <d v="2022-09-15T00:00:00"/>
    <d v="1899-12-30T07:52:34"/>
    <s v="SMI-498"/>
    <x v="1"/>
    <n v="48500"/>
    <n v="17500"/>
    <n v="31000"/>
    <n v="45306090"/>
    <s v="0X50  MM T 1"/>
    <x v="3"/>
    <n v="39"/>
    <s v="T_A"/>
    <n v="3516084"/>
    <d v="2022-09-16T00:00:00"/>
    <d v="1899-12-30T22:12:00"/>
    <n v="48720"/>
    <n v="17950"/>
    <n v="30770"/>
    <n v="45266850"/>
    <x v="0"/>
    <x v="0"/>
    <n v="-230"/>
    <n v="-7.4193548387096776E-3"/>
    <s v="Descargado"/>
    <d v="1899-12-31T14:19:26"/>
  </r>
  <r>
    <n v="834"/>
    <n v="21338"/>
    <d v="2022-09-15T00:00:00"/>
    <d v="1899-12-30T07:49:06"/>
    <s v="SZM-785"/>
    <x v="1"/>
    <n v="52240"/>
    <n v="17800"/>
    <n v="34440"/>
    <n v="45340530"/>
    <s v="0X50  MM T 1"/>
    <x v="2"/>
    <n v="39"/>
    <s v="T_A"/>
    <n v="3520104"/>
    <d v="2022-09-17T00:00:00"/>
    <d v="1899-12-30T20:23:00"/>
    <n v="52240"/>
    <n v="17940"/>
    <n v="34300"/>
    <n v="45301150"/>
    <x v="0"/>
    <x v="0"/>
    <n v="-140"/>
    <n v="-4.0650406504065045E-3"/>
    <s v="Descargado"/>
    <d v="1900-01-01T12:33:54"/>
  </r>
  <r>
    <n v="835"/>
    <n v="21345"/>
    <d v="2022-09-15T00:00:00"/>
    <d v="1899-12-30T08:18:46"/>
    <s v="JRP-054"/>
    <x v="1"/>
    <n v="48600"/>
    <n v="17400"/>
    <n v="31200"/>
    <n v="45371730"/>
    <s v="0X50  MM T 1"/>
    <x v="3"/>
    <n v="39"/>
    <s v="T_A"/>
    <n v="3517004"/>
    <d v="2022-09-17T00:00:00"/>
    <d v="1899-12-30T09:09:00"/>
    <n v="48720"/>
    <n v="17350"/>
    <n v="31370"/>
    <n v="45332520"/>
    <x v="0"/>
    <x v="0"/>
    <n v="170"/>
    <n v="5.4487179487179484E-3"/>
    <s v="Descargado"/>
    <d v="1900-01-01T00:50:14"/>
  </r>
  <r>
    <n v="836"/>
    <n v="21346"/>
    <d v="2022-09-15T00:00:00"/>
    <d v="1899-12-30T08:33:07"/>
    <s v="SZW-990"/>
    <x v="1"/>
    <n v="52340"/>
    <n v="18780"/>
    <n v="33560"/>
    <n v="45405290"/>
    <s v="0X50  MM T 1"/>
    <x v="2"/>
    <n v="39"/>
    <s v="T_A"/>
    <n v="3515684"/>
    <d v="2022-09-16T00:00:00"/>
    <d v="1899-12-30T20:22:00"/>
    <n v="52220"/>
    <n v="18750"/>
    <n v="33470"/>
    <n v="45365990"/>
    <x v="0"/>
    <x v="0"/>
    <n v="-90"/>
    <n v="-2.6817640047675805E-3"/>
    <s v="Descargado"/>
    <d v="1899-12-31T11:48:53"/>
  </r>
  <r>
    <n v="837"/>
    <n v="21347"/>
    <d v="2022-09-15T00:00:00"/>
    <d v="1899-12-30T08:42:35"/>
    <s v="SOE-646"/>
    <x v="1"/>
    <n v="48060"/>
    <n v="16550"/>
    <n v="31510"/>
    <n v="45436800"/>
    <s v="0X50  MM T 1"/>
    <x v="3"/>
    <n v="39"/>
    <s v="T_A"/>
    <n v="3517104"/>
    <d v="2022-09-17T00:00:00"/>
    <d v="1899-12-30T09:41:00"/>
    <n v="48360"/>
    <n v="16760"/>
    <n v="31600"/>
    <n v="45397590"/>
    <x v="0"/>
    <x v="0"/>
    <n v="90"/>
    <n v="2.8562361155188829E-3"/>
    <s v="Descargado"/>
    <d v="1900-01-01T00:58:25"/>
  </r>
  <r>
    <n v="838"/>
    <n v="21351"/>
    <d v="2022-09-15T00:00:00"/>
    <d v="1899-12-30T08:46:59"/>
    <s v="SWM-440"/>
    <x v="1"/>
    <n v="50500"/>
    <n v="18020"/>
    <n v="32480"/>
    <n v="45469280"/>
    <s v="0X50  MM T 1"/>
    <x v="5"/>
    <n v="39"/>
    <s v="T_A"/>
    <n v="3515424"/>
    <d v="2022-09-16T00:00:00"/>
    <d v="1899-12-30T18:54:00"/>
    <n v="50400"/>
    <n v="17970"/>
    <n v="32430"/>
    <n v="45430020"/>
    <x v="0"/>
    <x v="0"/>
    <n v="-50"/>
    <n v="-1.539408866995074E-3"/>
    <s v="Descargado"/>
    <d v="1899-12-31T10:07:01"/>
  </r>
  <r>
    <n v="839"/>
    <n v="21363"/>
    <d v="2022-09-15T00:00:00"/>
    <d v="1899-12-30T09:15:15"/>
    <s v="JRP-053"/>
    <x v="1"/>
    <n v="48480"/>
    <n v="17390"/>
    <n v="31090"/>
    <n v="45500370"/>
    <s v="0X50  MM T 1"/>
    <x v="3"/>
    <n v="39"/>
    <s v="T_A"/>
    <n v="3515284"/>
    <d v="2022-09-16T00:00:00"/>
    <d v="1899-12-30T18:13:00"/>
    <n v="48440"/>
    <n v="17280"/>
    <n v="31160"/>
    <n v="45461180"/>
    <x v="0"/>
    <x v="0"/>
    <n v="70"/>
    <n v="2.2515278224509491E-3"/>
    <s v="Descargado"/>
    <d v="1899-12-31T08:57:45"/>
  </r>
  <r>
    <n v="840"/>
    <n v="21366"/>
    <d v="2022-09-15T00:00:00"/>
    <d v="1899-12-30T09:21:43"/>
    <s v="TDZ-232"/>
    <x v="1"/>
    <n v="52620"/>
    <n v="19070"/>
    <n v="33550"/>
    <n v="45533920"/>
    <s v="0X50  MM T 3"/>
    <x v="2"/>
    <n v="40"/>
    <s v="T_C"/>
    <n v="3514864"/>
    <d v="2022-09-16T00:00:00"/>
    <d v="1899-12-30T16:56:00"/>
    <n v="52620"/>
    <n v="19070"/>
    <n v="33550"/>
    <n v="45494730"/>
    <x v="1"/>
    <x v="0"/>
    <n v="1.0000000000000001E-5"/>
    <n v="0"/>
    <s v="Descargado"/>
    <d v="1899-12-31T07:34:17"/>
  </r>
  <r>
    <n v="841"/>
    <n v="21371"/>
    <d v="2022-09-15T00:00:00"/>
    <d v="1899-12-30T09:40:24"/>
    <s v="SZX-580"/>
    <x v="1"/>
    <n v="51400"/>
    <n v="17490"/>
    <n v="33910"/>
    <n v="45567830"/>
    <s v="0X50  MM T 1"/>
    <x v="2"/>
    <n v="39"/>
    <s v="T_A"/>
    <n v="3516944"/>
    <d v="2022-09-17T00:00:00"/>
    <d v="1899-12-30T08:50:00"/>
    <n v="51320"/>
    <n v="17450"/>
    <n v="33870"/>
    <n v="45528600"/>
    <x v="0"/>
    <x v="0"/>
    <n v="-40"/>
    <n v="-1.1795930404010617E-3"/>
    <s v="Descargado"/>
    <d v="1899-12-31T23:09:36"/>
  </r>
  <r>
    <n v="842"/>
    <n v="21375"/>
    <d v="2022-09-15T00:00:00"/>
    <d v="1899-12-30T09:51:52"/>
    <s v="XVM-605"/>
    <x v="1"/>
    <n v="49340"/>
    <n v="17710"/>
    <n v="31630"/>
    <n v="45599460"/>
    <s v="0X50  MM T 1"/>
    <x v="3"/>
    <n v="39"/>
    <s v="T_A"/>
    <n v="3515924"/>
    <d v="2022-09-16T00:00:00"/>
    <d v="1899-12-30T21:33:00"/>
    <n v="49380"/>
    <n v="17820"/>
    <n v="31560"/>
    <n v="45560160"/>
    <x v="0"/>
    <x v="0"/>
    <n v="-70"/>
    <n v="-2.2130888397091371E-3"/>
    <s v="Descargado"/>
    <d v="1899-12-31T11:41:08"/>
  </r>
  <r>
    <n v="843"/>
    <n v="21378"/>
    <d v="2022-09-15T00:00:00"/>
    <d v="1899-12-30T09:59:47"/>
    <s v="TLK-055"/>
    <x v="1"/>
    <n v="48800"/>
    <n v="17360"/>
    <n v="31440"/>
    <n v="45630900"/>
    <s v="0X50  MM T 1"/>
    <x v="3"/>
    <n v="9"/>
    <s v="T_A"/>
    <n v="3517504"/>
    <d v="2022-09-17T00:00:00"/>
    <d v="1899-12-30T11:02:00"/>
    <n v="48620"/>
    <n v="17290"/>
    <n v="31330"/>
    <n v="45591490"/>
    <x v="0"/>
    <x v="0"/>
    <n v="-110"/>
    <n v="-3.4987277353689568E-3"/>
    <s v="Descargado"/>
    <d v="1900-01-01T01:02:13"/>
  </r>
  <r>
    <n v="844"/>
    <n v="21385"/>
    <d v="2022-09-15T00:00:00"/>
    <d v="1899-12-30T10:26:01"/>
    <s v="TKC-576"/>
    <x v="1"/>
    <n v="51820"/>
    <n v="18410"/>
    <n v="33410"/>
    <n v="45664310"/>
    <s v="0X50  MM T 2"/>
    <x v="2"/>
    <n v="38"/>
    <s v="T_B"/>
    <n v="3515304"/>
    <d v="2022-09-16T00:00:00"/>
    <d v="1899-12-30T18:25:00"/>
    <n v="51940"/>
    <n v="18540"/>
    <n v="33400"/>
    <n v="45624890"/>
    <x v="0"/>
    <x v="0"/>
    <n v="-10"/>
    <n v="-2.9931158335827599E-4"/>
    <s v="Descargado"/>
    <d v="1899-12-31T07:58:59"/>
  </r>
  <r>
    <n v="845"/>
    <n v="21386"/>
    <d v="2022-09-15T00:00:00"/>
    <d v="1899-12-30T10:20:36"/>
    <s v="WZX-231"/>
    <x v="1"/>
    <n v="52580"/>
    <n v="18930"/>
    <n v="33650"/>
    <n v="45697960"/>
    <s v="0X50  MM T 1"/>
    <x v="2"/>
    <n v="39"/>
    <s v="T_A"/>
    <n v="3517184"/>
    <d v="2022-09-17T00:00:00"/>
    <d v="1899-12-30T10:00:00"/>
    <n v="52660"/>
    <n v="19040"/>
    <n v="33620"/>
    <n v="45658510"/>
    <x v="0"/>
    <x v="0"/>
    <n v="-30"/>
    <n v="-8.915304606240713E-4"/>
    <s v="Descargado"/>
    <d v="1899-12-31T23:39:24"/>
  </r>
  <r>
    <n v="846"/>
    <n v="21387"/>
    <d v="2022-09-15T00:00:00"/>
    <d v="1899-12-30T10:29:46"/>
    <s v="TKD-337"/>
    <x v="1"/>
    <n v="47060"/>
    <n v="16510"/>
    <n v="30550"/>
    <n v="45728510"/>
    <s v="0X50  MM T 1"/>
    <x v="3"/>
    <n v="39"/>
    <s v="T_A"/>
    <n v="3516144"/>
    <d v="2022-09-16T00:00:00"/>
    <d v="1899-12-30T22:34:00"/>
    <n v="47140"/>
    <n v="16420"/>
    <n v="30720"/>
    <n v="45689230"/>
    <x v="0"/>
    <x v="0"/>
    <n v="170"/>
    <n v="5.5646481178396072E-3"/>
    <s v="Descargado"/>
    <d v="1899-12-31T12:04:14"/>
  </r>
  <r>
    <n v="847"/>
    <n v="21393"/>
    <d v="2022-09-15T00:00:00"/>
    <d v="1899-12-30T10:50:26"/>
    <s v="SUL-148"/>
    <x v="1"/>
    <n v="48740"/>
    <n v="17650"/>
    <n v="31090"/>
    <n v="45759600"/>
    <s v="0X50  MM T 1"/>
    <x v="3"/>
    <n v="39"/>
    <s v="T_A"/>
    <n v="3517544"/>
    <d v="2022-09-17T00:00:00"/>
    <d v="1899-12-30T11:25:00"/>
    <n v="48780"/>
    <n v="17560"/>
    <n v="31220"/>
    <n v="45720450"/>
    <x v="0"/>
    <x v="0"/>
    <n v="130"/>
    <n v="4.1814088131231905E-3"/>
    <s v="Descargado"/>
    <d v="1900-01-01T00:34:34"/>
  </r>
  <r>
    <n v="848"/>
    <n v="21394"/>
    <d v="2022-09-15T00:00:00"/>
    <d v="1899-12-30T11:14:31"/>
    <s v="WMB-234"/>
    <x v="1"/>
    <n v="48840"/>
    <n v="17920"/>
    <n v="30920"/>
    <n v="45790520"/>
    <s v="0X50  MM T 1"/>
    <x v="3"/>
    <n v="39"/>
    <s v="T_A"/>
    <n v="3517904"/>
    <d v="2022-09-17T00:00:00"/>
    <d v="1899-12-30T13:29:00"/>
    <n v="48940"/>
    <n v="17960"/>
    <n v="30980"/>
    <n v="45751430"/>
    <x v="0"/>
    <x v="0"/>
    <n v="60"/>
    <n v="1.9404915912031048E-3"/>
    <s v="Descargado"/>
    <d v="1900-01-01T02:14:29"/>
  </r>
  <r>
    <n v="849"/>
    <n v="21396"/>
    <d v="2022-09-15T00:00:00"/>
    <d v="1899-12-30T10:56:44"/>
    <s v="SZX-503"/>
    <x v="1"/>
    <n v="52140"/>
    <n v="17540"/>
    <n v="34600"/>
    <n v="45825120"/>
    <s v="0X50  MM T 3"/>
    <x v="2"/>
    <n v="40"/>
    <s v="T_C"/>
    <n v="3517204"/>
    <d v="2022-09-17T00:00:00"/>
    <d v="1899-12-30T10:07:00"/>
    <n v="52220"/>
    <n v="17450"/>
    <n v="34770"/>
    <n v="45786200"/>
    <x v="1"/>
    <x v="0"/>
    <n v="170"/>
    <n v="4.9132947976878614E-3"/>
    <s v="Descargado"/>
    <d v="1899-12-31T23:10:16"/>
  </r>
  <r>
    <n v="850"/>
    <n v="21397"/>
    <d v="2022-09-15T00:00:00"/>
    <d v="1899-12-30T10:59:37"/>
    <s v="UNC-149"/>
    <x v="1"/>
    <n v="51960"/>
    <n v="17680"/>
    <n v="34280"/>
    <n v="45859400"/>
    <s v="0X50  MM T 2"/>
    <x v="2"/>
    <n v="38"/>
    <s v="T_B"/>
    <n v="3516164"/>
    <d v="2022-09-16T00:00:00"/>
    <d v="1899-12-30T23:09:00"/>
    <n v="52320"/>
    <n v="17640"/>
    <n v="34680"/>
    <n v="45820880"/>
    <x v="0"/>
    <x v="0"/>
    <n v="400"/>
    <n v="1.1668611435239206E-2"/>
    <s v="Descargado"/>
    <d v="1899-12-31T12:09:23"/>
  </r>
  <r>
    <n v="851"/>
    <n v="21404"/>
    <d v="2022-09-15T00:00:00"/>
    <d v="1899-12-30T11:23:33"/>
    <s v="VMT-018"/>
    <x v="1"/>
    <n v="52380"/>
    <n v="17160"/>
    <n v="35220"/>
    <n v="45894620"/>
    <s v="0X50  MM T 1"/>
    <x v="3"/>
    <n v="39"/>
    <s v="T_A"/>
    <n v="3515124"/>
    <d v="2022-09-16T00:00:00"/>
    <d v="1899-12-30T17:41:00"/>
    <n v="52420"/>
    <n v="17370"/>
    <n v="35050"/>
    <n v="45855930"/>
    <x v="0"/>
    <x v="0"/>
    <n v="-170"/>
    <n v="-4.8268029528676891E-3"/>
    <s v="Descargado"/>
    <d v="1899-12-31T06:17:27"/>
  </r>
  <r>
    <n v="852"/>
    <n v="21414"/>
    <d v="2022-09-15T00:00:00"/>
    <d v="1899-12-30T12:19:12"/>
    <s v="STO-302"/>
    <x v="1"/>
    <n v="51960"/>
    <n v="17280"/>
    <n v="34680"/>
    <n v="45929300"/>
    <s v="0X50  MM T 2"/>
    <x v="4"/>
    <n v="38"/>
    <s v="T_B"/>
    <n v="3517304"/>
    <d v="2022-09-17T00:00:00"/>
    <d v="1899-12-30T10:23:00"/>
    <n v="51920"/>
    <n v="17290"/>
    <n v="34630"/>
    <n v="45890560"/>
    <x v="0"/>
    <x v="0"/>
    <n v="-50"/>
    <n v="-1.4417531718569781E-3"/>
    <s v="Descargado"/>
    <d v="1899-12-31T22:03:48"/>
  </r>
  <r>
    <n v="853"/>
    <n v="21423"/>
    <d v="2022-09-15T00:00:00"/>
    <d v="1899-12-30T12:31:26"/>
    <s v="SKI-254"/>
    <x v="1"/>
    <n v="48160"/>
    <n v="17880"/>
    <n v="30280"/>
    <n v="45959580"/>
    <s v="0X50  MM T 1"/>
    <x v="3"/>
    <n v="39"/>
    <s v="T_A"/>
    <n v="3521505"/>
    <d v="2022-09-18T00:00:00"/>
    <d v="1899-12-30T07:59:00"/>
    <n v="48240"/>
    <n v="17820"/>
    <n v="30420"/>
    <n v="45920980"/>
    <x v="0"/>
    <x v="0"/>
    <n v="140"/>
    <n v="4.623513870541612E-3"/>
    <s v="Descargado"/>
    <d v="1900-01-01T19:27:34"/>
  </r>
  <r>
    <n v="854"/>
    <n v="21434"/>
    <d v="2022-09-15T00:00:00"/>
    <d v="1899-12-30T13:55:33"/>
    <s v="JRP-073"/>
    <x v="1"/>
    <n v="48560"/>
    <n v="17480"/>
    <n v="31080"/>
    <n v="45990660"/>
    <s v="0X50  MM T 1"/>
    <x v="3"/>
    <n v="39"/>
    <s v="T_A"/>
    <n v="3518164"/>
    <d v="2022-09-17T00:00:00"/>
    <d v="1899-12-30T14:03:00"/>
    <n v="48840"/>
    <n v="17870"/>
    <n v="30970"/>
    <n v="45951950"/>
    <x v="0"/>
    <x v="0"/>
    <n v="-110"/>
    <n v="-3.5392535392535394E-3"/>
    <s v="Descargado"/>
    <d v="1900-01-01T00:07:27"/>
  </r>
  <r>
    <n v="855"/>
    <n v="21442"/>
    <d v="2022-09-15T00:00:00"/>
    <d v="1899-12-30T14:35:45"/>
    <s v="SXS-558"/>
    <x v="1"/>
    <n v="48840"/>
    <n v="16780"/>
    <n v="32060"/>
    <n v="46022720"/>
    <s v="0X50  MM T 1"/>
    <x v="3"/>
    <n v="39"/>
    <s v="T_A"/>
    <n v="3518244"/>
    <d v="2022-09-17T00:00:00"/>
    <d v="1899-12-30T14:18:00"/>
    <n v="48920"/>
    <n v="16700"/>
    <n v="32220"/>
    <n v="45984170"/>
    <x v="0"/>
    <x v="0"/>
    <n v="160"/>
    <n v="4.9906425452276981E-3"/>
    <s v="Descargado"/>
    <d v="1899-12-31T23:42:15"/>
  </r>
  <r>
    <n v="856"/>
    <n v="21443"/>
    <d v="2022-09-15T00:00:00"/>
    <d v="1899-12-30T15:01:53"/>
    <s v="SND-330"/>
    <x v="1"/>
    <n v="52520"/>
    <n v="18560"/>
    <n v="33960"/>
    <n v="46056680"/>
    <s v="0X50  MM T 2"/>
    <x v="2"/>
    <n v="38"/>
    <s v="T_B"/>
    <n v="3517604"/>
    <d v="2022-09-17T00:00:00"/>
    <d v="1899-12-30T11:49:00"/>
    <n v="52280"/>
    <n v="18480"/>
    <n v="33800"/>
    <n v="46017970"/>
    <x v="0"/>
    <x v="0"/>
    <n v="-160"/>
    <n v="-4.7114252061248524E-3"/>
    <s v="Descargado"/>
    <d v="1899-12-31T20:47:07"/>
  </r>
  <r>
    <n v="857"/>
    <n v="21444"/>
    <d v="2022-09-15T00:00:00"/>
    <d v="1899-12-30T14:43:53"/>
    <s v="SSW-836"/>
    <x v="1"/>
    <n v="48280"/>
    <n v="17420"/>
    <n v="30860"/>
    <n v="46087540"/>
    <s v="0X50  MM T 1"/>
    <x v="3"/>
    <n v="39"/>
    <s v="T_A"/>
    <n v="3518364"/>
    <d v="2022-09-17T00:00:00"/>
    <d v="1899-12-30T14:47:00"/>
    <n v="48480"/>
    <n v="17520"/>
    <n v="30960"/>
    <n v="46048930"/>
    <x v="0"/>
    <x v="0"/>
    <n v="100"/>
    <n v="3.2404406999351912E-3"/>
    <s v="Descargado"/>
    <d v="1900-01-01T00:03:07"/>
  </r>
  <r>
    <n v="858"/>
    <n v="21464"/>
    <d v="2022-09-15T00:00:00"/>
    <d v="1899-12-30T16:39:07"/>
    <s v="TPP-899"/>
    <x v="1"/>
    <n v="51820"/>
    <n v="17180"/>
    <n v="34640"/>
    <n v="46122180"/>
    <s v="0X50  MM T 1"/>
    <x v="4"/>
    <n v="39"/>
    <s v="T_A"/>
    <n v="3515324"/>
    <d v="2022-09-16T00:00:00"/>
    <d v="1899-12-30T18:35:00"/>
    <n v="52060"/>
    <n v="17390"/>
    <n v="34670"/>
    <n v="46083600"/>
    <x v="0"/>
    <x v="0"/>
    <n v="30"/>
    <n v="8.660508083140878E-4"/>
    <s v="Descargado"/>
    <d v="1899-12-31T01:55:53"/>
  </r>
  <r>
    <n v="859"/>
    <n v="21472"/>
    <d v="2022-09-15T00:00:00"/>
    <d v="1899-12-30T17:16:01"/>
    <s v="WAD-711"/>
    <x v="1"/>
    <n v="48340"/>
    <n v="17920"/>
    <n v="30420"/>
    <n v="46152600"/>
    <s v="0X50  MM T 1"/>
    <x v="3"/>
    <n v="39"/>
    <s v="T_A"/>
    <n v="3518504"/>
    <d v="2022-09-17T00:00:00"/>
    <d v="1899-12-30T14:57:00"/>
    <n v="48200"/>
    <n v="17820"/>
    <n v="30380"/>
    <n v="46113980"/>
    <x v="0"/>
    <x v="0"/>
    <n v="-40"/>
    <n v="-1.3149243918474688E-3"/>
    <s v="Descargado"/>
    <d v="1899-12-31T21:40:59"/>
  </r>
  <r>
    <n v="860"/>
    <n v="21481"/>
    <d v="2022-09-15T00:00:00"/>
    <d v="1899-12-30T19:01:54"/>
    <s v="SQY-458"/>
    <x v="1"/>
    <n v="52620"/>
    <n v="18370"/>
    <n v="34250"/>
    <n v="46186850"/>
    <s v="0X50  MM T 1"/>
    <x v="2"/>
    <n v="39"/>
    <s v="T_A"/>
    <n v="3515944"/>
    <d v="2022-09-16T00:00:00"/>
    <d v="1899-12-30T21:24:00"/>
    <n v="52560"/>
    <n v="18380"/>
    <n v="34180"/>
    <n v="46148160"/>
    <x v="0"/>
    <x v="0"/>
    <n v="-70"/>
    <n v="-2.0437956204379564E-3"/>
    <s v="Descargado"/>
    <d v="1899-12-31T02:22:06"/>
  </r>
  <r>
    <n v="861"/>
    <n v="21483"/>
    <d v="2022-09-15T00:00:00"/>
    <d v="1899-12-30T19:30:55"/>
    <s v="WLW-558"/>
    <x v="1"/>
    <n v="51880"/>
    <n v="17640"/>
    <n v="34240"/>
    <n v="46221090"/>
    <s v="0X50  MM T 2"/>
    <x v="2"/>
    <n v="38"/>
    <s v="T_B"/>
    <n v="3515724"/>
    <d v="2022-09-16T00:00:00"/>
    <d v="1899-12-30T21:00:00"/>
    <n v="51840"/>
    <n v="17730"/>
    <n v="34110"/>
    <n v="46182270"/>
    <x v="0"/>
    <x v="0"/>
    <n v="-130"/>
    <n v="-3.7967289719626168E-3"/>
    <s v="Descargado"/>
    <d v="1899-12-31T01:29:05"/>
  </r>
  <r>
    <n v="862"/>
    <n v="21513"/>
    <d v="2022-09-16T00:00:00"/>
    <d v="1899-12-30T07:01:00"/>
    <s v="JRP-101"/>
    <x v="1"/>
    <n v="48920"/>
    <n v="17550"/>
    <n v="31370"/>
    <n v="46252460"/>
    <s v="0X50  MM T 1"/>
    <x v="3"/>
    <n v="39"/>
    <s v="T_A"/>
    <n v="3518844"/>
    <d v="2022-09-17T00:00:00"/>
    <d v="1899-12-30T16:05:00"/>
    <n v="49420"/>
    <n v="17670"/>
    <n v="31750"/>
    <n v="46214020"/>
    <x v="0"/>
    <x v="0"/>
    <n v="380"/>
    <n v="1.2113484220592923E-2"/>
    <s v="Descargado"/>
    <d v="1899-12-31T09:04:00"/>
  </r>
  <r>
    <n v="863"/>
    <n v="21587"/>
    <d v="2022-09-16T00:00:00"/>
    <d v="1899-12-30T14:51:00"/>
    <s v="JRP-061"/>
    <x v="1"/>
    <n v="48340"/>
    <n v="17250"/>
    <n v="31090"/>
    <n v="46283550"/>
    <s v="0X50  MM T 1"/>
    <x v="3"/>
    <n v="39"/>
    <s v="T_A"/>
    <n v="3518564"/>
    <d v="2022-09-17T00:00:00"/>
    <d v="1899-12-30T15:25:00"/>
    <n v="48420"/>
    <n v="17130"/>
    <n v="31290"/>
    <n v="46245310"/>
    <x v="0"/>
    <x v="0"/>
    <n v="200"/>
    <n v="6.4329366355741395E-3"/>
    <s v="Descargado"/>
    <d v="1899-12-31T00:34:00"/>
  </r>
  <r>
    <n v="864"/>
    <n v="21610"/>
    <d v="2022-09-16T00:00:00"/>
    <d v="1899-12-30T17:06:00"/>
    <s v="TPV-401"/>
    <x v="1"/>
    <n v="51440"/>
    <n v="18100"/>
    <n v="33340"/>
    <n v="46316890"/>
    <s v="0X50  MM T 1"/>
    <x v="5"/>
    <n v="39"/>
    <s v="T_A"/>
    <n v="3520544"/>
    <d v="2022-09-17T00:00:00"/>
    <d v="1899-12-30T22:26:00"/>
    <n v="51280"/>
    <n v="17950"/>
    <n v="33330"/>
    <n v="46278640"/>
    <x v="0"/>
    <x v="0"/>
    <n v="-10"/>
    <n v="-2.9994001199760045E-4"/>
    <s v="Descargado"/>
    <d v="1899-12-31T05:20:00"/>
  </r>
  <r>
    <n v="865"/>
    <n v="21616"/>
    <d v="2022-09-16T00:00:00"/>
    <d v="1899-12-30T18:42:00"/>
    <s v="GDW-414"/>
    <x v="1"/>
    <n v="51800"/>
    <n v="17680"/>
    <n v="34120"/>
    <n v="46351010"/>
    <s v="0X50  MM T 1"/>
    <x v="5"/>
    <n v="39"/>
    <s v="T_A"/>
    <n v="3517644"/>
    <d v="2022-09-17T00:00:00"/>
    <d v="1899-12-30T12:52:00"/>
    <n v="52280"/>
    <n v="18080"/>
    <n v="34200"/>
    <n v="46312840"/>
    <x v="0"/>
    <x v="0"/>
    <n v="80"/>
    <n v="2.3446658851113715E-3"/>
    <s v="Descargado"/>
    <d v="1899-12-30T18:10:00"/>
  </r>
  <r>
    <n v="866"/>
    <n v="21620"/>
    <d v="2022-09-16T00:00:00"/>
    <d v="1899-12-30T19:04:00"/>
    <s v="SZZ-775"/>
    <x v="1"/>
    <n v="52160"/>
    <n v="18090"/>
    <n v="34070"/>
    <n v="46385080"/>
    <s v="0X50  MM T 1"/>
    <x v="3"/>
    <n v="39"/>
    <s v="T_A"/>
    <n v="3519144"/>
    <d v="2022-09-17T00:00:00"/>
    <d v="1899-12-30T16:53:00"/>
    <n v="52020"/>
    <n v="17910"/>
    <n v="34110"/>
    <n v="46346950"/>
    <x v="0"/>
    <x v="0"/>
    <n v="40"/>
    <n v="1.174053419430584E-3"/>
    <s v="Descargado"/>
    <d v="1899-12-30T21:49:00"/>
  </r>
  <r>
    <n v="867"/>
    <n v="21625"/>
    <d v="2022-09-16T00:00:00"/>
    <d v="1899-12-30T19:40:00"/>
    <s v="JRP-080"/>
    <x v="1"/>
    <n v="48300"/>
    <n v="17380"/>
    <n v="30920"/>
    <n v="46416000"/>
    <s v="0X50  MM T 1"/>
    <x v="3"/>
    <n v="39"/>
    <s v="T_A"/>
    <n v="3519184"/>
    <d v="2022-09-17T00:00:00"/>
    <d v="1899-12-30T16:58:00"/>
    <n v="48360"/>
    <n v="17290"/>
    <n v="31070"/>
    <n v="46378020"/>
    <x v="0"/>
    <x v="0"/>
    <n v="150"/>
    <n v="4.8512289780077615E-3"/>
    <s v="Descargado"/>
    <d v="1899-12-30T21:18:00"/>
  </r>
  <r>
    <n v="868"/>
    <n v="21626"/>
    <d v="2022-09-16T00:00:00"/>
    <d v="1899-12-30T20:00:00"/>
    <s v="JRP-057"/>
    <x v="1"/>
    <n v="48180"/>
    <n v="17170"/>
    <n v="31010"/>
    <n v="46447010"/>
    <s v="0X50  MM T 1"/>
    <x v="3"/>
    <n v="39"/>
    <s v="T_A"/>
    <n v="3519424"/>
    <d v="2022-09-17T00:00:00"/>
    <d v="1899-12-30T17:37:00"/>
    <n v="48260"/>
    <n v="17240"/>
    <n v="31020"/>
    <n v="46409040"/>
    <x v="0"/>
    <x v="0"/>
    <n v="10"/>
    <n v="3.2247662044501772E-4"/>
    <s v="Descargado"/>
    <d v="1899-12-30T21:37:00"/>
  </r>
  <r>
    <n v="869"/>
    <n v="21631"/>
    <d v="2022-09-17T00:00:00"/>
    <d v="1899-12-30T06:00:36"/>
    <s v="VMT-018"/>
    <x v="1"/>
    <n v="51180"/>
    <n v="17430"/>
    <n v="33750"/>
    <n v="46480760"/>
    <s v="0X50  MM T 1"/>
    <x v="3"/>
    <n v="39"/>
    <s v="T_A"/>
    <n v="3519744"/>
    <d v="2022-09-17T00:00:00"/>
    <d v="1899-12-30T20:20:00"/>
    <n v="50880"/>
    <n v="17420"/>
    <n v="33460"/>
    <n v="46442500"/>
    <x v="0"/>
    <x v="0"/>
    <n v="-290"/>
    <n v="-8.5925925925925926E-3"/>
    <s v="Descargado"/>
    <d v="1899-12-30T14:19:24"/>
  </r>
  <r>
    <n v="870"/>
    <n v="21632"/>
    <d v="2022-09-17T00:00:00"/>
    <d v="1899-12-30T05:35:11"/>
    <s v="XVM-605"/>
    <x v="1"/>
    <n v="48240"/>
    <n v="17790"/>
    <n v="30450"/>
    <n v="46511210"/>
    <s v="0X50  MM T 1"/>
    <x v="3"/>
    <n v="39"/>
    <s v="T_A"/>
    <n v="3519664"/>
    <d v="2022-09-17T00:00:00"/>
    <d v="1899-12-30T18:26:00"/>
    <n v="47620"/>
    <n v="17660"/>
    <n v="29960"/>
    <n v="46472460"/>
    <x v="0"/>
    <x v="0"/>
    <n v="-490"/>
    <n v="-1.6091954022988506E-2"/>
    <s v="Descargado"/>
    <d v="1899-12-30T12:50:49"/>
  </r>
  <r>
    <n v="871"/>
    <n v="21633"/>
    <d v="2022-09-17T00:00:00"/>
    <d v="1899-12-30T07:30:34"/>
    <s v="ZDA-274"/>
    <x v="1"/>
    <n v="48760"/>
    <n v="17480"/>
    <n v="31280"/>
    <n v="46542490"/>
    <s v="0X50  MM T 1"/>
    <x v="3"/>
    <n v="39"/>
    <s v="T_A"/>
    <n v="3519644"/>
    <d v="2022-09-17T00:00:00"/>
    <d v="1899-12-30T18:14:00"/>
    <n v="48300"/>
    <n v="17240"/>
    <n v="31060"/>
    <n v="46503520"/>
    <x v="0"/>
    <x v="0"/>
    <n v="-220"/>
    <n v="-7.0332480818414318E-3"/>
    <s v="Descargado"/>
    <d v="1899-12-30T10:43:26"/>
  </r>
  <r>
    <n v="872"/>
    <n v="21639"/>
    <d v="2022-09-17T00:00:00"/>
    <d v="1899-12-30T10:30:10"/>
    <s v="SMI-498"/>
    <x v="1"/>
    <n v="48660"/>
    <n v="17920"/>
    <n v="30740"/>
    <n v="46573230"/>
    <s v="0X50  MM T 2"/>
    <x v="3"/>
    <n v="38"/>
    <s v="T_B"/>
    <n v="3520444"/>
    <d v="2022-09-17T00:00:00"/>
    <d v="1899-12-30T22:05:00"/>
    <n v="48600"/>
    <n v="17980"/>
    <n v="30620"/>
    <n v="46534140"/>
    <x v="0"/>
    <x v="0"/>
    <n v="-120"/>
    <n v="-3.9037085230969422E-3"/>
    <s v="Descargado"/>
    <d v="1899-12-30T11:34:50"/>
  </r>
  <r>
    <n v="873"/>
    <n v="21640"/>
    <d v="2022-09-17T00:00:00"/>
    <d v="1899-12-30T10:42:56"/>
    <s v="JRP-091"/>
    <x v="1"/>
    <n v="48980"/>
    <n v="17560"/>
    <n v="31420"/>
    <n v="46604650"/>
    <s v="0X50  MM T 2"/>
    <x v="3"/>
    <n v="38"/>
    <s v="T_B"/>
    <n v="3520464"/>
    <d v="2022-09-17T00:00:00"/>
    <d v="1899-12-30T22:18:00"/>
    <n v="48780"/>
    <n v="17380"/>
    <n v="31400"/>
    <n v="46565540"/>
    <x v="0"/>
    <x v="0"/>
    <n v="-20"/>
    <n v="-6.3653723742838951E-4"/>
    <s v="Descargado"/>
    <d v="1899-12-30T11:35:04"/>
  </r>
  <r>
    <n v="874"/>
    <n v="21641"/>
    <d v="2022-09-17T00:00:00"/>
    <d v="1899-12-30T10:55:38"/>
    <s v="JRO-994"/>
    <x v="1"/>
    <n v="49040"/>
    <n v="17320"/>
    <n v="31720"/>
    <n v="46636370"/>
    <s v="0X50  MM T 2"/>
    <x v="3"/>
    <n v="38"/>
    <s v="T_B"/>
    <n v="3520184"/>
    <d v="2022-09-17T00:00:00"/>
    <d v="1899-12-30T21:26:00"/>
    <n v="48960"/>
    <n v="17200"/>
    <n v="31760"/>
    <n v="46597300"/>
    <x v="0"/>
    <x v="0"/>
    <n v="40"/>
    <n v="1.2610340479192938E-3"/>
    <s v="Descargado"/>
    <d v="1899-12-30T10:30:22"/>
  </r>
  <r>
    <n v="875"/>
    <n v="21642"/>
    <d v="2022-09-17T00:00:00"/>
    <d v="1899-12-30T10:49:59"/>
    <s v="TPP-899"/>
    <x v="1"/>
    <n v="52240"/>
    <n v="17310"/>
    <n v="34930"/>
    <n v="46671300"/>
    <s v="0X50  MM T 2"/>
    <x v="4"/>
    <n v="38"/>
    <s v="T_B"/>
    <n v="3520664"/>
    <d v="2022-09-17T00:00:00"/>
    <d v="1899-12-30T22:30:00"/>
    <n v="52300"/>
    <n v="17350"/>
    <n v="34950"/>
    <n v="46632250"/>
    <x v="0"/>
    <x v="0"/>
    <n v="20"/>
    <n v="5.7257371886630399E-4"/>
    <s v="Descargado"/>
    <d v="1899-12-30T11:40:01"/>
  </r>
  <r>
    <n v="876"/>
    <n v="21656"/>
    <d v="2022-09-17T00:00:00"/>
    <d v="1899-12-30T12:19:19"/>
    <s v="TKD-337"/>
    <x v="1"/>
    <n v="47760"/>
    <n v="16530"/>
    <n v="31230"/>
    <n v="46702530"/>
    <s v="0X50  MM T 2"/>
    <x v="3"/>
    <n v="38"/>
    <s v="T_B"/>
    <n v="3524644"/>
    <d v="2022-09-19T00:00:00"/>
    <d v="1899-12-30T07:44:00"/>
    <n v="47840"/>
    <n v="16430"/>
    <n v="31410"/>
    <n v="46663660"/>
    <x v="0"/>
    <x v="0"/>
    <n v="180"/>
    <n v="5.763688760806916E-3"/>
    <s v="Descargado"/>
    <d v="1899-12-31T19:24:41"/>
  </r>
  <r>
    <n v="877"/>
    <n v="21679"/>
    <d v="2022-09-17T00:00:00"/>
    <d v="1899-12-30T14:16:49"/>
    <s v="TKF-858"/>
    <x v="1"/>
    <n v="48240"/>
    <n v="17860"/>
    <n v="30380"/>
    <n v="46732910"/>
    <s v="0X50  MM T 1"/>
    <x v="3"/>
    <n v="39"/>
    <s v="T_A"/>
    <n v="3521524"/>
    <d v="2022-09-18T00:00:00"/>
    <d v="1899-12-30T08:09:00"/>
    <n v="48120"/>
    <n v="17780"/>
    <n v="30340"/>
    <n v="46694000"/>
    <x v="0"/>
    <x v="0"/>
    <n v="-40"/>
    <n v="-1.3166556945358788E-3"/>
    <s v="Descargado"/>
    <d v="1899-12-30T17:52:11"/>
  </r>
  <r>
    <n v="878"/>
    <n v="21693"/>
    <d v="2022-09-17T00:00:00"/>
    <d v="1899-12-30T15:01:24"/>
    <s v="TKD-395"/>
    <x v="1"/>
    <n v="48600"/>
    <n v="17680"/>
    <n v="30920"/>
    <n v="46763830"/>
    <s v="0X50  MM T 1"/>
    <x v="3"/>
    <n v="39"/>
    <s v="T_A"/>
    <n v="3522044"/>
    <d v="2022-09-18T00:00:00"/>
    <d v="1899-12-30T11:27:00"/>
    <n v="48580"/>
    <n v="17610"/>
    <n v="30970"/>
    <n v="46724970"/>
    <x v="0"/>
    <x v="0"/>
    <n v="50"/>
    <n v="1.6170763260025874E-3"/>
    <s v="Descargado"/>
    <d v="1899-12-30T20:25:36"/>
  </r>
  <r>
    <n v="879"/>
    <n v="21710"/>
    <d v="2022-09-17T00:00:00"/>
    <d v="1899-12-30T16:00:42"/>
    <s v="XVH-367"/>
    <x v="1"/>
    <n v="48320"/>
    <n v="17290"/>
    <n v="31030"/>
    <n v="46794860"/>
    <s v="0X50  MM T 1"/>
    <x v="3"/>
    <n v="39"/>
    <s v="T_A"/>
    <n v="3522204"/>
    <d v="2022-09-18T00:00:00"/>
    <d v="1899-12-30T12:03:00"/>
    <n v="48220"/>
    <n v="17170"/>
    <n v="31050"/>
    <n v="46756020"/>
    <x v="0"/>
    <x v="0"/>
    <n v="20"/>
    <n v="6.4453754431195622E-4"/>
    <s v="Descargado"/>
    <d v="1899-12-30T20:02:18"/>
  </r>
  <r>
    <n v="880"/>
    <n v="21725"/>
    <d v="2022-09-17T00:00:00"/>
    <d v="1899-12-30T16:59:15"/>
    <s v="LJZ-672"/>
    <x v="1"/>
    <n v="52460"/>
    <n v="18520"/>
    <n v="33940"/>
    <n v="46828800"/>
    <s v="0X50  MM T 1"/>
    <x v="4"/>
    <n v="39"/>
    <s v="T_A"/>
    <n v="3521544"/>
    <d v="2022-09-18T00:00:00"/>
    <d v="1899-12-30T08:26:00"/>
    <n v="52600"/>
    <n v="18630"/>
    <n v="33970"/>
    <n v="46789990"/>
    <x v="0"/>
    <x v="0"/>
    <n v="30"/>
    <n v="8.839127872716559E-4"/>
    <s v="Descargado"/>
    <d v="1899-12-30T15:26:45"/>
  </r>
  <r>
    <n v="881"/>
    <n v="21728"/>
    <d v="2022-09-17T00:00:00"/>
    <d v="1899-12-30T17:06:40"/>
    <s v="WNP-941"/>
    <x v="1"/>
    <n v="51500"/>
    <n v="17530"/>
    <n v="33970"/>
    <n v="46862770"/>
    <s v="0X50  MM T 1"/>
    <x v="4"/>
    <n v="39"/>
    <s v="T_A"/>
    <n v="3521604"/>
    <d v="2022-09-18T00:00:00"/>
    <d v="1899-12-30T09:00:00"/>
    <n v="51740"/>
    <n v="17650"/>
    <n v="34090"/>
    <n v="46824080"/>
    <x v="0"/>
    <x v="0"/>
    <n v="120"/>
    <n v="3.5325287017957019E-3"/>
    <s v="Descargado"/>
    <d v="1899-12-30T15:53:20"/>
  </r>
  <r>
    <n v="882"/>
    <n v="21729"/>
    <d v="2022-09-17T00:00:00"/>
    <d v="1899-12-30T17:17:40"/>
    <s v="GDX-062"/>
    <x v="1"/>
    <n v="52180"/>
    <n v="17570"/>
    <n v="34610"/>
    <n v="46897380"/>
    <s v="0X50  MM T 1"/>
    <x v="4"/>
    <n v="39"/>
    <s v="T_A"/>
    <n v="3521764"/>
    <d v="2022-09-18T00:00:00"/>
    <d v="1899-12-30T10:05:00"/>
    <n v="52480"/>
    <n v="17690"/>
    <n v="34790"/>
    <n v="46858870"/>
    <x v="0"/>
    <x v="0"/>
    <n v="180"/>
    <n v="5.2008090147356257E-3"/>
    <s v="Descargado"/>
    <d v="1899-12-30T16:47:20"/>
  </r>
  <r>
    <n v="883"/>
    <n v="21740"/>
    <d v="2022-09-17T00:00:00"/>
    <d v="1899-12-30T17:35:59"/>
    <s v="JRP-054"/>
    <x v="1"/>
    <n v="48380"/>
    <n v="17390"/>
    <n v="30990"/>
    <n v="46928370"/>
    <s v="0X50  MM T 3"/>
    <x v="3"/>
    <n v="40"/>
    <s v="T_C"/>
    <n v="3522424"/>
    <d v="2022-09-18T00:00:00"/>
    <d v="1899-12-30T13:12:00"/>
    <n v="48420"/>
    <n v="17270"/>
    <n v="31150"/>
    <n v="46890020"/>
    <x v="1"/>
    <x v="0"/>
    <n v="160"/>
    <n v="5.1629557921910292E-3"/>
    <s v="Descargado"/>
    <d v="1899-12-30T19:36:01"/>
  </r>
  <r>
    <n v="884"/>
    <n v="21747"/>
    <d v="2022-09-17T00:00:00"/>
    <d v="1899-12-30T17:45:40"/>
    <s v="JRP-019"/>
    <x v="1"/>
    <n v="47780"/>
    <n v="17180"/>
    <n v="30600"/>
    <n v="46958970"/>
    <s v="0X50  MM T 3"/>
    <x v="3"/>
    <n v="40"/>
    <s v="T_C"/>
    <n v="3522484"/>
    <d v="2022-09-18T00:00:00"/>
    <d v="1899-12-30T13:32:00"/>
    <n v="47820"/>
    <n v="17110"/>
    <n v="30710"/>
    <n v="46920730"/>
    <x v="1"/>
    <x v="0"/>
    <n v="110"/>
    <n v="3.5947712418300652E-3"/>
    <s v="Descargado"/>
    <d v="1899-12-30T19:46:20"/>
  </r>
  <r>
    <n v="885"/>
    <n v="21752"/>
    <d v="2022-09-17T00:00:00"/>
    <d v="1899-12-30T19:15:32"/>
    <s v="STW-825"/>
    <x v="1"/>
    <n v="51780"/>
    <n v="17150"/>
    <n v="34630"/>
    <n v="46993600"/>
    <s v="0X50  MM T 3"/>
    <x v="4"/>
    <n v="40"/>
    <s v="T_C"/>
    <n v="3521664"/>
    <d v="2022-09-18T00:00:00"/>
    <d v="1899-12-30T09:18:00"/>
    <n v="51780"/>
    <n v="17300"/>
    <n v="34480"/>
    <n v="46955210"/>
    <x v="1"/>
    <x v="0"/>
    <n v="-150"/>
    <n v="-4.3315044758879583E-3"/>
    <s v="Descargado"/>
    <d v="1899-12-30T14:02:28"/>
  </r>
  <r>
    <n v="886"/>
    <n v="21753"/>
    <d v="2022-09-17T00:00:00"/>
    <d v="1899-12-30T19:40:15"/>
    <s v="STO-302"/>
    <x v="1"/>
    <n v="52160"/>
    <n v="17350"/>
    <n v="34810"/>
    <n v="47028410"/>
    <s v="0X50  MM T 3"/>
    <x v="4"/>
    <n v="40"/>
    <s v="T_C"/>
    <n v="3521784"/>
    <d v="2022-09-18T00:00:00"/>
    <d v="1899-12-30T10:14:00"/>
    <n v="51960"/>
    <n v="17260"/>
    <n v="34700"/>
    <n v="46989910"/>
    <x v="1"/>
    <x v="0"/>
    <n v="-110"/>
    <n v="-3.1600114909508762E-3"/>
    <s v="Descargado"/>
    <d v="1899-12-30T14:33:45"/>
  </r>
  <r>
    <n v="887"/>
    <n v="21754"/>
    <d v="2022-09-17T00:00:00"/>
    <d v="1899-12-30T19:55:51"/>
    <s v="JRO-999"/>
    <x v="1"/>
    <n v="47840"/>
    <n v="17280"/>
    <n v="30560"/>
    <n v="47058970"/>
    <s v="0X50  MM T 3"/>
    <x v="3"/>
    <n v="40"/>
    <s v="T_C"/>
    <n v="3522444"/>
    <d v="2022-09-18T00:00:00"/>
    <d v="1899-12-30T13:18:00"/>
    <n v="47740"/>
    <n v="17310"/>
    <n v="30430"/>
    <n v="47020340"/>
    <x v="1"/>
    <x v="0"/>
    <n v="-130"/>
    <n v="-4.2539267015706808E-3"/>
    <s v="Descargado"/>
    <d v="1899-12-30T17:22:09"/>
  </r>
  <r>
    <n v="888"/>
    <n v="21758"/>
    <d v="2022-09-17T00:00:00"/>
    <d v="1899-12-30T20:37:13"/>
    <s v="SRM-920"/>
    <x v="1"/>
    <n v="51000"/>
    <n v="17340"/>
    <n v="33660"/>
    <n v="47092630"/>
    <s v="0X50  MM T 2"/>
    <x v="5"/>
    <n v="38"/>
    <s v="T_B"/>
    <n v="3522644"/>
    <d v="2022-09-18T00:00:00"/>
    <d v="1899-12-30T13:59:00"/>
    <n v="50780"/>
    <n v="17270"/>
    <n v="33510"/>
    <n v="47053850"/>
    <x v="0"/>
    <x v="0"/>
    <n v="-150"/>
    <n v="-4.4563279857397506E-3"/>
    <s v="Descargado"/>
    <d v="1899-12-30T17:21:47"/>
  </r>
  <r>
    <n v="889"/>
    <n v="21759"/>
    <d v="2022-09-17T00:00:00"/>
    <d v="1899-12-30T20:58:35"/>
    <s v="TLK-055"/>
    <x v="1"/>
    <n v="47520"/>
    <n v="17510"/>
    <n v="30010"/>
    <n v="47122640"/>
    <s v="0X50  MM T 2"/>
    <x v="3"/>
    <n v="38"/>
    <s v="T_B"/>
    <n v="3523564"/>
    <d v="2022-09-18T00:00:00"/>
    <d v="1899-12-30T17:02:00"/>
    <n v="47380"/>
    <n v="17510"/>
    <n v="29870"/>
    <n v="47083720"/>
    <x v="0"/>
    <x v="0"/>
    <n v="-140"/>
    <n v="-4.6651116294568473E-3"/>
    <s v="Descargado"/>
    <d v="1899-12-30T20:03:25"/>
  </r>
  <r>
    <n v="890"/>
    <n v="21761"/>
    <d v="2022-09-17T00:00:00"/>
    <d v="1899-12-30T21:11:25"/>
    <s v="JRP-073"/>
    <x v="1"/>
    <n v="48860"/>
    <n v="17710"/>
    <n v="31150"/>
    <n v="47153790"/>
    <s v="0X50  MM T 2"/>
    <x v="3"/>
    <n v="38"/>
    <s v="T_B"/>
    <n v="3523524"/>
    <d v="2022-09-18T00:00:00"/>
    <d v="1899-12-30T16:55:00"/>
    <n v="48880"/>
    <n v="17460"/>
    <n v="31420"/>
    <n v="47115140"/>
    <x v="0"/>
    <x v="0"/>
    <n v="270"/>
    <n v="8.6677367576243978E-3"/>
    <s v="Descargado"/>
    <d v="1899-12-30T19:43:35"/>
  </r>
  <r>
    <n v="891"/>
    <n v="21762"/>
    <d v="2022-09-17T00:00:00"/>
    <d v="1899-12-30T21:20:24"/>
    <s v="SNR-320"/>
    <x v="1"/>
    <n v="51620"/>
    <n v="18550"/>
    <n v="33070"/>
    <n v="47186860"/>
    <s v="0X50  MM T 2"/>
    <x v="5"/>
    <n v="38"/>
    <s v="T_B"/>
    <n v="3522284"/>
    <d v="2022-09-18T00:00:00"/>
    <d v="1899-12-30T12:46:00"/>
    <n v="51500"/>
    <n v="18490"/>
    <n v="33010"/>
    <n v="47148150"/>
    <x v="0"/>
    <x v="0"/>
    <n v="-60"/>
    <n v="-1.8143332325370426E-3"/>
    <s v="Descargado"/>
    <d v="1899-12-30T15:25:36"/>
  </r>
  <r>
    <n v="892"/>
    <n v="21764"/>
    <d v="2022-09-17T00:00:00"/>
    <d v="1899-12-30T22:46:19"/>
    <s v="JRP-101"/>
    <x v="1"/>
    <n v="48740"/>
    <n v="17590"/>
    <n v="31150"/>
    <n v="47218010"/>
    <s v="0X50  MM T 3"/>
    <x v="3"/>
    <n v="40"/>
    <s v="T_C"/>
    <n v="3524104"/>
    <d v="2022-09-18T00:00:00"/>
    <d v="1899-12-30T18:18:00"/>
    <n v="48880"/>
    <n v="17690"/>
    <n v="31190"/>
    <n v="47179340"/>
    <x v="1"/>
    <x v="0"/>
    <n v="40"/>
    <n v="1.2841091492776886E-3"/>
    <s v="Descargado"/>
    <d v="1899-12-30T19:31:41"/>
  </r>
  <r>
    <n v="893"/>
    <n v="21765"/>
    <d v="2022-09-17T00:00:00"/>
    <d v="1899-12-30T22:53:08"/>
    <s v="WAD-711"/>
    <x v="1"/>
    <n v="48500"/>
    <n v="18000"/>
    <n v="30500"/>
    <n v="47248510"/>
    <s v="0X50  MM T 2"/>
    <x v="3"/>
    <n v="38"/>
    <s v="T_B"/>
    <n v="3522544"/>
    <d v="2022-09-18T00:00:00"/>
    <d v="1899-12-30T13:39:00"/>
    <n v="48460"/>
    <n v="17830"/>
    <n v="30630"/>
    <n v="47209970"/>
    <x v="0"/>
    <x v="0"/>
    <n v="130"/>
    <n v="4.2622950819672135E-3"/>
    <s v="Descargado"/>
    <d v="1899-12-30T14:45:52"/>
  </r>
  <r>
    <n v="894"/>
    <n v="21766"/>
    <d v="2022-09-17T00:00:00"/>
    <d v="1899-12-30T23:21:38"/>
    <s v="JRP-060"/>
    <x v="1"/>
    <n v="48920"/>
    <n v="17220"/>
    <n v="31700"/>
    <n v="47280210"/>
    <s v="0X50  MM T 2"/>
    <x v="3"/>
    <n v="38"/>
    <s v="T_B"/>
    <n v="3522145"/>
    <d v="2022-09-18T00:00:00"/>
    <d v="1899-12-30T11:51:00"/>
    <n v="48780"/>
    <n v="17090"/>
    <n v="31690"/>
    <n v="47241660"/>
    <x v="0"/>
    <x v="0"/>
    <n v="-10"/>
    <n v="-3.1545741324921138E-4"/>
    <s v="Descargado"/>
    <d v="1899-12-30T12:29:22"/>
  </r>
  <r>
    <n v="895"/>
    <n v="21767"/>
    <d v="2022-09-17T00:00:00"/>
    <d v="1899-12-30T23:27:42"/>
    <s v="TSR-898"/>
    <x v="1"/>
    <n v="48760"/>
    <n v="17620"/>
    <n v="31140"/>
    <n v="47311350"/>
    <s v="0X50  MM T 2"/>
    <x v="3"/>
    <n v="38"/>
    <s v="T_B"/>
    <n v="3524485"/>
    <d v="2022-09-18T00:00:00"/>
    <d v="1899-12-30T18:36:00"/>
    <n v="48880"/>
    <n v="17720"/>
    <n v="31160"/>
    <n v="47272820"/>
    <x v="0"/>
    <x v="0"/>
    <n v="20"/>
    <n v="6.4226075786769424E-4"/>
    <s v="Descargado"/>
    <d v="1899-12-30T19:08:18"/>
  </r>
  <r>
    <n v="896"/>
    <n v="21769"/>
    <d v="2022-09-18T00:00:00"/>
    <d v="1899-12-30T02:11:48"/>
    <s v="SZM-785"/>
    <x v="1"/>
    <n v="52120"/>
    <n v="17850"/>
    <n v="34270"/>
    <n v="47345620"/>
    <s v="0X50  MM T 1"/>
    <x v="2"/>
    <n v="39"/>
    <s v="T_A"/>
    <n v="3523984"/>
    <d v="2022-09-18T00:00:00"/>
    <d v="1899-12-30T17:53:00"/>
    <n v="52200"/>
    <n v="17930"/>
    <n v="34270"/>
    <n v="47307090"/>
    <x v="0"/>
    <x v="0"/>
    <n v="1.0000000000000001E-5"/>
    <n v="0"/>
    <s v="Descargado"/>
    <d v="1899-12-30T15:41:12"/>
  </r>
  <r>
    <n v="897"/>
    <n v="21770"/>
    <d v="2022-09-18T00:00:00"/>
    <d v="1899-12-30T04:22:06"/>
    <s v="SMI-498"/>
    <x v="1"/>
    <n v="48220"/>
    <n v="17840"/>
    <n v="30380"/>
    <n v="47376000"/>
    <s v="0X50  MM T 2"/>
    <x v="3"/>
    <n v="38"/>
    <s v="T_B"/>
    <n v="3522844"/>
    <d v="2022-09-18T00:00:00"/>
    <d v="1899-12-30T14:35:00"/>
    <n v="48100"/>
    <n v="17740"/>
    <n v="30360"/>
    <n v="47337450"/>
    <x v="0"/>
    <x v="0"/>
    <n v="-20"/>
    <n v="-6.583278472679394E-4"/>
    <s v="Descargado"/>
    <d v="1899-12-30T10:12:54"/>
  </r>
  <r>
    <n v="898"/>
    <n v="21771"/>
    <d v="2022-09-18T00:00:00"/>
    <d v="1899-12-30T04:19:07"/>
    <s v="SZW-990"/>
    <x v="1"/>
    <n v="52220"/>
    <n v="18840"/>
    <n v="33380"/>
    <n v="47409380"/>
    <s v="0X50  MM T 1"/>
    <x v="2"/>
    <n v="39"/>
    <s v="T_A"/>
    <n v="3524704"/>
    <d v="2022-09-19T00:00:00"/>
    <d v="1899-12-30T07:51:00"/>
    <n v="52220"/>
    <n v="18750"/>
    <n v="33470"/>
    <n v="47370920"/>
    <x v="0"/>
    <x v="0"/>
    <n v="90"/>
    <n v="2.6962252846015576E-3"/>
    <s v="Descargado"/>
    <d v="1899-12-31T03:31:53"/>
  </r>
  <r>
    <n v="899"/>
    <n v="21772"/>
    <d v="2022-09-18T00:00:00"/>
    <d v="1899-12-30T04:49:58"/>
    <s v="JRP-061"/>
    <x v="1"/>
    <n v="48360"/>
    <n v="17280"/>
    <n v="31080"/>
    <n v="47440460"/>
    <s v="0X50  MM T 2"/>
    <x v="3"/>
    <n v="38"/>
    <s v="T_B"/>
    <n v="3523004"/>
    <d v="2022-09-18T00:00:00"/>
    <d v="1899-12-30T15:02:00"/>
    <n v="48220"/>
    <n v="17140"/>
    <n v="31080"/>
    <n v="47402000"/>
    <x v="0"/>
    <x v="0"/>
    <n v="1.0000000000000001E-5"/>
    <n v="0"/>
    <s v="Descargado"/>
    <d v="1899-12-30T10:12:02"/>
  </r>
  <r>
    <n v="900"/>
    <n v="21773"/>
    <d v="2022-09-18T00:00:00"/>
    <d v="1899-12-30T05:15:19"/>
    <s v="JRP-057"/>
    <x v="1"/>
    <n v="48260"/>
    <n v="17140"/>
    <n v="31120"/>
    <n v="47471580"/>
    <s v="0X50  MM T 2"/>
    <x v="3"/>
    <n v="38"/>
    <s v="T_B"/>
    <n v="3524584"/>
    <d v="2022-09-18T00:00:00"/>
    <d v="1899-12-30T21:36:00"/>
    <n v="48160"/>
    <n v="17020"/>
    <n v="31140"/>
    <n v="47433140"/>
    <x v="0"/>
    <x v="0"/>
    <n v="20"/>
    <n v="6.426735218508997E-4"/>
    <s v="Descargado"/>
    <d v="1899-12-30T16:20:41"/>
  </r>
  <r>
    <n v="901"/>
    <n v="21774"/>
    <d v="2022-09-18T00:00:00"/>
    <d v="1899-12-30T05:12:19"/>
    <s v="WZX-231"/>
    <x v="1"/>
    <n v="52280"/>
    <n v="19000"/>
    <n v="33280"/>
    <n v="47504860"/>
    <s v="0X50  MM T 1"/>
    <x v="2"/>
    <n v="39"/>
    <s v="T_A"/>
    <n v="3524304"/>
    <d v="2022-09-18T00:00:00"/>
    <d v="1899-12-30T19:05:00"/>
    <n v="52400"/>
    <n v="19130"/>
    <n v="33270"/>
    <n v="47466410"/>
    <x v="0"/>
    <x v="0"/>
    <n v="-10"/>
    <n v="-3.0048076923076925E-4"/>
    <s v="Descargado"/>
    <d v="1899-12-30T13:52:41"/>
  </r>
  <r>
    <n v="902"/>
    <n v="21776"/>
    <d v="2022-09-18T00:00:00"/>
    <d v="1899-12-30T07:33:44"/>
    <s v="JRP-080"/>
    <x v="1"/>
    <n v="48560"/>
    <n v="17360"/>
    <n v="31200"/>
    <n v="47536060"/>
    <s v="0X50  MM T 1"/>
    <x v="3"/>
    <n v="39"/>
    <s v="T_A"/>
    <n v="3524504"/>
    <d v="2022-09-18T00:00:00"/>
    <d v="1899-12-30T20:45:00"/>
    <n v="48380"/>
    <n v="17300"/>
    <n v="31080"/>
    <n v="47497490"/>
    <x v="0"/>
    <x v="0"/>
    <n v="-120"/>
    <n v="-3.8461538461538464E-3"/>
    <s v="Descargado"/>
    <d v="1899-12-30T13:11:16"/>
  </r>
  <r>
    <n v="903"/>
    <n v="21778"/>
    <d v="2022-09-18T00:00:00"/>
    <d v="1899-12-30T07:54:47"/>
    <s v="UPR-974"/>
    <x v="1"/>
    <n v="48240"/>
    <n v="17170"/>
    <n v="31070"/>
    <n v="47567130"/>
    <s v="0X50  MM T 1"/>
    <x v="3"/>
    <n v="39"/>
    <s v="T_A"/>
    <n v="3524604"/>
    <d v="2022-09-18T00:00:00"/>
    <d v="1899-12-30T22:07:00"/>
    <n v="48160"/>
    <n v="17090"/>
    <n v="31070"/>
    <n v="47528560"/>
    <x v="0"/>
    <x v="0"/>
    <n v="1.0000000000000001E-5"/>
    <n v="0"/>
    <s v="Descargado"/>
    <d v="1899-12-30T14:12:13"/>
  </r>
  <r>
    <n v="904"/>
    <n v="21779"/>
    <d v="2022-09-18T00:00:00"/>
    <d v="1899-12-30T08:06:51"/>
    <s v="SMA-268"/>
    <x v="1"/>
    <n v="47420"/>
    <n v="17290"/>
    <n v="30130"/>
    <n v="47597260"/>
    <s v="0X50  MM T 1"/>
    <x v="3"/>
    <n v="39"/>
    <s v="T_A"/>
    <n v="3524624"/>
    <d v="2022-09-18T00:00:00"/>
    <d v="1899-12-30T22:16:00"/>
    <n v="47540"/>
    <n v="17200"/>
    <n v="30340"/>
    <n v="47558900"/>
    <x v="0"/>
    <x v="0"/>
    <n v="210"/>
    <n v="6.9697975439761035E-3"/>
    <s v="Descargado"/>
    <d v="1899-12-30T14:09:09"/>
  </r>
  <r>
    <n v="905"/>
    <n v="21784"/>
    <d v="2022-09-18T00:00:00"/>
    <d v="1899-12-30T09:02:11"/>
    <s v="TJZ-838"/>
    <x v="1"/>
    <n v="51660"/>
    <n v="17510"/>
    <n v="34150"/>
    <n v="47631410"/>
    <s v="0X50  MM T 1"/>
    <x v="3"/>
    <n v="39"/>
    <s v="T_A"/>
    <n v="3524525"/>
    <d v="2022-09-18T00:00:00"/>
    <d v="1899-12-30T20:59:00"/>
    <n v="51980"/>
    <n v="17830"/>
    <n v="34150"/>
    <n v="47593050"/>
    <x v="0"/>
    <x v="0"/>
    <n v="1.0000000000000001E-5"/>
    <n v="0"/>
    <s v="Descargado"/>
    <d v="1899-12-30T11:56:49"/>
  </r>
  <r>
    <n v="906"/>
    <n v="21785"/>
    <d v="2022-09-18T00:00:00"/>
    <d v="1899-12-30T09:23:21"/>
    <s v="TJY-208"/>
    <x v="1"/>
    <n v="48320"/>
    <n v="17140"/>
    <n v="31180"/>
    <n v="47662590"/>
    <s v="0X50  MM T 1"/>
    <x v="3"/>
    <n v="41"/>
    <s v="T_A"/>
    <n v="3525224"/>
    <d v="2022-09-20T00:00:00"/>
    <d v="1899-12-30T13:47:00"/>
    <n v="48160"/>
    <n v="17010"/>
    <n v="31150"/>
    <n v="47624200"/>
    <x v="0"/>
    <x v="0"/>
    <n v="-30"/>
    <n v="-9.6215522771007055E-4"/>
    <s v="Descargado"/>
    <d v="1900-01-01T04:23:39"/>
  </r>
  <r>
    <n v="907"/>
    <n v="21787"/>
    <d v="2022-09-18T00:00:00"/>
    <d v="1899-12-30T09:54:34"/>
    <s v="SZZ-775"/>
    <x v="1"/>
    <n v="51800"/>
    <n v="17850"/>
    <n v="33950"/>
    <n v="47696540"/>
    <s v="0X50  MM T 3"/>
    <x v="3"/>
    <n v="40"/>
    <s v="T_C"/>
    <n v="3524524"/>
    <d v="2022-09-18T00:00:00"/>
    <d v="1899-12-30T20:53:00"/>
    <n v="51940"/>
    <n v="18130"/>
    <n v="33810"/>
    <n v="47658010"/>
    <x v="1"/>
    <x v="0"/>
    <n v="-140"/>
    <n v="-4.1237113402061857E-3"/>
    <s v="Descargado"/>
    <d v="1899-12-30T10:58:26"/>
  </r>
  <r>
    <n v="908"/>
    <n v="21789"/>
    <d v="2022-09-18T00:00:00"/>
    <d v="1899-12-30T10:17:38"/>
    <s v="GDY-711"/>
    <x v="1"/>
    <n v="52240"/>
    <n v="18220"/>
    <n v="34020"/>
    <n v="47730560"/>
    <s v="0X50  MM T 3"/>
    <x v="5"/>
    <n v="40"/>
    <s v="T_C"/>
    <n v="3524284"/>
    <d v="2022-09-18T00:00:00"/>
    <d v="1899-12-30T18:49:00"/>
    <n v="52000"/>
    <n v="18090"/>
    <n v="33910"/>
    <n v="47691920"/>
    <x v="1"/>
    <x v="0"/>
    <n v="-110"/>
    <n v="-3.2333921222810111E-3"/>
    <s v="Descargado"/>
    <d v="1899-12-30T08:31:22"/>
  </r>
  <r>
    <n v="909"/>
    <n v="21796"/>
    <d v="2022-09-18T00:00:00"/>
    <d v="1899-12-30T11:20:57"/>
    <s v="WMB-234"/>
    <x v="1"/>
    <n v="48660"/>
    <n v="17910"/>
    <n v="0"/>
    <n v="0"/>
    <s v="0X50  MM T 1"/>
    <x v="3"/>
    <m/>
    <s v=""/>
    <m/>
    <m/>
    <m/>
    <m/>
    <m/>
    <n v="0"/>
    <n v="0"/>
    <x v="0"/>
    <x v="0"/>
    <n v="0"/>
    <e v="#DIV/0!"/>
    <s v="En Transito"/>
    <d v="1900-01-04T21:43:01"/>
  </r>
  <r>
    <n v="910"/>
    <n v="21797"/>
    <d v="2022-09-18T00:00:00"/>
    <d v="1899-12-30T11:52:07"/>
    <s v="XVM-605"/>
    <x v="1"/>
    <n v="48280"/>
    <n v="17780"/>
    <n v="30500"/>
    <n v="30500"/>
    <s v="0X50  MM T 1"/>
    <x v="3"/>
    <n v="41"/>
    <s v="T_A"/>
    <n v="3525020"/>
    <d v="2022-09-19T00:00:00"/>
    <d v="1899-12-30T11:15:00"/>
    <n v="48180"/>
    <n v="17630"/>
    <n v="30550"/>
    <n v="30550"/>
    <x v="0"/>
    <x v="0"/>
    <n v="50"/>
    <n v="1.639344262295082E-3"/>
    <s v="Descargado"/>
    <d v="1899-12-30T23:22:53"/>
  </r>
  <r>
    <n v="911"/>
    <n v="21799"/>
    <d v="2022-09-18T00:00:00"/>
    <d v="1899-12-30T13:21:43"/>
    <s v="TPP-899"/>
    <x v="1"/>
    <n v="52440"/>
    <n v="17180"/>
    <n v="35260"/>
    <n v="65760"/>
    <s v="0X50  MM T 1"/>
    <x v="4"/>
    <n v="41"/>
    <s v="T_A"/>
    <n v="3524824"/>
    <d v="2022-09-19T00:00:00"/>
    <d v="1899-12-30T08:46:00"/>
    <n v="52560"/>
    <n v="17390"/>
    <n v="35170"/>
    <n v="65720"/>
    <x v="0"/>
    <x v="0"/>
    <n v="-90"/>
    <n v="-2.5524673851389677E-3"/>
    <s v="Descargado"/>
    <d v="1899-12-30T19:24:17"/>
  </r>
  <r>
    <n v="912"/>
    <n v="21803"/>
    <d v="2022-09-18T00:00:00"/>
    <d v="1899-12-30T14:56:26"/>
    <s v="TKF-858"/>
    <x v="1"/>
    <n v="48280"/>
    <n v="18040"/>
    <n v="30240"/>
    <n v="96000"/>
    <s v="0X50  MM T 2"/>
    <x v="3"/>
    <n v="42"/>
    <s v="T_B"/>
    <n v="3525061"/>
    <d v="2022-09-19T00:00:00"/>
    <d v="1899-12-30T15:07:00"/>
    <n v="48360"/>
    <n v="17850"/>
    <n v="30510"/>
    <n v="96230"/>
    <x v="0"/>
    <x v="0"/>
    <n v="270"/>
    <n v="8.9285714285714281E-3"/>
    <s v="Descargado"/>
    <d v="1899-12-31T00:10:34"/>
  </r>
  <r>
    <n v="913"/>
    <n v="21804"/>
    <d v="2022-09-18T00:00:00"/>
    <d v="1899-12-30T15:11:55"/>
    <s v="LJZ-672"/>
    <x v="1"/>
    <n v="52220"/>
    <n v="18550"/>
    <n v="33670"/>
    <n v="129670"/>
    <s v="0X50  MM T 2"/>
    <x v="4"/>
    <n v="38"/>
    <s v="T_B"/>
    <n v="3524804"/>
    <d v="2022-09-19T00:00:00"/>
    <d v="1899-12-30T08:39:00"/>
    <n v="52220"/>
    <n v="18630"/>
    <n v="33590"/>
    <n v="129820"/>
    <x v="0"/>
    <x v="0"/>
    <n v="-80"/>
    <n v="-2.3760023760023758E-3"/>
    <s v="Descargado"/>
    <d v="1899-12-30T17:27:05"/>
  </r>
  <r>
    <n v="914"/>
    <n v="21807"/>
    <d v="2022-09-18T00:00:00"/>
    <d v="1899-12-30T15:23:35"/>
    <s v="VMT-018"/>
    <x v="1"/>
    <n v="50360"/>
    <n v="17200"/>
    <n v="33160"/>
    <n v="162830"/>
    <s v="0X50  MM T 2"/>
    <x v="3"/>
    <n v="42"/>
    <s v="T_B"/>
    <n v="3525048"/>
    <d v="2022-09-19T00:00:00"/>
    <d v="1899-12-30T14:21:00"/>
    <n v="50340"/>
    <n v="17370"/>
    <n v="32970"/>
    <n v="162790"/>
    <x v="0"/>
    <x v="0"/>
    <n v="-190"/>
    <n v="-5.7297949336550056E-3"/>
    <s v="Descargado"/>
    <d v="1899-12-30T22:57:25"/>
  </r>
  <r>
    <n v="915"/>
    <n v="21808"/>
    <d v="2022-09-18T00:00:00"/>
    <d v="1899-12-30T15:33:24"/>
    <s v="WNP-941"/>
    <x v="1"/>
    <n v="52220"/>
    <n v="17760"/>
    <n v="34460"/>
    <n v="197290"/>
    <s v="0X50  MM T 1"/>
    <x v="4"/>
    <n v="41"/>
    <s v="T_A"/>
    <n v="3524904"/>
    <d v="2022-09-19T00:00:00"/>
    <d v="1899-12-30T08:50:00"/>
    <n v="52280"/>
    <n v="17690"/>
    <n v="34590"/>
    <n v="197380"/>
    <x v="0"/>
    <x v="0"/>
    <n v="130"/>
    <n v="3.7724898432965758E-3"/>
    <s v="Descargado"/>
    <d v="1899-12-30T17:16:36"/>
  </r>
  <r>
    <n v="916"/>
    <n v="21809"/>
    <d v="2022-09-18T00:00:00"/>
    <d v="1899-12-30T15:37:11"/>
    <s v="STW-825"/>
    <x v="1"/>
    <n v="51760"/>
    <n v="17270"/>
    <n v="34490"/>
    <n v="231780"/>
    <s v="0X50  MM T 2"/>
    <x v="4"/>
    <n v="38"/>
    <s v="T_B"/>
    <n v="3524924"/>
    <d v="2022-09-19T00:00:00"/>
    <d v="1899-12-30T08:59:00"/>
    <n v="51860"/>
    <n v="17330"/>
    <n v="34530"/>
    <n v="231910"/>
    <x v="0"/>
    <x v="0"/>
    <n v="40"/>
    <n v="1.1597564511452595E-3"/>
    <s v="Descargado"/>
    <d v="1899-12-30T17:21:49"/>
  </r>
  <r>
    <n v="917"/>
    <n v="21810"/>
    <d v="2022-09-18T00:00:00"/>
    <d v="1899-12-30T15:47:08"/>
    <s v="GDX-062"/>
    <x v="1"/>
    <n v="52140"/>
    <n v="17690"/>
    <n v="34450"/>
    <n v="266230"/>
    <s v="0X50  MM T 1"/>
    <x v="4"/>
    <n v="41"/>
    <s v="T_A"/>
    <n v="3524984"/>
    <d v="2022-09-19T00:00:00"/>
    <d v="1899-12-30T09:26:00"/>
    <n v="52260"/>
    <n v="17720"/>
    <n v="34540"/>
    <n v="266450"/>
    <x v="0"/>
    <x v="0"/>
    <n v="90"/>
    <n v="2.6124818577648768E-3"/>
    <s v="Descargado"/>
    <d v="1899-12-30T17:38:52"/>
  </r>
  <r>
    <n v="918"/>
    <n v="21811"/>
    <d v="2022-09-18T00:00:00"/>
    <d v="1899-12-30T16:09:25"/>
    <s v="SKI-254"/>
    <x v="1"/>
    <n v="49020"/>
    <n v="17910"/>
    <n v="31110"/>
    <n v="297340"/>
    <s v="0X50  MM T 2"/>
    <x v="3"/>
    <n v="42"/>
    <s v="T_B"/>
    <n v="3525072"/>
    <d v="2022-09-19T00:00:00"/>
    <d v="1899-12-30T16:08:00"/>
    <n v="49080"/>
    <n v="17790"/>
    <n v="31290"/>
    <n v="297740"/>
    <x v="0"/>
    <x v="0"/>
    <n v="180"/>
    <n v="5.7859209257473485E-3"/>
    <s v="Descargado"/>
    <d v="1899-12-30T23:58:35"/>
  </r>
  <r>
    <n v="919"/>
    <n v="21813"/>
    <d v="2022-09-18T00:00:00"/>
    <d v="1899-12-30T17:41:53"/>
    <s v="TMF-819"/>
    <x v="1"/>
    <n v="47840"/>
    <n v="17530"/>
    <n v="30310"/>
    <n v="327650"/>
    <s v="0X50  MM T 2"/>
    <x v="3"/>
    <n v="42"/>
    <s v="T_B"/>
    <n v="3525081"/>
    <d v="2022-09-19T00:00:00"/>
    <d v="1899-12-30T17:05:00"/>
    <n v="47660"/>
    <n v="17320"/>
    <n v="30340"/>
    <n v="328080"/>
    <x v="0"/>
    <x v="0"/>
    <n v="30"/>
    <n v="9.8977235235895742E-4"/>
    <s v="Descargado"/>
    <d v="1899-12-30T23:23:07"/>
  </r>
  <r>
    <n v="920"/>
    <n v="21814"/>
    <d v="2022-09-18T00:00:00"/>
    <d v="1899-12-30T18:47:42"/>
    <s v="TKD-395"/>
    <x v="1"/>
    <n v="48140"/>
    <n v="17860"/>
    <n v="30280"/>
    <n v="357930"/>
    <s v="0X50  MM T 2"/>
    <x v="3"/>
    <n v="42"/>
    <s v="T_B"/>
    <n v="3525066"/>
    <d v="2022-09-19T00:00:00"/>
    <d v="1899-12-30T15:34:00"/>
    <n v="47700"/>
    <n v="17610"/>
    <n v="30090"/>
    <n v="358170"/>
    <x v="0"/>
    <x v="0"/>
    <n v="-190"/>
    <n v="-6.2747688243064729E-3"/>
    <s v="Descargado"/>
    <d v="1899-12-30T20:46:18"/>
  </r>
  <r>
    <n v="921"/>
    <n v="21815"/>
    <d v="2022-09-18T00:00:00"/>
    <d v="1899-12-30T18:57:01"/>
    <s v="JRP-060"/>
    <x v="1"/>
    <n v="48960"/>
    <n v="17290"/>
    <n v="31670"/>
    <n v="389600"/>
    <s v="0X50  MM T 2"/>
    <x v="3"/>
    <n v="42"/>
    <s v="T_B"/>
    <n v="3525074"/>
    <d v="2022-09-19T00:00:00"/>
    <d v="1899-12-30T16:48:00"/>
    <n v="48780"/>
    <n v="17140"/>
    <n v="31640"/>
    <n v="389810"/>
    <x v="0"/>
    <x v="0"/>
    <n v="-30"/>
    <n v="-9.4726870855699403E-4"/>
    <s v="Descargado"/>
    <d v="1899-12-30T21:50:59"/>
  </r>
  <r>
    <n v="922"/>
    <n v="21816"/>
    <d v="2022-09-18T00:00:00"/>
    <d v="1899-12-30T20:06:13"/>
    <s v="XGD-952"/>
    <x v="1"/>
    <n v="52240"/>
    <n v="18250"/>
    <n v="33990"/>
    <n v="423590"/>
    <s v="0X50  MM T 2"/>
    <x v="3"/>
    <n v="42"/>
    <s v="T_B"/>
    <n v="3525064"/>
    <d v="2022-09-19T00:00:00"/>
    <d v="1899-12-30T15:20:00"/>
    <n v="52260"/>
    <n v="18210"/>
    <n v="34050"/>
    <n v="423860"/>
    <x v="0"/>
    <x v="0"/>
    <n v="60"/>
    <n v="1.76522506619594E-3"/>
    <s v="Descargado"/>
    <d v="1899-12-30T19:13:47"/>
  </r>
  <r>
    <n v="923"/>
    <n v="21819"/>
    <d v="2022-09-19T00:00:00"/>
    <d v="1899-12-30T08:12:56"/>
    <s v="JRP-101"/>
    <x v="1"/>
    <n v="48920"/>
    <n v="17810"/>
    <n v="31110"/>
    <n v="454700"/>
    <s v="0X50  MM T 3"/>
    <x v="3"/>
    <n v="40"/>
    <s v="T_C"/>
    <n v="3525079"/>
    <d v="2022-09-19T00:00:00"/>
    <d v="1899-12-30T17:01:00"/>
    <n v="48720"/>
    <n v="17510"/>
    <n v="31210"/>
    <n v="455070"/>
    <x v="1"/>
    <x v="0"/>
    <n v="100"/>
    <n v="3.2144005143040825E-3"/>
    <s v="Descargado"/>
    <d v="1899-12-30T08:48:04"/>
  </r>
  <r>
    <n v="924"/>
    <n v="21820"/>
    <d v="2022-09-19T00:00:00"/>
    <d v="1899-12-30T08:04:15"/>
    <s v="JRP-054"/>
    <x v="1"/>
    <n v="48800"/>
    <n v="17580"/>
    <n v="31220"/>
    <n v="485920"/>
    <s v="0X50  MM T 1"/>
    <x v="3"/>
    <n v="41"/>
    <s v="T_A"/>
    <n v="3525083"/>
    <d v="2022-09-19T00:00:00"/>
    <d v="1899-12-30T17:05:00"/>
    <n v="48700"/>
    <n v="17340"/>
    <n v="31360"/>
    <n v="486430"/>
    <x v="0"/>
    <x v="0"/>
    <n v="140"/>
    <n v="4.4843049327354259E-3"/>
    <s v="Descargado"/>
    <d v="1899-12-30T09:00:45"/>
  </r>
  <r>
    <n v="925"/>
    <n v="21821"/>
    <d v="2022-09-19T00:00:00"/>
    <d v="1899-12-30T08:28:12"/>
    <s v="JRP-019"/>
    <x v="1"/>
    <n v="48800"/>
    <n v="17390"/>
    <n v="31410"/>
    <n v="517330"/>
    <s v="0X50  MM T 1"/>
    <x v="3"/>
    <n v="41"/>
    <s v="T_A"/>
    <n v="3525084"/>
    <d v="2022-09-19T00:00:00"/>
    <d v="1899-12-30T17:08:00"/>
    <n v="48600"/>
    <n v="17110"/>
    <n v="31490"/>
    <n v="517920"/>
    <x v="0"/>
    <x v="0"/>
    <n v="80"/>
    <n v="2.5469595670168737E-3"/>
    <s v="Descargado"/>
    <d v="1899-12-30T08:39:48"/>
  </r>
  <r>
    <n v="926"/>
    <n v="21822"/>
    <d v="2022-09-19T00:00:00"/>
    <d v="1899-12-30T08:47:25"/>
    <s v="TSR-898"/>
    <x v="1"/>
    <n v="48980"/>
    <n v="17850"/>
    <n v="31130"/>
    <n v="548460"/>
    <s v="0X50  MM T 1"/>
    <x v="3"/>
    <n v="41"/>
    <s v="T_A"/>
    <n v="3525091"/>
    <d v="2022-09-19T00:00:00"/>
    <d v="1899-12-30T17:45:00"/>
    <n v="48880"/>
    <n v="17510"/>
    <n v="31370"/>
    <n v="549290"/>
    <x v="0"/>
    <x v="0"/>
    <n v="240"/>
    <n v="7.7096048827497588E-3"/>
    <s v="Descargado"/>
    <d v="1899-12-30T08:57:35"/>
  </r>
  <r>
    <n v="927"/>
    <n v="21824"/>
    <d v="2022-09-19T00:00:00"/>
    <d v="1899-12-30T09:17:24"/>
    <s v="WAD-711"/>
    <x v="1"/>
    <n v="48600"/>
    <n v="18010"/>
    <n v="30590"/>
    <n v="579050"/>
    <s v="0X50  MM T 1"/>
    <x v="3"/>
    <n v="41"/>
    <s v="T_A"/>
    <n v="3525092"/>
    <d v="2022-09-19T00:00:00"/>
    <d v="1899-12-30T17:46:00"/>
    <n v="48540"/>
    <n v="17830"/>
    <n v="30710"/>
    <n v="580000"/>
    <x v="0"/>
    <x v="0"/>
    <n v="120"/>
    <n v="3.9228506047728016E-3"/>
    <s v="Descargado"/>
    <d v="1899-12-30T08:28:36"/>
  </r>
  <r>
    <n v="928"/>
    <n v="21825"/>
    <d v="2022-09-19T00:00:00"/>
    <d v="1899-12-30T09:25:39"/>
    <s v="ZDA-274"/>
    <x v="1"/>
    <n v="48780"/>
    <n v="17370"/>
    <n v="31410"/>
    <n v="610460"/>
    <s v="0X50  MM T 1"/>
    <x v="3"/>
    <n v="41"/>
    <s v="T_A"/>
    <n v="3525101"/>
    <d v="2022-09-19T00:00:00"/>
    <d v="1899-12-30T18:30:00"/>
    <n v="48540"/>
    <n v="17210"/>
    <n v="31330"/>
    <n v="611330"/>
    <x v="0"/>
    <x v="0"/>
    <n v="-80"/>
    <n v="-2.5469595670168737E-3"/>
    <s v="Descargado"/>
    <d v="1899-12-30T09:04:21"/>
  </r>
  <r>
    <n v="929"/>
    <n v="21828"/>
    <d v="2022-09-19T00:00:00"/>
    <d v="1899-12-30T09:47:39"/>
    <s v="SZM-785"/>
    <x v="1"/>
    <n v="52060"/>
    <n v="17980"/>
    <n v="34080"/>
    <n v="644540"/>
    <s v="0X50  MM T 2"/>
    <x v="2"/>
    <n v="42"/>
    <s v="T_B"/>
    <n v="3525118"/>
    <d v="2022-09-19T00:00:00"/>
    <d v="1899-12-30T20:37:00"/>
    <n v="52280"/>
    <n v="17960"/>
    <n v="34320"/>
    <n v="645650"/>
    <x v="0"/>
    <x v="0"/>
    <n v="240"/>
    <n v="7.0422535211267607E-3"/>
    <s v="Descargado"/>
    <d v="1899-12-30T10:49:21"/>
  </r>
  <r>
    <n v="930"/>
    <n v="21829"/>
    <d v="2022-09-19T00:00:00"/>
    <d v="1899-12-30T09:56:44"/>
    <s v="STO-302"/>
    <x v="1"/>
    <n v="50720"/>
    <n v="17530"/>
    <n v="33190"/>
    <n v="677730"/>
    <s v="0X50  MM T 2"/>
    <x v="4"/>
    <n v="42"/>
    <s v="T_B"/>
    <n v="3525112"/>
    <d v="2022-09-19T00:00:00"/>
    <d v="1899-12-30T20:22:00"/>
    <n v="50400"/>
    <n v="17290"/>
    <n v="33110"/>
    <n v="678760"/>
    <x v="0"/>
    <x v="0"/>
    <n v="-80"/>
    <n v="-2.4103645676408557E-3"/>
    <s v="Descargado"/>
    <d v="1899-12-30T10:25:16"/>
  </r>
  <r>
    <n v="931"/>
    <n v="21830"/>
    <d v="2022-09-19T00:00:00"/>
    <d v="1899-12-30T10:04:08"/>
    <s v="JRP-061"/>
    <x v="1"/>
    <n v="49100"/>
    <n v="17360"/>
    <n v="31740"/>
    <n v="709470"/>
    <s v="0X50  MM T 1"/>
    <x v="3"/>
    <n v="41"/>
    <s v="T_A"/>
    <n v="3525120"/>
    <d v="2022-09-19T00:00:00"/>
    <d v="1899-12-30T20:52:00"/>
    <n v="48900"/>
    <n v="17190"/>
    <n v="31710"/>
    <n v="710470"/>
    <x v="0"/>
    <x v="0"/>
    <n v="-30"/>
    <n v="-9.4517958412098301E-4"/>
    <s v="Descargado"/>
    <d v="1899-12-30T10:47:52"/>
  </r>
  <r>
    <n v="932"/>
    <n v="21831"/>
    <d v="2022-09-19T00:00:00"/>
    <d v="1899-12-30T10:21:54"/>
    <s v="ZNL-102"/>
    <x v="1"/>
    <n v="51500"/>
    <n v="19040"/>
    <n v="32460"/>
    <n v="741930"/>
    <s v="0X50  MM T 2"/>
    <x v="5"/>
    <n v="42"/>
    <s v="T_B"/>
    <n v="3525100"/>
    <d v="2022-09-19T00:00:00"/>
    <d v="1899-12-30T18:10:00"/>
    <n v="51320"/>
    <n v="18750"/>
    <n v="32570"/>
    <n v="743040"/>
    <x v="0"/>
    <x v="0"/>
    <n v="110"/>
    <n v="3.3887861983980284E-3"/>
    <s v="Descargado"/>
    <d v="1899-12-30T07:48:06"/>
  </r>
  <r>
    <n v="933"/>
    <n v="21832"/>
    <d v="2022-09-19T00:00:00"/>
    <d v="1899-12-30T10:28:42"/>
    <s v="JRP-073"/>
    <x v="1"/>
    <n v="48620"/>
    <n v="17800"/>
    <n v="30820"/>
    <n v="772750"/>
    <s v="0X50  MM T 1"/>
    <x v="3"/>
    <n v="41"/>
    <s v="T_A"/>
    <n v="3525113"/>
    <d v="2022-09-19T00:00:00"/>
    <d v="1899-12-30T20:26:00"/>
    <n v="48460"/>
    <n v="17540"/>
    <n v="30920"/>
    <n v="773960"/>
    <x v="0"/>
    <x v="0"/>
    <n v="100"/>
    <n v="3.2446463335496431E-3"/>
    <s v="Descargado"/>
    <d v="1899-12-30T09:57:18"/>
  </r>
  <r>
    <n v="934"/>
    <n v="21848"/>
    <d v="2022-09-19T00:00:00"/>
    <d v="1899-12-30T12:03:08"/>
    <s v="TLK-055"/>
    <x v="1"/>
    <n v="48440"/>
    <n v="17440"/>
    <n v="31000"/>
    <n v="803750"/>
    <s v="0X50  MM T 2"/>
    <x v="3"/>
    <n v="42"/>
    <s v="T_B"/>
    <n v="3525129"/>
    <d v="2022-09-19T00:00:00"/>
    <d v="1899-12-30T21:29:00"/>
    <n v="48740"/>
    <n v="17610"/>
    <n v="31130"/>
    <n v="805090"/>
    <x v="0"/>
    <x v="0"/>
    <n v="130"/>
    <n v="4.193548387096774E-3"/>
    <s v="Descargado"/>
    <d v="1899-12-30T09:25:52"/>
  </r>
  <r>
    <n v="935"/>
    <n v="21851"/>
    <d v="2022-09-19T00:00:00"/>
    <d v="1899-12-30T11:36:27"/>
    <s v="GDW-444"/>
    <x v="1"/>
    <n v="52480"/>
    <n v="19110"/>
    <n v="33370"/>
    <n v="837120"/>
    <s v="0X50  MM T 1"/>
    <x v="5"/>
    <n v="41"/>
    <s v="T_A"/>
    <n v="3525121"/>
    <d v="2022-09-19T00:00:00"/>
    <d v="1899-12-30T21:01:00"/>
    <n v="52380"/>
    <n v="18960"/>
    <n v="33420"/>
    <n v="838510"/>
    <x v="0"/>
    <x v="0"/>
    <n v="50"/>
    <n v="1.4983518130056938E-3"/>
    <s v="Descargado"/>
    <d v="1899-12-30T09:24:33"/>
  </r>
  <r>
    <n v="936"/>
    <n v="21853"/>
    <d v="2022-09-19T00:00:00"/>
    <d v="1899-12-30T11:44:31"/>
    <s v="SRP-805"/>
    <x v="1"/>
    <n v="47360"/>
    <n v="21340"/>
    <n v="26020"/>
    <n v="863140"/>
    <s v="0X50  MM T 1"/>
    <x v="2"/>
    <n v="41"/>
    <s v="T_A"/>
    <n v="3525145"/>
    <d v="2022-09-20T00:00:00"/>
    <d v="1899-12-30T07:33:00"/>
    <n v="47480"/>
    <n v="21410"/>
    <n v="26070"/>
    <n v="864580"/>
    <x v="0"/>
    <x v="0"/>
    <n v="50"/>
    <n v="1.921598770176787E-3"/>
    <s v="Descargado"/>
    <d v="1899-12-30T19:48:29"/>
  </r>
  <r>
    <n v="937"/>
    <n v="21855"/>
    <d v="2022-09-19T00:00:00"/>
    <d v="1899-12-30T12:11:42"/>
    <s v="JYO-478"/>
    <x v="1"/>
    <n v="51600"/>
    <n v="17190"/>
    <n v="34410"/>
    <n v="897550"/>
    <s v="0X50  MM T 2"/>
    <x v="5"/>
    <n v="42"/>
    <s v="T_B"/>
    <n v="3525158"/>
    <d v="2022-09-20T00:00:00"/>
    <d v="1899-12-30T10:02:00"/>
    <n v="51900"/>
    <n v="17390"/>
    <n v="34510"/>
    <n v="899090"/>
    <x v="0"/>
    <x v="0"/>
    <n v="100"/>
    <n v="2.906131938390003E-3"/>
    <s v="Descargado"/>
    <d v="1899-12-30T21:50:18"/>
  </r>
  <r>
    <n v="938"/>
    <n v="21857"/>
    <d v="2022-09-19T00:00:00"/>
    <d v="1899-12-30T12:16:45"/>
    <s v="XVV-493"/>
    <x v="1"/>
    <n v="51840"/>
    <n v="16940"/>
    <n v="34900"/>
    <n v="932450"/>
    <s v="0X50  MM T 2"/>
    <x v="2"/>
    <n v="42"/>
    <s v="T_B"/>
    <n v="3525157"/>
    <d v="2022-09-20T00:00:00"/>
    <d v="1899-12-30T08:13:00"/>
    <n v="52060"/>
    <n v="17080"/>
    <n v="34980"/>
    <n v="934070"/>
    <x v="0"/>
    <x v="0"/>
    <n v="80"/>
    <n v="2.2922636103151861E-3"/>
    <s v="Descargado"/>
    <d v="1899-12-30T19:56:15"/>
  </r>
  <r>
    <n v="939"/>
    <n v="21858"/>
    <d v="2022-09-19T00:00:00"/>
    <d v="1899-12-30T12:21:57"/>
    <s v="JRP-080"/>
    <x v="1"/>
    <n v="48500"/>
    <n v="17340"/>
    <n v="31160"/>
    <n v="963610"/>
    <s v="0X50  MM T 1"/>
    <x v="3"/>
    <n v="41"/>
    <s v="T_A"/>
    <n v="3525196"/>
    <d v="2022-09-20T00:00:00"/>
    <d v="1899-12-30T10:54:00"/>
    <n v="48500"/>
    <n v="17260"/>
    <n v="31240"/>
    <n v="965310"/>
    <x v="0"/>
    <x v="0"/>
    <n v="80"/>
    <n v="2.5673940949935813E-3"/>
    <s v="Descargado"/>
    <d v="1899-12-30T22:32:03"/>
  </r>
  <r>
    <n v="940"/>
    <n v="21870"/>
    <d v="2022-09-19T00:00:00"/>
    <d v="1899-12-30T14:28:39"/>
    <s v="SZZ-775"/>
    <x v="1"/>
    <n v="52600"/>
    <n v="17980"/>
    <n v="34620"/>
    <n v="998230"/>
    <s v="0X50  MM T 1"/>
    <x v="3"/>
    <n v="41"/>
    <s v="T_A"/>
    <n v="3525140"/>
    <d v="2022-09-19T00:00:00"/>
    <d v="1899-12-30T22:48:00"/>
    <n v="52520"/>
    <n v="17900"/>
    <n v="34620"/>
    <n v="999930"/>
    <x v="0"/>
    <x v="0"/>
    <n v="1.0000000000000001E-5"/>
    <n v="0"/>
    <s v="Descargado"/>
    <d v="1899-12-30T08:19:21"/>
  </r>
  <r>
    <n v="941"/>
    <n v="21879"/>
    <d v="2022-09-19T00:00:00"/>
    <d v="1899-12-30T14:48:32"/>
    <s v="TJZ-838"/>
    <x v="1"/>
    <n v="52080"/>
    <n v="17680"/>
    <n v="34400"/>
    <n v="1032630"/>
    <s v="0X50  MM T 2"/>
    <x v="3"/>
    <n v="42"/>
    <s v="T_B"/>
    <n v="3525142"/>
    <d v="2022-09-19T00:00:00"/>
    <d v="1899-12-30T23:09:00"/>
    <n v="52080"/>
    <n v="17610"/>
    <n v="34470"/>
    <n v="1034400"/>
    <x v="0"/>
    <x v="0"/>
    <n v="70"/>
    <n v="2.0348837209302325E-3"/>
    <s v="Descargado"/>
    <d v="1899-12-30T08:20:28"/>
  </r>
  <r>
    <n v="942"/>
    <n v="21880"/>
    <d v="2022-09-19T00:00:00"/>
    <d v="1899-12-30T15:00:49"/>
    <s v="JRP-057"/>
    <x v="1"/>
    <n v="48620"/>
    <n v="17050"/>
    <n v="31570"/>
    <n v="1064200"/>
    <s v="0X50  MM T 1"/>
    <x v="3"/>
    <n v="41"/>
    <s v="T_A"/>
    <n v="3525175"/>
    <d v="2022-09-20T00:00:00"/>
    <d v="1899-12-30T09:32:00"/>
    <n v="48660"/>
    <n v="16970"/>
    <n v="31690"/>
    <n v="1066090"/>
    <x v="0"/>
    <x v="0"/>
    <n v="120"/>
    <n v="3.8010769718086791E-3"/>
    <s v="Descargado"/>
    <d v="1899-12-30T18:31:11"/>
  </r>
  <r>
    <n v="943"/>
    <n v="21881"/>
    <d v="2022-09-19T00:00:00"/>
    <d v="1899-12-30T15:10:52"/>
    <s v="JRP-091"/>
    <x v="1"/>
    <n v="48320"/>
    <n v="17430"/>
    <n v="30890"/>
    <n v="1095090"/>
    <s v="0X50  MM T 1"/>
    <x v="3"/>
    <n v="41"/>
    <s v="T_A"/>
    <n v="3525210"/>
    <d v="2022-09-20T00:00:00"/>
    <d v="1899-12-30T12:07:00"/>
    <n v="48220"/>
    <n v="17370"/>
    <n v="30850"/>
    <n v="1096940"/>
    <x v="0"/>
    <x v="0"/>
    <n v="-40"/>
    <n v="-1.2949174490126255E-3"/>
    <s v="Descargado"/>
    <d v="1899-12-30T20:56:08"/>
  </r>
  <r>
    <n v="944"/>
    <n v="21887"/>
    <d v="2022-09-19T00:00:00"/>
    <d v="1899-12-30T15:19:48"/>
    <s v="SMI-498"/>
    <x v="1"/>
    <n v="48720"/>
    <n v="17600"/>
    <n v="31120"/>
    <n v="1126210"/>
    <s v="0X50  MM T 3"/>
    <x v="3"/>
    <n v="40"/>
    <s v="T_C"/>
    <n v="3525165"/>
    <d v="2022-09-20T00:00:00"/>
    <d v="1899-12-30T08:54:00"/>
    <n v="48880"/>
    <n v="17770"/>
    <n v="31110"/>
    <n v="1128050"/>
    <x v="1"/>
    <x v="0"/>
    <n v="-10"/>
    <n v="-3.2133676092544985E-4"/>
    <s v="Descargado"/>
    <d v="1899-12-30T17:34:12"/>
  </r>
  <r>
    <n v="945"/>
    <n v="21891"/>
    <d v="2022-09-19T00:00:00"/>
    <d v="1899-12-30T15:23:32"/>
    <s v="SZW-990"/>
    <x v="1"/>
    <n v="51720"/>
    <n v="18730"/>
    <n v="0"/>
    <n v="0"/>
    <s v="0X50  MM T 1"/>
    <x v="2"/>
    <m/>
    <s v=""/>
    <m/>
    <m/>
    <m/>
    <m/>
    <m/>
    <n v="0"/>
    <n v="0"/>
    <x v="0"/>
    <x v="0"/>
    <n v="0"/>
    <e v="#DIV/0!"/>
    <s v="En Transito"/>
    <d v="1900-01-03T17:40:26"/>
  </r>
  <r>
    <n v="946"/>
    <n v="21901"/>
    <d v="2022-09-19T00:00:00"/>
    <d v="1899-12-30T15:58:35"/>
    <s v="TPV-114"/>
    <x v="1"/>
    <n v="51640"/>
    <n v="17990"/>
    <n v="33650"/>
    <n v="33650"/>
    <s v="0X50  MM T 2"/>
    <x v="2"/>
    <n v="42"/>
    <s v="T_B"/>
    <n v="3525184"/>
    <d v="2022-09-20T00:00:00"/>
    <d v="1899-12-30T10:03:00"/>
    <n v="52060"/>
    <n v="18380"/>
    <n v="33680"/>
    <n v="33680"/>
    <x v="0"/>
    <x v="0"/>
    <n v="30"/>
    <n v="8.915304606240713E-4"/>
    <s v="Descargado"/>
    <d v="1899-12-30T18:04:25"/>
  </r>
  <r>
    <n v="947"/>
    <n v="21904"/>
    <d v="2022-09-19T00:00:00"/>
    <d v="1899-12-30T15:55:13"/>
    <s v="TKD-337"/>
    <x v="1"/>
    <n v="48660"/>
    <n v="16460"/>
    <n v="32200"/>
    <n v="65850"/>
    <s v="0X50  MM T 1"/>
    <x v="3"/>
    <n v="41"/>
    <s v="T_A"/>
    <n v="3525186"/>
    <d v="2022-09-20T00:00:00"/>
    <d v="1899-12-30T10:06:00"/>
    <n v="48540"/>
    <n v="16360"/>
    <n v="32180"/>
    <n v="65860"/>
    <x v="0"/>
    <x v="0"/>
    <n v="-20"/>
    <n v="-6.2111801242236027E-4"/>
    <s v="Descargado"/>
    <d v="1899-12-30T18:10:47"/>
  </r>
  <r>
    <n v="948"/>
    <n v="21907"/>
    <d v="2022-09-19T00:00:00"/>
    <d v="1899-12-30T16:05:56"/>
    <s v="LJZ-672"/>
    <x v="1"/>
    <n v="52520"/>
    <n v="18510"/>
    <n v="34010"/>
    <n v="99860"/>
    <s v="0X50  MM T 1"/>
    <x v="4"/>
    <n v="41"/>
    <s v="T_A"/>
    <n v="3525201"/>
    <d v="2022-09-20T00:00:00"/>
    <d v="1899-12-30T11:20:00"/>
    <n v="52720"/>
    <n v="18600"/>
    <n v="34120"/>
    <n v="99980"/>
    <x v="0"/>
    <x v="0"/>
    <n v="110"/>
    <n v="3.2343428403410761E-3"/>
    <s v="Descargado"/>
    <d v="1899-12-30T19:14:04"/>
  </r>
  <r>
    <n v="949"/>
    <n v="21909"/>
    <d v="2022-09-19T00:00:00"/>
    <d v="1899-12-30T16:26:46"/>
    <s v="STW-825"/>
    <x v="1"/>
    <n v="51740"/>
    <n v="17220"/>
    <n v="34520"/>
    <n v="134380"/>
    <s v="0X50  MM T 1"/>
    <x v="4"/>
    <n v="41"/>
    <s v="T_A"/>
    <n v="3525205"/>
    <d v="2022-09-20T00:00:00"/>
    <d v="1899-12-30T11:38:00"/>
    <n v="51920"/>
    <n v="17280"/>
    <n v="34640"/>
    <n v="134620"/>
    <x v="0"/>
    <x v="0"/>
    <n v="120"/>
    <n v="3.4762456546929316E-3"/>
    <s v="Descargado"/>
    <d v="1899-12-30T19:11:14"/>
  </r>
  <r>
    <n v="950"/>
    <n v="21911"/>
    <d v="2022-09-19T00:00:00"/>
    <d v="1899-12-30T16:32:28"/>
    <s v="SXV-081"/>
    <x v="1"/>
    <n v="52060"/>
    <n v="17910"/>
    <n v="34150"/>
    <n v="168530"/>
    <s v="0X50  MM T 2"/>
    <x v="5"/>
    <n v="42"/>
    <s v="T_B"/>
    <n v="3525160"/>
    <d v="2022-09-20T00:00:00"/>
    <d v="1899-12-30T10:39:00"/>
    <n v="52180"/>
    <n v="17960"/>
    <n v="34220"/>
    <n v="168840"/>
    <x v="0"/>
    <x v="0"/>
    <n v="70"/>
    <n v="2.0497803806734994E-3"/>
    <s v="Descargado"/>
    <d v="1899-12-30T18:06:32"/>
  </r>
  <r>
    <n v="951"/>
    <n v="21914"/>
    <d v="2022-09-19T00:00:00"/>
    <d v="1899-12-30T16:55:44"/>
    <s v="WNP-941"/>
    <x v="1"/>
    <n v="51740"/>
    <n v="17570"/>
    <n v="34170"/>
    <n v="202700"/>
    <s v="0X50  MM T 1"/>
    <x v="4"/>
    <n v="41"/>
    <s v="T_A"/>
    <n v="3525206"/>
    <d v="2022-09-20T00:00:00"/>
    <d v="1899-12-30T11:50:00"/>
    <n v="51780"/>
    <n v="17630"/>
    <n v="34150"/>
    <n v="202990"/>
    <x v="0"/>
    <x v="0"/>
    <n v="-20"/>
    <n v="-5.8530875036581797E-4"/>
    <s v="Descargado"/>
    <d v="1899-12-30T18:54:16"/>
  </r>
  <r>
    <n v="952"/>
    <n v="21915"/>
    <d v="2022-09-19T00:00:00"/>
    <d v="1899-12-30T16:35:19"/>
    <s v="GDX-062"/>
    <x v="1"/>
    <n v="51800"/>
    <n v="17620"/>
    <n v="34180"/>
    <n v="236880"/>
    <s v="0X50  MM T 1"/>
    <x v="4"/>
    <n v="41"/>
    <s v="T_A"/>
    <n v="3525202"/>
    <d v="2022-09-20T00:00:00"/>
    <d v="1899-12-30T11:28:00"/>
    <n v="52020"/>
    <n v="17660"/>
    <n v="34360"/>
    <n v="237350"/>
    <x v="0"/>
    <x v="0"/>
    <n v="180"/>
    <n v="5.2662375658279695E-3"/>
    <s v="Descargado"/>
    <d v="1899-12-30T18:52:41"/>
  </r>
  <r>
    <n v="953"/>
    <n v="21916"/>
    <d v="2022-09-19T00:00:00"/>
    <d v="1899-12-30T16:51:20"/>
    <s v="JRO-999"/>
    <x v="1"/>
    <n v="48740"/>
    <n v="17470"/>
    <n v="31270"/>
    <n v="268150"/>
    <s v="0X50  MM T 1"/>
    <x v="3"/>
    <n v="41"/>
    <s v="T_A"/>
    <n v="3525191"/>
    <d v="2022-09-20T00:00:00"/>
    <d v="1899-12-30T10:28:00"/>
    <n v="48680"/>
    <n v="17210"/>
    <n v="31470"/>
    <n v="268820"/>
    <x v="0"/>
    <x v="0"/>
    <n v="200"/>
    <n v="6.3959066197633516E-3"/>
    <s v="Descargado"/>
    <d v="1899-12-30T17:36:40"/>
  </r>
  <r>
    <n v="954"/>
    <n v="21920"/>
    <d v="2022-09-19T00:00:00"/>
    <d v="1899-12-30T17:02:45"/>
    <s v="XVH-367"/>
    <x v="1"/>
    <n v="48260"/>
    <n v="17380"/>
    <n v="30880"/>
    <n v="299030"/>
    <s v="0X50  MM T 1"/>
    <x v="3"/>
    <n v="41"/>
    <s v="T_A"/>
    <n v="3525284"/>
    <d v="2022-09-20T00:00:00"/>
    <d v="1899-12-30T17:42:00"/>
    <n v="48100"/>
    <n v="17240"/>
    <n v="30860"/>
    <n v="299680"/>
    <x v="0"/>
    <x v="0"/>
    <n v="-20"/>
    <n v="-6.4766839378238344E-4"/>
    <s v="Descargado"/>
    <d v="1899-12-31T00:39:15"/>
  </r>
  <r>
    <n v="955"/>
    <n v="21921"/>
    <d v="2022-09-19T00:00:00"/>
    <d v="1899-12-30T17:04:34"/>
    <s v="SXS-558"/>
    <x v="1"/>
    <n v="47960"/>
    <n v="16810"/>
    <n v="31150"/>
    <n v="330180"/>
    <s v="0X50  MM T 1"/>
    <x v="3"/>
    <n v="41"/>
    <s v="T_A"/>
    <n v="3525188"/>
    <d v="2022-09-20T00:00:00"/>
    <d v="1899-12-30T10:19:00"/>
    <n v="47960"/>
    <n v="16690"/>
    <n v="31270"/>
    <n v="330950"/>
    <x v="0"/>
    <x v="0"/>
    <n v="120"/>
    <n v="3.8523274478330658E-3"/>
    <s v="Descargado"/>
    <d v="1899-12-30T17:14:26"/>
  </r>
  <r>
    <n v="956"/>
    <n v="21927"/>
    <d v="2022-09-19T00:00:00"/>
    <d v="1899-12-30T17:14:03"/>
    <s v="SSW-836"/>
    <x v="1"/>
    <n v="48260"/>
    <n v="17440"/>
    <n v="30820"/>
    <n v="361000"/>
    <s v="0X50  MM T 1"/>
    <x v="3"/>
    <n v="41"/>
    <s v="T_A"/>
    <n v="3525192"/>
    <d v="2022-09-20T00:00:00"/>
    <d v="1899-12-30T10:44:00"/>
    <n v="48140"/>
    <n v="17300"/>
    <n v="30840"/>
    <n v="361790"/>
    <x v="0"/>
    <x v="0"/>
    <n v="20"/>
    <n v="6.4892926670992858E-4"/>
    <s v="Descargado"/>
    <d v="1899-12-30T17:29:57"/>
  </r>
  <r>
    <n v="957"/>
    <n v="21932"/>
    <d v="2022-09-19T00:00:00"/>
    <d v="1899-12-30T17:33:01"/>
    <s v="TPP-899"/>
    <x v="1"/>
    <n v="52240"/>
    <n v="17250"/>
    <n v="34990"/>
    <n v="395990"/>
    <s v="0X50  MM T 1"/>
    <x v="4"/>
    <n v="41"/>
    <s v="T_A"/>
    <n v="3525228"/>
    <d v="2022-09-20T00:00:00"/>
    <d v="1899-12-30T13:50:00"/>
    <n v="52340"/>
    <n v="17300"/>
    <n v="35040"/>
    <n v="396830"/>
    <x v="0"/>
    <x v="0"/>
    <n v="50"/>
    <n v="1.4289797084881394E-3"/>
    <s v="Descargado"/>
    <d v="1899-12-30T20:16:59"/>
  </r>
  <r>
    <n v="958"/>
    <n v="21947"/>
    <d v="2022-09-19T00:00:00"/>
    <d v="1899-12-30T19:26:25"/>
    <s v="UPR-974"/>
    <x v="1"/>
    <n v="48980"/>
    <n v="17150"/>
    <n v="31830"/>
    <n v="427820"/>
    <s v="0X50  MM T 3"/>
    <x v="3"/>
    <n v="40"/>
    <s v="T_C"/>
    <n v="3525226"/>
    <d v="2022-09-20T00:00:00"/>
    <d v="1899-12-30T13:49:00"/>
    <n v="48860"/>
    <n v="16960"/>
    <n v="31900"/>
    <n v="428730"/>
    <x v="1"/>
    <x v="0"/>
    <n v="70"/>
    <n v="2.1991831605403709E-3"/>
    <s v="Descargado"/>
    <d v="1899-12-30T18:22:35"/>
  </r>
  <r>
    <n v="959"/>
    <n v="21948"/>
    <d v="2022-09-19T00:00:00"/>
    <d v="1899-12-30T19:37:18"/>
    <s v="SMA-268"/>
    <x v="1"/>
    <n v="48540"/>
    <n v="17260"/>
    <n v="31280"/>
    <n v="459100"/>
    <s v="0X50  MM T 3"/>
    <x v="3"/>
    <n v="40"/>
    <s v="T_C"/>
    <n v="3525225"/>
    <d v="2022-09-20T00:00:00"/>
    <d v="1899-12-30T13:48:00"/>
    <n v="48420"/>
    <n v="17120"/>
    <n v="31300"/>
    <n v="460030"/>
    <x v="1"/>
    <x v="0"/>
    <n v="20"/>
    <n v="6.3938618925831207E-4"/>
    <s v="Descargado"/>
    <d v="1899-12-30T18:10:42"/>
  </r>
  <r>
    <n v="960"/>
    <n v="21949"/>
    <d v="2022-09-19T00:00:00"/>
    <d v="1899-12-30T19:23:22"/>
    <s v="SXV-972"/>
    <x v="1"/>
    <n v="51380"/>
    <n v="16770"/>
    <n v="34610"/>
    <n v="493710"/>
    <s v="0X50  MM T 1"/>
    <x v="5"/>
    <n v="41"/>
    <s v="T_A"/>
    <n v="3525185"/>
    <d v="2022-09-20T00:00:00"/>
    <d v="1899-12-30T12:05:00"/>
    <n v="51280"/>
    <n v="16650"/>
    <n v="34630"/>
    <n v="494660"/>
    <x v="0"/>
    <x v="0"/>
    <n v="20"/>
    <n v="5.7786766830395843E-4"/>
    <s v="Descargado"/>
    <d v="1899-12-30T16:41:38"/>
  </r>
  <r>
    <n v="961"/>
    <n v="21954"/>
    <d v="2022-09-19T00:00:00"/>
    <d v="1899-12-30T20:13:42"/>
    <s v="TRL-403"/>
    <x v="1"/>
    <n v="51840"/>
    <n v="18120"/>
    <n v="33720"/>
    <n v="527430"/>
    <s v="0X50  MM T 1"/>
    <x v="5"/>
    <n v="41"/>
    <s v="T_A"/>
    <n v="3525324"/>
    <d v="2022-09-20T00:00:00"/>
    <d v="1899-12-30T21:32:00"/>
    <n v="51820"/>
    <n v="18000"/>
    <n v="33820"/>
    <n v="528480"/>
    <x v="0"/>
    <x v="0"/>
    <n v="100"/>
    <n v="2.9655990510083037E-3"/>
    <s v="Descargado"/>
    <d v="1899-12-31T01:18:18"/>
  </r>
  <r>
    <n v="962"/>
    <n v="21963"/>
    <d v="2022-09-19T00:00:00"/>
    <d v="1899-12-30T20:44:41"/>
    <s v="SZX-580"/>
    <x v="1"/>
    <n v="51560"/>
    <n v="17500"/>
    <n v="34060"/>
    <n v="561490"/>
    <s v="0X50  MM T 1"/>
    <x v="2"/>
    <n v="41"/>
    <s v="T_A"/>
    <n v="3525281"/>
    <d v="2022-09-20T00:00:00"/>
    <d v="1899-12-30T17:29:00"/>
    <n v="51440"/>
    <n v="17360"/>
    <n v="34080"/>
    <n v="562560"/>
    <x v="0"/>
    <x v="0"/>
    <n v="20"/>
    <n v="5.8719906048150322E-4"/>
    <s v="Descargado"/>
    <d v="1899-12-30T20:44:19"/>
  </r>
  <r>
    <n v="963"/>
    <n v="21971"/>
    <d v="2022-09-19T00:00:00"/>
    <d v="1899-12-30T21:14:51"/>
    <s v="GDY-709"/>
    <x v="1"/>
    <n v="52120"/>
    <n v="18820"/>
    <n v="33300"/>
    <n v="594790"/>
    <s v="0X50  MM T 1"/>
    <x v="5"/>
    <n v="41"/>
    <s v="T_A"/>
    <n v="3525277"/>
    <d v="2022-09-20T00:00:00"/>
    <d v="1899-12-30T17:13:00"/>
    <n v="52580"/>
    <n v="19260"/>
    <n v="33320"/>
    <n v="595880"/>
    <x v="0"/>
    <x v="0"/>
    <n v="20"/>
    <n v="6.0060060060060057E-4"/>
    <s v="Descargado"/>
    <d v="1899-12-30T19:58:09"/>
  </r>
  <r>
    <n v="964"/>
    <n v="21975"/>
    <d v="2022-09-19T00:00:00"/>
    <d v="1899-12-30T21:41:56"/>
    <s v="GDX-824"/>
    <x v="1"/>
    <n v="51420"/>
    <n v="18270"/>
    <n v="33150"/>
    <n v="627940"/>
    <s v="0X50  MM T 1"/>
    <x v="5"/>
    <n v="41"/>
    <s v="T_A"/>
    <n v="3525292"/>
    <d v="2022-09-20T00:00:00"/>
    <d v="1899-12-30T18:10:00"/>
    <n v="51300"/>
    <n v="18120"/>
    <n v="33180"/>
    <n v="629060"/>
    <x v="0"/>
    <x v="0"/>
    <n v="30"/>
    <n v="9.049773755656109E-4"/>
    <s v="Descargado"/>
    <d v="1899-12-30T20:28:04"/>
  </r>
  <r>
    <n v="965"/>
    <n v="21977"/>
    <d v="2022-09-19T00:00:00"/>
    <d v="1899-12-30T21:56:05"/>
    <s v="SQY-458"/>
    <x v="1"/>
    <n v="51760"/>
    <n v="18340"/>
    <n v="33420"/>
    <n v="661360"/>
    <s v="0X50  MM T 1"/>
    <x v="2"/>
    <n v="41"/>
    <s v="T_A"/>
    <n v="3525307"/>
    <d v="2022-09-20T00:00:00"/>
    <d v="1899-12-30T20:35:00"/>
    <n v="51660"/>
    <n v="18240"/>
    <n v="33420"/>
    <n v="662480"/>
    <x v="0"/>
    <x v="0"/>
    <n v="1.0000000000000001E-5"/>
    <n v="0"/>
    <s v="Descargado"/>
    <d v="1899-12-30T22:38:55"/>
  </r>
  <r>
    <n v="966"/>
    <n v="21980"/>
    <d v="2022-09-19T00:00:00"/>
    <d v="1899-12-30T22:04:02"/>
    <s v="SNR-810"/>
    <x v="1"/>
    <n v="52160"/>
    <n v="18700"/>
    <n v="33460"/>
    <n v="694820"/>
    <s v="0X50  MM T 2"/>
    <x v="5"/>
    <n v="42"/>
    <s v="T_B"/>
    <n v="3525278"/>
    <d v="2022-09-20T00:00:00"/>
    <d v="1899-12-30T17:26:00"/>
    <n v="52320"/>
    <n v="18810"/>
    <n v="33510"/>
    <n v="695990"/>
    <x v="0"/>
    <x v="0"/>
    <n v="50"/>
    <n v="1.4943215780035865E-3"/>
    <s v="Descargado"/>
    <d v="1899-12-30T19:21:58"/>
  </r>
  <r>
    <n v="967"/>
    <n v="21981"/>
    <d v="2022-09-19T00:00:00"/>
    <d v="1899-12-30T22:13:22"/>
    <s v="XGD-952"/>
    <x v="1"/>
    <n v="52140"/>
    <n v="18110"/>
    <n v="34030"/>
    <n v="728850"/>
    <s v="0X50  MM T 2"/>
    <x v="3"/>
    <n v="42"/>
    <s v="T_B"/>
    <n v="3525263"/>
    <d v="2022-09-20T00:00:00"/>
    <d v="1899-12-30T16:09:00"/>
    <n v="51980"/>
    <n v="17930"/>
    <n v="34050"/>
    <n v="730040"/>
    <x v="0"/>
    <x v="0"/>
    <n v="20"/>
    <n v="5.8771672054069943E-4"/>
    <s v="Descargado"/>
    <d v="1899-12-30T17:55:38"/>
  </r>
  <r>
    <n v="968"/>
    <n v="21985"/>
    <d v="2022-09-19T00:00:00"/>
    <d v="1899-12-30T22:36:01"/>
    <s v="SWN-120"/>
    <x v="1"/>
    <n v="52340"/>
    <n v="17890"/>
    <n v="34450"/>
    <n v="763300"/>
    <s v="0X50  MM T 1"/>
    <x v="2"/>
    <n v="41"/>
    <s v="T_A"/>
    <n v="3525312"/>
    <d v="2022-09-20T00:00:00"/>
    <d v="1899-12-30T20:40:00"/>
    <n v="52520"/>
    <n v="17950"/>
    <n v="34570"/>
    <n v="764610"/>
    <x v="0"/>
    <x v="0"/>
    <n v="120"/>
    <n v="3.4833091436865023E-3"/>
    <s v="Descargado"/>
    <d v="1899-12-30T22:03:59"/>
  </r>
  <r>
    <n v="969"/>
    <n v="21987"/>
    <d v="2022-09-19T00:00:00"/>
    <d v="1899-12-30T22:43:02"/>
    <s v="TTQ-629"/>
    <x v="1"/>
    <n v="52240"/>
    <n v="18160"/>
    <n v="34080"/>
    <n v="797380"/>
    <s v="0X50  MM T 1"/>
    <x v="2"/>
    <n v="41"/>
    <s v="T_A"/>
    <n v="3525315"/>
    <d v="2022-09-20T00:00:00"/>
    <d v="1899-12-30T20:50:00"/>
    <n v="52400"/>
    <n v="18250"/>
    <n v="34150"/>
    <n v="798760"/>
    <x v="0"/>
    <x v="0"/>
    <n v="70"/>
    <n v="2.0539906103286387E-3"/>
    <s v="Descargado"/>
    <d v="1899-12-30T22:06:58"/>
  </r>
  <r>
    <n v="970"/>
    <n v="21989"/>
    <d v="2022-09-19T00:00:00"/>
    <d v="1899-12-30T22:59:06"/>
    <s v="XVM-605"/>
    <x v="1"/>
    <n v="48880"/>
    <n v="17750"/>
    <n v="31130"/>
    <n v="828510"/>
    <s v="0X50  MM T 1"/>
    <x v="3"/>
    <n v="41"/>
    <s v="T_A"/>
    <n v="3525271"/>
    <d v="2022-09-20T00:00:00"/>
    <d v="1899-12-30T17:02:00"/>
    <n v="48760"/>
    <n v="17630"/>
    <n v="31130"/>
    <n v="829890"/>
    <x v="0"/>
    <x v="0"/>
    <n v="1.0000000000000001E-5"/>
    <n v="0"/>
    <s v="Descargado"/>
    <d v="1899-12-30T18:02:54"/>
  </r>
  <r>
    <n v="971"/>
    <n v="21990"/>
    <d v="2022-09-19T00:00:00"/>
    <d v="1899-12-30T23:05:15"/>
    <s v="TKF-858"/>
    <x v="1"/>
    <n v="48780"/>
    <n v="17950"/>
    <n v="30830"/>
    <n v="859340"/>
    <s v="0X50  MM T 3"/>
    <x v="3"/>
    <n v="40"/>
    <s v="T_C"/>
    <n v="3525298"/>
    <d v="2022-09-20T00:00:00"/>
    <d v="1899-12-30T18:37:00"/>
    <n v="48620"/>
    <n v="17930"/>
    <n v="30690"/>
    <n v="860580"/>
    <x v="1"/>
    <x v="0"/>
    <n v="-140"/>
    <n v="-4.5410314628608495E-3"/>
    <s v="Descargado"/>
    <d v="1899-12-30T19:31:45"/>
  </r>
  <r>
    <n v="972"/>
    <n v="21992"/>
    <d v="2022-09-19T00:00:00"/>
    <d v="1899-12-30T23:16:46"/>
    <s v="JRP-101"/>
    <x v="1"/>
    <n v="48360"/>
    <n v="17410"/>
    <n v="30950"/>
    <n v="890290"/>
    <s v="0X50  MM T 2"/>
    <x v="3"/>
    <n v="42"/>
    <s v="T_B"/>
    <n v="3525291"/>
    <d v="2022-09-20T00:00:00"/>
    <d v="1899-12-30T18:08:00"/>
    <n v="48580"/>
    <n v="17660"/>
    <n v="30920"/>
    <n v="891500"/>
    <x v="0"/>
    <x v="0"/>
    <n v="-30"/>
    <n v="-9.6930533117932144E-4"/>
    <s v="Descargado"/>
    <d v="1899-12-30T18:51:14"/>
  </r>
  <r>
    <n v="973"/>
    <n v="21996"/>
    <d v="2022-09-19T00:00:00"/>
    <d v="1899-12-30T23:26:05"/>
    <s v="JRP-054"/>
    <x v="1"/>
    <n v="48840"/>
    <n v="17440"/>
    <n v="31400"/>
    <n v="921690"/>
    <s v="0X50  MM T 2"/>
    <x v="3"/>
    <n v="42"/>
    <s v="T_B"/>
    <n v="3525265"/>
    <d v="2022-09-20T00:00:00"/>
    <d v="1899-12-30T16:17:00"/>
    <n v="48740"/>
    <n v="17330"/>
    <n v="31410"/>
    <n v="922910"/>
    <x v="0"/>
    <x v="0"/>
    <n v="10"/>
    <n v="3.1847133757961782E-4"/>
    <s v="Descargado"/>
    <d v="1899-12-30T16:50:55"/>
  </r>
  <r>
    <n v="974"/>
    <n v="21998"/>
    <d v="2022-09-19T00:00:00"/>
    <d v="1899-12-30T23:38:22"/>
    <s v="TKD-395"/>
    <x v="1"/>
    <n v="48360"/>
    <n v="17760"/>
    <n v="30600"/>
    <n v="952290"/>
    <s v="0X50  MM T 2"/>
    <x v="3"/>
    <n v="42"/>
    <s v="T_B"/>
    <n v="3525273"/>
    <d v="2022-09-20T00:00:00"/>
    <d v="1899-12-30T17:05:00"/>
    <n v="48240"/>
    <n v="17610"/>
    <n v="30630"/>
    <n v="953540"/>
    <x v="0"/>
    <x v="0"/>
    <n v="30"/>
    <n v="9.8039215686274508E-4"/>
    <s v="Descargado"/>
    <d v="1899-12-30T17:26:38"/>
  </r>
  <r>
    <n v="975"/>
    <n v="22001"/>
    <d v="2022-09-19T00:00:00"/>
    <d v="1899-12-30T23:52:44"/>
    <s v="JRP-019"/>
    <x v="1"/>
    <n v="48880"/>
    <n v="17190"/>
    <n v="31690"/>
    <n v="983980"/>
    <s v="0X50  MM T 2"/>
    <x v="3"/>
    <n v="42"/>
    <s v="T_B"/>
    <n v="3525296"/>
    <d v="2022-09-20T00:00:00"/>
    <d v="1899-12-30T18:30:00"/>
    <n v="48800"/>
    <n v="17070"/>
    <n v="31730"/>
    <n v="985270"/>
    <x v="0"/>
    <x v="0"/>
    <n v="40"/>
    <n v="1.2622278321236984E-3"/>
    <s v="Descargado"/>
    <d v="1899-12-30T18:37:16"/>
  </r>
  <r>
    <n v="976"/>
    <n v="22005"/>
    <d v="2022-09-19T00:00:00"/>
    <d v="1899-12-30T23:59:49"/>
    <s v="ZNL-102"/>
    <x v="1"/>
    <n v="51980"/>
    <n v="18650"/>
    <n v="33330"/>
    <n v="1017310"/>
    <s v="0X50  MM T 2"/>
    <x v="5"/>
    <n v="42"/>
    <s v="T_B"/>
    <n v="3525323"/>
    <d v="2022-09-20T00:00:00"/>
    <d v="1899-12-30T21:27:00"/>
    <n v="51640"/>
    <n v="18510"/>
    <n v="33130"/>
    <n v="1018400"/>
    <x v="0"/>
    <x v="0"/>
    <n v="-200"/>
    <n v="-6.0006000600060002E-3"/>
    <s v="Descargado"/>
    <d v="1899-12-30T21:27:11"/>
  </r>
  <r>
    <n v="977"/>
    <n v="22010"/>
    <d v="2022-09-20T00:00:00"/>
    <d v="1899-12-30T01:44:56"/>
    <s v="KUK-608"/>
    <x v="1"/>
    <n v="51600"/>
    <n v="18090"/>
    <n v="33510"/>
    <n v="1050820"/>
    <s v="0X50  MM T 1"/>
    <x v="2"/>
    <n v="41"/>
    <s v="T_A"/>
    <n v="3525317"/>
    <d v="2022-09-20T00:00:00"/>
    <d v="1899-12-30T21:08:00"/>
    <n v="51420"/>
    <n v="18010"/>
    <n v="33410"/>
    <n v="1051810"/>
    <x v="0"/>
    <x v="0"/>
    <n v="-100"/>
    <n v="-2.9841838257236644E-3"/>
    <s v="Descargado"/>
    <d v="1899-12-30T19:23:04"/>
  </r>
  <r>
    <n v="978"/>
    <n v="22011"/>
    <d v="2022-09-20T00:00:00"/>
    <d v="1899-12-30T02:03:25"/>
    <s v="SXV-915"/>
    <x v="1"/>
    <n v="52220"/>
    <n v="16960"/>
    <n v="35260"/>
    <n v="1086080"/>
    <s v="0X50  MM T 1"/>
    <x v="5"/>
    <n v="41"/>
    <s v="T_A"/>
    <n v="3525245"/>
    <d v="2022-09-20T00:00:00"/>
    <d v="1899-12-30T15:43:00"/>
    <n v="52180"/>
    <n v="16820"/>
    <n v="35360"/>
    <n v="1087170"/>
    <x v="0"/>
    <x v="0"/>
    <n v="100"/>
    <n v="2.8360748723766306E-3"/>
    <s v="Descargado"/>
    <d v="1899-12-30T13:39:35"/>
  </r>
  <r>
    <n v="979"/>
    <n v="22013"/>
    <d v="2022-09-20T00:00:00"/>
    <d v="1899-12-30T02:15:16"/>
    <s v="WAD-711"/>
    <x v="1"/>
    <n v="48880"/>
    <n v="17910"/>
    <n v="30970"/>
    <n v="1117050"/>
    <s v="0X50  MM T 1"/>
    <x v="3"/>
    <n v="41"/>
    <s v="T_A"/>
    <n v="3525337"/>
    <d v="2022-09-20T00:00:00"/>
    <d v="1899-12-30T23:05:00"/>
    <n v="48940"/>
    <n v="17970"/>
    <n v="30970"/>
    <n v="1118140"/>
    <x v="0"/>
    <x v="0"/>
    <n v="1.0000000000000001E-5"/>
    <n v="0"/>
    <s v="Descargado"/>
    <d v="1899-12-30T20:49:44"/>
  </r>
  <r>
    <n v="980"/>
    <n v="22017"/>
    <d v="2022-09-20T00:00:00"/>
    <d v="1899-12-30T02:31:40"/>
    <s v="GDW-444"/>
    <x v="1"/>
    <n v="51860"/>
    <n v="18870"/>
    <n v="32990"/>
    <n v="1150040"/>
    <s v="0X50  MM T 1"/>
    <x v="5"/>
    <n v="41"/>
    <s v="T_A"/>
    <n v="3525326"/>
    <d v="2022-09-20T00:00:00"/>
    <d v="1899-12-30T21:46:00"/>
    <n v="51700"/>
    <n v="18710"/>
    <n v="32990"/>
    <n v="1151130"/>
    <x v="0"/>
    <x v="0"/>
    <n v="1.0000000000000001E-5"/>
    <n v="0"/>
    <s v="Descargado"/>
    <d v="1899-12-30T19:14:20"/>
  </r>
  <r>
    <n v="981"/>
    <n v="22020"/>
    <d v="2022-09-20T00:00:00"/>
    <d v="1899-12-30T02:59:03"/>
    <s v="SVO-727"/>
    <x v="1"/>
    <n v="52380"/>
    <n v="18020"/>
    <n v="34360"/>
    <n v="1184400"/>
    <s v="0X50  MM T 1"/>
    <x v="5"/>
    <n v="41"/>
    <s v="T_A"/>
    <n v="3525327"/>
    <d v="2022-09-20T00:00:00"/>
    <d v="1899-12-30T22:12:00"/>
    <n v="52260"/>
    <n v="17890"/>
    <n v="34370"/>
    <n v="1185500"/>
    <x v="0"/>
    <x v="0"/>
    <n v="10"/>
    <n v="2.9103608847497089E-4"/>
    <s v="Descargado"/>
    <d v="1899-12-30T19:12:57"/>
  </r>
  <r>
    <n v="982"/>
    <n v="22025"/>
    <d v="2022-09-20T00:00:00"/>
    <d v="1899-12-30T03:39:26"/>
    <s v="JYN-999"/>
    <x v="1"/>
    <n v="51560"/>
    <n v="17440"/>
    <n v="34120"/>
    <n v="1218520"/>
    <s v="0X50  MM T 1"/>
    <x v="5"/>
    <n v="41"/>
    <s v="T_A"/>
    <n v="3525253"/>
    <d v="2022-09-20T00:00:00"/>
    <d v="1899-12-30T16:16:00"/>
    <n v="51420"/>
    <n v="17310"/>
    <n v="34110"/>
    <n v="1219610"/>
    <x v="0"/>
    <x v="0"/>
    <n v="-10"/>
    <n v="-2.9308323563892143E-4"/>
    <s v="Descargado"/>
    <d v="1899-12-30T12:36:34"/>
  </r>
  <r>
    <n v="983"/>
    <n v="22026"/>
    <d v="2022-09-20T00:00:00"/>
    <d v="1899-12-30T04:32:02"/>
    <s v="GDW-424"/>
    <x v="1"/>
    <n v="51880"/>
    <n v="17940"/>
    <n v="33940"/>
    <n v="1252460"/>
    <s v="0X50  MM T 1"/>
    <x v="5"/>
    <n v="41"/>
    <s v="T_A"/>
    <n v="3525335"/>
    <d v="2022-09-20T00:00:00"/>
    <d v="1899-12-30T22:54:00"/>
    <n v="51720"/>
    <n v="17810"/>
    <n v="33910"/>
    <n v="1253520"/>
    <x v="0"/>
    <x v="0"/>
    <n v="-30"/>
    <n v="-8.839127872716559E-4"/>
    <s v="Descargado"/>
    <d v="1899-12-30T18:21:58"/>
  </r>
  <r>
    <n v="984"/>
    <n v="22027"/>
    <d v="2022-09-20T00:00:00"/>
    <d v="1899-12-30T05:02:45"/>
    <s v="TLM-028"/>
    <x v="1"/>
    <n v="52340"/>
    <n v="18310"/>
    <n v="34030"/>
    <n v="1286490"/>
    <s v="0X50  MM T 2"/>
    <x v="5"/>
    <n v="42"/>
    <s v="T_B"/>
    <n v="3525336"/>
    <d v="2022-09-20T00:00:00"/>
    <d v="1899-12-30T22:57:00"/>
    <n v="52300"/>
    <n v="18180"/>
    <n v="34120"/>
    <n v="1287640"/>
    <x v="0"/>
    <x v="0"/>
    <n v="90"/>
    <n v="2.644725242433147E-3"/>
    <s v="Descargado"/>
    <d v="1899-12-30T17:54:15"/>
  </r>
  <r>
    <n v="985"/>
    <n v="22028"/>
    <d v="2022-09-20T00:00:00"/>
    <d v="1899-12-30T05:08:48"/>
    <s v="JRP-060"/>
    <x v="1"/>
    <n v="48520"/>
    <n v="17170"/>
    <n v="31350"/>
    <n v="1317840"/>
    <s v="0X50  MM T 2"/>
    <x v="3"/>
    <n v="42"/>
    <s v="T_B"/>
    <n v="3525267"/>
    <d v="2022-09-20T00:00:00"/>
    <d v="1899-12-30T16:43:00"/>
    <n v="48540"/>
    <n v="17360"/>
    <n v="31180"/>
    <n v="1318820"/>
    <x v="0"/>
    <x v="0"/>
    <n v="-170"/>
    <n v="-5.4226475279106857E-3"/>
    <s v="Descargado"/>
    <d v="1899-12-30T11:34:12"/>
  </r>
  <r>
    <n v="986"/>
    <n v="22029"/>
    <d v="2022-09-20T00:00:00"/>
    <d v="1899-12-30T05:24:17"/>
    <s v="GDY-712"/>
    <x v="1"/>
    <n v="52200"/>
    <n v="18090"/>
    <n v="34110"/>
    <n v="1351950"/>
    <s v="0X50  MM T 2"/>
    <x v="5"/>
    <n v="42"/>
    <s v="T_B"/>
    <n v="3525249"/>
    <d v="2022-09-20T00:00:00"/>
    <d v="1899-12-30T14:58:00"/>
    <n v="52700"/>
    <n v="18580"/>
    <n v="34120"/>
    <n v="1352940"/>
    <x v="0"/>
    <x v="0"/>
    <n v="10"/>
    <n v="2.931691586045148E-4"/>
    <s v="Descargado"/>
    <d v="1899-12-30T09:33:43"/>
  </r>
  <r>
    <n v="987"/>
    <n v="22030"/>
    <d v="2022-09-20T00:00:00"/>
    <d v="1899-12-30T05:41:14"/>
    <s v="JYW-480"/>
    <x v="1"/>
    <n v="52460"/>
    <n v="18380"/>
    <n v="34080"/>
    <n v="1386030"/>
    <s v="0X50  MM T 2"/>
    <x v="5"/>
    <n v="42"/>
    <s v="T_B"/>
    <n v="3525250"/>
    <d v="2022-09-20T00:00:00"/>
    <d v="1899-12-30T15:03:00"/>
    <n v="52420"/>
    <n v="18260"/>
    <n v="34160"/>
    <n v="1387100"/>
    <x v="0"/>
    <x v="0"/>
    <n v="80"/>
    <n v="2.3474178403755869E-3"/>
    <s v="Descargado"/>
    <d v="1899-12-30T09:21:46"/>
  </r>
  <r>
    <n v="988"/>
    <n v="22032"/>
    <d v="2022-09-20T00:00:00"/>
    <d v="1899-12-30T07:55:58"/>
    <s v="ZDA-274"/>
    <x v="1"/>
    <n v="48540"/>
    <n v="17260"/>
    <n v="31280"/>
    <n v="1417310"/>
    <s v="0X50  MM T 2"/>
    <x v="3"/>
    <n v="42"/>
    <s v="T_B"/>
    <n v="3525338"/>
    <d v="2022-09-20T00:00:00"/>
    <d v="1899-12-30T23:22:00"/>
    <n v="48760"/>
    <n v="17340"/>
    <n v="31420"/>
    <n v="1418520"/>
    <x v="0"/>
    <x v="0"/>
    <n v="140"/>
    <n v="4.475703324808184E-3"/>
    <s v="Descargado"/>
    <d v="1899-12-30T15:26:02"/>
  </r>
  <r>
    <n v="989"/>
    <n v="22034"/>
    <d v="2022-09-20T00:00:00"/>
    <d v="1899-12-30T07:58:12"/>
    <s v="SZM-785"/>
    <x v="1"/>
    <n v="52040"/>
    <n v="17840"/>
    <n v="34200"/>
    <n v="1451510"/>
    <s v="0X50  MM T 2"/>
    <x v="2"/>
    <n v="42"/>
    <s v="T_B"/>
    <n v="3525403"/>
    <d v="2022-09-21T00:00:00"/>
    <d v="1899-12-30T09:13:00"/>
    <n v="52280"/>
    <n v="17910"/>
    <n v="34370"/>
    <n v="1452890"/>
    <x v="0"/>
    <x v="0"/>
    <n v="170"/>
    <n v="4.9707602339181291E-3"/>
    <s v="Descargado"/>
    <d v="1899-12-31T01:14:48"/>
  </r>
  <r>
    <n v="990"/>
    <n v="22038"/>
    <d v="2022-09-20T00:00:00"/>
    <d v="1899-12-30T08:37:37"/>
    <s v="VMT-018"/>
    <x v="1"/>
    <n v="50940"/>
    <n v="17220"/>
    <n v="33720"/>
    <n v="1485230"/>
    <s v="0X50  MM T 2"/>
    <x v="3"/>
    <n v="42"/>
    <s v="T_B"/>
    <n v="3525340"/>
    <d v="2022-09-20T00:00:00"/>
    <d v="1899-12-30T23:58:00"/>
    <n v="50940"/>
    <n v="17430"/>
    <n v="33510"/>
    <n v="1486400"/>
    <x v="0"/>
    <x v="0"/>
    <n v="-210"/>
    <n v="-6.2277580071174376E-3"/>
    <s v="Descargado"/>
    <d v="1899-12-30T15:20:23"/>
  </r>
  <r>
    <n v="991"/>
    <n v="22042"/>
    <d v="2022-09-20T00:00:00"/>
    <d v="1899-12-30T08:49:53"/>
    <s v="TLK-055"/>
    <x v="1"/>
    <n v="48560"/>
    <n v="17480"/>
    <n v="31080"/>
    <n v="1516310"/>
    <s v="0X50  MM T 2"/>
    <x v="3"/>
    <n v="42"/>
    <s v="T_B"/>
    <n v="3525339"/>
    <d v="2022-09-20T00:00:00"/>
    <d v="1899-12-30T23:39:00"/>
    <n v="48460"/>
    <n v="17410"/>
    <n v="31050"/>
    <n v="1517450"/>
    <x v="0"/>
    <x v="0"/>
    <n v="-30"/>
    <n v="-9.6525096525096527E-4"/>
    <s v="Descargado"/>
    <d v="1899-12-30T14:49:07"/>
  </r>
  <r>
    <n v="992"/>
    <n v="22045"/>
    <d v="2022-09-20T00:00:00"/>
    <d v="1899-12-30T08:59:53"/>
    <s v="SKI-254"/>
    <x v="1"/>
    <n v="48880"/>
    <n v="17930"/>
    <n v="30950"/>
    <n v="1547260"/>
    <s v="0X50  MM T 1"/>
    <x v="3"/>
    <n v="41"/>
    <s v="T_A"/>
    <n v="3525342"/>
    <d v="2022-09-21T00:00:00"/>
    <d v="1899-12-30T00:05:00"/>
    <n v="48920"/>
    <n v="17820"/>
    <n v="31100"/>
    <n v="1548550"/>
    <x v="0"/>
    <x v="0"/>
    <n v="150"/>
    <n v="4.8465266558966073E-3"/>
    <s v="Descargado"/>
    <d v="1899-12-30T15:05:07"/>
  </r>
  <r>
    <n v="993"/>
    <n v="22049"/>
    <d v="2022-09-20T00:00:00"/>
    <d v="1899-12-30T09:26:12"/>
    <s v="SWM-440"/>
    <x v="1"/>
    <n v="51880"/>
    <n v="18010"/>
    <n v="33870"/>
    <n v="1581130"/>
    <s v="0X50  MM T 1"/>
    <x v="5"/>
    <n v="41"/>
    <s v="T_A"/>
    <n v="3525435"/>
    <d v="2022-09-21T00:00:00"/>
    <d v="1899-12-30T11:39:00"/>
    <n v="51740"/>
    <n v="17900"/>
    <n v="33840"/>
    <n v="1582390"/>
    <x v="0"/>
    <x v="0"/>
    <n v="-30"/>
    <n v="-8.8573959255978745E-4"/>
    <s v="Descargado"/>
    <d v="1899-12-31T02:12:48"/>
  </r>
  <r>
    <n v="994"/>
    <n v="22058"/>
    <d v="2022-09-20T00:00:00"/>
    <d v="1899-12-30T10:12:42"/>
    <s v="TMF-819"/>
    <x v="1"/>
    <n v="48640"/>
    <n v="17460"/>
    <n v="31180"/>
    <n v="1612310"/>
    <s v="0X50  MM T 1"/>
    <x v="3"/>
    <n v="41"/>
    <s v="T_A"/>
    <n v="3525351"/>
    <d v="2022-09-21T00:00:00"/>
    <d v="1899-12-30T00:36:00"/>
    <n v="48620"/>
    <n v="17350"/>
    <n v="31270"/>
    <n v="1613660"/>
    <x v="0"/>
    <x v="0"/>
    <n v="90"/>
    <n v="2.8864656831302116E-3"/>
    <s v="Descargado"/>
    <d v="1899-12-30T14:23:18"/>
  </r>
  <r>
    <n v="995"/>
    <n v="22078"/>
    <d v="2022-09-20T00:00:00"/>
    <d v="1899-12-30T11:10:00"/>
    <s v="JRP-073"/>
    <x v="1"/>
    <n v="48760"/>
    <n v="17590"/>
    <n v="31170"/>
    <n v="1643480"/>
    <s v="0X50  MM T 1"/>
    <x v="3"/>
    <n v="41"/>
    <s v="T_A"/>
    <n v="3525354"/>
    <d v="2022-09-21T00:00:00"/>
    <d v="1899-12-30T01:03:00"/>
    <n v="48700"/>
    <n v="17530"/>
    <n v="31170"/>
    <n v="1644830"/>
    <x v="0"/>
    <x v="0"/>
    <n v="1.0000000000000001E-5"/>
    <n v="0"/>
    <s v="Descargado"/>
    <d v="1899-12-30T13:53:00"/>
  </r>
  <r>
    <n v="996"/>
    <n v="22079"/>
    <d v="2022-09-20T00:00:00"/>
    <d v="1899-12-30T11:32:41"/>
    <s v="TJZ-838"/>
    <x v="1"/>
    <n v="51920"/>
    <n v="17520"/>
    <n v="34400"/>
    <n v="1677880"/>
    <s v="0X50  MM T 1"/>
    <x v="3"/>
    <n v="41"/>
    <s v="T_A"/>
    <n v="3525358"/>
    <d v="2022-09-21T00:00:00"/>
    <d v="1899-12-30T01:20:00"/>
    <n v="52260"/>
    <n v="17830"/>
    <n v="34430"/>
    <n v="1679260"/>
    <x v="0"/>
    <x v="0"/>
    <n v="30"/>
    <n v="8.7209302325581394E-4"/>
    <s v="Descargado"/>
    <d v="1899-12-30T13:47:19"/>
  </r>
  <r>
    <n v="997"/>
    <n v="22093"/>
    <d v="2022-09-20T00:00:00"/>
    <d v="1899-12-30T11:54:49"/>
    <s v="STO-302"/>
    <x v="1"/>
    <n v="50900"/>
    <n v="17180"/>
    <n v="33720"/>
    <n v="1711600"/>
    <s v="0X50  MM T 1"/>
    <x v="4"/>
    <n v="41"/>
    <s v="T_A"/>
    <n v="3525411"/>
    <d v="2022-09-21T00:00:00"/>
    <d v="1899-12-30T10:15:00"/>
    <n v="51220"/>
    <n v="17360"/>
    <n v="33860"/>
    <n v="1713120"/>
    <x v="0"/>
    <x v="0"/>
    <n v="140"/>
    <n v="4.1518386714116248E-3"/>
    <s v="Descargado"/>
    <d v="1899-12-30T22:20:11"/>
  </r>
  <r>
    <n v="998"/>
    <n v="22102"/>
    <d v="2022-09-20T00:00:00"/>
    <d v="1899-12-30T12:37:19"/>
    <s v="SNW-940"/>
    <x v="1"/>
    <n v="51980"/>
    <n v="17880"/>
    <n v="34100"/>
    <n v="1745700"/>
    <s v="0X50  MM T 3"/>
    <x v="5"/>
    <n v="40"/>
    <s v="T_C"/>
    <n v="3525381"/>
    <d v="2022-09-21T00:00:00"/>
    <d v="1899-12-30T07:27:00"/>
    <n v="51940"/>
    <n v="17780"/>
    <n v="34160"/>
    <n v="1747280"/>
    <x v="1"/>
    <x v="0"/>
    <n v="60"/>
    <n v="1.7595307917888563E-3"/>
    <s v="Descargado"/>
    <d v="1899-12-30T18:49:41"/>
  </r>
  <r>
    <n v="999"/>
    <n v="22114"/>
    <d v="2022-09-20T00:00:00"/>
    <d v="1899-12-30T13:54:19"/>
    <s v="GDX-645"/>
    <x v="1"/>
    <n v="51740"/>
    <n v="18380"/>
    <n v="33360"/>
    <n v="1779060"/>
    <s v="0X50  MM T 1"/>
    <x v="5"/>
    <n v="41"/>
    <s v="T_A"/>
    <n v="3525382"/>
    <d v="2022-09-21T00:00:00"/>
    <d v="1899-12-30T07:28:00"/>
    <n v="51720"/>
    <n v="18300"/>
    <n v="33420"/>
    <n v="1780700"/>
    <x v="0"/>
    <x v="0"/>
    <n v="60"/>
    <n v="1.7985611510791368E-3"/>
    <s v="Descargado"/>
    <d v="1899-12-30T17:33:41"/>
  </r>
  <r>
    <n v="1000"/>
    <n v="22115"/>
    <d v="2022-09-20T00:00:00"/>
    <d v="1899-12-30T14:03:58"/>
    <s v="GDY-708"/>
    <x v="1"/>
    <n v="51800"/>
    <n v="17450"/>
    <n v="34350"/>
    <n v="1813410"/>
    <s v="0X50  MM T 1"/>
    <x v="5"/>
    <n v="41"/>
    <s v="T_A"/>
    <n v="3525436"/>
    <d v="2022-09-21T00:00:00"/>
    <d v="1899-12-30T13:20:00"/>
    <n v="52100"/>
    <n v="17820"/>
    <n v="34280"/>
    <n v="1814980"/>
    <x v="0"/>
    <x v="0"/>
    <n v="-70"/>
    <n v="-2.0378457059679767E-3"/>
    <s v="Descargado"/>
    <d v="1899-12-30T23:16:02"/>
  </r>
  <r>
    <n v="1001"/>
    <n v="22116"/>
    <d v="2022-09-20T00:00:00"/>
    <d v="1899-12-30T14:24:13"/>
    <s v="TSR-898"/>
    <x v="1"/>
    <n v="48740"/>
    <n v="17590"/>
    <n v="31150"/>
    <n v="1844560"/>
    <s v="0X50  MM T 1"/>
    <x v="3"/>
    <n v="41"/>
    <s v="T_A"/>
    <n v="3525395"/>
    <d v="2022-09-21T00:00:00"/>
    <d v="1899-12-30T08:37:00"/>
    <n v="48940"/>
    <n v="17710"/>
    <n v="31230"/>
    <n v="1846210"/>
    <x v="0"/>
    <x v="0"/>
    <n v="80"/>
    <n v="2.5682182985553772E-3"/>
    <s v="Descargado"/>
    <d v="1899-12-30T18:12:47"/>
  </r>
  <r>
    <n v="1002"/>
    <n v="22117"/>
    <d v="2022-09-20T00:00:00"/>
    <d v="1899-12-30T14:33:59"/>
    <s v="FNL-707"/>
    <x v="1"/>
    <n v="52180"/>
    <n v="17300"/>
    <n v="34880"/>
    <n v="1879440"/>
    <s v="0X50  MM T 2"/>
    <x v="5"/>
    <n v="42"/>
    <s v="T_B"/>
    <n v="3525398"/>
    <d v="2022-09-21T00:00:00"/>
    <d v="1899-12-30T09:05:00"/>
    <n v="52340"/>
    <n v="17360"/>
    <n v="34980"/>
    <n v="1881190"/>
    <x v="0"/>
    <x v="0"/>
    <n v="100"/>
    <n v="2.8669724770642203E-3"/>
    <s v="Descargado"/>
    <d v="1899-12-30T18:31:01"/>
  </r>
  <r>
    <n v="1003"/>
    <n v="22119"/>
    <d v="2022-09-20T00:00:00"/>
    <d v="1899-12-30T14:39:13"/>
    <s v="SZZ-775"/>
    <x v="1"/>
    <n v="51460"/>
    <n v="18130"/>
    <n v="33330"/>
    <n v="1912770"/>
    <s v="0X50  MM T 1"/>
    <x v="3"/>
    <n v="41"/>
    <s v="T_A"/>
    <n v="3525407"/>
    <d v="2022-09-21T00:00:00"/>
    <d v="1899-12-30T09:54:00"/>
    <n v="51320"/>
    <n v="18030"/>
    <n v="33290"/>
    <n v="1914480"/>
    <x v="0"/>
    <x v="0"/>
    <n v="-40"/>
    <n v="-1.2001200120012002E-3"/>
    <s v="Descargado"/>
    <d v="1899-12-30T19:14:47"/>
  </r>
  <r>
    <n v="1004"/>
    <n v="22133"/>
    <d v="2022-09-20T00:00:00"/>
    <d v="1899-12-30T15:54:43"/>
    <s v="JRP-061"/>
    <x v="1"/>
    <n v="48220"/>
    <n v="17270"/>
    <n v="30950"/>
    <n v="1943720"/>
    <s v="0X50  MM T 1"/>
    <x v="3"/>
    <n v="41"/>
    <s v="T_A"/>
    <n v="3525405"/>
    <d v="2022-09-21T00:00:00"/>
    <d v="1899-12-30T09:33:00"/>
    <n v="48200"/>
    <n v="17070"/>
    <n v="31130"/>
    <n v="1945610"/>
    <x v="0"/>
    <x v="0"/>
    <n v="180"/>
    <n v="5.8158319870759293E-3"/>
    <s v="Descargado"/>
    <d v="1899-12-30T17:38:17"/>
  </r>
  <r>
    <n v="1005"/>
    <n v="22149"/>
    <d v="2022-09-20T00:00:00"/>
    <d v="1899-12-30T17:09:40"/>
    <s v="TKD-337"/>
    <x v="1"/>
    <n v="48260"/>
    <n v="16470"/>
    <n v="31790"/>
    <n v="1975510"/>
    <s v="0X50  MM T 1"/>
    <x v="3"/>
    <n v="41"/>
    <s v="T_A"/>
    <n v="3525406"/>
    <d v="2022-09-21T00:00:00"/>
    <d v="1899-12-30T09:42:00"/>
    <n v="48480"/>
    <n v="16390"/>
    <n v="32090"/>
    <n v="1977700"/>
    <x v="0"/>
    <x v="0"/>
    <n v="300"/>
    <n v="9.4369298521547653E-3"/>
    <s v="Descargado"/>
    <d v="1899-12-30T16:32:20"/>
  </r>
  <r>
    <n v="1006"/>
    <n v="22150"/>
    <d v="2022-09-20T00:00:00"/>
    <d v="1899-12-30T17:16:31"/>
    <s v="JRP-057"/>
    <x v="1"/>
    <n v="48900"/>
    <n v="17010"/>
    <n v="31890"/>
    <n v="2007400"/>
    <s v="0X50  MM T 1"/>
    <x v="3"/>
    <n v="41"/>
    <s v="T_A"/>
    <n v="3525409"/>
    <d v="2022-09-21T00:00:00"/>
    <d v="1899-12-30T10:03:00"/>
    <n v="49220"/>
    <n v="16990"/>
    <n v="32230"/>
    <n v="2009930"/>
    <x v="0"/>
    <x v="0"/>
    <n v="340"/>
    <n v="1.0661649419880841E-2"/>
    <s v="Descargado"/>
    <d v="1899-12-30T16:46:29"/>
  </r>
  <r>
    <n v="1007"/>
    <n v="22398"/>
    <d v="2022-09-20T00:00:00"/>
    <d v="1899-12-30T19:29:22"/>
    <s v="SSW-836"/>
    <x v="1"/>
    <n v="48680"/>
    <n v="17410"/>
    <n v="31270"/>
    <n v="2038670"/>
    <s v="0X50  MM T 2"/>
    <x v="3"/>
    <n v="42"/>
    <s v="T_B"/>
    <n v="3525445"/>
    <d v="2022-09-21T00:00:00"/>
    <d v="1899-12-30T13:41:00"/>
    <n v="48780"/>
    <n v="17310"/>
    <n v="31470"/>
    <n v="2041400"/>
    <x v="0"/>
    <x v="0"/>
    <n v="200"/>
    <n v="6.3959066197633516E-3"/>
    <s v="Descargado"/>
    <d v="1899-12-30T18:11:38"/>
  </r>
  <r>
    <n v="1008"/>
    <n v="22399"/>
    <d v="2022-09-20T00:00:00"/>
    <d v="1899-12-30T19:40:04"/>
    <s v="JRO-999"/>
    <x v="1"/>
    <n v="48640"/>
    <n v="17270"/>
    <n v="31370"/>
    <n v="2070040"/>
    <s v="0X50  MM T 2"/>
    <x v="3"/>
    <n v="42"/>
    <s v="T_B"/>
    <n v="3525466"/>
    <d v="2022-09-21T00:00:00"/>
    <d v="1899-12-30T14:49:00"/>
    <n v="48640"/>
    <n v="17190"/>
    <n v="31450"/>
    <n v="2072850"/>
    <x v="0"/>
    <x v="0"/>
    <n v="80"/>
    <n v="2.5502072043353521E-3"/>
    <s v="Descargado"/>
    <d v="1899-12-30T19:08:56"/>
  </r>
  <r>
    <n v="1009"/>
    <n v="22407"/>
    <d v="2022-09-20T00:00:00"/>
    <d v="1899-12-30T20:28:18"/>
    <s v="LJZ-672"/>
    <x v="1"/>
    <n v="52200"/>
    <n v="18520"/>
    <n v="33680"/>
    <n v="2103720"/>
    <s v="0X50  MM T 2"/>
    <x v="4"/>
    <n v="42"/>
    <s v="T_B"/>
    <n v="3525420"/>
    <d v="2022-09-21T00:00:00"/>
    <d v="1899-12-30T10:35:00"/>
    <n v="52400"/>
    <n v="18600"/>
    <n v="33800"/>
    <n v="2106650"/>
    <x v="0"/>
    <x v="0"/>
    <n v="120"/>
    <n v="3.5629453681710215E-3"/>
    <s v="Descargado"/>
    <d v="1899-12-30T14:06:42"/>
  </r>
  <r>
    <n v="1010"/>
    <n v="22409"/>
    <d v="2022-09-20T00:00:00"/>
    <d v="1899-12-30T20:31:41"/>
    <s v="GDX-062"/>
    <x v="1"/>
    <n v="52040"/>
    <n v="17570"/>
    <n v="34470"/>
    <n v="2138190"/>
    <s v="0X50  MM T 3"/>
    <x v="4"/>
    <n v="40"/>
    <s v="T_C"/>
    <n v="3525422"/>
    <d v="2022-09-21T00:00:00"/>
    <d v="1899-12-30T10:59:00"/>
    <n v="52100"/>
    <n v="17680"/>
    <n v="34420"/>
    <n v="2141070"/>
    <x v="1"/>
    <x v="0"/>
    <n v="-50"/>
    <n v="-1.450536698578474E-3"/>
    <s v="Descargado"/>
    <d v="1899-12-30T14:27:19"/>
  </r>
  <r>
    <n v="1011"/>
    <n v="22411"/>
    <d v="2022-09-20T00:00:00"/>
    <d v="1899-12-30T20:38:50"/>
    <s v="JYN-567"/>
    <x v="1"/>
    <n v="51840"/>
    <n v="17240"/>
    <n v="34600"/>
    <n v="2172790"/>
    <s v="0X50  MM T 2"/>
    <x v="5"/>
    <n v="42"/>
    <s v="T_B"/>
    <n v="3525431"/>
    <d v="2022-09-21T00:00:00"/>
    <d v="1899-12-30T13:17:00"/>
    <n v="51780"/>
    <n v="17140"/>
    <n v="34640"/>
    <n v="2175710"/>
    <x v="0"/>
    <x v="0"/>
    <n v="40"/>
    <n v="1.1560693641618498E-3"/>
    <s v="Descargado"/>
    <d v="1899-12-30T16:38:10"/>
  </r>
  <r>
    <n v="1012"/>
    <n v="22413"/>
    <d v="2022-09-20T00:00:00"/>
    <d v="1899-12-30T20:44:07"/>
    <s v="STW-825"/>
    <x v="1"/>
    <n v="51480"/>
    <n v="17190"/>
    <n v="34290"/>
    <n v="2207080"/>
    <s v="0X50  MM T 2"/>
    <x v="4"/>
    <n v="42"/>
    <s v="T_B"/>
    <n v="3525417"/>
    <d v="2022-09-21T00:00:00"/>
    <d v="1899-12-30T10:20:00"/>
    <n v="51700"/>
    <n v="17330"/>
    <n v="34370"/>
    <n v="2210080"/>
    <x v="0"/>
    <x v="0"/>
    <n v="80"/>
    <n v="2.3330417031204435E-3"/>
    <s v="Descargado"/>
    <d v="1899-12-30T13:35:53"/>
  </r>
  <r>
    <n v="1013"/>
    <n v="22414"/>
    <d v="2022-09-20T00:00:00"/>
    <d v="1899-12-30T20:52:00"/>
    <s v="JRP-080"/>
    <x v="1"/>
    <n v="48400"/>
    <n v="17280"/>
    <n v="31120"/>
    <n v="2238200"/>
    <s v="0X50  MM T 2"/>
    <x v="3"/>
    <n v="42"/>
    <s v="T_B"/>
    <n v="3525450"/>
    <d v="2022-09-21T00:00:00"/>
    <d v="1899-12-30T14:13:00"/>
    <n v="48400"/>
    <n v="17270"/>
    <n v="31130"/>
    <n v="2241210"/>
    <x v="0"/>
    <x v="0"/>
    <n v="10"/>
    <n v="3.2133676092544985E-4"/>
    <s v="Descargado"/>
    <d v="1899-12-30T17:21:00"/>
  </r>
  <r>
    <n v="1014"/>
    <n v="22417"/>
    <d v="2022-09-20T00:00:00"/>
    <d v="1899-12-30T21:04:08"/>
    <s v="TPP-899"/>
    <x v="1"/>
    <n v="52220"/>
    <n v="17200"/>
    <n v="35020"/>
    <n v="2273220"/>
    <s v="0X50  MM T 2"/>
    <x v="4"/>
    <n v="42"/>
    <s v="T_B"/>
    <n v="3525421"/>
    <d v="2022-09-21T00:00:00"/>
    <d v="1899-12-30T10:47:00"/>
    <n v="52280"/>
    <n v="17320"/>
    <n v="34960"/>
    <n v="2276170"/>
    <x v="0"/>
    <x v="0"/>
    <n v="-60"/>
    <n v="-1.7133066818960593E-3"/>
    <s v="Descargado"/>
    <d v="1899-12-30T13:42:52"/>
  </r>
  <r>
    <n v="1015"/>
    <n v="22418"/>
    <d v="2022-09-20T00:00:00"/>
    <d v="1899-12-30T21:08:56"/>
    <s v="GDY-703"/>
    <x v="1"/>
    <n v="51880"/>
    <n v="18260"/>
    <n v="33620"/>
    <n v="2306840"/>
    <s v="0X50  MM T 2"/>
    <x v="5"/>
    <n v="42"/>
    <s v="T_B"/>
    <n v="3525470"/>
    <d v="2022-09-21T00:00:00"/>
    <d v="1899-12-30T14:58:00"/>
    <n v="51760"/>
    <n v="18130"/>
    <n v="33630"/>
    <n v="2309800"/>
    <x v="0"/>
    <x v="0"/>
    <n v="10"/>
    <n v="2.9744199881023202E-4"/>
    <s v="Descargado"/>
    <d v="1899-12-30T17:49:04"/>
  </r>
  <r>
    <n v="1016"/>
    <n v="22424"/>
    <d v="2022-09-20T00:00:00"/>
    <d v="1899-12-30T21:31:29"/>
    <s v="GDY-713"/>
    <x v="1"/>
    <n v="51820"/>
    <n v="18510"/>
    <n v="33310"/>
    <n v="2340150"/>
    <s v="0X50  MM T 1"/>
    <x v="5"/>
    <n v="41"/>
    <s v="T_A"/>
    <n v="3525439"/>
    <d v="2022-09-21T00:00:00"/>
    <d v="1899-12-30T13:22:00"/>
    <n v="51660"/>
    <n v="18350"/>
    <n v="33310"/>
    <n v="2343110"/>
    <x v="0"/>
    <x v="0"/>
    <n v="1.0000000000000001E-5"/>
    <n v="0"/>
    <s v="Descargado"/>
    <d v="1899-12-30T15:50:31"/>
  </r>
  <r>
    <n v="1017"/>
    <n v="22426"/>
    <d v="2022-09-20T00:00:00"/>
    <d v="1899-12-30T21:42:46"/>
    <s v="JYW-480"/>
    <x v="1"/>
    <n v="51940"/>
    <n v="18200"/>
    <n v="33740"/>
    <n v="2373890"/>
    <s v="0X50  MM T 2"/>
    <x v="5"/>
    <n v="42"/>
    <s v="T_B"/>
    <n v="3525440"/>
    <d v="2022-09-21T00:00:00"/>
    <d v="1899-12-30T13:26:00"/>
    <n v="52380"/>
    <n v="18590"/>
    <n v="33790"/>
    <n v="2376900"/>
    <x v="0"/>
    <x v="0"/>
    <n v="50"/>
    <n v="1.4819205690574985E-3"/>
    <s v="Descargado"/>
    <d v="1899-12-30T15:43:14"/>
  </r>
  <r>
    <n v="1018"/>
    <n v="22427"/>
    <d v="2022-09-20T00:00:00"/>
    <d v="1899-12-30T21:51:24"/>
    <s v="JRP-053"/>
    <x v="1"/>
    <n v="48060"/>
    <n v="17400"/>
    <n v="30660"/>
    <n v="2404550"/>
    <s v="0X50  MM T 2"/>
    <x v="3"/>
    <n v="42"/>
    <s v="T_B"/>
    <n v="3525475"/>
    <d v="2022-09-21T00:00:00"/>
    <d v="1899-12-30T15:15:00"/>
    <n v="48280"/>
    <n v="17420"/>
    <n v="30860"/>
    <n v="2407760"/>
    <x v="0"/>
    <x v="0"/>
    <n v="200"/>
    <n v="6.5231572080887146E-3"/>
    <s v="Descargado"/>
    <d v="1899-12-30T17:23:36"/>
  </r>
  <r>
    <n v="1019"/>
    <n v="22428"/>
    <d v="2022-09-20T00:00:00"/>
    <d v="1899-12-30T22:01:19"/>
    <s v="TGA-220"/>
    <x v="1"/>
    <n v="52020"/>
    <n v="18040"/>
    <n v="33980"/>
    <n v="2438530"/>
    <s v="0X50  MM T 2"/>
    <x v="5"/>
    <n v="42"/>
    <s v="T_B"/>
    <n v="3525493"/>
    <d v="2022-09-21T00:00:00"/>
    <d v="1899-12-30T17:14:00"/>
    <n v="51900"/>
    <n v="17890"/>
    <n v="34010"/>
    <n v="2441770"/>
    <x v="0"/>
    <x v="0"/>
    <n v="30"/>
    <n v="8.828722778104767E-4"/>
    <s v="Descargado"/>
    <d v="1899-12-30T19:12:41"/>
  </r>
  <r>
    <n v="1020"/>
    <n v="22433"/>
    <d v="2022-09-20T00:00:00"/>
    <d v="1899-12-30T22:19:23"/>
    <s v="JRP-054"/>
    <x v="1"/>
    <n v="48340"/>
    <n v="17420"/>
    <n v="30920"/>
    <n v="2469450"/>
    <s v="0X50  MM T 2"/>
    <x v="3"/>
    <n v="42"/>
    <s v="T_B"/>
    <n v="3525469"/>
    <d v="2022-09-21T00:00:00"/>
    <d v="1899-12-30T14:55:00"/>
    <n v="48340"/>
    <n v="17270"/>
    <n v="31070"/>
    <n v="2472840"/>
    <x v="0"/>
    <x v="0"/>
    <n v="150"/>
    <n v="4.8512289780077615E-3"/>
    <s v="Descargado"/>
    <d v="1899-12-30T16:35:37"/>
  </r>
  <r>
    <n v="1021"/>
    <n v="22437"/>
    <d v="2022-09-21T00:00:00"/>
    <d v="1899-12-30T02:03:23"/>
    <s v="XVM-605"/>
    <x v="1"/>
    <n v="48820"/>
    <n v="17840"/>
    <n v="30980"/>
    <n v="2500430"/>
    <s v="0X50  MM T 1"/>
    <x v="3"/>
    <n v="41"/>
    <s v="T_A"/>
    <n v="3525480"/>
    <d v="2022-09-21T00:00:00"/>
    <d v="1899-12-30T16:00:00"/>
    <n v="48500"/>
    <n v="17600"/>
    <n v="30900"/>
    <n v="2503740"/>
    <x v="0"/>
    <x v="0"/>
    <n v="-80"/>
    <n v="-2.5823111684958036E-3"/>
    <s v="Descargado"/>
    <d v="1899-12-30T13:56:37"/>
  </r>
  <r>
    <n v="1022"/>
    <n v="22438"/>
    <d v="2022-09-21T00:00:00"/>
    <d v="1899-12-30T02:15:57"/>
    <s v="JRP-101"/>
    <x v="1"/>
    <n v="48760"/>
    <n v="17640"/>
    <n v="31120"/>
    <n v="2531550"/>
    <s v="0X50  MM T 1"/>
    <x v="3"/>
    <n v="41"/>
    <s v="T_A"/>
    <n v="3525479"/>
    <d v="2022-09-21T00:00:00"/>
    <d v="1899-12-30T15:50:00"/>
    <n v="48580"/>
    <n v="17480"/>
    <n v="31100"/>
    <n v="2534840"/>
    <x v="0"/>
    <x v="0"/>
    <n v="-20"/>
    <n v="-6.426735218508997E-4"/>
    <s v="Descargado"/>
    <d v="1899-12-30T13:34:03"/>
  </r>
  <r>
    <n v="1023"/>
    <n v="22439"/>
    <d v="2022-09-21T00:00:00"/>
    <d v="1899-12-30T02:48:05"/>
    <s v="SMI-498"/>
    <x v="1"/>
    <n v="48780"/>
    <n v="17720"/>
    <n v="31060"/>
    <n v="2562610"/>
    <s v="0X50  MM T 1"/>
    <x v="3"/>
    <n v="41"/>
    <s v="T_A"/>
    <n v="3525486"/>
    <d v="2022-09-21T00:00:00"/>
    <d v="1899-12-30T16:44:00"/>
    <n v="48640"/>
    <n v="17690"/>
    <n v="30950"/>
    <n v="2565790"/>
    <x v="0"/>
    <x v="0"/>
    <n v="-110"/>
    <n v="-3.5415325177076628E-3"/>
    <s v="Descargado"/>
    <d v="1899-12-30T13:55:55"/>
  </r>
  <r>
    <n v="1024"/>
    <n v="22440"/>
    <d v="2022-09-21T00:00:00"/>
    <d v="1899-12-30T02:58:55"/>
    <s v="UPR-974"/>
    <x v="1"/>
    <n v="48240"/>
    <n v="17190"/>
    <n v="31050"/>
    <n v="2593660"/>
    <s v="0X50  MM T 1"/>
    <x v="3"/>
    <n v="41"/>
    <s v="T_A"/>
    <n v="3525494"/>
    <d v="2022-09-21T00:00:00"/>
    <d v="1899-12-30T17:21:00"/>
    <n v="47020"/>
    <n v="17030"/>
    <n v="29990"/>
    <n v="2595780"/>
    <x v="0"/>
    <x v="0"/>
    <n v="-1060"/>
    <n v="-3.4138486312399359E-2"/>
    <s v="Descargado"/>
    <d v="1899-12-30T14:22:05"/>
  </r>
  <r>
    <n v="1025"/>
    <n v="22441"/>
    <d v="2022-09-21T00:00:00"/>
    <d v="1899-12-30T03:40:57"/>
    <s v="SMA-268"/>
    <x v="1"/>
    <n v="47860"/>
    <n v="17400"/>
    <n v="30460"/>
    <n v="2624120"/>
    <s v="0X50  MM T 1"/>
    <x v="3"/>
    <n v="41"/>
    <s v="T_A"/>
    <n v="3525489"/>
    <d v="2022-09-21T00:00:00"/>
    <d v="1899-12-30T17:00:00"/>
    <n v="47580"/>
    <n v="17220"/>
    <n v="30360"/>
    <n v="2626140"/>
    <x v="0"/>
    <x v="0"/>
    <n v="-100"/>
    <n v="-3.2829940906106371E-3"/>
    <s v="Descargado"/>
    <d v="1899-12-30T13:19:03"/>
  </r>
  <r>
    <n v="1026"/>
    <n v="22442"/>
    <d v="2022-09-21T00:00:00"/>
    <d v="1899-12-30T03:52:00"/>
    <s v="TKD-395"/>
    <x v="1"/>
    <n v="48980"/>
    <n v="17860"/>
    <n v="31120"/>
    <n v="2655240"/>
    <s v="0X50  MM T 1"/>
    <x v="3"/>
    <n v="41"/>
    <s v="T_A"/>
    <n v="3525504"/>
    <d v="2022-09-21T00:00:00"/>
    <d v="1899-12-30T18:22:00"/>
    <n v="48720"/>
    <n v="17560"/>
    <n v="31160"/>
    <n v="2657300"/>
    <x v="0"/>
    <x v="0"/>
    <n v="40"/>
    <n v="1.2853470437017994E-3"/>
    <s v="Descargado"/>
    <d v="1899-12-30T14:30:00"/>
  </r>
  <r>
    <n v="1027"/>
    <n v="22443"/>
    <d v="2022-09-21T00:00:00"/>
    <d v="1899-12-30T04:37:45"/>
    <s v="UVO-715"/>
    <x v="1"/>
    <n v="52040"/>
    <n v="18610"/>
    <n v="33430"/>
    <n v="2688670"/>
    <s v="0X50  MM T 1"/>
    <x v="2"/>
    <n v="41"/>
    <s v="T_A"/>
    <n v="3525490"/>
    <d v="2022-09-21T00:00:00"/>
    <d v="1899-12-30T17:04:00"/>
    <n v="51700"/>
    <n v="18400"/>
    <n v="33300"/>
    <n v="2690600"/>
    <x v="0"/>
    <x v="0"/>
    <n v="-130"/>
    <n v="-3.8887227041579419E-3"/>
    <s v="Descargado"/>
    <d v="1899-12-30T12:26:15"/>
  </r>
  <r>
    <n v="1028"/>
    <n v="22444"/>
    <d v="2022-09-21T00:00:00"/>
    <d v="1899-12-30T04:25:38"/>
    <s v="JRP-060"/>
    <x v="1"/>
    <n v="48980"/>
    <n v="17310"/>
    <n v="31670"/>
    <n v="2720340"/>
    <s v="0X50  MM T 1"/>
    <x v="3"/>
    <n v="41"/>
    <s v="T_A"/>
    <n v="3525484"/>
    <d v="2022-09-21T00:00:00"/>
    <d v="1899-12-30T16:27:00"/>
    <n v="49000"/>
    <n v="17050"/>
    <n v="31950"/>
    <n v="2722550"/>
    <x v="0"/>
    <x v="0"/>
    <n v="280"/>
    <n v="8.8411746131986102E-3"/>
    <s v="Descargado"/>
    <d v="1899-12-30T12:01:22"/>
  </r>
  <r>
    <n v="1029"/>
    <n v="22445"/>
    <d v="2022-09-21T00:00:00"/>
    <d v="1899-12-30T05:05:29"/>
    <s v="JYN-658"/>
    <x v="1"/>
    <n v="51960"/>
    <n v="17510"/>
    <n v="34450"/>
    <n v="2754790"/>
    <s v="0X50  MM T 1"/>
    <x v="5"/>
    <n v="41"/>
    <s v="T_A"/>
    <n v="3525619"/>
    <d v="2022-09-22T00:00:00"/>
    <d v="1899-12-30T11:31:00"/>
    <n v="51720"/>
    <n v="17480"/>
    <n v="34240"/>
    <n v="2756790"/>
    <x v="0"/>
    <x v="0"/>
    <n v="-210"/>
    <n v="-6.0957910014513787E-3"/>
    <s v="Descargado"/>
    <d v="1899-12-31T06:25:31"/>
  </r>
  <r>
    <n v="1030"/>
    <n v="22450"/>
    <d v="2022-09-21T00:00:00"/>
    <d v="1899-12-30T11:12:45"/>
    <s v="WNP-941"/>
    <x v="1"/>
    <n v="52360"/>
    <n v="17680"/>
    <n v="34680"/>
    <n v="2789470"/>
    <s v="0X50  MM T 2"/>
    <x v="4"/>
    <n v="42"/>
    <s v="T_B"/>
    <n v="3525540"/>
    <d v="2022-09-21T00:00:00"/>
    <d v="1899-12-30T22:30:00"/>
    <n v="52380"/>
    <n v="17660"/>
    <n v="34720"/>
    <n v="2791510"/>
    <x v="0"/>
    <x v="0"/>
    <n v="40"/>
    <n v="1.1534025374855825E-3"/>
    <s v="Descargado"/>
    <d v="1899-12-30T11:17:15"/>
  </r>
  <r>
    <n v="1031"/>
    <n v="22451"/>
    <d v="2022-09-21T00:00:00"/>
    <d v="1899-12-30T11:16:51"/>
    <s v="ESQ-417"/>
    <x v="1"/>
    <n v="52460"/>
    <n v="18840"/>
    <n v="33620"/>
    <n v="2823090"/>
    <s v="0X50  MM T 2"/>
    <x v="5"/>
    <n v="42"/>
    <s v="T_B"/>
    <n v="3525537"/>
    <d v="2022-09-21T00:00:00"/>
    <d v="1899-12-30T22:15:00"/>
    <n v="52220"/>
    <n v="18670"/>
    <n v="33550"/>
    <n v="2825060"/>
    <x v="0"/>
    <x v="0"/>
    <n v="-70"/>
    <n v="-2.0820939916716239E-3"/>
    <s v="Descargado"/>
    <d v="1899-12-30T10:58:09"/>
  </r>
  <r>
    <n v="1032"/>
    <n v="22452"/>
    <d v="2022-09-21T00:00:00"/>
    <d v="1899-12-30T11:37:10"/>
    <s v="SXS-558"/>
    <x v="1"/>
    <n v="48660"/>
    <n v="17300"/>
    <n v="31360"/>
    <n v="2854450"/>
    <s v="0X50  MM T 1"/>
    <x v="3"/>
    <n v="41"/>
    <s v="T_A"/>
    <n v="3525511"/>
    <d v="2022-09-21T00:00:00"/>
    <d v="1899-12-30T20:23:00"/>
    <n v="48400"/>
    <n v="16710"/>
    <n v="31690"/>
    <n v="2856750"/>
    <x v="0"/>
    <x v="0"/>
    <n v="330"/>
    <n v="1.0522959183673469E-2"/>
    <s v="Descargado"/>
    <d v="1899-12-30T08:45:50"/>
  </r>
  <r>
    <n v="1033"/>
    <n v="22457"/>
    <d v="2022-09-21T00:00:00"/>
    <d v="1899-12-30T12:35:45"/>
    <s v="STZ-785"/>
    <x v="1"/>
    <n v="51500"/>
    <n v="16930"/>
    <n v="34570"/>
    <n v="2889020"/>
    <s v="0X50  MM T 1"/>
    <x v="5"/>
    <n v="41"/>
    <s v="T_A"/>
    <n v="3525625"/>
    <d v="2022-09-22T00:00:00"/>
    <d v="1899-12-30T13:09:00"/>
    <n v="51440"/>
    <n v="17650"/>
    <n v="33790"/>
    <n v="2890540"/>
    <x v="0"/>
    <x v="0"/>
    <n v="-780"/>
    <n v="-2.2562915822967891E-2"/>
    <s v="Descargado"/>
    <d v="1899-12-31T00:33:15"/>
  </r>
  <r>
    <n v="1034"/>
    <n v="22459"/>
    <d v="2022-09-21T00:00:00"/>
    <d v="1899-12-30T13:11:32"/>
    <s v="JRP-019"/>
    <x v="1"/>
    <n v="48820"/>
    <n v="17170"/>
    <n v="31650"/>
    <n v="2920670"/>
    <s v="0X50  MM T 1"/>
    <x v="3"/>
    <n v="41"/>
    <s v="T_A"/>
    <n v="3525538"/>
    <d v="2022-09-21T00:00:00"/>
    <d v="1899-12-30T22:25:00"/>
    <n v="48800"/>
    <n v="17070"/>
    <n v="31730"/>
    <n v="2922270"/>
    <x v="0"/>
    <x v="0"/>
    <n v="80"/>
    <n v="2.5276461295418639E-3"/>
    <s v="Descargado"/>
    <d v="1899-12-30T09:13:28"/>
  </r>
  <r>
    <n v="1035"/>
    <n v="22462"/>
    <d v="2022-09-21T00:00:00"/>
    <d v="1899-12-30T13:39:26"/>
    <s v="JYN-950"/>
    <x v="1"/>
    <n v="51700"/>
    <n v="17350"/>
    <n v="34350"/>
    <n v="2955020"/>
    <s v="0X50  MM T 1"/>
    <x v="5"/>
    <n v="41"/>
    <s v="T_A"/>
    <n v="3525614"/>
    <d v="2022-09-22T00:00:00"/>
    <d v="1899-12-30T10:24:00"/>
    <n v="52080"/>
    <n v="17720"/>
    <n v="34360"/>
    <n v="2956630"/>
    <x v="0"/>
    <x v="0"/>
    <n v="10"/>
    <n v="2.9112081513828241E-4"/>
    <s v="Descargado"/>
    <d v="1899-12-30T20:44:34"/>
  </r>
  <r>
    <n v="1036"/>
    <n v="22463"/>
    <d v="2022-09-21T00:00:00"/>
    <d v="1899-12-30T14:06:11"/>
    <s v="JRP-091"/>
    <x v="1"/>
    <n v="48360"/>
    <n v="17240"/>
    <n v="31120"/>
    <n v="2986140"/>
    <s v="0X50  MM T 3"/>
    <x v="3"/>
    <n v="40"/>
    <s v="T_C"/>
    <n v="3525604"/>
    <d v="2022-09-22T00:00:00"/>
    <d v="1899-12-30T07:55:00"/>
    <n v="48400"/>
    <n v="17190"/>
    <n v="31210"/>
    <n v="2987840"/>
    <x v="1"/>
    <x v="0"/>
    <n v="90"/>
    <n v="2.8920308483290488E-3"/>
    <s v="Descargado"/>
    <d v="1899-12-30T17:48:49"/>
  </r>
  <r>
    <n v="1037"/>
    <n v="22471"/>
    <d v="2022-09-21T00:00:00"/>
    <d v="1899-12-30T14:36:59"/>
    <s v="JRO-994"/>
    <x v="1"/>
    <n v="48320"/>
    <n v="17180"/>
    <n v="31140"/>
    <n v="3017280"/>
    <s v="0X50  MM T 1"/>
    <x v="3"/>
    <n v="41"/>
    <s v="T_A"/>
    <n v="3525536"/>
    <d v="2022-09-21T00:00:00"/>
    <d v="1899-12-30T22:08:00"/>
    <n v="48220"/>
    <n v="17090"/>
    <n v="31130"/>
    <n v="3018970"/>
    <x v="0"/>
    <x v="0"/>
    <n v="-10"/>
    <n v="-3.2113037893384712E-4"/>
    <s v="Descargado"/>
    <d v="1899-12-30T07:31:01"/>
  </r>
  <r>
    <n v="1038"/>
    <n v="22474"/>
    <d v="2022-09-21T00:00:00"/>
    <d v="1899-12-30T15:02:59"/>
    <s v="TKF-858"/>
    <x v="1"/>
    <n v="48240"/>
    <n v="18080"/>
    <n v="30160"/>
    <n v="3047440"/>
    <s v="0X50  MM T 1"/>
    <x v="3"/>
    <n v="41"/>
    <s v="T_A"/>
    <n v="3525637"/>
    <d v="2022-09-22T00:00:00"/>
    <d v="1899-12-30T10:38:00"/>
    <n v="48280"/>
    <n v="17890"/>
    <n v="30390"/>
    <n v="3049360"/>
    <x v="0"/>
    <x v="0"/>
    <n v="230"/>
    <n v="7.6259946949602123E-3"/>
    <s v="Descargado"/>
    <d v="1899-12-30T19:35:01"/>
  </r>
  <r>
    <n v="1039"/>
    <n v="22485"/>
    <d v="2022-09-21T00:00:00"/>
    <d v="1899-12-30T15:54:33"/>
    <s v="ZDA-274"/>
    <x v="1"/>
    <n v="48180"/>
    <n v="17270"/>
    <n v="30910"/>
    <n v="3078350"/>
    <s v="0X50  MM T 1"/>
    <x v="3"/>
    <n v="41"/>
    <s v="T_A"/>
    <n v="3525543"/>
    <d v="2022-09-21T00:00:00"/>
    <d v="1899-12-30T22:41:00"/>
    <n v="48020"/>
    <n v="17110"/>
    <n v="30910"/>
    <n v="3080270"/>
    <x v="0"/>
    <x v="0"/>
    <n v="1.0000000000000001E-5"/>
    <n v="0"/>
    <s v="Descargado"/>
    <d v="1899-12-30T06:46:27"/>
  </r>
  <r>
    <n v="1040"/>
    <n v="22494"/>
    <d v="2022-09-21T00:00:00"/>
    <d v="1899-12-30T15:59:17"/>
    <s v="TEO-139"/>
    <x v="1"/>
    <n v="52280"/>
    <n v="17450"/>
    <n v="34830"/>
    <n v="3113180"/>
    <s v="0X50  MM T 1"/>
    <x v="4"/>
    <n v="41"/>
    <s v="T_A"/>
    <n v="3525623"/>
    <d v="2022-09-22T00:00:00"/>
    <d v="1899-12-30T09:59:00"/>
    <n v="52520"/>
    <n v="17620"/>
    <n v="34900"/>
    <n v="3115170"/>
    <x v="0"/>
    <x v="0"/>
    <n v="70"/>
    <n v="2.0097616996841805E-3"/>
    <s v="Descargado"/>
    <d v="1899-12-30T17:59:43"/>
  </r>
  <r>
    <n v="1041"/>
    <n v="22510"/>
    <d v="2022-09-21T00:00:00"/>
    <d v="1899-12-30T16:45:55"/>
    <s v="ZNL-102"/>
    <x v="1"/>
    <n v="51960"/>
    <n v="18410"/>
    <n v="33550"/>
    <n v="3146730"/>
    <s v="0X50  MM T 1"/>
    <x v="5"/>
    <n v="41"/>
    <s v="T_A"/>
    <n v="3525685"/>
    <d v="2022-09-22T00:00:00"/>
    <d v="1899-12-30T13:50:00"/>
    <n v="51860"/>
    <n v="18290"/>
    <n v="33570"/>
    <n v="3148740"/>
    <x v="0"/>
    <x v="0"/>
    <n v="20"/>
    <n v="5.9612518628912071E-4"/>
    <s v="Descargado"/>
    <d v="1899-12-30T21:04:05"/>
  </r>
  <r>
    <n v="1042"/>
    <n v="22517"/>
    <d v="2022-09-21T00:00:00"/>
    <d v="1899-12-30T17:05:03"/>
    <s v="SKI-254"/>
    <x v="1"/>
    <n v="48620"/>
    <n v="17920"/>
    <n v="30700"/>
    <n v="3177430"/>
    <s v="0X50  MM T 1"/>
    <x v="3"/>
    <n v="41"/>
    <s v="T_A"/>
    <n v="3525612"/>
    <d v="2022-09-22T00:00:00"/>
    <d v="1899-12-30T09:00:00"/>
    <n v="48680"/>
    <n v="17880"/>
    <n v="30800"/>
    <n v="3179540"/>
    <x v="0"/>
    <x v="0"/>
    <n v="100"/>
    <n v="3.2573289902280132E-3"/>
    <s v="Descargado"/>
    <d v="1899-12-30T15:54:57"/>
  </r>
  <r>
    <n v="1043"/>
    <n v="22526"/>
    <d v="2022-09-21T00:00:00"/>
    <d v="1899-12-30T18:24:59"/>
    <s v="JYM-574"/>
    <x v="1"/>
    <n v="52160"/>
    <n v="17640"/>
    <n v="34520"/>
    <n v="3211950"/>
    <s v="0X50  MM T 1"/>
    <x v="4"/>
    <n v="41"/>
    <s v="T_A"/>
    <n v="3525624"/>
    <d v="2022-09-22T00:00:00"/>
    <d v="1899-12-30T10:27:00"/>
    <n v="52280"/>
    <n v="17700"/>
    <n v="34580"/>
    <n v="3214120"/>
    <x v="0"/>
    <x v="0"/>
    <n v="60"/>
    <n v="1.7381228273464658E-3"/>
    <s v="Descargado"/>
    <d v="1899-12-30T16:02:01"/>
  </r>
  <r>
    <n v="1044"/>
    <n v="22546"/>
    <d v="2022-09-21T00:00:00"/>
    <d v="1899-12-30T02:21:05"/>
    <s v="JRP-061"/>
    <x v="1"/>
    <n v="48420"/>
    <n v="17260"/>
    <n v="31160"/>
    <n v="3243110"/>
    <s v="0X50  MM T 1"/>
    <x v="3"/>
    <n v="41"/>
    <s v="T_A"/>
    <n v="3525664"/>
    <d v="2022-09-22T00:00:00"/>
    <d v="1899-12-30T13:11:00"/>
    <n v="48240"/>
    <n v="17100"/>
    <n v="31140"/>
    <n v="3245260"/>
    <x v="0"/>
    <x v="0"/>
    <n v="-20"/>
    <n v="-6.4184852374839533E-4"/>
    <s v="Descargado"/>
    <d v="1899-12-31T10:49:55"/>
  </r>
  <r>
    <n v="1045"/>
    <n v="22549"/>
    <d v="2022-09-22T00:00:00"/>
    <d v="1899-12-30T03:11:36"/>
    <s v="STO-302"/>
    <x v="1"/>
    <n v="51860"/>
    <n v="18200"/>
    <n v="33660"/>
    <n v="3276770"/>
    <s v="0X50  MM T 2"/>
    <x v="4"/>
    <n v="42"/>
    <s v="T_B"/>
    <n v="3525741"/>
    <d v="2022-09-22T00:00:00"/>
    <d v="1899-12-30T18:11:00"/>
    <n v="51820"/>
    <n v="17530"/>
    <n v="34290"/>
    <n v="3279550"/>
    <x v="0"/>
    <x v="0"/>
    <n v="630"/>
    <n v="1.871657754010695E-2"/>
    <s v="Descargado"/>
    <d v="1899-12-30T14:59:24"/>
  </r>
  <r>
    <n v="1046"/>
    <n v="22550"/>
    <d v="2022-09-22T00:00:00"/>
    <d v="1899-12-30T03:43:47"/>
    <s v="STW-825"/>
    <x v="1"/>
    <n v="51600"/>
    <n v="17350"/>
    <n v="34250"/>
    <n v="3311020"/>
    <s v="0X50  MM T 2"/>
    <x v="4"/>
    <n v="42"/>
    <s v="T_B"/>
    <n v="3525668"/>
    <d v="2022-09-22T00:00:00"/>
    <d v="1899-12-30T13:35:00"/>
    <n v="51540"/>
    <n v="17370"/>
    <n v="34170"/>
    <n v="3313720"/>
    <x v="0"/>
    <x v="0"/>
    <n v="-80"/>
    <n v="-2.3357664233576644E-3"/>
    <s v="Descargado"/>
    <d v="1899-12-30T09:51:13"/>
  </r>
  <r>
    <n v="1047"/>
    <n v="22551"/>
    <d v="2022-09-22T00:00:00"/>
    <d v="1899-12-30T04:01:31"/>
    <s v="TMF-819"/>
    <x v="1"/>
    <n v="48540"/>
    <n v="17510"/>
    <n v="31030"/>
    <n v="3342050"/>
    <s v="0X50  MM T 2"/>
    <x v="3"/>
    <n v="42"/>
    <s v="T_B"/>
    <n v="3525667"/>
    <d v="2022-09-22T00:00:00"/>
    <d v="1899-12-30T13:30:00"/>
    <n v="48300"/>
    <n v="17340"/>
    <n v="30960"/>
    <n v="3344680"/>
    <x v="0"/>
    <x v="0"/>
    <n v="-70"/>
    <n v="-2.2558814050918467E-3"/>
    <s v="Descargado"/>
    <d v="1899-12-30T09:28:29"/>
  </r>
  <r>
    <n v="1048"/>
    <n v="22552"/>
    <d v="2022-09-22T00:00:00"/>
    <d v="1899-12-30T04:16:24"/>
    <s v="TKD-337"/>
    <x v="1"/>
    <n v="47720"/>
    <n v="16600"/>
    <n v="31120"/>
    <n v="3373170"/>
    <s v="0X50  MM T 2"/>
    <x v="3"/>
    <n v="42"/>
    <s v="T_B"/>
    <n v="3525666"/>
    <d v="2022-09-22T00:00:00"/>
    <d v="1899-12-30T13:15:00"/>
    <n v="47420"/>
    <n v="16460"/>
    <n v="30960"/>
    <n v="3375640"/>
    <x v="0"/>
    <x v="0"/>
    <n v="-160"/>
    <n v="-5.1413881748071976E-3"/>
    <s v="Descargado"/>
    <d v="1899-12-30T08:58:36"/>
  </r>
  <r>
    <n v="1049"/>
    <n v="22553"/>
    <d v="2022-09-22T00:00:00"/>
    <d v="1899-12-30T04:38:32"/>
    <s v="TPP-899"/>
    <x v="1"/>
    <n v="51940"/>
    <n v="17400"/>
    <n v="34540"/>
    <n v="3407710"/>
    <s v="0X50  MM T 2"/>
    <x v="4"/>
    <n v="42"/>
    <s v="T_B"/>
    <n v="3525665"/>
    <d v="2022-09-22T00:00:00"/>
    <d v="1899-12-30T13:13:00"/>
    <n v="51980"/>
    <n v="17350"/>
    <n v="34630"/>
    <n v="3410270"/>
    <x v="0"/>
    <x v="0"/>
    <n v="90"/>
    <n v="2.6056745801968733E-3"/>
    <s v="Descargado"/>
    <d v="1899-12-30T08:34:28"/>
  </r>
  <r>
    <n v="1050"/>
    <n v="22554"/>
    <d v="2022-09-22T00:00:00"/>
    <d v="1899-12-30T04:53:35"/>
    <s v="GDX-062"/>
    <x v="1"/>
    <n v="51800"/>
    <n v="17740"/>
    <n v="34060"/>
    <n v="3441770"/>
    <s v="0X50  MM T 2"/>
    <x v="4"/>
    <n v="42"/>
    <s v="T_B"/>
    <n v="3525684"/>
    <d v="2022-09-22T00:00:00"/>
    <d v="1899-12-30T13:42:00"/>
    <n v="51780"/>
    <n v="17720"/>
    <n v="34060"/>
    <n v="3444330"/>
    <x v="0"/>
    <x v="0"/>
    <n v="1.0000000000000001E-5"/>
    <n v="0"/>
    <s v="Descargado"/>
    <d v="1899-12-30T08:48:25"/>
  </r>
  <r>
    <n v="1051"/>
    <n v="22555"/>
    <d v="2022-09-22T00:00:00"/>
    <d v="1899-12-30T05:23:47"/>
    <s v="XVH-367"/>
    <x v="1"/>
    <n v="48740"/>
    <n v="17480"/>
    <n v="31260"/>
    <n v="3473030"/>
    <s v="0X50  MM T 2"/>
    <x v="3"/>
    <n v="42"/>
    <s v="T_B"/>
    <n v="3525688"/>
    <d v="2022-09-22T00:00:00"/>
    <d v="1899-12-30T14:25:00"/>
    <n v="48340"/>
    <n v="17270"/>
    <n v="31070"/>
    <n v="3475400"/>
    <x v="0"/>
    <x v="0"/>
    <n v="-190"/>
    <n v="-6.0780550223928347E-3"/>
    <s v="Descargado"/>
    <d v="1899-12-30T09:01:13"/>
  </r>
  <r>
    <n v="1052"/>
    <n v="22556"/>
    <d v="2022-09-22T00:00:00"/>
    <d v="1899-12-30T05:36:41"/>
    <s v="JRP-054"/>
    <x v="1"/>
    <n v="48400"/>
    <n v="17500"/>
    <n v="30900"/>
    <n v="3503930"/>
    <s v="0X50  MM T 2"/>
    <x v="3"/>
    <n v="42"/>
    <s v="T_B"/>
    <n v="3525686"/>
    <d v="2022-09-22T00:00:00"/>
    <d v="1899-12-30T14:07:00"/>
    <n v="48160"/>
    <n v="17300"/>
    <n v="30860"/>
    <n v="3506260"/>
    <x v="0"/>
    <x v="0"/>
    <n v="-40"/>
    <n v="-1.2944983818770227E-3"/>
    <s v="Descargado"/>
    <d v="1899-12-30T08:30:19"/>
  </r>
  <r>
    <n v="1053"/>
    <n v="22562"/>
    <d v="2022-09-22T00:00:00"/>
    <d v="1899-12-30T10:17:29"/>
    <s v="JRP-053"/>
    <x v="1"/>
    <n v="48980"/>
    <n v="17470"/>
    <n v="31510"/>
    <n v="3535440"/>
    <s v="0X50  MM T 1"/>
    <x v="3"/>
    <n v="43"/>
    <s v="T_A"/>
    <n v="3525756"/>
    <d v="2022-09-22T00:00:00"/>
    <d v="1899-12-30T20:36:00"/>
    <n v="48880"/>
    <n v="17390"/>
    <n v="31490"/>
    <n v="3537750"/>
    <x v="0"/>
    <x v="0"/>
    <n v="-20"/>
    <n v="-6.3471913678197394E-4"/>
    <s v="Descargado"/>
    <d v="1899-12-30T10:18:31"/>
  </r>
  <r>
    <n v="1054"/>
    <n v="22563"/>
    <d v="2022-09-22T00:00:00"/>
    <d v="1899-12-30T10:27:01"/>
    <s v="SSW-836"/>
    <x v="1"/>
    <n v="48920"/>
    <n v="17550"/>
    <n v="31370"/>
    <n v="3566810"/>
    <s v="0X50  MM T 1"/>
    <x v="3"/>
    <n v="43"/>
    <s v="T_A"/>
    <n v="3525739"/>
    <d v="2022-09-22T00:00:00"/>
    <d v="1899-12-30T18:06:00"/>
    <n v="48820"/>
    <n v="17340"/>
    <n v="31480"/>
    <n v="3569230"/>
    <x v="0"/>
    <x v="0"/>
    <n v="110"/>
    <n v="3.5065349059611095E-3"/>
    <s v="Descargado"/>
    <d v="1899-12-30T07:38:59"/>
  </r>
  <r>
    <n v="1055"/>
    <n v="22564"/>
    <d v="2022-09-22T00:00:00"/>
    <d v="1899-12-30T10:37:01"/>
    <s v="JRP-080"/>
    <x v="1"/>
    <n v="48200"/>
    <n v="17400"/>
    <n v="30800"/>
    <n v="3597610"/>
    <s v="0X50  MM T 3"/>
    <x v="3"/>
    <n v="40"/>
    <s v="T_C"/>
    <n v="3525857"/>
    <d v="2022-09-23T00:00:00"/>
    <d v="1899-12-30T10:08:00"/>
    <n v="48160"/>
    <n v="17250"/>
    <n v="30910"/>
    <n v="3600140"/>
    <x v="1"/>
    <x v="0"/>
    <n v="110"/>
    <n v="3.5714285714285713E-3"/>
    <s v="Descargado"/>
    <d v="1899-12-30T23:30:59"/>
  </r>
  <r>
    <n v="1056"/>
    <n v="22565"/>
    <d v="2022-09-22T00:00:00"/>
    <d v="1899-12-30T10:46:23"/>
    <s v="JRP-101"/>
    <x v="1"/>
    <n v="48420"/>
    <n v="17440"/>
    <n v="30980"/>
    <n v="3628590"/>
    <s v="0X50  MM T 1"/>
    <x v="3"/>
    <n v="43"/>
    <s v="T_A"/>
    <n v="3525742"/>
    <d v="2022-09-22T00:00:00"/>
    <d v="1899-12-30T18:35:00"/>
    <n v="48360"/>
    <n v="17340"/>
    <n v="31020"/>
    <n v="3631160"/>
    <x v="0"/>
    <x v="0"/>
    <n v="40"/>
    <n v="1.2911555842479018E-3"/>
    <s v="Descargado"/>
    <d v="1899-12-30T07:48:37"/>
  </r>
  <r>
    <n v="1057"/>
    <n v="22566"/>
    <d v="2022-09-22T00:00:00"/>
    <d v="1899-12-30T10:49:15"/>
    <s v="TSR-898"/>
    <x v="1"/>
    <n v="48840"/>
    <n v="17650"/>
    <n v="31190"/>
    <n v="3659780"/>
    <s v="0X50  MM T 3"/>
    <x v="3"/>
    <n v="40"/>
    <s v="T_C"/>
    <n v="3525737"/>
    <d v="2022-09-22T00:00:00"/>
    <d v="1899-12-30T17:44:00"/>
    <n v="48780"/>
    <n v="17500"/>
    <n v="31280"/>
    <n v="3662440"/>
    <x v="1"/>
    <x v="0"/>
    <n v="90"/>
    <n v="2.8855402372555306E-3"/>
    <s v="Descargado"/>
    <d v="1899-12-30T06:54:45"/>
  </r>
  <r>
    <n v="1058"/>
    <n v="22568"/>
    <d v="2022-09-22T00:00:00"/>
    <d v="1899-12-30T11:15:04"/>
    <s v="SMI-498"/>
    <x v="1"/>
    <n v="48340"/>
    <n v="17720"/>
    <n v="30620"/>
    <n v="3690400"/>
    <s v="0X50  MM T 1"/>
    <x v="3"/>
    <n v="43"/>
    <s v="T_A"/>
    <n v="3525774"/>
    <d v="2022-09-22T00:00:00"/>
    <d v="1899-12-30T21:49:00"/>
    <n v="48260"/>
    <n v="17660"/>
    <n v="30600"/>
    <n v="3693040"/>
    <x v="0"/>
    <x v="0"/>
    <n v="-20"/>
    <n v="-6.5316786414108428E-4"/>
    <s v="Descargado"/>
    <d v="1899-12-30T10:33:56"/>
  </r>
  <r>
    <n v="1059"/>
    <n v="22570"/>
    <d v="2022-09-22T00:00:00"/>
    <d v="1899-12-30T11:28:55"/>
    <s v="JRP-060"/>
    <x v="1"/>
    <n v="48600"/>
    <n v="17160"/>
    <n v="31440"/>
    <n v="3721840"/>
    <s v="0X50  MM T 1"/>
    <x v="3"/>
    <n v="43"/>
    <s v="T_A"/>
    <n v="3525920"/>
    <d v="2022-09-23T00:00:00"/>
    <d v="1899-12-30T16:50:00"/>
    <n v="48460"/>
    <n v="17020"/>
    <n v="31440"/>
    <n v="3724480"/>
    <x v="0"/>
    <x v="0"/>
    <n v="1.0000000000000001E-5"/>
    <n v="0"/>
    <s v="Descargado"/>
    <d v="1899-12-31T05:21:05"/>
  </r>
  <r>
    <n v="1060"/>
    <n v="22572"/>
    <d v="2022-09-22T00:00:00"/>
    <d v="1899-12-30T11:51:54"/>
    <s v="TKD-395"/>
    <x v="1"/>
    <n v="47780"/>
    <n v="17670"/>
    <n v="30110"/>
    <n v="3751950"/>
    <s v="0X50  MM T 1"/>
    <x v="3"/>
    <n v="43"/>
    <s v="T_A"/>
    <n v="3525754"/>
    <d v="2022-09-22T00:00:00"/>
    <d v="1899-12-30T20:34:00"/>
    <n v="47660"/>
    <n v="17570"/>
    <n v="30090"/>
    <n v="3754570"/>
    <x v="0"/>
    <x v="0"/>
    <n v="-20"/>
    <n v="-6.6423115244104952E-4"/>
    <s v="Descargado"/>
    <d v="1899-12-30T08:42:06"/>
  </r>
  <r>
    <n v="1061"/>
    <n v="22575"/>
    <d v="2022-09-22T00:00:00"/>
    <d v="1899-12-30T12:00:28"/>
    <s v="LJZ-672"/>
    <x v="1"/>
    <n v="51900"/>
    <n v="18550"/>
    <n v="33350"/>
    <n v="3785300"/>
    <s v="0X50  MM T 1"/>
    <x v="4"/>
    <n v="43"/>
    <s v="T_A"/>
    <n v="3525785"/>
    <d v="2022-09-22T00:00:00"/>
    <d v="1899-12-30T23:01:00"/>
    <n v="51780"/>
    <n v="18620"/>
    <n v="33160"/>
    <n v="3787730"/>
    <x v="0"/>
    <x v="0"/>
    <n v="-190"/>
    <n v="-5.6971514242878558E-3"/>
    <s v="Descargado"/>
    <d v="1899-12-30T11:00:32"/>
  </r>
  <r>
    <n v="1062"/>
    <n v="22581"/>
    <d v="2022-09-22T00:00:00"/>
    <d v="1899-12-30T12:26:34"/>
    <s v="JRO-999"/>
    <x v="1"/>
    <n v="47440"/>
    <n v="17350"/>
    <n v="30090"/>
    <n v="3815390"/>
    <s v="0X50  MM T 1"/>
    <x v="3"/>
    <n v="43"/>
    <s v="T_A"/>
    <n v="3525933"/>
    <d v="2022-09-23T00:00:00"/>
    <d v="1899-12-30T17:22:00"/>
    <n v="47280"/>
    <n v="17190"/>
    <n v="30090"/>
    <n v="3817820"/>
    <x v="0"/>
    <x v="0"/>
    <n v="1.0000000000000001E-5"/>
    <n v="0"/>
    <s v="Descargado"/>
    <d v="1899-12-31T04:55:26"/>
  </r>
  <r>
    <n v="1063"/>
    <n v="22591"/>
    <d v="2022-09-22T00:00:00"/>
    <d v="1899-12-30T13:59:45"/>
    <s v="XVM-605"/>
    <x v="1"/>
    <n v="48060"/>
    <n v="17770"/>
    <n v="30290"/>
    <n v="3845680"/>
    <s v="0X50  MM T 1"/>
    <x v="3"/>
    <n v="43"/>
    <s v="T_A"/>
    <n v="3525782"/>
    <d v="2022-09-22T00:00:00"/>
    <d v="1899-12-30T22:23:00"/>
    <n v="47980"/>
    <n v="17630"/>
    <n v="30350"/>
    <n v="3848170"/>
    <x v="0"/>
    <x v="0"/>
    <n v="60"/>
    <n v="1.9808517662594917E-3"/>
    <s v="Descargado"/>
    <d v="1899-12-30T08:23:15"/>
  </r>
  <r>
    <n v="1064"/>
    <n v="22592"/>
    <d v="2022-09-22T00:00:00"/>
    <d v="1899-12-30T14:16:27"/>
    <s v="SXS-558"/>
    <x v="1"/>
    <n v="48300"/>
    <n v="16840"/>
    <n v="0"/>
    <n v="0"/>
    <s v="0X50  MM T 1"/>
    <x v="3"/>
    <m/>
    <s v=""/>
    <m/>
    <m/>
    <m/>
    <m/>
    <m/>
    <n v="0"/>
    <n v="0"/>
    <x v="0"/>
    <x v="0"/>
    <n v="0"/>
    <e v="#DIV/0!"/>
    <s v="En Transito"/>
    <d v="1899-12-31T18:47:31"/>
  </r>
  <r>
    <n v="1065"/>
    <n v="22594"/>
    <d v="2022-09-22T00:00:00"/>
    <d v="1899-12-30T14:32:27"/>
    <s v="ZDA-274"/>
    <x v="1"/>
    <n v="47780"/>
    <n v="17290"/>
    <n v="30490"/>
    <n v="30490"/>
    <s v="0X50  MM T 1"/>
    <x v="3"/>
    <n v="43"/>
    <s v="T_A"/>
    <n v="3525783"/>
    <d v="2022-09-22T00:00:00"/>
    <d v="1899-12-30T22:26:00"/>
    <n v="47780"/>
    <n v="17380"/>
    <n v="30400"/>
    <n v="30400"/>
    <x v="0"/>
    <x v="0"/>
    <n v="-90"/>
    <n v="-2.9517874713020664E-3"/>
    <s v="Descargado"/>
    <d v="1899-12-30T07:53:33"/>
  </r>
  <r>
    <n v="1066"/>
    <n v="22600"/>
    <d v="2022-09-22T00:00:00"/>
    <d v="1899-12-30T15:05:20"/>
    <s v="SMA-268"/>
    <x v="1"/>
    <n v="48420"/>
    <n v="17340"/>
    <n v="31080"/>
    <n v="61570"/>
    <s v="0X50  MM T 1"/>
    <x v="3"/>
    <n v="43"/>
    <s v="T_A"/>
    <n v="3525844"/>
    <d v="2022-09-23T00:00:00"/>
    <d v="1899-12-30T09:10:00"/>
    <n v="48240"/>
    <n v="17180"/>
    <n v="31060"/>
    <n v="61460"/>
    <x v="0"/>
    <x v="0"/>
    <n v="-20"/>
    <n v="-6.4350064350064348E-4"/>
    <s v="Descargado"/>
    <d v="1899-12-30T18:04:40"/>
  </r>
  <r>
    <n v="1067"/>
    <n v="22608"/>
    <d v="2022-09-22T00:00:00"/>
    <d v="1899-12-30T15:27:49"/>
    <s v="JRO-994"/>
    <x v="1"/>
    <n v="48360"/>
    <n v="17200"/>
    <n v="31160"/>
    <n v="92730"/>
    <s v="0X50  MM T 1"/>
    <x v="3"/>
    <n v="43"/>
    <s v="T_A"/>
    <n v="3525845"/>
    <d v="2022-09-23T00:00:00"/>
    <d v="1899-12-30T09:31:00"/>
    <n v="48220"/>
    <n v="17110"/>
    <n v="31110"/>
    <n v="92570"/>
    <x v="0"/>
    <x v="0"/>
    <n v="-50"/>
    <n v="-1.6046213093709885E-3"/>
    <s v="Descargado"/>
    <d v="1899-12-30T18:03:11"/>
  </r>
  <r>
    <n v="1068"/>
    <n v="22614"/>
    <d v="2022-09-22T00:00:00"/>
    <d v="1899-12-30T15:55:44"/>
    <s v="WNP-941"/>
    <x v="1"/>
    <n v="52060"/>
    <n v="17560"/>
    <n v="34500"/>
    <n v="127230"/>
    <s v="0X50  MM T 1"/>
    <x v="4"/>
    <n v="43"/>
    <s v="T_A"/>
    <n v="3525874"/>
    <d v="2022-09-23T00:00:00"/>
    <d v="1899-12-30T11:38:00"/>
    <n v="52180"/>
    <n v="17660"/>
    <n v="34520"/>
    <n v="127090"/>
    <x v="0"/>
    <x v="0"/>
    <n v="20"/>
    <n v="5.7971014492753622E-4"/>
    <s v="Descargado"/>
    <d v="1899-12-30T19:42:16"/>
  </r>
  <r>
    <n v="1069"/>
    <n v="22631"/>
    <d v="2022-09-22T00:00:00"/>
    <d v="1899-12-30T16:40:13"/>
    <s v="UPR-974"/>
    <x v="1"/>
    <n v="48220"/>
    <n v="17120"/>
    <n v="31100"/>
    <n v="158330"/>
    <s v="0X50  MM T 1"/>
    <x v="3"/>
    <n v="43"/>
    <s v="T_A"/>
    <n v="3525888"/>
    <d v="2022-09-23T00:00:00"/>
    <d v="1899-12-30T13:48:00"/>
    <n v="47640"/>
    <n v="17010"/>
    <n v="30630"/>
    <n v="157720"/>
    <x v="0"/>
    <x v="0"/>
    <n v="-470"/>
    <n v="-1.5112540192926046E-2"/>
    <s v="Descargado"/>
    <d v="1899-12-30T21:07:47"/>
  </r>
  <r>
    <n v="1070"/>
    <n v="22639"/>
    <d v="2022-09-22T00:00:00"/>
    <d v="1899-12-30T17:10:59"/>
    <s v="TRN-089"/>
    <x v="1"/>
    <n v="51320"/>
    <n v="16850"/>
    <n v="34470"/>
    <n v="192800"/>
    <s v="0X50  MM T 3"/>
    <x v="4"/>
    <n v="40"/>
    <s v="T_C"/>
    <n v="3525886"/>
    <d v="2022-09-23T00:00:00"/>
    <d v="1899-12-30T13:42:00"/>
    <n v="51300"/>
    <n v="16700"/>
    <n v="34600"/>
    <n v="192320"/>
    <x v="1"/>
    <x v="0"/>
    <n v="130"/>
    <n v="3.7713954163040323E-3"/>
    <s v="Descargado"/>
    <d v="1899-12-30T20:31:01"/>
  </r>
  <r>
    <n v="1071"/>
    <n v="22646"/>
    <d v="2022-09-22T00:00:00"/>
    <d v="1899-12-30T17:31:19"/>
    <s v="TEO-139"/>
    <x v="1"/>
    <n v="52460"/>
    <n v="17530"/>
    <n v="34930"/>
    <n v="227730"/>
    <s v="0X50  MM T 1"/>
    <x v="4"/>
    <n v="43"/>
    <s v="T_A"/>
    <n v="3525873"/>
    <d v="2022-09-23T00:00:00"/>
    <d v="1899-12-30T11:37:00"/>
    <n v="52580"/>
    <n v="17570"/>
    <n v="35010"/>
    <n v="227330"/>
    <x v="0"/>
    <x v="0"/>
    <n v="80"/>
    <n v="2.290294875465216E-3"/>
    <s v="Descargado"/>
    <d v="1899-12-30T18:05:41"/>
  </r>
  <r>
    <n v="1072"/>
    <n v="22662"/>
    <d v="2022-09-22T00:00:00"/>
    <d v="1899-12-30T18:54:26"/>
    <s v="JYM-574"/>
    <x v="1"/>
    <n v="51220"/>
    <n v="17600"/>
    <n v="33620"/>
    <n v="261350"/>
    <s v="0X50  MM T 3"/>
    <x v="4"/>
    <n v="40"/>
    <s v="T_C"/>
    <n v="3525871"/>
    <d v="2022-09-23T00:00:00"/>
    <d v="1899-12-30T11:29:00"/>
    <n v="51360"/>
    <n v="17570"/>
    <n v="33790"/>
    <n v="261120"/>
    <x v="1"/>
    <x v="0"/>
    <n v="170"/>
    <n v="5.0565139797739437E-3"/>
    <s v="Descargado"/>
    <d v="1899-12-30T16:34:34"/>
  </r>
  <r>
    <n v="1073"/>
    <n v="22669"/>
    <d v="2022-09-22T00:00:00"/>
    <d v="1899-12-30T19:52:18"/>
    <s v="JYN-567"/>
    <x v="1"/>
    <n v="52120"/>
    <n v="17390"/>
    <n v="34730"/>
    <n v="296080"/>
    <s v="0X50  MM T 1"/>
    <x v="5"/>
    <n v="43"/>
    <s v="T_A"/>
    <n v="3525858"/>
    <d v="2022-09-23T00:00:00"/>
    <d v="1899-12-30T13:13:00"/>
    <n v="51940"/>
    <n v="17220"/>
    <n v="34720"/>
    <n v="295840"/>
    <x v="0"/>
    <x v="0"/>
    <n v="-10"/>
    <n v="-2.8793550244745177E-4"/>
    <s v="Descargado"/>
    <d v="1899-12-30T17:20:42"/>
  </r>
  <r>
    <n v="1074"/>
    <n v="22670"/>
    <d v="2022-09-22T00:00:00"/>
    <d v="1899-12-30T20:23:36"/>
    <s v="SKI-254"/>
    <x v="1"/>
    <n v="48040"/>
    <n v="17940"/>
    <n v="30100"/>
    <n v="326180"/>
    <s v="0X50  MM T 1"/>
    <x v="3"/>
    <n v="43"/>
    <s v="T_A"/>
    <n v="3525895"/>
    <d v="2022-09-23T00:00:00"/>
    <d v="1899-12-30T14:37:00"/>
    <n v="47940"/>
    <n v="17870"/>
    <n v="30070"/>
    <n v="325910"/>
    <x v="0"/>
    <x v="0"/>
    <n v="-30"/>
    <n v="-9.9667774086378727E-4"/>
    <s v="Descargado"/>
    <d v="1899-12-30T18:13:24"/>
  </r>
  <r>
    <n v="1075"/>
    <n v="22671"/>
    <d v="2022-09-22T00:00:00"/>
    <d v="1899-12-30T20:16:38"/>
    <s v="JRP-091"/>
    <x v="1"/>
    <n v="48760"/>
    <n v="17460"/>
    <n v="31300"/>
    <n v="357480"/>
    <s v="0X50  MM T 3"/>
    <x v="3"/>
    <n v="40"/>
    <s v="T_C"/>
    <n v="3525903"/>
    <d v="2022-09-23T00:00:00"/>
    <d v="1899-12-30T15:12:00"/>
    <n v="48500"/>
    <n v="17360"/>
    <n v="31140"/>
    <n v="357050"/>
    <x v="1"/>
    <x v="0"/>
    <n v="-160"/>
    <n v="-5.111821086261981E-3"/>
    <s v="Descargado"/>
    <d v="1899-12-30T18:55:22"/>
  </r>
  <r>
    <n v="1076"/>
    <n v="22672"/>
    <d v="2022-09-22T00:00:00"/>
    <d v="1899-12-30T20:42:23"/>
    <s v="GDY-708"/>
    <x v="1"/>
    <n v="51920"/>
    <n v="17790"/>
    <n v="34130"/>
    <n v="391610"/>
    <s v="0X50  MM T 1"/>
    <x v="5"/>
    <n v="43"/>
    <s v="T_A"/>
    <n v="3525859"/>
    <d v="2022-09-23T00:00:00"/>
    <d v="1899-12-30T14:40:00"/>
    <n v="51720"/>
    <n v="17630"/>
    <n v="34090"/>
    <n v="391140"/>
    <x v="0"/>
    <x v="0"/>
    <n v="-40"/>
    <n v="-1.1719894520949312E-3"/>
    <s v="Descargado"/>
    <d v="1899-12-30T17:57:37"/>
  </r>
  <r>
    <n v="1077"/>
    <n v="22673"/>
    <d v="2022-09-22T00:00:00"/>
    <d v="1899-12-30T20:32:15"/>
    <s v="TTP-566"/>
    <x v="1"/>
    <n v="51900"/>
    <n v="18040"/>
    <n v="33860"/>
    <n v="425470"/>
    <s v="0X50  MM T 3"/>
    <x v="4"/>
    <n v="40"/>
    <s v="T_C"/>
    <n v="3525885"/>
    <d v="2022-09-23T00:00:00"/>
    <d v="1899-12-30T13:33:00"/>
    <n v="51900"/>
    <n v="17910"/>
    <n v="33990"/>
    <n v="425130"/>
    <x v="1"/>
    <x v="0"/>
    <n v="130"/>
    <n v="3.8393384524512699E-3"/>
    <s v="Descargado"/>
    <d v="1899-12-30T17:00:45"/>
  </r>
  <r>
    <n v="1078"/>
    <n v="22674"/>
    <d v="2022-09-22T00:00:00"/>
    <d v="1899-12-30T20:37:41"/>
    <s v="TKF-858"/>
    <x v="1"/>
    <n v="48500"/>
    <n v="18030"/>
    <n v="30470"/>
    <n v="455940"/>
    <s v="0X50  MM T 3"/>
    <x v="3"/>
    <n v="40"/>
    <s v="T_C"/>
    <n v="3525890"/>
    <d v="2022-09-23T00:00:00"/>
    <d v="1899-12-30T14:01:00"/>
    <n v="48320"/>
    <n v="17890"/>
    <n v="30430"/>
    <n v="455560"/>
    <x v="1"/>
    <x v="0"/>
    <n v="-40"/>
    <n v="-1.3127666557269445E-3"/>
    <s v="Descargado"/>
    <d v="1899-12-30T17:23:19"/>
  </r>
  <r>
    <n v="1079"/>
    <n v="22675"/>
    <d v="2022-09-22T00:00:00"/>
    <d v="1899-12-30T20:44:29"/>
    <s v="JRP-019"/>
    <x v="1"/>
    <n v="48540"/>
    <n v="17280"/>
    <n v="31260"/>
    <n v="487200"/>
    <s v="0X50  MM T 3"/>
    <x v="3"/>
    <n v="40"/>
    <s v="T_C"/>
    <n v="3525907"/>
    <d v="2022-09-23T00:00:00"/>
    <d v="1899-12-30T15:25:00"/>
    <n v="48300"/>
    <n v="17020"/>
    <n v="31280"/>
    <n v="486840"/>
    <x v="1"/>
    <x v="0"/>
    <n v="20"/>
    <n v="6.3979526551503517E-4"/>
    <s v="Descargado"/>
    <d v="1899-12-30T18:40:31"/>
  </r>
  <r>
    <n v="1080"/>
    <n v="22677"/>
    <d v="2022-09-22T00:00:00"/>
    <d v="1899-12-30T21:02:54"/>
    <s v="TPP-899"/>
    <x v="1"/>
    <n v="52080"/>
    <n v="17320"/>
    <n v="34760"/>
    <n v="521960"/>
    <s v="0X50  MM T 3"/>
    <x v="4"/>
    <n v="40"/>
    <s v="T_C"/>
    <n v="3525897"/>
    <d v="2022-09-23T00:00:00"/>
    <d v="1899-12-30T14:45:00"/>
    <n v="52080"/>
    <n v="17340"/>
    <n v="34740"/>
    <n v="521580"/>
    <x v="1"/>
    <x v="0"/>
    <n v="-20"/>
    <n v="-5.7537399309551208E-4"/>
    <s v="Descargado"/>
    <d v="1899-12-30T17:42:06"/>
  </r>
  <r>
    <n v="1081"/>
    <n v="22678"/>
    <d v="2022-09-22T00:00:00"/>
    <d v="1899-12-30T21:32:51"/>
    <s v="WAD-711"/>
    <x v="1"/>
    <n v="48660"/>
    <n v="17940"/>
    <n v="30720"/>
    <n v="552680"/>
    <s v="0X50  MM T 1"/>
    <x v="3"/>
    <n v="43"/>
    <s v="T_A"/>
    <n v="3525894"/>
    <d v="2022-09-23T00:00:00"/>
    <d v="1899-12-30T14:23:00"/>
    <n v="48520"/>
    <n v="17800"/>
    <n v="30720"/>
    <n v="552300"/>
    <x v="0"/>
    <x v="0"/>
    <n v="1.0000000000000001E-5"/>
    <n v="0"/>
    <s v="Descargado"/>
    <d v="1899-12-30T16:50:09"/>
  </r>
  <r>
    <n v="1082"/>
    <n v="22679"/>
    <d v="2022-09-22T00:00:00"/>
    <d v="1899-12-30T21:19:17"/>
    <s v="SZX-503"/>
    <x v="1"/>
    <n v="51880"/>
    <n v="17580"/>
    <n v="34300"/>
    <n v="586980"/>
    <s v="0X50  MM T 3"/>
    <x v="2"/>
    <n v="40"/>
    <s v="T_C"/>
    <n v="3525932"/>
    <d v="2022-09-23T00:00:00"/>
    <d v="1899-12-30T17:20:00"/>
    <n v="51720"/>
    <n v="17390"/>
    <n v="34330"/>
    <n v="586630"/>
    <x v="1"/>
    <x v="0"/>
    <n v="30"/>
    <n v="8.7463556851311952E-4"/>
    <s v="Descargado"/>
    <d v="1899-12-30T20:00:43"/>
  </r>
  <r>
    <n v="1083"/>
    <n v="22680"/>
    <d v="2022-09-22T00:00:00"/>
    <d v="1899-12-30T21:35:59"/>
    <s v="THQ-826"/>
    <x v="1"/>
    <n v="50140"/>
    <n v="16790"/>
    <n v="33350"/>
    <n v="620330"/>
    <s v="0X50  MM T 3"/>
    <x v="2"/>
    <n v="40"/>
    <s v="T_C"/>
    <n v="3525889"/>
    <d v="2022-09-23T00:00:00"/>
    <d v="1899-12-30T13:54:00"/>
    <n v="50300"/>
    <n v="16880"/>
    <n v="33420"/>
    <n v="620050"/>
    <x v="1"/>
    <x v="0"/>
    <n v="70"/>
    <n v="2.098950524737631E-3"/>
    <s v="Descargado"/>
    <d v="1899-12-30T16:18:01"/>
  </r>
  <r>
    <n v="1084"/>
    <n v="22681"/>
    <d v="2022-09-22T00:00:00"/>
    <d v="1899-12-30T21:53:00"/>
    <s v="JRP-054"/>
    <x v="1"/>
    <n v="48820"/>
    <n v="17430"/>
    <n v="31390"/>
    <n v="651720"/>
    <s v="0X50  MM T 1"/>
    <x v="3"/>
    <n v="43"/>
    <s v="T_A"/>
    <n v="3525905"/>
    <d v="2022-09-23T00:00:00"/>
    <d v="1899-12-30T15:32:00"/>
    <n v="48720"/>
    <n v="17280"/>
    <n v="31440"/>
    <n v="651490"/>
    <x v="0"/>
    <x v="0"/>
    <n v="50"/>
    <n v="1.5928639694170119E-3"/>
    <s v="Descargado"/>
    <d v="1899-12-30T17:39:00"/>
  </r>
  <r>
    <n v="1085"/>
    <n v="22682"/>
    <d v="2022-09-22T00:00:00"/>
    <d v="1899-12-30T22:12:45"/>
    <s v="GDY-700"/>
    <x v="1"/>
    <n v="52180"/>
    <n v="18590"/>
    <n v="33590"/>
    <n v="685310"/>
    <s v="0X50  MM T 1"/>
    <x v="5"/>
    <n v="43"/>
    <s v="T_A"/>
    <n v="3525865"/>
    <d v="2022-09-23T00:00:00"/>
    <d v="1899-12-30T11:03:00"/>
    <n v="52060"/>
    <n v="18490"/>
    <n v="33570"/>
    <n v="685060"/>
    <x v="0"/>
    <x v="0"/>
    <n v="-20"/>
    <n v="-5.9541530217326586E-4"/>
    <s v="Descargado"/>
    <d v="1899-12-30T12:50:15"/>
  </r>
  <r>
    <n v="1086"/>
    <n v="22683"/>
    <d v="2022-09-22T00:00:00"/>
    <d v="1899-12-30T22:33:58"/>
    <s v="ZNL-102"/>
    <x v="1"/>
    <n v="52000"/>
    <n v="18820"/>
    <n v="33180"/>
    <n v="718490"/>
    <s v="0X50  MM T 1"/>
    <x v="5"/>
    <n v="43"/>
    <s v="T_A"/>
    <n v="3525913"/>
    <d v="2022-09-23T00:00:00"/>
    <d v="1899-12-30T16:14:00"/>
    <n v="51720"/>
    <n v="18690"/>
    <n v="33030"/>
    <n v="718090"/>
    <x v="0"/>
    <x v="0"/>
    <n v="-150"/>
    <n v="-4.5207956600361665E-3"/>
    <s v="Descargado"/>
    <d v="1899-12-30T17:40:02"/>
  </r>
  <r>
    <n v="1087"/>
    <n v="22694"/>
    <d v="2022-09-22T00:00:00"/>
    <d v="1899-12-30T23:16:25"/>
    <s v="TLM-028"/>
    <x v="1"/>
    <n v="52320"/>
    <n v="18380"/>
    <n v="33940"/>
    <n v="752430"/>
    <s v="0X50  MM T 2"/>
    <x v="5"/>
    <n v="42"/>
    <s v="T_B"/>
    <n v="3525926"/>
    <d v="2022-09-23T00:00:00"/>
    <d v="1899-12-30T16:59:00"/>
    <n v="52240"/>
    <n v="18240"/>
    <n v="34000"/>
    <n v="752090"/>
    <x v="0"/>
    <x v="0"/>
    <n v="60"/>
    <n v="1.7678255745433118E-3"/>
    <s v="Descargado"/>
    <d v="1899-12-30T17:42:35"/>
  </r>
  <r>
    <n v="1088"/>
    <n v="22695"/>
    <d v="2022-09-22T00:00:00"/>
    <d v="1899-12-30T23:31:23"/>
    <s v="GDW-424"/>
    <x v="1"/>
    <n v="51460"/>
    <n v="18060"/>
    <n v="33400"/>
    <n v="785830"/>
    <s v="0X50  MM T 2"/>
    <x v="5"/>
    <n v="42"/>
    <s v="T_B"/>
    <n v="3525898"/>
    <d v="2022-09-23T00:00:00"/>
    <d v="1899-12-30T14:58:00"/>
    <n v="51300"/>
    <n v="17870"/>
    <n v="33430"/>
    <n v="785520"/>
    <x v="0"/>
    <x v="0"/>
    <n v="30"/>
    <n v="8.9820359281437125E-4"/>
    <s v="Descargado"/>
    <d v="1899-12-30T15:26:37"/>
  </r>
  <r>
    <n v="1089"/>
    <n v="22702"/>
    <d v="2022-09-22T00:00:00"/>
    <d v="1899-12-30T23:58:52"/>
    <s v="TSR-898"/>
    <x v="1"/>
    <n v="48980"/>
    <n v="17640"/>
    <n v="31340"/>
    <n v="817170"/>
    <s v="0X50  MM T 2"/>
    <x v="3"/>
    <n v="42"/>
    <s v="T_B"/>
    <n v="3525906"/>
    <d v="2022-09-23T00:00:00"/>
    <d v="1899-12-30T15:59:00"/>
    <n v="48980"/>
    <n v="17490"/>
    <n v="31490"/>
    <n v="817010"/>
    <x v="0"/>
    <x v="0"/>
    <n v="150"/>
    <n v="4.7862156987874922E-3"/>
    <s v="Descargado"/>
    <d v="1899-12-30T16:00:08"/>
  </r>
  <r>
    <n v="1090"/>
    <n v="22709"/>
    <d v="2022-09-23T00:00:00"/>
    <d v="1899-12-30T01:47:15"/>
    <s v="SNV-855"/>
    <x v="1"/>
    <n v="52100"/>
    <n v="18430"/>
    <n v="33670"/>
    <n v="850840"/>
    <s v="0X50  MM T 2"/>
    <x v="5"/>
    <n v="42"/>
    <s v="T_B"/>
    <n v="3525934"/>
    <d v="2022-09-23T00:00:00"/>
    <d v="1899-12-30T17:28:00"/>
    <n v="51740"/>
    <n v="18260"/>
    <n v="33480"/>
    <n v="850490"/>
    <x v="0"/>
    <x v="0"/>
    <n v="-190"/>
    <n v="-5.6430056430056431E-3"/>
    <s v="Descargado"/>
    <d v="1899-12-30T15:40:45"/>
  </r>
  <r>
    <n v="1091"/>
    <n v="22711"/>
    <d v="2022-09-23T00:00:00"/>
    <d v="1899-12-30T02:01:47"/>
    <s v="SRN-721"/>
    <x v="1"/>
    <n v="52380"/>
    <n v="17250"/>
    <n v="35130"/>
    <n v="885970"/>
    <s v="0X50  MM T 2"/>
    <x v="2"/>
    <n v="42"/>
    <s v="T_B"/>
    <n v="3525918"/>
    <d v="2022-09-23T00:00:00"/>
    <d v="1899-12-30T16:41:00"/>
    <n v="52440"/>
    <n v="17300"/>
    <n v="35140"/>
    <n v="885630"/>
    <x v="0"/>
    <x v="0"/>
    <n v="10"/>
    <n v="2.8465698832906349E-4"/>
    <s v="Descargado"/>
    <d v="1899-12-30T14:39:13"/>
  </r>
  <r>
    <n v="1092"/>
    <n v="22712"/>
    <d v="2022-09-23T00:00:00"/>
    <d v="1899-12-30T02:23:07"/>
    <s v="JRP-101"/>
    <x v="1"/>
    <n v="48920"/>
    <n v="17650"/>
    <n v="31270"/>
    <n v="917240"/>
    <s v="0X50  MM T 2"/>
    <x v="3"/>
    <n v="42"/>
    <s v="T_B"/>
    <n v="3525912"/>
    <d v="2022-09-23T00:00:00"/>
    <d v="1899-12-30T16:13:00"/>
    <n v="48760"/>
    <n v="17480"/>
    <n v="31280"/>
    <n v="916910"/>
    <x v="0"/>
    <x v="0"/>
    <n v="10"/>
    <n v="3.1979533098816759E-4"/>
    <s v="Descargado"/>
    <d v="1899-12-30T13:49:53"/>
  </r>
  <r>
    <n v="1093"/>
    <n v="22719"/>
    <d v="2022-09-23T00:00:00"/>
    <d v="1899-12-30T02:51:26"/>
    <s v="GDW-444"/>
    <x v="1"/>
    <n v="52340"/>
    <n v="18980"/>
    <n v="33360"/>
    <n v="950600"/>
    <s v="0X50  MM T 2"/>
    <x v="5"/>
    <n v="42"/>
    <s v="T_B"/>
    <n v="3525917"/>
    <d v="2022-09-23T00:00:00"/>
    <d v="1899-12-30T16:25:00"/>
    <n v="52040"/>
    <n v="18780"/>
    <n v="33260"/>
    <n v="950170"/>
    <x v="0"/>
    <x v="0"/>
    <n v="-100"/>
    <n v="-2.9976019184652278E-3"/>
    <s v="Descargado"/>
    <d v="1899-12-30T13:33:34"/>
  </r>
  <r>
    <n v="1094"/>
    <n v="22724"/>
    <d v="2022-09-23T00:00:00"/>
    <d v="1899-12-30T04:38:26"/>
    <s v="TKD-395"/>
    <x v="1"/>
    <n v="48080"/>
    <n v="17720"/>
    <n v="30360"/>
    <n v="980960"/>
    <s v="0X50  MM T 2"/>
    <x v="3"/>
    <n v="42"/>
    <s v="T_B"/>
    <n v="3525892"/>
    <d v="2022-09-23T00:00:00"/>
    <d v="1899-12-30T14:10:00"/>
    <n v="47940"/>
    <n v="17540"/>
    <n v="30400"/>
    <n v="980570"/>
    <x v="0"/>
    <x v="0"/>
    <n v="40"/>
    <n v="1.3175230566534915E-3"/>
    <s v="Descargado"/>
    <d v="1899-12-30T09:31:34"/>
  </r>
  <r>
    <n v="1095"/>
    <n v="22725"/>
    <d v="2022-09-23T00:00:00"/>
    <d v="1899-12-30T05:18:29"/>
    <s v="TBZ-955"/>
    <x v="1"/>
    <n v="51760"/>
    <n v="17620"/>
    <n v="34140"/>
    <n v="1015100"/>
    <s v="0X50  MM T 2"/>
    <x v="2"/>
    <n v="42"/>
    <s v="T_B"/>
    <n v="3525911"/>
    <d v="2022-09-23T00:00:00"/>
    <d v="1899-12-30T15:57:00"/>
    <n v="51880"/>
    <n v="17740"/>
    <n v="34140"/>
    <n v="1014710"/>
    <x v="0"/>
    <x v="0"/>
    <n v="1.0000000000000001E-5"/>
    <n v="0"/>
    <s v="Descargado"/>
    <d v="1899-12-30T10:38:31"/>
  </r>
  <r>
    <n v="1096"/>
    <n v="22733"/>
    <d v="2022-09-23T00:00:00"/>
    <d v="1899-12-30T09:28:05"/>
    <s v="GDW-410"/>
    <x v="1"/>
    <n v="51680"/>
    <n v="18530"/>
    <n v="33150"/>
    <n v="1048250"/>
    <s v="0X50  MM T 3"/>
    <x v="5"/>
    <n v="40"/>
    <s v="T_C"/>
    <n v="3525984"/>
    <d v="2022-09-23T00:00:00"/>
    <d v="1899-12-30T18:29:00"/>
    <n v="51440"/>
    <n v="18380"/>
    <n v="33060"/>
    <n v="1047770"/>
    <x v="1"/>
    <x v="0"/>
    <n v="-90"/>
    <n v="-2.7149321266968325E-3"/>
    <s v="Descargado"/>
    <d v="1899-12-30T09:00:55"/>
  </r>
  <r>
    <n v="1097"/>
    <n v="22734"/>
    <d v="2022-09-23T00:00:00"/>
    <d v="1899-12-30T09:16:22"/>
    <s v="WZX-231"/>
    <x v="1"/>
    <n v="52500"/>
    <n v="19060"/>
    <n v="33440"/>
    <n v="1081690"/>
    <s v="0X50  MM T 2"/>
    <x v="2"/>
    <n v="42"/>
    <s v="T_B"/>
    <n v="3525965"/>
    <d v="2022-09-23T00:00:00"/>
    <d v="1899-12-30T20:19:00"/>
    <n v="52460"/>
    <n v="19220"/>
    <n v="33240"/>
    <n v="1081010"/>
    <x v="0"/>
    <x v="0"/>
    <n v="-200"/>
    <n v="-5.9808612440191387E-3"/>
    <s v="Descargado"/>
    <d v="1899-12-30T11:02:38"/>
  </r>
  <r>
    <n v="1098"/>
    <n v="22752"/>
    <d v="2022-09-23T00:00:00"/>
    <d v="1899-12-30T10:41:25"/>
    <s v="TMX-839"/>
    <x v="1"/>
    <n v="51540"/>
    <n v="18500"/>
    <n v="33040"/>
    <n v="1114730"/>
    <s v="0X50  MM T 2"/>
    <x v="3"/>
    <n v="42"/>
    <s v="T_B"/>
    <n v="3525964"/>
    <d v="2022-09-23T00:00:00"/>
    <d v="1899-12-30T18:51:00"/>
    <n v="51660"/>
    <n v="18680"/>
    <n v="32980"/>
    <n v="1113990"/>
    <x v="0"/>
    <x v="0"/>
    <n v="-60"/>
    <n v="-1.8159806295399517E-3"/>
    <s v="Descargado"/>
    <d v="1899-12-30T08:09:35"/>
  </r>
  <r>
    <n v="1099"/>
    <n v="22753"/>
    <d v="2022-09-23T00:00:00"/>
    <d v="1899-12-30T10:36:22"/>
    <s v="SNW-740"/>
    <x v="1"/>
    <n v="52240"/>
    <n v="17700"/>
    <n v="34540"/>
    <n v="1149270"/>
    <s v="0X50  MM T 2"/>
    <x v="5"/>
    <n v="42"/>
    <s v="T_B"/>
    <n v="3525946"/>
    <d v="2022-09-23T00:00:00"/>
    <d v="1899-12-30T18:06:00"/>
    <n v="52200"/>
    <n v="17820"/>
    <n v="34380"/>
    <n v="1148370"/>
    <x v="0"/>
    <x v="0"/>
    <n v="-160"/>
    <n v="-4.6323103647944409E-3"/>
    <s v="Descargado"/>
    <d v="1899-12-30T07:29:38"/>
  </r>
  <r>
    <n v="1100"/>
    <n v="22758"/>
    <d v="2022-09-23T00:00:00"/>
    <d v="1899-12-30T11:23:29"/>
    <s v="TKD-337"/>
    <x v="1"/>
    <n v="47810"/>
    <n v="16300"/>
    <n v="0"/>
    <n v="0"/>
    <s v="0X50  MM T 1"/>
    <x v="3"/>
    <m/>
    <s v=""/>
    <m/>
    <m/>
    <m/>
    <m/>
    <m/>
    <n v="0"/>
    <n v="0"/>
    <x v="0"/>
    <x v="0"/>
    <n v="0"/>
    <e v="#DIV/0!"/>
    <s v="En Transito"/>
    <d v="1899-12-30T21:40:29"/>
  </r>
  <r>
    <n v="1101"/>
    <n v="22760"/>
    <d v="2022-09-23T00:00:00"/>
    <d v="1899-12-30T11:56:23"/>
    <s v="STW-825"/>
    <x v="1"/>
    <n v="52280"/>
    <n v="17000"/>
    <n v="35280"/>
    <n v="35280"/>
    <s v="0X50  MM T 2"/>
    <x v="4"/>
    <n v="42"/>
    <s v="T_B"/>
    <n v="3525969"/>
    <d v="2022-09-23T00:00:00"/>
    <d v="1899-12-30T20:22:00"/>
    <n v="52420"/>
    <n v="17320"/>
    <n v="35100"/>
    <n v="35100"/>
    <x v="0"/>
    <x v="0"/>
    <n v="-180"/>
    <n v="-5.1020408163265302E-3"/>
    <s v="Descargado"/>
    <d v="1899-12-30T08:25:37"/>
  </r>
  <r>
    <n v="1102"/>
    <n v="22763"/>
    <d v="2022-09-23T00:00:00"/>
    <d v="1899-12-30T11:58:33"/>
    <s v="GDX-062"/>
    <x v="1"/>
    <n v="52360"/>
    <n v="17380"/>
    <n v="34980"/>
    <n v="70260"/>
    <s v="0X50  MM T 1"/>
    <x v="4"/>
    <n v="43"/>
    <s v="T_A"/>
    <n v="3525968"/>
    <d v="2022-09-23T00:00:00"/>
    <d v="1899-12-30T20:21:00"/>
    <n v="52320"/>
    <n v="17690"/>
    <n v="34630"/>
    <n v="69730"/>
    <x v="0"/>
    <x v="0"/>
    <n v="-350"/>
    <n v="-1.0005717552887363E-2"/>
    <s v="Descargado"/>
    <d v="1899-12-30T08:22:27"/>
  </r>
  <r>
    <n v="1103"/>
    <n v="22790"/>
    <d v="2022-09-23T00:00:00"/>
    <d v="1899-12-30T15:10:08"/>
    <s v="GDW-450"/>
    <x v="1"/>
    <n v="52360"/>
    <n v="18140"/>
    <n v="34220"/>
    <n v="104480"/>
    <s v="0X50  MM T 2"/>
    <x v="5"/>
    <n v="42"/>
    <s v="T_B"/>
    <n v="3525994"/>
    <d v="2022-09-23T00:00:00"/>
    <d v="1899-12-30T22:03:00"/>
    <n v="52200"/>
    <n v="18030"/>
    <n v="34170"/>
    <n v="103900"/>
    <x v="0"/>
    <x v="0"/>
    <n v="-50"/>
    <n v="-1.4611338398597311E-3"/>
    <s v="Descargado"/>
    <d v="1899-12-30T06:52:52"/>
  </r>
  <r>
    <n v="1104"/>
    <n v="22791"/>
    <d v="2022-09-23T00:00:00"/>
    <d v="1899-12-30T15:21:10"/>
    <s v="SND-330"/>
    <x v="1"/>
    <n v="51980"/>
    <n v="18610"/>
    <n v="0"/>
    <n v="0"/>
    <s v="0X50  MM T 2"/>
    <x v="2"/>
    <m/>
    <s v=""/>
    <m/>
    <m/>
    <m/>
    <m/>
    <m/>
    <n v="0"/>
    <n v="0"/>
    <x v="0"/>
    <x v="0"/>
    <n v="0"/>
    <e v="#DIV/0!"/>
    <s v="En Transito"/>
    <d v="1899-12-30T17:42:48"/>
  </r>
  <r>
    <n v="1105"/>
    <n v="22796"/>
    <d v="2022-09-23T00:00:00"/>
    <d v="1899-12-30T15:36:16"/>
    <s v="JYN-867"/>
    <x v="1"/>
    <n v="52360"/>
    <n v="18340"/>
    <n v="0"/>
    <n v="0"/>
    <s v="0X50  MM T 2"/>
    <x v="5"/>
    <m/>
    <s v=""/>
    <m/>
    <m/>
    <m/>
    <m/>
    <m/>
    <n v="0"/>
    <n v="0"/>
    <x v="0"/>
    <x v="0"/>
    <n v="0"/>
    <e v="#DIV/0!"/>
    <s v="En Transito"/>
    <d v="1899-12-30T17:27:42"/>
  </r>
  <r>
    <n v="1106"/>
    <n v="22801"/>
    <d v="2022-09-23T00:00:00"/>
    <d v="1899-12-30T15:50:04"/>
    <s v="GDY-710"/>
    <x v="1"/>
    <n v="52100"/>
    <n v="18060"/>
    <n v="0"/>
    <n v="0"/>
    <s v="0X50  MM T 2"/>
    <x v="5"/>
    <m/>
    <s v=""/>
    <m/>
    <m/>
    <m/>
    <m/>
    <m/>
    <n v="0"/>
    <n v="0"/>
    <x v="0"/>
    <x v="0"/>
    <n v="0"/>
    <e v="#DIV/0!"/>
    <s v="En Transito"/>
    <d v="1899-12-30T17:13:54"/>
  </r>
  <r>
    <n v="1107"/>
    <n v="22806"/>
    <d v="2022-09-23T00:00:00"/>
    <d v="1899-12-30T16:10:08"/>
    <s v="JYN-994"/>
    <x v="1"/>
    <n v="52160"/>
    <n v="17900"/>
    <n v="0"/>
    <n v="0"/>
    <s v="0X50  MM T 2"/>
    <x v="5"/>
    <m/>
    <s v=""/>
    <m/>
    <m/>
    <m/>
    <m/>
    <m/>
    <n v="0"/>
    <n v="0"/>
    <x v="0"/>
    <x v="0"/>
    <n v="0"/>
    <e v="#DIV/0!"/>
    <s v="En Transito"/>
    <d v="1899-12-30T16:53:50"/>
  </r>
  <r>
    <n v="1108"/>
    <n v="22818"/>
    <d v="2022-09-23T00:00:00"/>
    <d v="1899-12-30T16:51:05"/>
    <s v="JYW-480"/>
    <x v="1"/>
    <n v="51640"/>
    <n v="18310"/>
    <n v="0"/>
    <n v="0"/>
    <s v="0X50  MM T 1"/>
    <x v="5"/>
    <m/>
    <s v=""/>
    <m/>
    <m/>
    <m/>
    <m/>
    <m/>
    <n v="0"/>
    <n v="0"/>
    <x v="0"/>
    <x v="0"/>
    <n v="0"/>
    <e v="#DIV/0!"/>
    <s v="En Transito"/>
    <d v="1899-12-30T16:12:53"/>
  </r>
  <r>
    <n v="1109"/>
    <n v="22819"/>
    <d v="2022-09-23T00:00:00"/>
    <d v="1899-12-30T17:09:20"/>
    <s v="WLW-558"/>
    <x v="1"/>
    <n v="51920"/>
    <n v="17830"/>
    <n v="0"/>
    <n v="0"/>
    <s v="0X50  MM T 1"/>
    <x v="2"/>
    <m/>
    <s v=""/>
    <m/>
    <m/>
    <m/>
    <m/>
    <m/>
    <n v="0"/>
    <n v="0"/>
    <x v="0"/>
    <x v="0"/>
    <n v="0"/>
    <e v="#DIV/0!"/>
    <s v="En Transito"/>
    <d v="1899-12-30T15:54:38"/>
  </r>
  <r>
    <n v="1110"/>
    <n v="22822"/>
    <d v="2022-09-23T00:00:00"/>
    <d v="1899-12-30T17:22:30"/>
    <s v="TDZ-232"/>
    <x v="1"/>
    <n v="52160"/>
    <n v="18950"/>
    <n v="0"/>
    <n v="0"/>
    <s v="0X50  MM T 1"/>
    <x v="2"/>
    <m/>
    <s v=""/>
    <m/>
    <m/>
    <m/>
    <m/>
    <m/>
    <n v="0"/>
    <n v="0"/>
    <x v="0"/>
    <x v="0"/>
    <n v="0"/>
    <e v="#DIV/0!"/>
    <s v="En Transito"/>
    <d v="1899-12-30T15:41:28"/>
  </r>
  <r>
    <n v="1111"/>
    <n v="22823"/>
    <d v="2022-09-23T00:00:00"/>
    <d v="1899-12-30T17:51:36"/>
    <s v="TMF-819"/>
    <x v="1"/>
    <n v="47820"/>
    <n v="17410"/>
    <n v="0"/>
    <n v="0"/>
    <s v="0X50  MM T 2"/>
    <x v="3"/>
    <m/>
    <s v=""/>
    <m/>
    <m/>
    <m/>
    <m/>
    <m/>
    <n v="0"/>
    <n v="0"/>
    <x v="0"/>
    <x v="0"/>
    <n v="0"/>
    <e v="#DIV/0!"/>
    <s v="En Transito"/>
    <d v="1899-12-30T15:12:22"/>
  </r>
  <r>
    <n v="1112"/>
    <n v="22826"/>
    <d v="2022-09-23T00:00:00"/>
    <d v="1899-12-30T17:55:44"/>
    <s v="GDW-440"/>
    <x v="1"/>
    <n v="52160"/>
    <n v="17990"/>
    <n v="0"/>
    <n v="0"/>
    <s v="0X50  MM T 1"/>
    <x v="5"/>
    <m/>
    <s v=""/>
    <m/>
    <m/>
    <m/>
    <m/>
    <m/>
    <n v="0"/>
    <n v="0"/>
    <x v="0"/>
    <x v="0"/>
    <n v="0"/>
    <e v="#DIV/0!"/>
    <s v="En Transito"/>
    <d v="1899-12-30T15:08:14"/>
  </r>
  <r>
    <n v="1113"/>
    <n v="22827"/>
    <d v="2022-09-23T00:00:00"/>
    <d v="1899-12-30T18:12:48"/>
    <s v="ZDA-274"/>
    <x v="1"/>
    <n v="47680"/>
    <n v="17220"/>
    <n v="0"/>
    <n v="0"/>
    <s v="0X50  MM T 1"/>
    <x v="3"/>
    <m/>
    <s v=""/>
    <m/>
    <m/>
    <m/>
    <m/>
    <m/>
    <n v="0"/>
    <n v="0"/>
    <x v="0"/>
    <x v="0"/>
    <n v="0"/>
    <e v="#DIV/0!"/>
    <s v="En Transito"/>
    <d v="1899-12-30T14:51:10"/>
  </r>
  <r>
    <n v="1114"/>
    <n v="22829"/>
    <d v="2022-09-23T00:00:00"/>
    <d v="1899-12-30T19:08:00"/>
    <s v="JRO-994"/>
    <x v="1"/>
    <n v="48280"/>
    <n v="17230"/>
    <n v="0"/>
    <n v="0"/>
    <s v="0X50  MM T 1"/>
    <x v="3"/>
    <m/>
    <s v=""/>
    <m/>
    <m/>
    <m/>
    <m/>
    <m/>
    <n v="0"/>
    <n v="0"/>
    <x v="0"/>
    <x v="0"/>
    <n v="0"/>
    <e v="#DIV/0!"/>
    <s v="En Transito"/>
    <d v="1899-12-30T13:55:58"/>
  </r>
  <r>
    <n v="1115"/>
    <n v="22831"/>
    <d v="2022-09-23T00:00:00"/>
    <d v="1899-12-30T19:34:00"/>
    <s v="JYN-718"/>
    <x v="1"/>
    <n v="51760"/>
    <n v="18140"/>
    <n v="0"/>
    <n v="0"/>
    <s v="0X50  MM T 1"/>
    <x v="5"/>
    <m/>
    <s v=""/>
    <m/>
    <m/>
    <m/>
    <m/>
    <m/>
    <n v="0"/>
    <n v="0"/>
    <x v="0"/>
    <x v="0"/>
    <n v="0"/>
    <e v="#DIV/0!"/>
    <s v="En Transito"/>
    <d v="1899-12-30T13:29:58"/>
  </r>
  <r>
    <n v="1116"/>
    <n v="22832"/>
    <d v="2022-09-23T00:00:00"/>
    <d v="1899-12-30T19:43:56"/>
    <s v="SZX-580"/>
    <x v="1"/>
    <n v="52340"/>
    <n v="17500"/>
    <n v="0"/>
    <n v="0"/>
    <s v="0X50  MM T 1"/>
    <x v="2"/>
    <m/>
    <s v=""/>
    <m/>
    <m/>
    <m/>
    <m/>
    <m/>
    <n v="0"/>
    <n v="0"/>
    <x v="0"/>
    <x v="0"/>
    <n v="0"/>
    <e v="#DIV/0!"/>
    <s v="En Transito"/>
    <d v="1899-12-30T13:20:02"/>
  </r>
  <r>
    <n v="1117"/>
    <n v="22837"/>
    <d v="2022-09-23T00:00:00"/>
    <d v="1899-12-30T19:47:50"/>
    <s v="TLK-055"/>
    <x v="1"/>
    <n v="48500"/>
    <n v="17540"/>
    <n v="0"/>
    <n v="0"/>
    <s v="0X50  MM T 1"/>
    <x v="3"/>
    <m/>
    <s v=""/>
    <m/>
    <m/>
    <m/>
    <m/>
    <m/>
    <n v="0"/>
    <n v="0"/>
    <x v="0"/>
    <x v="0"/>
    <n v="0"/>
    <e v="#DIV/0!"/>
    <s v="En Transito"/>
    <d v="1899-12-30T13:16:08"/>
  </r>
  <r>
    <n v="1118"/>
    <n v="22838"/>
    <d v="2022-09-23T00:00:00"/>
    <d v="1899-12-30T20:03:44"/>
    <s v="TPV-114"/>
    <x v="1"/>
    <n v="52280"/>
    <n v="17980"/>
    <n v="0"/>
    <n v="0"/>
    <s v="0X50  MM T 1"/>
    <x v="2"/>
    <m/>
    <s v=""/>
    <m/>
    <m/>
    <m/>
    <m/>
    <m/>
    <n v="0"/>
    <n v="0"/>
    <x v="0"/>
    <x v="0"/>
    <n v="0"/>
    <e v="#DIV/0!"/>
    <s v="En Transito"/>
    <d v="1899-12-30T13:00:14"/>
  </r>
  <r>
    <n v="1119"/>
    <n v="22842"/>
    <d v="2022-09-23T00:00:00"/>
    <d v="1899-12-30T20:05:54"/>
    <s v="GDY-701"/>
    <x v="1"/>
    <n v="52060"/>
    <n v="18100"/>
    <n v="0"/>
    <n v="0"/>
    <s v="0X50  MM T 1"/>
    <x v="5"/>
    <m/>
    <s v=""/>
    <m/>
    <m/>
    <m/>
    <m/>
    <m/>
    <n v="0"/>
    <n v="0"/>
    <x v="0"/>
    <x v="0"/>
    <n v="0"/>
    <e v="#DIV/0!"/>
    <s v="En Transito"/>
    <d v="1899-12-30T12:58:04"/>
  </r>
  <r>
    <n v="1120"/>
    <n v="22843"/>
    <d v="2022-09-23T00:00:00"/>
    <d v="1899-12-30T20:19:03"/>
    <s v="SOR-547"/>
    <x v="1"/>
    <n v="51640"/>
    <n v="16900"/>
    <n v="0"/>
    <n v="0"/>
    <s v="0X50  MM T 1"/>
    <x v="2"/>
    <m/>
    <s v=""/>
    <m/>
    <m/>
    <m/>
    <m/>
    <m/>
    <n v="0"/>
    <n v="0"/>
    <x v="0"/>
    <x v="0"/>
    <n v="0"/>
    <e v="#DIV/0!"/>
    <s v="En Transito"/>
    <d v="1899-12-30T12:44:55"/>
  </r>
  <r>
    <n v="1121"/>
    <n v="22844"/>
    <d v="2022-09-23T00:00:00"/>
    <d v="1899-12-30T20:27:35"/>
    <s v="GDY-331"/>
    <x v="1"/>
    <n v="52200"/>
    <n v="18840"/>
    <n v="0"/>
    <n v="0"/>
    <s v="0X50  MM T 1"/>
    <x v="5"/>
    <m/>
    <s v=""/>
    <m/>
    <m/>
    <m/>
    <m/>
    <m/>
    <n v="0"/>
    <n v="0"/>
    <x v="0"/>
    <x v="0"/>
    <n v="0"/>
    <e v="#DIV/0!"/>
    <s v="En Transito"/>
    <d v="1899-12-30T12:36:23"/>
  </r>
  <r>
    <n v="1122"/>
    <n v="22848"/>
    <d v="2022-09-23T00:00:00"/>
    <d v="1899-12-30T20:35:40"/>
    <s v="SSW-836"/>
    <x v="1"/>
    <n v="48950"/>
    <n v="17430"/>
    <n v="0"/>
    <n v="0"/>
    <s v="0X50  MM T 1"/>
    <x v="3"/>
    <m/>
    <s v=""/>
    <m/>
    <m/>
    <m/>
    <m/>
    <m/>
    <n v="0"/>
    <n v="0"/>
    <x v="0"/>
    <x v="0"/>
    <n v="0"/>
    <e v="#DIV/0!"/>
    <s v="En Transito"/>
    <d v="1899-12-30T12:28:18"/>
  </r>
  <r>
    <n v="1123"/>
    <n v="22849"/>
    <d v="2022-09-23T00:00:00"/>
    <d v="1899-12-30T20:46:13"/>
    <s v="GTW-911"/>
    <x v="1"/>
    <n v="51320"/>
    <n v="18270"/>
    <n v="0"/>
    <n v="0"/>
    <s v="0X50  MM T 1"/>
    <x v="2"/>
    <m/>
    <s v=""/>
    <m/>
    <m/>
    <m/>
    <m/>
    <m/>
    <n v="0"/>
    <n v="0"/>
    <x v="0"/>
    <x v="0"/>
    <n v="0"/>
    <e v="#DIV/0!"/>
    <s v="En Transito"/>
    <d v="1899-12-30T12:17:45"/>
  </r>
  <r>
    <n v="1124"/>
    <n v="22853"/>
    <d v="2022-09-23T00:00:00"/>
    <d v="1899-12-30T21:05:49"/>
    <s v="JRP-053"/>
    <x v="1"/>
    <n v="48120"/>
    <n v="17410"/>
    <n v="0"/>
    <n v="0"/>
    <s v="0X50  MM T 1"/>
    <x v="3"/>
    <m/>
    <s v=""/>
    <m/>
    <m/>
    <m/>
    <m/>
    <m/>
    <n v="0"/>
    <n v="0"/>
    <x v="0"/>
    <x v="0"/>
    <n v="0"/>
    <e v="#DIV/0!"/>
    <s v="En Transito"/>
    <d v="1899-12-30T11:58:09"/>
  </r>
  <r>
    <n v="1125"/>
    <n v="22854"/>
    <d v="2022-09-23T00:00:00"/>
    <d v="1899-12-30T21:15:45"/>
    <s v="SMI-498"/>
    <x v="1"/>
    <n v="49000"/>
    <n v="17830"/>
    <n v="0"/>
    <n v="0"/>
    <s v="0X50  MM T 1"/>
    <x v="3"/>
    <m/>
    <s v=""/>
    <m/>
    <m/>
    <m/>
    <m/>
    <m/>
    <n v="0"/>
    <n v="0"/>
    <x v="0"/>
    <x v="0"/>
    <n v="0"/>
    <e v="#DIV/0!"/>
    <s v="En Transito"/>
    <d v="1899-12-30T11:48:13"/>
  </r>
  <r>
    <n v="1126"/>
    <n v="22859"/>
    <d v="2022-09-23T00:00:00"/>
    <d v="1899-12-30T21:27:46"/>
    <s v="STO-302"/>
    <x v="1"/>
    <n v="52200"/>
    <n v="17410"/>
    <n v="0"/>
    <n v="0"/>
    <s v="0X50  MM T 1"/>
    <x v="4"/>
    <m/>
    <s v=""/>
    <m/>
    <m/>
    <m/>
    <m/>
    <m/>
    <n v="0"/>
    <n v="0"/>
    <x v="0"/>
    <x v="0"/>
    <n v="0"/>
    <e v="#DIV/0!"/>
    <s v="En Transito"/>
    <d v="1899-12-30T11:36:12"/>
  </r>
  <r>
    <n v="1127"/>
    <n v="22860"/>
    <d v="2022-09-23T00:00:00"/>
    <d v="1899-12-30T21:41:10"/>
    <s v="TTQ-439"/>
    <x v="1"/>
    <n v="51940"/>
    <n v="17740"/>
    <n v="0"/>
    <n v="0"/>
    <s v="0X50  MM T 1"/>
    <x v="4"/>
    <m/>
    <s v=""/>
    <m/>
    <m/>
    <m/>
    <m/>
    <m/>
    <n v="0"/>
    <n v="0"/>
    <x v="0"/>
    <x v="0"/>
    <n v="0"/>
    <e v="#DIV/0!"/>
    <s v="En Transito"/>
    <d v="1899-12-30T11:22:48"/>
  </r>
  <r>
    <n v="1128"/>
    <n v="22863"/>
    <d v="2022-09-23T00:00:00"/>
    <d v="1899-12-30T21:49:56"/>
    <s v="TMI-773"/>
    <x v="1"/>
    <n v="48580"/>
    <n v="17170"/>
    <n v="0"/>
    <n v="0"/>
    <s v="0X50  MM T 1"/>
    <x v="3"/>
    <m/>
    <s v=""/>
    <m/>
    <m/>
    <m/>
    <m/>
    <m/>
    <n v="0"/>
    <n v="0"/>
    <x v="0"/>
    <x v="0"/>
    <n v="0"/>
    <e v="#DIV/0!"/>
    <s v="En Transito"/>
    <d v="1899-12-30T11:14:02"/>
  </r>
  <r>
    <n v="1129"/>
    <n v="22864"/>
    <d v="2022-09-23T00:00:00"/>
    <d v="1899-12-30T22:03:53"/>
    <s v="GDW-500"/>
    <x v="1"/>
    <n v="52300"/>
    <n v="18510"/>
    <n v="0"/>
    <n v="0"/>
    <s v="0X50  MM T 1"/>
    <x v="5"/>
    <m/>
    <s v=""/>
    <m/>
    <m/>
    <m/>
    <m/>
    <m/>
    <n v="0"/>
    <n v="0"/>
    <x v="0"/>
    <x v="0"/>
    <n v="0"/>
    <e v="#DIV/0!"/>
    <s v="En Transito"/>
    <d v="1899-12-30T11:00:05"/>
  </r>
  <r>
    <n v="1130"/>
    <n v="22865"/>
    <d v="2022-09-23T00:00:00"/>
    <d v="1899-12-30T22:18:41"/>
    <s v="UNC-149"/>
    <x v="1"/>
    <n v="52080"/>
    <n v="17640"/>
    <n v="0"/>
    <n v="0"/>
    <s v="0X50  MM T 1"/>
    <x v="2"/>
    <m/>
    <s v=""/>
    <m/>
    <m/>
    <m/>
    <m/>
    <m/>
    <n v="0"/>
    <n v="0"/>
    <x v="0"/>
    <x v="0"/>
    <n v="0"/>
    <e v="#DIV/0!"/>
    <s v="En Transito"/>
    <d v="1899-12-30T10:45:17"/>
  </r>
  <r>
    <n v="1131"/>
    <n v="22866"/>
    <d v="2022-09-23T00:00:00"/>
    <d v="1899-12-30T22:31:30"/>
    <s v="TDM-678"/>
    <x v="1"/>
    <n v="52480"/>
    <n v="18250"/>
    <n v="0"/>
    <n v="0"/>
    <s v="0X50  MM T 1"/>
    <x v="2"/>
    <m/>
    <s v=""/>
    <m/>
    <m/>
    <m/>
    <m/>
    <m/>
    <n v="0"/>
    <n v="0"/>
    <x v="0"/>
    <x v="0"/>
    <n v="0"/>
    <e v="#DIV/0!"/>
    <s v="En Transito"/>
    <d v="1899-12-30T10:32:28"/>
  </r>
  <r>
    <n v="1132"/>
    <n v="22867"/>
    <d v="2022-09-23T00:00:00"/>
    <d v="1899-12-30T22:46:58"/>
    <s v="SQY-458"/>
    <x v="1"/>
    <n v="52040"/>
    <n v="18470"/>
    <n v="0"/>
    <n v="0"/>
    <s v="0X50  MM T 1"/>
    <x v="2"/>
    <m/>
    <s v=""/>
    <m/>
    <m/>
    <m/>
    <m/>
    <m/>
    <n v="0"/>
    <n v="0"/>
    <x v="0"/>
    <x v="0"/>
    <n v="0"/>
    <e v="#DIV/0!"/>
    <s v="En Transito"/>
    <d v="1899-12-30T10:17:00"/>
  </r>
  <r>
    <n v="1133"/>
    <n v="22868"/>
    <d v="2022-09-23T00:00:00"/>
    <d v="1899-12-30T22:42:34"/>
    <s v="XVH-367"/>
    <x v="1"/>
    <n v="48680"/>
    <n v="17390"/>
    <n v="0"/>
    <n v="0"/>
    <s v="0X50  MM T 1"/>
    <x v="3"/>
    <m/>
    <s v=""/>
    <m/>
    <m/>
    <m/>
    <m/>
    <m/>
    <n v="0"/>
    <n v="0"/>
    <x v="0"/>
    <x v="0"/>
    <n v="0"/>
    <e v="#DIV/0!"/>
    <s v="En Transito"/>
    <d v="1899-12-30T10:21:24"/>
  </r>
  <r>
    <n v="1134"/>
    <n v="22869"/>
    <d v="2022-09-23T00:00:00"/>
    <d v="1899-12-30T23:02:19"/>
    <s v="SNW-720"/>
    <x v="1"/>
    <n v="52360"/>
    <n v="17850"/>
    <n v="0"/>
    <n v="0"/>
    <s v="0X50  MM T 1"/>
    <x v="5"/>
    <m/>
    <s v=""/>
    <m/>
    <m/>
    <m/>
    <m/>
    <m/>
    <n v="0"/>
    <n v="0"/>
    <x v="0"/>
    <x v="0"/>
    <n v="0"/>
    <e v="#DIV/0!"/>
    <s v="En Transito"/>
    <d v="1899-12-30T10:01:39"/>
  </r>
  <r>
    <n v="113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3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3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3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3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4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4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4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4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4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4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4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4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4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4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5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5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5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5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5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5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5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5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5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5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90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90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90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903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04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05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06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07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08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09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0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1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2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3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4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5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6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7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8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9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0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1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2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3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4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5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6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7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8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9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0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1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2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3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4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5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6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7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8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9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0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1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2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3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4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5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6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7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8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9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0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1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2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3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4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5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6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7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8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9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60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61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62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3">
  <r>
    <n v="1"/>
    <n v="0"/>
    <x v="0"/>
    <d v="1899-12-30T00:00:00"/>
    <s v="INV-037"/>
    <x v="0"/>
    <n v="17962740"/>
    <n v="0"/>
    <n v="17962740"/>
    <n v="17962740"/>
    <x v="0"/>
    <x v="0"/>
    <x v="0"/>
    <x v="0"/>
    <s v="0-001"/>
    <x v="0"/>
    <d v="1899-12-30T00:00:00"/>
    <n v="17962740"/>
    <n v="0"/>
    <n v="17962740"/>
    <n v="17962740"/>
    <x v="0"/>
    <s v="PATIO 4"/>
    <n v="1.0000000000000001E-5"/>
    <n v="0"/>
    <x v="0"/>
    <d v="1899-12-30T00:00:00"/>
  </r>
  <r>
    <n v="2"/>
    <n v="1"/>
    <x v="0"/>
    <d v="1899-12-30T00:00:00"/>
    <s v="INV-038"/>
    <x v="0"/>
    <n v="33231030"/>
    <n v="33000000"/>
    <n v="231030"/>
    <n v="18193770"/>
    <x v="1"/>
    <x v="1"/>
    <x v="0"/>
    <x v="1"/>
    <s v="0-002"/>
    <x v="0"/>
    <d v="1899-12-30T00:00:00"/>
    <n v="33231030"/>
    <n v="33000000"/>
    <n v="231030"/>
    <n v="18193770"/>
    <x v="1"/>
    <s v="PATIO 4"/>
    <n v="1.0000000000000001E-5"/>
    <n v="0"/>
    <x v="0"/>
    <d v="1899-12-30T00:00:00"/>
  </r>
  <r>
    <n v="3"/>
    <n v="16033"/>
    <x v="1"/>
    <d v="1899-12-30T00:05:00"/>
    <s v="WLB-351"/>
    <x v="1"/>
    <n v="52000"/>
    <n v="18760"/>
    <n v="33240"/>
    <n v="18227010"/>
    <x v="1"/>
    <x v="2"/>
    <x v="1"/>
    <x v="1"/>
    <n v="3507764"/>
    <x v="1"/>
    <d v="1899-12-30T15:11:00"/>
    <n v="51640"/>
    <n v="19430"/>
    <n v="32210"/>
    <n v="18225980"/>
    <x v="1"/>
    <s v="PATIO 4"/>
    <n v="-1030"/>
    <n v="-3.0986762936221421E-2"/>
    <x v="0"/>
    <d v="1900-02-01T15:06:00"/>
  </r>
  <r>
    <n v="4"/>
    <n v="18471"/>
    <x v="2"/>
    <d v="1899-12-30T13:47:00"/>
    <s v="TKF-858"/>
    <x v="1"/>
    <n v="48140"/>
    <n v="18100"/>
    <n v="30040"/>
    <n v="18257050"/>
    <x v="0"/>
    <x v="3"/>
    <x v="2"/>
    <x v="0"/>
    <n v="3479284"/>
    <x v="2"/>
    <d v="1899-12-30T08:57:00"/>
    <n v="47000"/>
    <n v="17680"/>
    <n v="29320"/>
    <n v="18255300"/>
    <x v="0"/>
    <s v="PATIO 4"/>
    <n v="-720"/>
    <n v="-2.3968042609853527E-2"/>
    <x v="0"/>
    <d v="1900-01-01T19:10:00"/>
  </r>
  <r>
    <n v="5"/>
    <n v="18474"/>
    <x v="2"/>
    <d v="1899-12-30T13:52:00"/>
    <s v="SRP-805"/>
    <x v="1"/>
    <n v="47100"/>
    <n v="20550"/>
    <n v="26550"/>
    <n v="18283600"/>
    <x v="0"/>
    <x v="2"/>
    <x v="3"/>
    <x v="0"/>
    <n v="3477844"/>
    <x v="3"/>
    <d v="1899-12-30T07:47:00"/>
    <n v="47600"/>
    <n v="20800"/>
    <n v="26800"/>
    <n v="18282100"/>
    <x v="0"/>
    <s v="PATIO 4"/>
    <n v="250"/>
    <n v="9.4161958568738224E-3"/>
    <x v="0"/>
    <d v="1899-12-31T17:55:00"/>
  </r>
  <r>
    <n v="5"/>
    <n v="18486"/>
    <x v="2"/>
    <d v="1899-12-30T15:25:00"/>
    <s v="SXU-836"/>
    <x v="1"/>
    <n v="51920"/>
    <n v="18180"/>
    <n v="33740"/>
    <n v="18317340"/>
    <x v="2"/>
    <x v="3"/>
    <x v="4"/>
    <x v="2"/>
    <n v="3477948"/>
    <x v="3"/>
    <d v="1899-12-30T11:40:00"/>
    <n v="51660"/>
    <n v="17890"/>
    <n v="33770"/>
    <n v="18315870"/>
    <x v="0"/>
    <s v="PATIO 4"/>
    <n v="30"/>
    <n v="8.891523414344991E-4"/>
    <x v="0"/>
    <d v="1899-12-31T20:15:00"/>
  </r>
  <r>
    <n v="6"/>
    <n v="18548"/>
    <x v="2"/>
    <d v="1899-12-30T19:05:00"/>
    <s v="SOE-646"/>
    <x v="1"/>
    <n v="48720"/>
    <n v="16630"/>
    <n v="32090"/>
    <n v="18349430"/>
    <x v="0"/>
    <x v="3"/>
    <x v="3"/>
    <x v="0"/>
    <n v="3477865"/>
    <x v="3"/>
    <d v="1899-12-30T08:09:00"/>
    <n v="48560"/>
    <n v="16580"/>
    <n v="31980"/>
    <n v="18347850"/>
    <x v="0"/>
    <s v="PATIO 4"/>
    <n v="-110"/>
    <n v="-3.4278591461514491E-3"/>
    <x v="0"/>
    <d v="1899-12-31T13:04:00"/>
  </r>
  <r>
    <n v="7"/>
    <n v="18563"/>
    <x v="2"/>
    <d v="1899-12-30T20:12:00"/>
    <s v="TMX-839"/>
    <x v="1"/>
    <n v="47980"/>
    <n v="17220"/>
    <n v="30760"/>
    <n v="18380190"/>
    <x v="0"/>
    <x v="3"/>
    <x v="3"/>
    <x v="0"/>
    <n v="3477873"/>
    <x v="3"/>
    <d v="1899-12-30T08:42:00"/>
    <n v="47800"/>
    <n v="17040"/>
    <n v="30760"/>
    <n v="18378610"/>
    <x v="0"/>
    <s v="PATIO 4"/>
    <n v="1.0000000000000001E-5"/>
    <n v="0"/>
    <x v="0"/>
    <d v="1899-12-31T12:30:00"/>
  </r>
  <r>
    <n v="8"/>
    <n v="18564"/>
    <x v="2"/>
    <d v="1899-12-30T20:19:00"/>
    <s v="XVV-533"/>
    <x v="1"/>
    <n v="52080"/>
    <n v="18080"/>
    <n v="34000"/>
    <n v="18414190"/>
    <x v="2"/>
    <x v="2"/>
    <x v="4"/>
    <x v="2"/>
    <n v="3477869"/>
    <x v="3"/>
    <d v="1899-12-30T08:25:00"/>
    <n v="51780"/>
    <n v="18170"/>
    <n v="33610"/>
    <n v="18412220"/>
    <x v="0"/>
    <s v="PATIO 4"/>
    <n v="-390"/>
    <n v="-1.1470588235294118E-2"/>
    <x v="0"/>
    <d v="1899-12-31T12:06:00"/>
  </r>
  <r>
    <n v="9"/>
    <n v="18570"/>
    <x v="2"/>
    <d v="1899-12-30T21:00:00"/>
    <s v="TKD-337"/>
    <x v="1"/>
    <n v="48760"/>
    <n v="16470"/>
    <n v="32290"/>
    <n v="18446480"/>
    <x v="0"/>
    <x v="3"/>
    <x v="3"/>
    <x v="0"/>
    <n v="3478384"/>
    <x v="3"/>
    <d v="1899-12-30T16:30:00"/>
    <n v="48760"/>
    <n v="16270"/>
    <n v="32490"/>
    <n v="18444710"/>
    <x v="0"/>
    <s v="PATIO 4"/>
    <n v="200"/>
    <n v="6.1938680706100958E-3"/>
    <x v="0"/>
    <d v="1899-12-31T19:30:00"/>
  </r>
  <r>
    <n v="10"/>
    <n v="18572"/>
    <x v="2"/>
    <d v="1899-12-30T21:42:00"/>
    <s v="TPV-114"/>
    <x v="1"/>
    <n v="51760"/>
    <n v="18220"/>
    <n v="33540"/>
    <n v="18480020"/>
    <x v="0"/>
    <x v="2"/>
    <x v="3"/>
    <x v="0"/>
    <n v="3477925"/>
    <x v="3"/>
    <d v="1899-12-30T09:31:00"/>
    <n v="51520"/>
    <n v="18070"/>
    <n v="33450"/>
    <n v="18478160"/>
    <x v="0"/>
    <s v="PATIO 4"/>
    <n v="-90"/>
    <n v="-2.6833631484794273E-3"/>
    <x v="0"/>
    <d v="1899-12-31T11:49:00"/>
  </r>
  <r>
    <n v="11"/>
    <n v="18574"/>
    <x v="2"/>
    <d v="1899-12-30T23:51:00"/>
    <s v="KUK-608"/>
    <x v="1"/>
    <n v="52080"/>
    <n v="18430"/>
    <n v="33650"/>
    <n v="18513670"/>
    <x v="2"/>
    <x v="2"/>
    <x v="4"/>
    <x v="2"/>
    <n v="3477866"/>
    <x v="3"/>
    <d v="1899-12-30T08:15:00"/>
    <n v="51900"/>
    <n v="18290"/>
    <n v="33610"/>
    <n v="18511770"/>
    <x v="0"/>
    <s v="PATIO 4"/>
    <n v="-40"/>
    <n v="-1.188707280832095E-3"/>
    <x v="0"/>
    <d v="1899-12-31T08:24:00"/>
  </r>
  <r>
    <n v="12"/>
    <n v="18577"/>
    <x v="0"/>
    <d v="1899-12-30T04:54:00"/>
    <s v="TPP-899"/>
    <x v="1"/>
    <n v="51980"/>
    <n v="17470"/>
    <n v="34510"/>
    <n v="18548180"/>
    <x v="0"/>
    <x v="4"/>
    <x v="3"/>
    <x v="0"/>
    <n v="3477924"/>
    <x v="3"/>
    <d v="1899-12-30T09:30:00"/>
    <n v="52000"/>
    <n v="17470"/>
    <n v="34530"/>
    <n v="18546300"/>
    <x v="0"/>
    <s v="PATIO 4"/>
    <n v="20"/>
    <n v="5.7954216169226315E-4"/>
    <x v="0"/>
    <d v="1899-12-31T04:36:00"/>
  </r>
  <r>
    <n v="13"/>
    <n v="18576"/>
    <x v="0"/>
    <d v="1899-12-30T04:07:00"/>
    <s v="SZX-503"/>
    <x v="1"/>
    <n v="52200"/>
    <n v="17560"/>
    <n v="34640"/>
    <n v="18582820"/>
    <x v="2"/>
    <x v="2"/>
    <x v="4"/>
    <x v="2"/>
    <n v="3477884"/>
    <x v="3"/>
    <d v="1899-12-30T09:28:00"/>
    <n v="52140"/>
    <n v="17610"/>
    <n v="34530"/>
    <n v="18580830"/>
    <x v="0"/>
    <s v="PATIO 4"/>
    <n v="-110"/>
    <n v="-3.1755196304849883E-3"/>
    <x v="0"/>
    <d v="1899-12-31T05:21:00"/>
  </r>
  <r>
    <n v="14"/>
    <n v="206133"/>
    <x v="0"/>
    <d v="1899-12-30T09:42:00"/>
    <s v="SNZ-119"/>
    <x v="1"/>
    <n v="52000"/>
    <n v="18350"/>
    <n v="33650"/>
    <n v="18616470"/>
    <x v="2"/>
    <x v="2"/>
    <x v="4"/>
    <x v="2"/>
    <n v="3477952"/>
    <x v="3"/>
    <d v="1899-12-30T10:33:00"/>
    <n v="52100"/>
    <n v="18390"/>
    <n v="33710"/>
    <n v="18614540"/>
    <x v="0"/>
    <s v="PATIO 4"/>
    <n v="60"/>
    <n v="1.7830609212481426E-3"/>
    <x v="0"/>
    <d v="1899-12-31T00:51:00"/>
  </r>
  <r>
    <n v="15"/>
    <n v="206132"/>
    <x v="0"/>
    <d v="1899-12-30T09:40:00"/>
    <s v="JYM-553"/>
    <x v="1"/>
    <n v="51900"/>
    <n v="18770"/>
    <n v="33130"/>
    <n v="18649600"/>
    <x v="2"/>
    <x v="5"/>
    <x v="4"/>
    <x v="2"/>
    <n v="3477904"/>
    <x v="3"/>
    <d v="1899-12-30T09:19:00"/>
    <n v="51780"/>
    <n v="18640"/>
    <n v="33140"/>
    <n v="18647680"/>
    <x v="0"/>
    <s v="PATIO 4"/>
    <n v="10"/>
    <n v="3.0184123151222455E-4"/>
    <x v="0"/>
    <d v="1899-12-30T23:39:00"/>
  </r>
  <r>
    <n v="16"/>
    <n v="206125"/>
    <x v="0"/>
    <d v="1899-12-30T08:43:00"/>
    <s v="JRP-057"/>
    <x v="1"/>
    <n v="48850"/>
    <n v="17200"/>
    <n v="31650"/>
    <n v="18681250"/>
    <x v="2"/>
    <x v="3"/>
    <x v="4"/>
    <x v="2"/>
    <n v="3477872"/>
    <x v="3"/>
    <d v="1899-12-30T08:37:00"/>
    <n v="48700"/>
    <n v="17080"/>
    <n v="31620"/>
    <n v="18679300"/>
    <x v="0"/>
    <s v="PATIO 4"/>
    <n v="-30"/>
    <n v="-9.4786729857819908E-4"/>
    <x v="0"/>
    <d v="1899-12-30T23:54:00"/>
  </r>
  <r>
    <n v="17"/>
    <n v="206123"/>
    <x v="0"/>
    <d v="1899-12-30T08:40:00"/>
    <s v="TMI-773"/>
    <x v="1"/>
    <n v="48500"/>
    <n v="17300"/>
    <n v="31200"/>
    <n v="18712450"/>
    <x v="2"/>
    <x v="3"/>
    <x v="4"/>
    <x v="2"/>
    <n v="3477871"/>
    <x v="3"/>
    <d v="1899-12-30T08:35:00"/>
    <n v="48420"/>
    <n v="17170"/>
    <n v="31250"/>
    <n v="18710550"/>
    <x v="0"/>
    <s v="PATIO 4"/>
    <n v="50"/>
    <n v="1.6025641025641025E-3"/>
    <x v="0"/>
    <d v="1899-12-30T23:55:00"/>
  </r>
  <r>
    <n v="18"/>
    <n v="206129"/>
    <x v="0"/>
    <d v="1899-12-30T09:15:00"/>
    <s v="JRO-999"/>
    <x v="1"/>
    <n v="48100"/>
    <n v="17400"/>
    <n v="30700"/>
    <n v="18743150"/>
    <x v="0"/>
    <x v="3"/>
    <x v="3"/>
    <x v="0"/>
    <n v="3478104"/>
    <x v="3"/>
    <d v="1899-12-30T13:16:00"/>
    <n v="48040"/>
    <n v="17260"/>
    <n v="30780"/>
    <n v="18741330"/>
    <x v="0"/>
    <s v="PATIO 4"/>
    <n v="80"/>
    <n v="2.6058631921824105E-3"/>
    <x v="0"/>
    <d v="1899-12-31T04:01:00"/>
  </r>
  <r>
    <n v="19"/>
    <n v="206135"/>
    <x v="0"/>
    <d v="1899-12-30T09:55:00"/>
    <s v="UVO-877"/>
    <x v="1"/>
    <n v="52000"/>
    <n v="18500"/>
    <n v="33500"/>
    <n v="18776650"/>
    <x v="2"/>
    <x v="2"/>
    <x v="4"/>
    <x v="2"/>
    <n v="3477956"/>
    <x v="3"/>
    <d v="1899-12-30T10:51:00"/>
    <n v="52160"/>
    <n v="18590"/>
    <n v="33570"/>
    <n v="18774900"/>
    <x v="0"/>
    <s v="PATIO 4"/>
    <n v="70"/>
    <n v="2.08955223880597E-3"/>
    <x v="0"/>
    <d v="1899-12-31T00:56:00"/>
  </r>
  <r>
    <n v="20"/>
    <n v="206130"/>
    <x v="0"/>
    <d v="1899-12-30T09:19:00"/>
    <s v="JRO-994"/>
    <x v="1"/>
    <n v="47700"/>
    <n v="17250"/>
    <n v="30450"/>
    <n v="18807100"/>
    <x v="0"/>
    <x v="3"/>
    <x v="3"/>
    <x v="0"/>
    <n v="3477926"/>
    <x v="3"/>
    <d v="1899-12-30T09:41:00"/>
    <n v="47660"/>
    <n v="17160"/>
    <n v="30500"/>
    <n v="18805400"/>
    <x v="0"/>
    <s v="PATIO 4"/>
    <n v="50"/>
    <n v="1.6420361247947454E-3"/>
    <x v="0"/>
    <d v="1899-12-31T00:22:00"/>
  </r>
  <r>
    <n v="21"/>
    <n v="206126"/>
    <x v="0"/>
    <d v="1899-12-30T08:55:00"/>
    <s v="WHM-975"/>
    <x v="1"/>
    <n v="52000"/>
    <n v="19250"/>
    <n v="32750"/>
    <n v="18839850"/>
    <x v="2"/>
    <x v="2"/>
    <x v="4"/>
    <x v="2"/>
    <n v="3479024"/>
    <x v="3"/>
    <d v="1899-12-30T21:11:00"/>
    <n v="52080"/>
    <n v="19470"/>
    <n v="32610"/>
    <n v="18838010"/>
    <x v="0"/>
    <s v="PATIO 4"/>
    <n v="-140"/>
    <n v="-4.2748091603053437E-3"/>
    <x v="0"/>
    <d v="1899-12-31T12:16:00"/>
  </r>
  <r>
    <n v="22"/>
    <n v="206145"/>
    <x v="0"/>
    <d v="1899-12-30T11:43:00"/>
    <s v="GDW-450"/>
    <x v="1"/>
    <n v="52100"/>
    <n v="18100"/>
    <n v="34000"/>
    <n v="18873850"/>
    <x v="1"/>
    <x v="5"/>
    <x v="5"/>
    <x v="1"/>
    <n v="3478164"/>
    <x v="3"/>
    <d v="1899-12-30T13:43:00"/>
    <n v="51380"/>
    <n v="17960"/>
    <n v="33420"/>
    <n v="18871430"/>
    <x v="1"/>
    <s v="PATIO 4"/>
    <n v="-580"/>
    <n v="-1.7058823529411765E-2"/>
    <x v="0"/>
    <d v="1899-12-31T02:00:00"/>
  </r>
  <r>
    <n v="23"/>
    <n v="206907"/>
    <x v="0"/>
    <d v="1899-12-30T14:20:00"/>
    <s v="GDZ-179"/>
    <x v="1"/>
    <n v="52480"/>
    <n v="19300"/>
    <n v="33180"/>
    <n v="18907030"/>
    <x v="3"/>
    <x v="5"/>
    <x v="6"/>
    <x v="3"/>
    <n v="3478252"/>
    <x v="3"/>
    <d v="1899-12-30T15:05:00"/>
    <n v="50680"/>
    <n v="18490"/>
    <n v="32190"/>
    <n v="18903620"/>
    <x v="0"/>
    <s v="PATIO 4"/>
    <n v="-990"/>
    <n v="-2.9837251356238697E-2"/>
    <x v="0"/>
    <d v="1899-12-31T00:45:00"/>
  </r>
  <r>
    <n v="24"/>
    <n v="206137"/>
    <x v="0"/>
    <d v="1899-12-30T10:10:00"/>
    <s v="JRP-081"/>
    <x v="1"/>
    <n v="48700"/>
    <n v="17380"/>
    <n v="31320"/>
    <n v="18938350"/>
    <x v="0"/>
    <x v="3"/>
    <x v="3"/>
    <x v="0"/>
    <n v="3477955"/>
    <x v="3"/>
    <d v="1899-12-30T10:39:00"/>
    <n v="48560"/>
    <n v="17130"/>
    <n v="31430"/>
    <n v="18935050"/>
    <x v="0"/>
    <s v="PATIO 4"/>
    <n v="110"/>
    <n v="3.5121328224776501E-3"/>
    <x v="0"/>
    <d v="1899-12-31T00:29:00"/>
  </r>
  <r>
    <n v="25"/>
    <n v="206136"/>
    <x v="0"/>
    <d v="1899-12-30T10:00:00"/>
    <s v="JYM-720"/>
    <x v="1"/>
    <n v="51900"/>
    <n v="17270"/>
    <n v="34630"/>
    <n v="18972980"/>
    <x v="0"/>
    <x v="4"/>
    <x v="3"/>
    <x v="0"/>
    <n v="3477886"/>
    <x v="3"/>
    <d v="1899-12-30T09:14:00"/>
    <n v="51840"/>
    <n v="17490"/>
    <n v="34350"/>
    <n v="18969400"/>
    <x v="0"/>
    <s v="PATIO 4"/>
    <n v="-280"/>
    <n v="-8.085475021657523E-3"/>
    <x v="0"/>
    <d v="1899-12-30T23:14:00"/>
  </r>
  <r>
    <n v="26"/>
    <n v="206139"/>
    <x v="0"/>
    <d v="1899-12-30T11:00:00"/>
    <s v="UVO-715"/>
    <x v="1"/>
    <n v="52050"/>
    <n v="18900"/>
    <n v="33150"/>
    <n v="19006130"/>
    <x v="0"/>
    <x v="2"/>
    <x v="3"/>
    <x v="0"/>
    <n v="3478004"/>
    <x v="3"/>
    <d v="1899-12-30T11:29:00"/>
    <n v="51900"/>
    <n v="19060"/>
    <n v="32840"/>
    <n v="19002240"/>
    <x v="0"/>
    <s v="PATIO 4"/>
    <n v="-310"/>
    <n v="-9.3514328808446453E-3"/>
    <x v="0"/>
    <d v="1899-12-31T00:29:00"/>
  </r>
  <r>
    <n v="27"/>
    <n v="206141"/>
    <x v="0"/>
    <d v="1899-12-30T11:05:00"/>
    <s v="JRP-073"/>
    <x v="1"/>
    <n v="48950"/>
    <n v="17450"/>
    <n v="31500"/>
    <n v="19037630"/>
    <x v="0"/>
    <x v="3"/>
    <x v="3"/>
    <x v="0"/>
    <n v="3477954"/>
    <x v="3"/>
    <d v="1899-12-30T10:40:00"/>
    <n v="48380"/>
    <n v="17340"/>
    <n v="31040"/>
    <n v="19033280"/>
    <x v="0"/>
    <s v="PATIO 4"/>
    <n v="-460"/>
    <n v="-1.4603174603174604E-2"/>
    <x v="0"/>
    <d v="1899-12-30T23:35:00"/>
  </r>
  <r>
    <n v="28"/>
    <n v="206142"/>
    <x v="0"/>
    <d v="1899-12-30T11:10:00"/>
    <s v="WAD-711"/>
    <x v="1"/>
    <n v="48200"/>
    <n v="18030"/>
    <n v="30170"/>
    <n v="19067800"/>
    <x v="1"/>
    <x v="3"/>
    <x v="5"/>
    <x v="1"/>
    <n v="3477949"/>
    <x v="3"/>
    <d v="1899-12-30T10:18:00"/>
    <n v="47540"/>
    <n v="17950"/>
    <n v="29590"/>
    <n v="19062870"/>
    <x v="0"/>
    <s v="PATIO 4"/>
    <n v="-580"/>
    <n v="-1.9224395094464702E-2"/>
    <x v="0"/>
    <d v="1899-12-30T23:08:00"/>
  </r>
  <r>
    <n v="29"/>
    <n v="206935"/>
    <x v="0"/>
    <d v="1899-12-30T19:48:00"/>
    <s v="SZW-990"/>
    <x v="1"/>
    <n v="51600"/>
    <n v="18630"/>
    <n v="32970"/>
    <n v="19100770"/>
    <x v="3"/>
    <x v="2"/>
    <x v="6"/>
    <x v="3"/>
    <n v="3478444"/>
    <x v="3"/>
    <d v="1899-12-30T16:47:00"/>
    <n v="51640"/>
    <n v="18660"/>
    <n v="32980"/>
    <n v="19095850"/>
    <x v="0"/>
    <s v="PATIO 4"/>
    <n v="10"/>
    <n v="3.0330603579011223E-4"/>
    <x v="0"/>
    <d v="1899-12-30T20:59:00"/>
  </r>
  <r>
    <n v="30"/>
    <n v="206904"/>
    <x v="0"/>
    <d v="1899-12-30T13:32:00"/>
    <s v="SNP-799"/>
    <x v="1"/>
    <n v="52000"/>
    <n v="20250"/>
    <n v="31750"/>
    <n v="19132520"/>
    <x v="2"/>
    <x v="5"/>
    <x v="4"/>
    <x v="2"/>
    <n v="3477966"/>
    <x v="3"/>
    <d v="1899-12-30T11:10:00"/>
    <n v="50080"/>
    <n v="18440"/>
    <n v="31640"/>
    <n v="19127490"/>
    <x v="0"/>
    <s v="PATIO 4"/>
    <n v="-110"/>
    <n v="-3.4645669291338585E-3"/>
    <x v="0"/>
    <d v="1899-12-30T21:38:00"/>
  </r>
  <r>
    <n v="31"/>
    <n v="206934"/>
    <x v="0"/>
    <d v="1899-12-30T19:20:00"/>
    <s v="TKL-055"/>
    <x v="1"/>
    <n v="48500"/>
    <n v="17430"/>
    <n v="31070"/>
    <n v="19163590"/>
    <x v="3"/>
    <x v="3"/>
    <x v="6"/>
    <x v="3"/>
    <n v="3478304"/>
    <x v="3"/>
    <d v="1899-12-30T16:13:00"/>
    <n v="48360"/>
    <n v="17270"/>
    <n v="31090"/>
    <n v="19158580"/>
    <x v="0"/>
    <s v="PATIO 4"/>
    <n v="20"/>
    <n v="6.4370775667846802E-4"/>
    <x v="0"/>
    <d v="1899-12-30T20:53:00"/>
  </r>
  <r>
    <n v="32"/>
    <n v="206908"/>
    <x v="0"/>
    <d v="1899-12-30T14:19:00"/>
    <s v="ESQ-655"/>
    <x v="1"/>
    <n v="52120"/>
    <n v="19260"/>
    <n v="32860"/>
    <n v="19196450"/>
    <x v="3"/>
    <x v="5"/>
    <x v="6"/>
    <x v="3"/>
    <n v="3477985"/>
    <x v="3"/>
    <d v="1899-12-30T11:12:00"/>
    <n v="51040"/>
    <n v="18440"/>
    <n v="32600"/>
    <n v="19191180"/>
    <x v="0"/>
    <s v="PATIO 4"/>
    <n v="-260"/>
    <n v="-7.9123554473524045E-3"/>
    <x v="0"/>
    <d v="1899-12-30T20:53:00"/>
  </r>
  <r>
    <n v="33"/>
    <n v="206940"/>
    <x v="0"/>
    <d v="1899-12-30T21:26:00"/>
    <s v="SZS-940"/>
    <x v="1"/>
    <n v="51540"/>
    <n v="18190"/>
    <n v="33350"/>
    <n v="19229800"/>
    <x v="3"/>
    <x v="2"/>
    <x v="6"/>
    <x v="3"/>
    <n v="3478905"/>
    <x v="3"/>
    <d v="1899-12-30T18:44:00"/>
    <n v="51120"/>
    <n v="17950"/>
    <n v="33170"/>
    <n v="19224350"/>
    <x v="0"/>
    <s v="PATIO 4"/>
    <n v="-180"/>
    <n v="-5.3973013493253371E-3"/>
    <x v="0"/>
    <d v="1899-12-30T21:18:00"/>
  </r>
  <r>
    <n v="34"/>
    <n v="206138"/>
    <x v="0"/>
    <d v="1899-12-30T10:45:00"/>
    <s v="SNQ-658"/>
    <x v="1"/>
    <n v="52000"/>
    <n v="18250"/>
    <n v="33750"/>
    <n v="19263550"/>
    <x v="2"/>
    <x v="2"/>
    <x v="4"/>
    <x v="2"/>
    <n v="3478124"/>
    <x v="3"/>
    <d v="1899-12-30T13:23:00"/>
    <n v="51760"/>
    <n v="18100"/>
    <n v="33660"/>
    <n v="19258010"/>
    <x v="0"/>
    <s v="PATIO 4"/>
    <n v="-90"/>
    <n v="-2.6666666666666666E-3"/>
    <x v="0"/>
    <d v="1899-12-31T02:38:00"/>
  </r>
  <r>
    <n v="35"/>
    <n v="206150"/>
    <x v="0"/>
    <d v="1899-12-30T13:32:00"/>
    <s v="WNP-941"/>
    <x v="1"/>
    <n v="52000"/>
    <n v="19500"/>
    <n v="32500"/>
    <n v="19296050"/>
    <x v="2"/>
    <x v="4"/>
    <x v="4"/>
    <x v="2"/>
    <n v="3477885"/>
    <x v="3"/>
    <d v="1899-12-30T08:51:00"/>
    <n v="50400"/>
    <n v="17680"/>
    <n v="32720"/>
    <n v="19290730"/>
    <x v="0"/>
    <s v="PATIO 4"/>
    <n v="220"/>
    <n v="6.7692307692307696E-3"/>
    <x v="0"/>
    <d v="1899-12-30T19:19:00"/>
  </r>
  <r>
    <n v="36"/>
    <n v="206147"/>
    <x v="0"/>
    <d v="1899-12-30T12:00:00"/>
    <s v="STZ-785"/>
    <x v="1"/>
    <n v="52000"/>
    <n v="18100"/>
    <n v="33900"/>
    <n v="19329950"/>
    <x v="0"/>
    <x v="5"/>
    <x v="3"/>
    <x v="0"/>
    <n v="3478064"/>
    <x v="3"/>
    <d v="1899-12-30T11:56:00"/>
    <n v="51260"/>
    <n v="17950"/>
    <n v="33310"/>
    <n v="19324040"/>
    <x v="0"/>
    <s v="PATIO 4"/>
    <n v="-590"/>
    <n v="-1.7404129793510324E-2"/>
    <x v="0"/>
    <d v="1899-12-30T23:56:00"/>
  </r>
  <r>
    <n v="37"/>
    <n v="206914"/>
    <x v="0"/>
    <d v="1899-12-30T15:34:00"/>
    <s v="SMG-981"/>
    <x v="1"/>
    <n v="48600"/>
    <n v="18890"/>
    <n v="29710"/>
    <n v="19359660"/>
    <x v="3"/>
    <x v="3"/>
    <x v="6"/>
    <x v="3"/>
    <n v="3478165"/>
    <x v="3"/>
    <d v="1899-12-30T13:45:00"/>
    <n v="47600"/>
    <n v="18050"/>
    <n v="29550"/>
    <n v="19353590"/>
    <x v="0"/>
    <s v="PATIO 4"/>
    <n v="-160"/>
    <n v="-5.385392123864019E-3"/>
    <x v="0"/>
    <d v="1899-12-30T22:11:00"/>
  </r>
  <r>
    <n v="38"/>
    <n v="206913"/>
    <x v="0"/>
    <d v="1899-12-30T15:35:00"/>
    <s v="SSW-836"/>
    <x v="1"/>
    <n v="48600"/>
    <n v="18120"/>
    <n v="30480"/>
    <n v="19390140"/>
    <x v="3"/>
    <x v="3"/>
    <x v="6"/>
    <x v="3"/>
    <n v="3478249"/>
    <x v="3"/>
    <d v="1899-12-30T14:38:00"/>
    <n v="48040"/>
    <n v="17330"/>
    <n v="30710"/>
    <n v="19384300"/>
    <x v="0"/>
    <s v="PATIO 4"/>
    <n v="230"/>
    <n v="7.5459317585301836E-3"/>
    <x v="0"/>
    <d v="1899-12-30T23:03:00"/>
  </r>
  <r>
    <n v="39"/>
    <n v="206923"/>
    <x v="0"/>
    <d v="1899-12-30T16:53:00"/>
    <s v="WLW-558"/>
    <x v="1"/>
    <n v="51600"/>
    <n v="17290"/>
    <n v="34310"/>
    <n v="19424450"/>
    <x v="3"/>
    <x v="2"/>
    <x v="6"/>
    <x v="3"/>
    <n v="3478254"/>
    <x v="3"/>
    <d v="1899-12-30T15:19:00"/>
    <n v="51480"/>
    <n v="17680"/>
    <n v="33800"/>
    <n v="19418100"/>
    <x v="0"/>
    <s v="PATIO 4"/>
    <n v="-510"/>
    <n v="-1.4864470999708539E-2"/>
    <x v="0"/>
    <d v="1899-12-30T22:26:00"/>
  </r>
  <r>
    <n v="40"/>
    <n v="206916"/>
    <x v="0"/>
    <d v="1899-12-30T15:58:00"/>
    <s v="SRC-560"/>
    <x v="1"/>
    <n v="52200"/>
    <n v="18110"/>
    <n v="34090"/>
    <n v="19458540"/>
    <x v="3"/>
    <x v="2"/>
    <x v="6"/>
    <x v="3"/>
    <n v="3478544"/>
    <x v="3"/>
    <d v="1899-12-30T17:09:00"/>
    <n v="51540"/>
    <n v="18070"/>
    <n v="33470"/>
    <n v="19451570"/>
    <x v="0"/>
    <s v="PATIO 4"/>
    <n v="-620"/>
    <n v="-1.818715165737753E-2"/>
    <x v="0"/>
    <d v="1899-12-31T01:11:00"/>
  </r>
  <r>
    <n v="41"/>
    <n v="206920"/>
    <x v="0"/>
    <d v="1899-12-30T16:43:00"/>
    <s v="GTW-911"/>
    <x v="1"/>
    <n v="52140"/>
    <n v="17670"/>
    <n v="34470"/>
    <n v="19493010"/>
    <x v="1"/>
    <x v="2"/>
    <x v="5"/>
    <x v="1"/>
    <n v="3478604"/>
    <x v="3"/>
    <d v="1899-12-30T17:33:00"/>
    <n v="52140"/>
    <n v="18000"/>
    <n v="34140"/>
    <n v="19485710"/>
    <x v="0"/>
    <s v="PATIO 4"/>
    <n v="-330"/>
    <n v="-9.5735422106179285E-3"/>
    <x v="0"/>
    <d v="1899-12-31T00:50:00"/>
  </r>
  <r>
    <n v="42"/>
    <n v="206140"/>
    <x v="0"/>
    <d v="1899-12-30T11:00:00"/>
    <s v="SMA-268"/>
    <x v="1"/>
    <n v="48400"/>
    <n v="17470"/>
    <n v="30930"/>
    <n v="19523940"/>
    <x v="0"/>
    <x v="3"/>
    <x v="3"/>
    <x v="0"/>
    <n v="3477964"/>
    <x v="3"/>
    <d v="1899-12-30T10:59:00"/>
    <n v="48100"/>
    <n v="17340"/>
    <n v="30760"/>
    <n v="19516470"/>
    <x v="0"/>
    <s v="PATIO 4"/>
    <n v="-170"/>
    <n v="-5.4962819269317818E-3"/>
    <x v="0"/>
    <d v="1899-12-30T23:59:00"/>
  </r>
  <r>
    <n v="43"/>
    <n v="206933"/>
    <x v="0"/>
    <d v="1899-12-30T19:03:00"/>
    <s v="JRP-054"/>
    <x v="1"/>
    <n v="47940"/>
    <n v="17460"/>
    <n v="30480"/>
    <n v="19554420"/>
    <x v="3"/>
    <x v="3"/>
    <x v="6"/>
    <x v="3"/>
    <n v="3478285"/>
    <x v="3"/>
    <d v="1899-12-30T15:58:00"/>
    <n v="47800"/>
    <n v="17220"/>
    <n v="30580"/>
    <n v="19547050"/>
    <x v="0"/>
    <s v="PATIO 4"/>
    <n v="100"/>
    <n v="3.2808398950131233E-3"/>
    <x v="0"/>
    <d v="1899-12-30T20:55:00"/>
  </r>
  <r>
    <n v="44"/>
    <n v="206932"/>
    <x v="0"/>
    <d v="1899-12-30T19:02:00"/>
    <s v="XVV-493"/>
    <x v="1"/>
    <n v="51580"/>
    <n v="17180"/>
    <n v="34400"/>
    <n v="19588820"/>
    <x v="3"/>
    <x v="2"/>
    <x v="6"/>
    <x v="3"/>
    <n v="3478284"/>
    <x v="3"/>
    <d v="1899-12-30T15:57:00"/>
    <n v="51660"/>
    <n v="17170"/>
    <n v="34490"/>
    <n v="19581540"/>
    <x v="0"/>
    <s v="PATIO 4"/>
    <n v="90"/>
    <n v="2.6162790697674418E-3"/>
    <x v="0"/>
    <d v="1899-12-30T20:55:00"/>
  </r>
  <r>
    <n v="45"/>
    <n v="206929"/>
    <x v="0"/>
    <d v="1899-12-30T20:14:00"/>
    <s v="SZX-580"/>
    <x v="1"/>
    <n v="52000"/>
    <n v="17900"/>
    <n v="34100"/>
    <n v="19622920"/>
    <x v="2"/>
    <x v="2"/>
    <x v="4"/>
    <x v="2"/>
    <n v="3478424"/>
    <x v="3"/>
    <d v="1899-12-30T16:40:00"/>
    <n v="52200"/>
    <n v="17840"/>
    <n v="34360"/>
    <n v="19615900"/>
    <x v="0"/>
    <s v="PATIO 4"/>
    <n v="260"/>
    <n v="7.624633431085044E-3"/>
    <x v="0"/>
    <d v="1899-12-30T20:26:00"/>
  </r>
  <r>
    <n v="46"/>
    <n v="206928"/>
    <x v="0"/>
    <d v="1899-12-30T17:35:00"/>
    <s v="TJY-208"/>
    <x v="1"/>
    <n v="48840"/>
    <n v="17180"/>
    <n v="31660"/>
    <n v="19654580"/>
    <x v="3"/>
    <x v="3"/>
    <x v="6"/>
    <x v="3"/>
    <n v="3478624"/>
    <x v="3"/>
    <d v="1899-12-30T17:20:00"/>
    <n v="48700"/>
    <n v="17140"/>
    <n v="31560"/>
    <n v="19647460"/>
    <x v="0"/>
    <s v="PATIO 4"/>
    <n v="-100"/>
    <n v="-3.1585596967782692E-3"/>
    <x v="0"/>
    <d v="1899-12-30T23:45:00"/>
  </r>
  <r>
    <n v="47"/>
    <n v="206937"/>
    <x v="0"/>
    <d v="1899-12-30T19:58:00"/>
    <s v="JRP-061"/>
    <x v="1"/>
    <n v="48400"/>
    <n v="17340"/>
    <n v="31060"/>
    <n v="19685640"/>
    <x v="3"/>
    <x v="3"/>
    <x v="7"/>
    <x v="3"/>
    <n v="3481541"/>
    <x v="2"/>
    <d v="1899-12-30T22:10:00"/>
    <n v="48280"/>
    <n v="17160"/>
    <n v="31120"/>
    <n v="19678580"/>
    <x v="0"/>
    <s v="PATIO 4"/>
    <n v="60"/>
    <n v="1.9317450096587251E-3"/>
    <x v="0"/>
    <d v="1900-01-01T02:12:00"/>
  </r>
  <r>
    <n v="48"/>
    <n v="206144"/>
    <x v="0"/>
    <d v="1899-12-30T11:40:00"/>
    <s v="SQY-458"/>
    <x v="1"/>
    <n v="52000"/>
    <n v="18700"/>
    <n v="33300"/>
    <n v="19718940"/>
    <x v="1"/>
    <x v="2"/>
    <x v="5"/>
    <x v="1"/>
    <n v="3478045"/>
    <x v="3"/>
    <d v="1899-12-30T12:06:00"/>
    <n v="50940"/>
    <n v="18530"/>
    <n v="32410"/>
    <n v="19710990"/>
    <x v="1"/>
    <s v="PATIO 4"/>
    <n v="-890"/>
    <n v="-2.6726726726726727E-2"/>
    <x v="0"/>
    <d v="1899-12-31T00:26:00"/>
  </r>
  <r>
    <n v="49"/>
    <n v="206148"/>
    <x v="0"/>
    <d v="1899-12-30T12:05:00"/>
    <s v="SZX-542"/>
    <x v="1"/>
    <n v="51800"/>
    <n v="18700"/>
    <n v="33100"/>
    <n v="19752040"/>
    <x v="2"/>
    <x v="2"/>
    <x v="4"/>
    <x v="2"/>
    <n v="3478006"/>
    <x v="3"/>
    <d v="1899-12-30T11:34:00"/>
    <n v="50820"/>
    <n v="18660"/>
    <n v="32160"/>
    <n v="19743150"/>
    <x v="0"/>
    <s v="PATIO 4"/>
    <n v="-940"/>
    <n v="-2.8398791540785499E-2"/>
    <x v="0"/>
    <d v="1899-12-30T23:29:00"/>
  </r>
  <r>
    <n v="50"/>
    <n v="206938"/>
    <x v="0"/>
    <d v="1899-12-30T20:13:00"/>
    <s v="JRP-019"/>
    <x v="1"/>
    <n v="48100"/>
    <n v="17140"/>
    <n v="30960"/>
    <n v="19783000"/>
    <x v="3"/>
    <x v="3"/>
    <x v="6"/>
    <x v="3"/>
    <n v="3478804"/>
    <x v="3"/>
    <d v="1899-12-30T18:03:00"/>
    <n v="47860"/>
    <n v="17070"/>
    <n v="30790"/>
    <n v="19773940"/>
    <x v="0"/>
    <s v="PATIO 4"/>
    <n v="-170"/>
    <n v="-5.4909560723514208E-3"/>
    <x v="0"/>
    <d v="1899-12-30T21:50:00"/>
  </r>
  <r>
    <n v="51"/>
    <n v="206939"/>
    <x v="0"/>
    <d v="1899-12-30T20:18:00"/>
    <s v="TSR-898"/>
    <x v="1"/>
    <n v="48780"/>
    <n v="17690"/>
    <n v="31090"/>
    <n v="19814090"/>
    <x v="3"/>
    <x v="3"/>
    <x v="6"/>
    <x v="3"/>
    <n v="3478404"/>
    <x v="3"/>
    <d v="1899-12-30T16:34:00"/>
    <n v="48480"/>
    <n v="17630"/>
    <n v="30850"/>
    <n v="19804790"/>
    <x v="0"/>
    <s v="PATIO 4"/>
    <n v="-240"/>
    <n v="-7.7195239626889674E-3"/>
    <x v="0"/>
    <d v="1899-12-30T20:16:00"/>
  </r>
  <r>
    <n v="52"/>
    <n v="206943"/>
    <x v="0"/>
    <d v="1899-12-30T21:57:00"/>
    <s v="JRP-091"/>
    <x v="1"/>
    <n v="48800"/>
    <n v="18000"/>
    <n v="30800"/>
    <n v="19844890"/>
    <x v="3"/>
    <x v="3"/>
    <x v="6"/>
    <x v="3"/>
    <n v="3477965"/>
    <x v="3"/>
    <d v="1899-12-30T11:09:00"/>
    <n v="48000"/>
    <n v="17560"/>
    <n v="30440"/>
    <n v="19835230"/>
    <x v="0"/>
    <s v="PATIO 4"/>
    <n v="-360"/>
    <n v="-1.1688311688311689E-2"/>
    <x v="0"/>
    <d v="1899-12-30T13:12:00"/>
  </r>
  <r>
    <n v="53"/>
    <n v="206911"/>
    <x v="0"/>
    <d v="1899-12-30T15:11:00"/>
    <s v="TTG-493"/>
    <x v="1"/>
    <n v="52300"/>
    <n v="19210"/>
    <n v="33090"/>
    <n v="19877980"/>
    <x v="3"/>
    <x v="5"/>
    <x v="6"/>
    <x v="3"/>
    <n v="3477984"/>
    <x v="3"/>
    <d v="1899-12-30T11:11:00"/>
    <n v="51340"/>
    <n v="18910"/>
    <n v="32430"/>
    <n v="19867660"/>
    <x v="0"/>
    <s v="PATIO 4"/>
    <n v="-660"/>
    <n v="-1.9945602901178604E-2"/>
    <x v="0"/>
    <d v="1899-12-30T20:00:00"/>
  </r>
  <r>
    <n v="54"/>
    <n v="206945"/>
    <x v="0"/>
    <d v="1899-12-30T22:30:00"/>
    <s v="JRP-060"/>
    <x v="1"/>
    <n v="48970"/>
    <n v="17800"/>
    <n v="31170"/>
    <n v="19909150"/>
    <x v="3"/>
    <x v="3"/>
    <x v="6"/>
    <x v="3"/>
    <n v="3478584"/>
    <x v="3"/>
    <d v="1899-12-30T17:12:00"/>
    <n v="48820"/>
    <n v="17090"/>
    <n v="31730"/>
    <n v="19899390"/>
    <x v="0"/>
    <s v="PATIO 4"/>
    <n v="560"/>
    <n v="1.7965992941931345E-2"/>
    <x v="0"/>
    <d v="1899-12-30T18:42:00"/>
  </r>
  <r>
    <n v="55"/>
    <n v="206919"/>
    <x v="0"/>
    <d v="1899-12-30T16:40:00"/>
    <s v="WTO-887"/>
    <x v="1"/>
    <n v="52600"/>
    <n v="18180"/>
    <n v="34420"/>
    <n v="19943570"/>
    <x v="3"/>
    <x v="2"/>
    <x v="6"/>
    <x v="3"/>
    <n v="3478226"/>
    <x v="3"/>
    <d v="1899-12-30T14:08:00"/>
    <n v="52440"/>
    <n v="18320"/>
    <n v="34120"/>
    <n v="19933510"/>
    <x v="0"/>
    <s v="PATIO 4"/>
    <n v="-300"/>
    <n v="-8.7158628704241715E-3"/>
    <x v="0"/>
    <d v="1899-12-30T21:28:00"/>
  </r>
  <r>
    <n v="56"/>
    <n v="206941"/>
    <x v="0"/>
    <d v="1899-12-30T21:42:00"/>
    <s v="KNL-010"/>
    <x v="1"/>
    <n v="50580"/>
    <n v="19330"/>
    <n v="31250"/>
    <n v="19974820"/>
    <x v="3"/>
    <x v="2"/>
    <x v="6"/>
    <x v="3"/>
    <n v="3478464"/>
    <x v="3"/>
    <d v="1899-12-30T16:48:00"/>
    <n v="50220"/>
    <n v="18890"/>
    <n v="31330"/>
    <n v="19964840"/>
    <x v="0"/>
    <s v="PATIO 4"/>
    <n v="80"/>
    <n v="2.5600000000000002E-3"/>
    <x v="0"/>
    <d v="1899-12-30T19:06:00"/>
  </r>
  <r>
    <n v="57"/>
    <n v="206942"/>
    <x v="0"/>
    <d v="1899-12-30T21:50:00"/>
    <s v="XVH-367"/>
    <x v="1"/>
    <n v="48220"/>
    <n v="17700"/>
    <n v="30520"/>
    <n v="20005340"/>
    <x v="3"/>
    <x v="3"/>
    <x v="6"/>
    <x v="3"/>
    <n v="3478565"/>
    <x v="3"/>
    <d v="1899-12-30T17:11:00"/>
    <n v="47820"/>
    <n v="17300"/>
    <n v="30520"/>
    <n v="19995360"/>
    <x v="0"/>
    <s v="PATIO 4"/>
    <n v="1.0000000000000001E-5"/>
    <n v="0"/>
    <x v="0"/>
    <d v="1899-12-30T19:21:00"/>
  </r>
  <r>
    <n v="58"/>
    <n v="206921"/>
    <x v="0"/>
    <d v="1899-12-30T16:17:00"/>
    <s v="SMG-978"/>
    <x v="1"/>
    <n v="48800"/>
    <n v="17810"/>
    <n v="30990"/>
    <n v="20036330"/>
    <x v="3"/>
    <x v="3"/>
    <x v="6"/>
    <x v="3"/>
    <n v="3478204"/>
    <x v="3"/>
    <d v="1899-12-30T13:57:00"/>
    <n v="48920"/>
    <n v="17740"/>
    <n v="31180"/>
    <n v="20026540"/>
    <x v="0"/>
    <s v="PATIO 4"/>
    <n v="190"/>
    <n v="6.1310100032268477E-3"/>
    <x v="0"/>
    <d v="1899-12-30T21:40:00"/>
  </r>
  <r>
    <n v="59"/>
    <n v="206917"/>
    <x v="0"/>
    <d v="1899-12-30T16:04:00"/>
    <s v="SMG-878"/>
    <x v="1"/>
    <n v="48800"/>
    <n v="18070"/>
    <n v="30730"/>
    <n v="20067060"/>
    <x v="3"/>
    <x v="3"/>
    <x v="6"/>
    <x v="3"/>
    <n v="3478185"/>
    <x v="3"/>
    <d v="1899-12-30T13:56:00"/>
    <n v="47900"/>
    <n v="17910"/>
    <n v="29990"/>
    <n v="20056530"/>
    <x v="0"/>
    <s v="PATIO 4"/>
    <n v="-740"/>
    <n v="-2.4080702896192647E-2"/>
    <x v="0"/>
    <d v="1899-12-30T21:52:00"/>
  </r>
  <r>
    <n v="60"/>
    <n v="206946"/>
    <x v="0"/>
    <d v="1899-12-30T22:32:00"/>
    <s v="TKD-395"/>
    <x v="1"/>
    <n v="48860"/>
    <n v="17850"/>
    <n v="31010"/>
    <n v="20098070"/>
    <x v="3"/>
    <x v="3"/>
    <x v="6"/>
    <x v="3"/>
    <n v="3477951"/>
    <x v="3"/>
    <d v="1899-12-30T10:22:00"/>
    <n v="48580"/>
    <n v="17510"/>
    <n v="31070"/>
    <n v="20087600"/>
    <x v="0"/>
    <s v="PATIO 4"/>
    <n v="60"/>
    <n v="1.9348597226701064E-3"/>
    <x v="0"/>
    <d v="1899-12-30T11:50:00"/>
  </r>
  <r>
    <n v="61"/>
    <n v="206944"/>
    <x v="0"/>
    <d v="1899-12-30T22:15:00"/>
    <s v="JRP-053"/>
    <x v="1"/>
    <n v="48560"/>
    <n v="17600"/>
    <n v="30960"/>
    <n v="20129030"/>
    <x v="3"/>
    <x v="3"/>
    <x v="7"/>
    <x v="3"/>
    <n v="3481542"/>
    <x v="2"/>
    <d v="1899-12-30T22:15:00"/>
    <n v="47940"/>
    <n v="17080"/>
    <n v="30860"/>
    <n v="20118460"/>
    <x v="0"/>
    <s v="PATIO 4"/>
    <n v="-100"/>
    <n v="-3.2299741602067182E-3"/>
    <x v="0"/>
    <d v="1900-01-01T00:00:00"/>
  </r>
  <r>
    <n v="62"/>
    <n v="206936"/>
    <x v="0"/>
    <d v="1899-12-30T20:53:00"/>
    <s v="XVM-605"/>
    <x v="1"/>
    <n v="48980"/>
    <n v="17930"/>
    <n v="31050"/>
    <n v="20160080"/>
    <x v="3"/>
    <x v="3"/>
    <x v="6"/>
    <x v="3"/>
    <n v="3479010"/>
    <x v="3"/>
    <d v="1899-12-30T20:53:00"/>
    <n v="48320"/>
    <n v="17700"/>
    <n v="30620"/>
    <n v="20149080"/>
    <x v="0"/>
    <s v="PATIO 4"/>
    <n v="-430"/>
    <n v="-1.3848631239935587E-2"/>
    <x v="0"/>
    <d v="1899-12-31T00:00:00"/>
  </r>
  <r>
    <n v="63"/>
    <n v="206925"/>
    <x v="0"/>
    <d v="1899-12-30T17:07:00"/>
    <s v="SMI-498"/>
    <x v="1"/>
    <n v="48220"/>
    <n v="17570"/>
    <n v="30650"/>
    <n v="20190730"/>
    <x v="3"/>
    <x v="3"/>
    <x v="6"/>
    <x v="3"/>
    <n v="3478251"/>
    <x v="3"/>
    <d v="1899-12-30T14:54:00"/>
    <n v="48600"/>
    <n v="17880"/>
    <n v="30720"/>
    <n v="20179800"/>
    <x v="0"/>
    <s v="PATIO 4"/>
    <n v="70"/>
    <n v="2.2838499184339315E-3"/>
    <x v="0"/>
    <d v="1899-12-30T21:47:00"/>
  </r>
  <r>
    <n v="64"/>
    <n v="206948"/>
    <x v="3"/>
    <d v="1899-12-30T11:27:00"/>
    <s v="STW-825"/>
    <x v="1"/>
    <n v="51440"/>
    <n v="17450"/>
    <n v="33990"/>
    <n v="20224720"/>
    <x v="0"/>
    <x v="4"/>
    <x v="3"/>
    <x v="0"/>
    <n v="3479066"/>
    <x v="3"/>
    <d v="1899-12-30T21:48:00"/>
    <n v="51180"/>
    <n v="17500"/>
    <n v="33680"/>
    <n v="20213480"/>
    <x v="0"/>
    <s v="PATIO 4"/>
    <n v="-310"/>
    <n v="-9.1203295086790225E-3"/>
    <x v="0"/>
    <d v="1899-12-30T10:21:00"/>
  </r>
  <r>
    <n v="65"/>
    <n v="209251"/>
    <x v="3"/>
    <d v="1899-12-30T11:58:00"/>
    <s v="GDX-786"/>
    <x v="1"/>
    <n v="52400"/>
    <n v="17860"/>
    <n v="34540"/>
    <n v="20259260"/>
    <x v="0"/>
    <x v="4"/>
    <x v="3"/>
    <x v="0"/>
    <n v="3479065"/>
    <x v="3"/>
    <d v="1899-12-30T21:45:00"/>
    <n v="52480"/>
    <n v="17930"/>
    <n v="34550"/>
    <n v="20248030"/>
    <x v="0"/>
    <s v="PATIO 4"/>
    <n v="10"/>
    <n v="2.8951939779965256E-4"/>
    <x v="0"/>
    <d v="1899-12-30T09:47:00"/>
  </r>
  <r>
    <n v="66"/>
    <n v="209253"/>
    <x v="3"/>
    <d v="1899-12-30T12:25:00"/>
    <s v="SUB-755"/>
    <x v="1"/>
    <n v="48880"/>
    <n v="17270"/>
    <n v="31610"/>
    <n v="20290870"/>
    <x v="0"/>
    <x v="3"/>
    <x v="3"/>
    <x v="0"/>
    <n v="3479005"/>
    <x v="3"/>
    <d v="1899-12-30T20:42:00"/>
    <n v="48900"/>
    <n v="17400"/>
    <n v="31500"/>
    <n v="20279530"/>
    <x v="0"/>
    <s v="PATIO 4"/>
    <n v="-110"/>
    <n v="-3.4799114204365706E-3"/>
    <x v="0"/>
    <d v="1899-12-30T08:17:00"/>
  </r>
  <r>
    <n v="67"/>
    <n v="209254"/>
    <x v="3"/>
    <d v="1899-12-30T12:42:00"/>
    <s v="TIO-245"/>
    <x v="1"/>
    <n v="48600"/>
    <n v="17860"/>
    <n v="30740"/>
    <n v="20321610"/>
    <x v="0"/>
    <x v="3"/>
    <x v="3"/>
    <x v="0"/>
    <n v="3479085"/>
    <x v="3"/>
    <d v="1899-12-30T21:49:00"/>
    <n v="48540"/>
    <n v="17810"/>
    <n v="30730"/>
    <n v="20310260"/>
    <x v="0"/>
    <s v="PATIO 4"/>
    <n v="-10"/>
    <n v="-3.2530904359141186E-4"/>
    <x v="0"/>
    <d v="1899-12-30T09:07:00"/>
  </r>
  <r>
    <n v="68"/>
    <n v="209256"/>
    <x v="3"/>
    <d v="1899-12-30T12:00:00"/>
    <s v="SUM-584"/>
    <x v="1"/>
    <n v="48680"/>
    <n v="17370"/>
    <n v="31310"/>
    <n v="20352920"/>
    <x v="0"/>
    <x v="3"/>
    <x v="2"/>
    <x v="0"/>
    <n v="3480224"/>
    <x v="2"/>
    <d v="1899-12-30T14:33:00"/>
    <n v="48620"/>
    <n v="17250"/>
    <n v="31370"/>
    <n v="20341630"/>
    <x v="0"/>
    <s v="PATIO 4"/>
    <n v="60"/>
    <n v="1.9163206643244969E-3"/>
    <x v="0"/>
    <d v="1899-12-31T02:33:00"/>
  </r>
  <r>
    <n v="69"/>
    <n v="209260"/>
    <x v="3"/>
    <d v="1899-12-30T14:09:00"/>
    <s v="SRP-805"/>
    <x v="1"/>
    <n v="47160"/>
    <n v="20730"/>
    <n v="26430"/>
    <n v="20379350"/>
    <x v="0"/>
    <x v="2"/>
    <x v="2"/>
    <x v="0"/>
    <n v="3479544"/>
    <x v="2"/>
    <d v="1899-12-30T10:27:00"/>
    <n v="47320"/>
    <n v="20770"/>
    <n v="26550"/>
    <n v="20368180"/>
    <x v="0"/>
    <s v="PATIO 4"/>
    <n v="120"/>
    <n v="4.5402951191827468E-3"/>
    <x v="0"/>
    <d v="1899-12-30T20:18:00"/>
  </r>
  <r>
    <n v="70"/>
    <n v="209259"/>
    <x v="3"/>
    <d v="1899-12-30T14:07:00"/>
    <s v="SNW-780"/>
    <x v="1"/>
    <n v="51940"/>
    <n v="18340"/>
    <n v="33600"/>
    <n v="20412950"/>
    <x v="0"/>
    <x v="5"/>
    <x v="2"/>
    <x v="0"/>
    <n v="3481024"/>
    <x v="2"/>
    <d v="1899-12-30T20:52:00"/>
    <n v="51600"/>
    <n v="18080"/>
    <n v="33520"/>
    <n v="20401700"/>
    <x v="0"/>
    <s v="PATIO 4"/>
    <n v="-80"/>
    <n v="-2.3809523809523812E-3"/>
    <x v="0"/>
    <d v="1899-12-31T06:45:00"/>
  </r>
  <r>
    <n v="71"/>
    <n v="209261"/>
    <x v="3"/>
    <d v="1899-12-30T14:28:00"/>
    <s v="SKI-254"/>
    <x v="1"/>
    <n v="48640"/>
    <n v="18090"/>
    <n v="30550"/>
    <n v="20443500"/>
    <x v="0"/>
    <x v="3"/>
    <x v="3"/>
    <x v="0"/>
    <n v="3479109"/>
    <x v="3"/>
    <d v="1899-12-30T23:29:00"/>
    <n v="48480"/>
    <n v="17950"/>
    <n v="30530"/>
    <n v="20432230"/>
    <x v="0"/>
    <s v="PATIO 4"/>
    <n v="-20"/>
    <n v="-6.5466448445171855E-4"/>
    <x v="0"/>
    <d v="1899-12-30T09:01:00"/>
  </r>
  <r>
    <n v="72"/>
    <n v="209269"/>
    <x v="3"/>
    <d v="1899-12-30T15:20:00"/>
    <s v="JYM-720"/>
    <x v="1"/>
    <n v="51880"/>
    <n v="17430"/>
    <n v="34450"/>
    <n v="20477950"/>
    <x v="0"/>
    <x v="4"/>
    <x v="2"/>
    <x v="0"/>
    <n v="3479205"/>
    <x v="2"/>
    <d v="1899-12-30T08:38:00"/>
    <n v="51960"/>
    <n v="17480"/>
    <n v="34480"/>
    <n v="20466710"/>
    <x v="0"/>
    <s v="PATIO 4"/>
    <n v="30"/>
    <n v="8.7082728592162558E-4"/>
    <x v="0"/>
    <d v="1899-12-30T17:18:00"/>
  </r>
  <r>
    <n v="73"/>
    <n v="209271"/>
    <x v="3"/>
    <d v="1899-12-30T15:45:00"/>
    <s v="JRP-057"/>
    <x v="1"/>
    <n v="47740"/>
    <n v="17190"/>
    <n v="30550"/>
    <n v="20508500"/>
    <x v="0"/>
    <x v="3"/>
    <x v="2"/>
    <x v="0"/>
    <n v="3479244"/>
    <x v="2"/>
    <d v="1899-12-30T08:49:00"/>
    <n v="47620"/>
    <n v="17060"/>
    <n v="30560"/>
    <n v="20497270"/>
    <x v="0"/>
    <s v="PATIO 4"/>
    <n v="10"/>
    <n v="3.2733224222585927E-4"/>
    <x v="0"/>
    <d v="1899-12-30T17:04:00"/>
  </r>
  <r>
    <n v="74"/>
    <n v="209273"/>
    <x v="3"/>
    <d v="1899-12-30T16:00:00"/>
    <s v="SOE-646"/>
    <x v="1"/>
    <n v="47340"/>
    <n v="16660"/>
    <n v="30680"/>
    <n v="20539180"/>
    <x v="0"/>
    <x v="3"/>
    <x v="2"/>
    <x v="0"/>
    <n v="3480304"/>
    <x v="2"/>
    <d v="1899-12-30T14:35:00"/>
    <n v="47300"/>
    <n v="16640"/>
    <n v="30660"/>
    <n v="20527930"/>
    <x v="0"/>
    <s v="PATIO 4"/>
    <n v="-20"/>
    <n v="-6.5189048239895696E-4"/>
    <x v="0"/>
    <d v="1899-12-30T22:35:00"/>
  </r>
  <r>
    <n v="75"/>
    <n v="209274"/>
    <x v="3"/>
    <d v="1899-12-30T16:15:00"/>
    <s v="WNO-941"/>
    <x v="1"/>
    <n v="51900"/>
    <n v="17610"/>
    <n v="34290"/>
    <n v="20573470"/>
    <x v="0"/>
    <x v="4"/>
    <x v="2"/>
    <x v="0"/>
    <n v="3479204"/>
    <x v="2"/>
    <d v="1899-12-30T08:37:00"/>
    <n v="51960"/>
    <n v="17650"/>
    <n v="34310"/>
    <n v="20562240"/>
    <x v="0"/>
    <s v="PATIO 4"/>
    <n v="20"/>
    <n v="5.8326042578011087E-4"/>
    <x v="0"/>
    <d v="1899-12-30T16:22:00"/>
  </r>
  <r>
    <n v="76"/>
    <n v="209275"/>
    <x v="3"/>
    <d v="1899-12-30T16:24:00"/>
    <s v="GDY-159"/>
    <x v="1"/>
    <n v="52240"/>
    <n v="17680"/>
    <n v="34560"/>
    <n v="20608030"/>
    <x v="0"/>
    <x v="5"/>
    <x v="2"/>
    <x v="0"/>
    <n v="3481204"/>
    <x v="2"/>
    <d v="1899-12-30T10:42:00"/>
    <n v="52100"/>
    <n v="17500"/>
    <n v="34600"/>
    <n v="20596840"/>
    <x v="0"/>
    <s v="PATIO 4"/>
    <n v="40"/>
    <n v="1.1574074074074073E-3"/>
    <x v="0"/>
    <d v="1899-12-30T18:18:00"/>
  </r>
  <r>
    <n v="77"/>
    <n v="209280"/>
    <x v="3"/>
    <d v="1899-12-30T16:43:00"/>
    <s v="JRO-994"/>
    <x v="1"/>
    <n v="47450"/>
    <n v="17270"/>
    <n v="30180"/>
    <n v="20638210"/>
    <x v="0"/>
    <x v="3"/>
    <x v="2"/>
    <x v="0"/>
    <n v="3479564"/>
    <x v="2"/>
    <d v="1899-12-30T10:31:00"/>
    <n v="47420"/>
    <n v="17180"/>
    <n v="30240"/>
    <n v="20627080"/>
    <x v="0"/>
    <s v="PATIO 4"/>
    <n v="60"/>
    <n v="1.9880715705765406E-3"/>
    <x v="0"/>
    <d v="1899-12-30T17:48:00"/>
  </r>
  <r>
    <n v="78"/>
    <n v="209283"/>
    <x v="3"/>
    <d v="1899-12-30T17:10:00"/>
    <s v="TPV-401"/>
    <x v="1"/>
    <n v="51960"/>
    <n v="18110"/>
    <n v="33850"/>
    <n v="20672060"/>
    <x v="2"/>
    <x v="5"/>
    <x v="4"/>
    <x v="2"/>
    <n v="3479624"/>
    <x v="2"/>
    <d v="1899-12-30T10:44:00"/>
    <n v="51540"/>
    <n v="17860"/>
    <n v="33680"/>
    <n v="20660760"/>
    <x v="0"/>
    <s v="PATIO 4"/>
    <n v="-170"/>
    <n v="-5.0221565731166911E-3"/>
    <x v="0"/>
    <d v="1899-12-30T17:34:00"/>
  </r>
  <r>
    <n v="79"/>
    <n v="209286"/>
    <x v="3"/>
    <d v="1899-12-30T17:28:00"/>
    <s v="JRP-091"/>
    <x v="1"/>
    <n v="48660"/>
    <n v="17440"/>
    <n v="31220"/>
    <n v="20703280"/>
    <x v="0"/>
    <x v="3"/>
    <x v="2"/>
    <x v="0"/>
    <n v="3479444"/>
    <x v="2"/>
    <d v="1899-12-30T09:25:00"/>
    <n v="48560"/>
    <n v="17350"/>
    <n v="31210"/>
    <n v="20691970"/>
    <x v="0"/>
    <s v="PATIO 4"/>
    <n v="-10"/>
    <n v="-3.2030749519538755E-4"/>
    <x v="0"/>
    <d v="1899-12-30T15:57:00"/>
  </r>
  <r>
    <n v="80"/>
    <n v="209255"/>
    <x v="3"/>
    <d v="1899-12-30T13:00:00"/>
    <s v="TMF-819"/>
    <x v="1"/>
    <n v="48300"/>
    <n v="17540"/>
    <n v="30760"/>
    <n v="20734040"/>
    <x v="0"/>
    <x v="3"/>
    <x v="3"/>
    <x v="0"/>
    <n v="3479064"/>
    <x v="3"/>
    <d v="1899-12-30T21:31:00"/>
    <n v="48020"/>
    <n v="17350"/>
    <n v="30670"/>
    <n v="20722640"/>
    <x v="0"/>
    <s v="PATIO 4"/>
    <n v="-90"/>
    <n v="-2.9258777633289989E-3"/>
    <x v="0"/>
    <d v="1899-12-30T08:31:00"/>
  </r>
  <r>
    <n v="81"/>
    <n v="209289"/>
    <x v="3"/>
    <d v="1899-12-30T19:24:00"/>
    <s v="JRP-073"/>
    <x v="1"/>
    <n v="48740"/>
    <n v="17440"/>
    <n v="31300"/>
    <n v="20765340"/>
    <x v="2"/>
    <x v="3"/>
    <x v="4"/>
    <x v="2"/>
    <n v="3479904"/>
    <x v="2"/>
    <d v="1899-12-30T11:46:00"/>
    <n v="48700"/>
    <n v="17390"/>
    <n v="31310"/>
    <n v="20753950"/>
    <x v="0"/>
    <s v="PATIO 4"/>
    <n v="10"/>
    <n v="3.1948881789137381E-4"/>
    <x v="0"/>
    <d v="1899-12-30T16:22:00"/>
  </r>
  <r>
    <n v="82"/>
    <n v="209292"/>
    <x v="3"/>
    <d v="1899-12-30T19:42:00"/>
    <s v="GDW-424"/>
    <x v="1"/>
    <n v="52380"/>
    <n v="18090"/>
    <n v="34290"/>
    <n v="20799630"/>
    <x v="2"/>
    <x v="5"/>
    <x v="4"/>
    <x v="2"/>
    <n v="3481546"/>
    <x v="2"/>
    <d v="1899-12-30T22:38:00"/>
    <n v="52500"/>
    <n v="17980"/>
    <n v="34520"/>
    <n v="20788470"/>
    <x v="0"/>
    <s v="PATIO 4"/>
    <n v="230"/>
    <n v="6.7074948964712744E-3"/>
    <x v="0"/>
    <d v="1899-12-31T02:56:00"/>
  </r>
  <r>
    <n v="83"/>
    <n v="209293"/>
    <x v="3"/>
    <d v="1899-12-30T19:55:00"/>
    <s v="SNP-799"/>
    <x v="1"/>
    <n v="52080"/>
    <n v="18480"/>
    <n v="33600"/>
    <n v="20833230"/>
    <x v="0"/>
    <x v="5"/>
    <x v="2"/>
    <x v="0"/>
    <n v="3479764"/>
    <x v="2"/>
    <d v="1899-12-30T11:19:00"/>
    <n v="51880"/>
    <n v="18710"/>
    <n v="33170"/>
    <n v="20821640"/>
    <x v="0"/>
    <s v="PATIO 4"/>
    <n v="-430"/>
    <n v="-1.2797619047619047E-2"/>
    <x v="0"/>
    <d v="1899-12-30T15:24:00"/>
  </r>
  <r>
    <n v="84"/>
    <n v="209294"/>
    <x v="3"/>
    <d v="1899-12-30T19:59:00"/>
    <s v="JRP-081"/>
    <x v="1"/>
    <n v="48880"/>
    <n v="17240"/>
    <n v="31640"/>
    <n v="20864870"/>
    <x v="0"/>
    <x v="3"/>
    <x v="2"/>
    <x v="0"/>
    <n v="3480084"/>
    <x v="2"/>
    <d v="1899-12-30T13:43:00"/>
    <n v="48740"/>
    <n v="17170"/>
    <n v="31570"/>
    <n v="20853210"/>
    <x v="0"/>
    <s v="PATIO 4"/>
    <n v="-70"/>
    <n v="-2.2123893805309734E-3"/>
    <x v="0"/>
    <d v="1899-12-30T17:44:00"/>
  </r>
  <r>
    <n v="85"/>
    <n v="209295"/>
    <x v="3"/>
    <d v="1899-12-30T20:20:00"/>
    <s v="TTG-493"/>
    <x v="1"/>
    <n v="52390"/>
    <n v="18650"/>
    <n v="33740"/>
    <n v="20898610"/>
    <x v="0"/>
    <x v="5"/>
    <x v="2"/>
    <x v="0"/>
    <n v="3479844"/>
    <x v="2"/>
    <d v="1899-12-30T11:29:00"/>
    <n v="52420"/>
    <n v="18990"/>
    <n v="33430"/>
    <n v="20886640"/>
    <x v="0"/>
    <s v="PATIO 4"/>
    <n v="-310"/>
    <n v="-9.1879075281564911E-3"/>
    <x v="0"/>
    <d v="1899-12-30T15:09:00"/>
  </r>
  <r>
    <n v="86"/>
    <n v="209296"/>
    <x v="3"/>
    <d v="1899-12-30T20:32:00"/>
    <s v="ESQ-655"/>
    <x v="1"/>
    <n v="51980"/>
    <n v="18690"/>
    <n v="33290"/>
    <n v="20931900"/>
    <x v="0"/>
    <x v="5"/>
    <x v="2"/>
    <x v="0"/>
    <n v="3479784"/>
    <x v="2"/>
    <d v="1899-12-30T11:21:00"/>
    <n v="51760"/>
    <n v="18850"/>
    <n v="32910"/>
    <n v="20919550"/>
    <x v="0"/>
    <s v="PATIO 4"/>
    <n v="-380"/>
    <n v="-1.1414839291078402E-2"/>
    <x v="0"/>
    <d v="1899-12-30T14:49:00"/>
  </r>
  <r>
    <n v="87"/>
    <n v="209297"/>
    <x v="3"/>
    <d v="1899-12-30T20:40:00"/>
    <s v="TPP-899"/>
    <x v="1"/>
    <n v="52300"/>
    <n v="17220"/>
    <n v="35080"/>
    <n v="20966980"/>
    <x v="2"/>
    <x v="4"/>
    <x v="4"/>
    <x v="2"/>
    <n v="3479324"/>
    <x v="2"/>
    <d v="1899-12-30T09:01:00"/>
    <n v="52320"/>
    <n v="17370"/>
    <n v="34950"/>
    <n v="20954500"/>
    <x v="0"/>
    <s v="PATIO 4"/>
    <n v="-130"/>
    <n v="-3.7058152793614596E-3"/>
    <x v="0"/>
    <d v="1899-12-30T12:21:00"/>
  </r>
  <r>
    <n v="88"/>
    <n v="209298"/>
    <x v="3"/>
    <d v="1899-12-30T20:50:00"/>
    <s v="TKD-395"/>
    <x v="1"/>
    <n v="48900"/>
    <n v="17620"/>
    <n v="31280"/>
    <n v="20998260"/>
    <x v="2"/>
    <x v="3"/>
    <x v="4"/>
    <x v="2"/>
    <n v="3479304"/>
    <x v="2"/>
    <d v="1899-12-30T08:58:00"/>
    <n v="49000"/>
    <n v="17670"/>
    <n v="31330"/>
    <n v="20985830"/>
    <x v="0"/>
    <s v="PATIO 4"/>
    <n v="50"/>
    <n v="1.59846547314578E-3"/>
    <x v="0"/>
    <d v="1899-12-30T12:08:00"/>
  </r>
  <r>
    <n v="89"/>
    <n v="209299"/>
    <x v="3"/>
    <d v="1899-12-30T21:07:00"/>
    <s v="JYN-718"/>
    <x v="1"/>
    <n v="52180"/>
    <n v="18120"/>
    <n v="34060"/>
    <n v="21032320"/>
    <x v="0"/>
    <x v="5"/>
    <x v="2"/>
    <x v="0"/>
    <n v="3480164"/>
    <x v="2"/>
    <d v="1899-12-30T14:08:00"/>
    <n v="52000"/>
    <n v="18100"/>
    <n v="33900"/>
    <n v="21019730"/>
    <x v="0"/>
    <s v="PATIO 4"/>
    <n v="-160"/>
    <n v="-4.6975924838520257E-3"/>
    <x v="0"/>
    <d v="1899-12-30T17:01:00"/>
  </r>
  <r>
    <n v="90"/>
    <n v="209300"/>
    <x v="3"/>
    <d v="1899-12-30T21:31:00"/>
    <s v="STZ-785"/>
    <x v="1"/>
    <n v="52200"/>
    <n v="17840"/>
    <n v="34360"/>
    <n v="21066680"/>
    <x v="0"/>
    <x v="5"/>
    <x v="2"/>
    <x v="0"/>
    <n v="3480165"/>
    <x v="2"/>
    <d v="1899-12-30T14:09:00"/>
    <n v="52460"/>
    <n v="18190"/>
    <n v="34270"/>
    <n v="21054000"/>
    <x v="0"/>
    <s v="PATIO 4"/>
    <n v="-90"/>
    <n v="-2.6193247962747381E-3"/>
    <x v="0"/>
    <d v="1899-12-30T16:38:00"/>
  </r>
  <r>
    <n v="91"/>
    <n v="205486"/>
    <x v="3"/>
    <d v="1899-12-30T21:49:00"/>
    <s v="SMI-498"/>
    <x v="1"/>
    <n v="48820"/>
    <n v="17730"/>
    <n v="31090"/>
    <n v="21097770"/>
    <x v="0"/>
    <x v="3"/>
    <x v="2"/>
    <x v="0"/>
    <n v="3480384"/>
    <x v="2"/>
    <d v="1899-12-30T14:44:00"/>
    <n v="48860"/>
    <n v="17840"/>
    <n v="31020"/>
    <n v="21085020"/>
    <x v="0"/>
    <s v="PATIO 4"/>
    <n v="-70"/>
    <n v="-2.2515278224509491E-3"/>
    <x v="0"/>
    <d v="1899-12-30T16:55:00"/>
  </r>
  <r>
    <n v="92"/>
    <n v="205490"/>
    <x v="3"/>
    <d v="1899-12-30T22:40:00"/>
    <s v="SNV-834"/>
    <x v="1"/>
    <n v="51840"/>
    <n v="18100"/>
    <n v="33740"/>
    <n v="21131510"/>
    <x v="0"/>
    <x v="5"/>
    <x v="2"/>
    <x v="0"/>
    <n v="3480284"/>
    <x v="2"/>
    <d v="1899-12-30T14:31:00"/>
    <n v="51620"/>
    <n v="18160"/>
    <n v="33460"/>
    <n v="21118480"/>
    <x v="0"/>
    <s v="PATIO 4"/>
    <n v="-280"/>
    <n v="-8.2987551867219917E-3"/>
    <x v="0"/>
    <d v="1899-12-30T15:51:00"/>
  </r>
  <r>
    <n v="93"/>
    <n v="205491"/>
    <x v="3"/>
    <d v="1899-12-30T22:54:00"/>
    <s v="JYM-748"/>
    <x v="1"/>
    <n v="52390"/>
    <n v="18840"/>
    <n v="33550"/>
    <n v="21165060"/>
    <x v="0"/>
    <x v="5"/>
    <x v="2"/>
    <x v="0"/>
    <n v="3480504"/>
    <x v="2"/>
    <d v="1899-12-30T15:23:00"/>
    <n v="52540"/>
    <n v="18900"/>
    <n v="33640"/>
    <n v="21152120"/>
    <x v="0"/>
    <s v="PATIO 4"/>
    <n v="90"/>
    <n v="2.6825633383010432E-3"/>
    <x v="0"/>
    <d v="1899-12-30T16:29:00"/>
  </r>
  <r>
    <n v="94"/>
    <n v="205493"/>
    <x v="3"/>
    <d v="1899-12-30T23:09:00"/>
    <s v="SSW-836"/>
    <x v="1"/>
    <n v="48680"/>
    <n v="17410"/>
    <n v="31270"/>
    <n v="21196330"/>
    <x v="0"/>
    <x v="3"/>
    <x v="2"/>
    <x v="0"/>
    <n v="3481164"/>
    <x v="2"/>
    <d v="1899-12-30T18:03:00"/>
    <n v="48460"/>
    <n v="17360"/>
    <n v="31100"/>
    <n v="21183220"/>
    <x v="0"/>
    <s v="PATIO 4"/>
    <n v="-170"/>
    <n v="-5.4365206267988483E-3"/>
    <x v="0"/>
    <d v="1899-12-30T18:54:00"/>
  </r>
  <r>
    <n v="95"/>
    <n v="205495"/>
    <x v="3"/>
    <d v="1899-12-30T23:35:00"/>
    <s v="JRP-054"/>
    <x v="1"/>
    <n v="48750"/>
    <n v="17320"/>
    <n v="31430"/>
    <n v="21227760"/>
    <x v="0"/>
    <x v="3"/>
    <x v="2"/>
    <x v="0"/>
    <n v="3480385"/>
    <x v="2"/>
    <d v="1899-12-30T14:47:00"/>
    <n v="48580"/>
    <n v="17220"/>
    <n v="31360"/>
    <n v="21214580"/>
    <x v="0"/>
    <s v="PATIO 4"/>
    <n v="-70"/>
    <n v="-2.2271714922048997E-3"/>
    <x v="0"/>
    <d v="1899-12-30T15:12:00"/>
  </r>
  <r>
    <n v="96"/>
    <n v="205496"/>
    <x v="3"/>
    <d v="1899-12-30T23:59:00"/>
    <s v="JYN-658"/>
    <x v="1"/>
    <n v="52200"/>
    <n v="17540"/>
    <n v="34660"/>
    <n v="21262420"/>
    <x v="0"/>
    <x v="5"/>
    <x v="2"/>
    <x v="0"/>
    <n v="3481084"/>
    <x v="2"/>
    <d v="1899-12-30T21:34:00"/>
    <n v="52140"/>
    <n v="17430"/>
    <n v="34710"/>
    <n v="21249290"/>
    <x v="0"/>
    <s v="PATIO 4"/>
    <n v="50"/>
    <n v="1.4425851125216388E-3"/>
    <x v="0"/>
    <d v="1899-12-30T21:35:00"/>
  </r>
  <r>
    <n v="97"/>
    <n v="206950"/>
    <x v="3"/>
    <d v="1899-12-30T11:50:00"/>
    <s v="SUL-148"/>
    <x v="1"/>
    <n v="48860"/>
    <n v="17890"/>
    <n v="30970"/>
    <n v="21293390"/>
    <x v="0"/>
    <x v="3"/>
    <x v="2"/>
    <x v="0"/>
    <n v="3479086"/>
    <x v="3"/>
    <d v="1899-12-30T21:52:00"/>
    <n v="48720"/>
    <n v="17780"/>
    <n v="30940"/>
    <n v="21280230"/>
    <x v="0"/>
    <s v="PATIO 4"/>
    <n v="-30"/>
    <n v="-9.686793671294801E-4"/>
    <x v="0"/>
    <d v="1899-12-30T10:02:00"/>
  </r>
  <r>
    <n v="98"/>
    <n v="205497"/>
    <x v="4"/>
    <d v="1899-12-30T01:38:00"/>
    <s v="TKD-337"/>
    <x v="1"/>
    <n v="47000"/>
    <n v="16400"/>
    <n v="30600"/>
    <n v="21323990"/>
    <x v="0"/>
    <x v="3"/>
    <x v="2"/>
    <x v="0"/>
    <n v="3480044"/>
    <x v="2"/>
    <d v="1899-12-30T13:28:00"/>
    <n v="46840"/>
    <n v="16350"/>
    <n v="30490"/>
    <n v="21310720"/>
    <x v="0"/>
    <s v="PATIO 4"/>
    <n v="-110"/>
    <n v="-3.5947712418300652E-3"/>
    <x v="0"/>
    <d v="1899-12-30T11:50:00"/>
  </r>
  <r>
    <n v="99"/>
    <n v="205498"/>
    <x v="4"/>
    <d v="1899-12-30T01:52:00"/>
    <s v="TSR-898"/>
    <x v="1"/>
    <n v="48900"/>
    <n v="17700"/>
    <n v="31200"/>
    <n v="21355190"/>
    <x v="0"/>
    <x v="3"/>
    <x v="2"/>
    <x v="0"/>
    <n v="3480944"/>
    <x v="2"/>
    <d v="1899-12-30T17:24:00"/>
    <n v="48980"/>
    <n v="17790"/>
    <n v="31190"/>
    <n v="21341910"/>
    <x v="0"/>
    <s v="PATIO 4"/>
    <n v="-10"/>
    <n v="-3.2051282051282051E-4"/>
    <x v="0"/>
    <d v="1899-12-30T15:32:00"/>
  </r>
  <r>
    <n v="100"/>
    <n v="205500"/>
    <x v="4"/>
    <d v="1899-12-30T02:17:00"/>
    <s v="SZX-580"/>
    <x v="1"/>
    <n v="52290"/>
    <n v="17910"/>
    <n v="34380"/>
    <n v="21389570"/>
    <x v="0"/>
    <x v="2"/>
    <x v="2"/>
    <x v="0"/>
    <n v="3481543"/>
    <x v="2"/>
    <d v="1899-12-30T22:30:00"/>
    <n v="52220"/>
    <n v="17870"/>
    <n v="34350"/>
    <n v="21376260"/>
    <x v="0"/>
    <s v="PATIO 4"/>
    <n v="-30"/>
    <n v="-8.7260034904013963E-4"/>
    <x v="0"/>
    <d v="1899-12-30T20:13:00"/>
  </r>
  <r>
    <n v="101"/>
    <n v="208901"/>
    <x v="4"/>
    <d v="1899-12-30T02:38:00"/>
    <s v="SKI-616"/>
    <x v="1"/>
    <n v="52120"/>
    <n v="18120"/>
    <n v="34000"/>
    <n v="21423570"/>
    <x v="0"/>
    <x v="2"/>
    <x v="2"/>
    <x v="0"/>
    <n v="3481524"/>
    <x v="2"/>
    <d v="1899-12-30T20:55:00"/>
    <n v="51860"/>
    <n v="18080"/>
    <n v="33780"/>
    <n v="21410040"/>
    <x v="0"/>
    <s v="PATIO 4"/>
    <n v="-220"/>
    <n v="-6.4705882352941177E-3"/>
    <x v="0"/>
    <d v="1899-12-30T18:17:00"/>
  </r>
  <r>
    <n v="102"/>
    <n v="208902"/>
    <x v="4"/>
    <d v="1899-12-30T02:38:00"/>
    <s v="TLK-055"/>
    <x v="1"/>
    <n v="48790"/>
    <n v="17500"/>
    <n v="31290"/>
    <n v="21454860"/>
    <x v="0"/>
    <x v="3"/>
    <x v="2"/>
    <x v="0"/>
    <n v="3480964"/>
    <x v="2"/>
    <d v="1899-12-30T17:26:00"/>
    <n v="48620"/>
    <n v="17460"/>
    <n v="31160"/>
    <n v="21441200"/>
    <x v="0"/>
    <s v="PATIO 4"/>
    <n v="-130"/>
    <n v="-4.1546820070310006E-3"/>
    <x v="0"/>
    <d v="1899-12-30T14:48:00"/>
  </r>
  <r>
    <n v="103"/>
    <n v="208904"/>
    <x v="4"/>
    <d v="1899-12-30T03:25:00"/>
    <s v="JYN-567"/>
    <x v="1"/>
    <n v="51980"/>
    <n v="17270"/>
    <n v="34710"/>
    <n v="21489570"/>
    <x v="2"/>
    <x v="5"/>
    <x v="4"/>
    <x v="2"/>
    <n v="3481464"/>
    <x v="2"/>
    <d v="1899-12-30T23:28:00"/>
    <n v="51760"/>
    <n v="17150"/>
    <n v="34610"/>
    <n v="21475810"/>
    <x v="0"/>
    <s v="PATIO 4"/>
    <n v="-100"/>
    <n v="-2.8810141169691729E-3"/>
    <x v="0"/>
    <d v="1899-12-30T20:03:00"/>
  </r>
  <r>
    <n v="104"/>
    <n v="208905"/>
    <x v="4"/>
    <d v="1899-12-30T03:40:00"/>
    <s v="GDY-249"/>
    <x v="1"/>
    <n v="52200"/>
    <n v="18300"/>
    <n v="33900"/>
    <n v="21523470"/>
    <x v="0"/>
    <x v="5"/>
    <x v="2"/>
    <x v="0"/>
    <n v="3480424"/>
    <x v="2"/>
    <d v="1899-12-30T15:06:00"/>
    <n v="52080"/>
    <n v="18280"/>
    <n v="33800"/>
    <n v="21509610"/>
    <x v="0"/>
    <s v="PATIO 4"/>
    <n v="-100"/>
    <n v="-2.9498525073746312E-3"/>
    <x v="0"/>
    <d v="1899-12-30T11:26:00"/>
  </r>
  <r>
    <n v="105"/>
    <n v="208906"/>
    <x v="4"/>
    <d v="1899-12-30T03:45:00"/>
    <s v="WHM-975"/>
    <x v="1"/>
    <n v="52080"/>
    <n v="19100"/>
    <n v="32980"/>
    <n v="21556450"/>
    <x v="2"/>
    <x v="2"/>
    <x v="4"/>
    <x v="2"/>
    <n v="3481510"/>
    <x v="2"/>
    <d v="1899-12-30T20:56:00"/>
    <n v="51900"/>
    <n v="19320"/>
    <n v="32580"/>
    <n v="21542190"/>
    <x v="0"/>
    <s v="PATIO 4"/>
    <n v="-400"/>
    <n v="-1.2128562765312311E-2"/>
    <x v="0"/>
    <d v="1899-12-30T17:11:00"/>
  </r>
  <r>
    <n v="106"/>
    <n v="208907"/>
    <x v="4"/>
    <d v="1899-12-30T03:51:00"/>
    <s v="JRP-060"/>
    <x v="1"/>
    <n v="48600"/>
    <n v="17200"/>
    <n v="31400"/>
    <n v="21587850"/>
    <x v="0"/>
    <x v="3"/>
    <x v="2"/>
    <x v="0"/>
    <n v="3480884"/>
    <x v="2"/>
    <d v="1899-12-30T17:08:00"/>
    <n v="48300"/>
    <n v="17050"/>
    <n v="31250"/>
    <n v="21573440"/>
    <x v="0"/>
    <s v="PATIO 4"/>
    <n v="-150"/>
    <n v="-4.7770700636942673E-3"/>
    <x v="0"/>
    <d v="1899-12-30T13:17:00"/>
  </r>
  <r>
    <n v="107"/>
    <n v="208908"/>
    <x v="4"/>
    <d v="1899-12-30T04:00:00"/>
    <s v="SXV-972"/>
    <x v="1"/>
    <n v="51620"/>
    <n v="16880"/>
    <n v="34740"/>
    <n v="21622590"/>
    <x v="3"/>
    <x v="5"/>
    <x v="7"/>
    <x v="3"/>
    <n v="3481707"/>
    <x v="4"/>
    <d v="1899-12-30T08:51:00"/>
    <n v="51460"/>
    <n v="16730"/>
    <n v="34730"/>
    <n v="21608170"/>
    <x v="0"/>
    <s v="PATIO 4"/>
    <n v="-10"/>
    <n v="-2.878526194588371E-4"/>
    <x v="0"/>
    <d v="1899-12-31T04:51:00"/>
  </r>
  <r>
    <n v="108"/>
    <n v="208909"/>
    <x v="4"/>
    <d v="1899-12-30T04:15:00"/>
    <s v="JRP-019"/>
    <x v="1"/>
    <n v="48400"/>
    <n v="17150"/>
    <n v="31250"/>
    <n v="21653840"/>
    <x v="3"/>
    <x v="3"/>
    <x v="7"/>
    <x v="3"/>
    <n v="3481527"/>
    <x v="2"/>
    <d v="1899-12-30T21:02:00"/>
    <n v="48200"/>
    <n v="17030"/>
    <n v="31170"/>
    <n v="21639340"/>
    <x v="0"/>
    <s v="PATIO 4"/>
    <n v="-80"/>
    <n v="-2.5600000000000002E-3"/>
    <x v="0"/>
    <d v="1899-12-30T16:47:00"/>
  </r>
  <r>
    <n v="109"/>
    <n v="208910"/>
    <x v="4"/>
    <d v="1899-12-30T04:37:00"/>
    <s v="SNQ-658"/>
    <x v="1"/>
    <n v="52200"/>
    <n v="18020"/>
    <n v="34180"/>
    <n v="21688020"/>
    <x v="3"/>
    <x v="2"/>
    <x v="7"/>
    <x v="3"/>
    <n v="3481747"/>
    <x v="4"/>
    <d v="1899-12-30T08:43:00"/>
    <n v="52600"/>
    <n v="18260"/>
    <n v="34340"/>
    <n v="21673680"/>
    <x v="0"/>
    <s v="PATIO 4"/>
    <n v="160"/>
    <n v="4.6811000585137508E-3"/>
    <x v="0"/>
    <d v="1899-12-31T04:06:00"/>
  </r>
  <r>
    <n v="110"/>
    <n v="205912"/>
    <x v="4"/>
    <d v="1899-12-30T04:52:00"/>
    <s v="TIO-245"/>
    <x v="1"/>
    <n v="48980"/>
    <n v="17860"/>
    <n v="31120"/>
    <n v="21719140"/>
    <x v="3"/>
    <x v="3"/>
    <x v="7"/>
    <x v="3"/>
    <n v="3481537"/>
    <x v="2"/>
    <d v="1899-12-30T21:35:00"/>
    <n v="49100"/>
    <n v="17800"/>
    <n v="31300"/>
    <n v="21704980"/>
    <x v="0"/>
    <s v="PATIO 4"/>
    <n v="180"/>
    <n v="5.7840616966580976E-3"/>
    <x v="0"/>
    <d v="1899-12-30T16:43:00"/>
  </r>
  <r>
    <n v="111"/>
    <n v="208913"/>
    <x v="4"/>
    <d v="1899-12-30T05:05:00"/>
    <s v="TMF-819"/>
    <x v="1"/>
    <n v="47800"/>
    <n v="17500"/>
    <n v="30300"/>
    <n v="21749440"/>
    <x v="3"/>
    <x v="3"/>
    <x v="7"/>
    <x v="3"/>
    <n v="3481364"/>
    <x v="2"/>
    <d v="1899-12-30T18:22:00"/>
    <n v="47700"/>
    <n v="17320"/>
    <n v="30380"/>
    <n v="21735360"/>
    <x v="0"/>
    <s v="PATIO 4"/>
    <n v="80"/>
    <n v="2.6402640264026403E-3"/>
    <x v="0"/>
    <d v="1899-12-30T13:17:00"/>
  </r>
  <r>
    <n v="112"/>
    <n v="208914"/>
    <x v="4"/>
    <d v="1899-12-30T05:32:00"/>
    <s v="GDW-444"/>
    <x v="1"/>
    <n v="52100"/>
    <n v="18640"/>
    <n v="33460"/>
    <n v="21782900"/>
    <x v="3"/>
    <x v="5"/>
    <x v="7"/>
    <x v="3"/>
    <n v="3480444"/>
    <x v="2"/>
    <d v="1899-12-30T15:18:00"/>
    <n v="51900"/>
    <n v="18660"/>
    <n v="33240"/>
    <n v="21768600"/>
    <x v="0"/>
    <s v="PATIO 4"/>
    <n v="-220"/>
    <n v="-6.5750149432157803E-3"/>
    <x v="0"/>
    <d v="1899-12-30T09:46:00"/>
  </r>
  <r>
    <n v="113"/>
    <n v="208919"/>
    <x v="4"/>
    <d v="1899-12-30T07:10:00"/>
    <s v="TRN-093"/>
    <x v="1"/>
    <n v="51500"/>
    <n v="16980"/>
    <n v="34520"/>
    <n v="21817420"/>
    <x v="2"/>
    <x v="4"/>
    <x v="4"/>
    <x v="2"/>
    <n v="3481064"/>
    <x v="2"/>
    <d v="1899-12-30T17:42:00"/>
    <n v="51540"/>
    <n v="17040"/>
    <n v="34500"/>
    <n v="21803100"/>
    <x v="0"/>
    <s v="PATIO 4"/>
    <n v="-20"/>
    <n v="-5.7937427578215526E-4"/>
    <x v="0"/>
    <d v="1899-12-30T10:32:00"/>
  </r>
  <r>
    <n v="114"/>
    <n v="208922"/>
    <x v="4"/>
    <d v="1899-12-30T07:50:00"/>
    <s v="SRP-841"/>
    <x v="1"/>
    <n v="52200"/>
    <n v="17910"/>
    <n v="34290"/>
    <n v="21851710"/>
    <x v="2"/>
    <x v="3"/>
    <x v="4"/>
    <x v="2"/>
    <n v="3481708"/>
    <x v="4"/>
    <d v="1899-12-30T08:58:00"/>
    <n v="52540"/>
    <n v="18330"/>
    <n v="34210"/>
    <n v="21837310"/>
    <x v="0"/>
    <s v="PATIO 4"/>
    <n v="-80"/>
    <n v="-2.3330417031204435E-3"/>
    <x v="0"/>
    <d v="1899-12-31T01:08:00"/>
  </r>
  <r>
    <n v="115"/>
    <n v="208923"/>
    <x v="4"/>
    <d v="1899-12-30T07:53:00"/>
    <s v="SXS-558"/>
    <x v="1"/>
    <n v="48000"/>
    <n v="16710"/>
    <n v="31290"/>
    <n v="21883000"/>
    <x v="3"/>
    <x v="3"/>
    <x v="7"/>
    <x v="3"/>
    <n v="3481444"/>
    <x v="2"/>
    <d v="1899-12-30T19:12:00"/>
    <n v="47820"/>
    <n v="16640"/>
    <n v="31180"/>
    <n v="21868490"/>
    <x v="0"/>
    <s v="PATIO 4"/>
    <n v="-110"/>
    <n v="-3.515500159795462E-3"/>
    <x v="0"/>
    <d v="1899-12-30T11:19:00"/>
  </r>
  <r>
    <n v="116"/>
    <n v="208929"/>
    <x v="4"/>
    <d v="1899-12-30T09:07:00"/>
    <s v="STW-825"/>
    <x v="1"/>
    <n v="51860"/>
    <n v="17300"/>
    <n v="34560"/>
    <n v="21917560"/>
    <x v="3"/>
    <x v="4"/>
    <x v="7"/>
    <x v="3"/>
    <n v="3481365"/>
    <x v="2"/>
    <d v="1899-12-30T18:34:00"/>
    <n v="51980"/>
    <n v="17390"/>
    <n v="34590"/>
    <n v="21903080"/>
    <x v="0"/>
    <s v="PATIO 4"/>
    <n v="30"/>
    <n v="8.6805555555555551E-4"/>
    <x v="0"/>
    <d v="1899-12-30T09:27:00"/>
  </r>
  <r>
    <n v="117"/>
    <n v="208930"/>
    <x v="4"/>
    <d v="1899-12-30T09:08:00"/>
    <s v="GDX-786"/>
    <x v="1"/>
    <n v="51500"/>
    <n v="17800"/>
    <n v="33700"/>
    <n v="21951260"/>
    <x v="3"/>
    <x v="4"/>
    <x v="7"/>
    <x v="3"/>
    <n v="3481385"/>
    <x v="2"/>
    <d v="1899-12-30T18:50:00"/>
    <n v="51600"/>
    <n v="17900"/>
    <n v="33700"/>
    <n v="21936780"/>
    <x v="0"/>
    <s v="PATIO 4"/>
    <n v="1.0000000000000001E-5"/>
    <n v="0"/>
    <x v="0"/>
    <d v="1899-12-30T09:42:00"/>
  </r>
  <r>
    <n v="118"/>
    <n v="208931"/>
    <x v="4"/>
    <d v="1899-12-30T09:26:00"/>
    <s v="GDY-752"/>
    <x v="1"/>
    <n v="52300"/>
    <n v="17340"/>
    <n v="34960"/>
    <n v="21986220"/>
    <x v="3"/>
    <x v="5"/>
    <x v="7"/>
    <x v="3"/>
    <n v="3481727"/>
    <x v="4"/>
    <d v="1899-12-30T10:03:00"/>
    <n v="52260"/>
    <n v="17250"/>
    <n v="35010"/>
    <n v="21971790"/>
    <x v="0"/>
    <s v="PATIO 4"/>
    <n v="50"/>
    <n v="1.4302059496567505E-3"/>
    <x v="0"/>
    <d v="1899-12-31T00:37:00"/>
  </r>
  <r>
    <n v="119"/>
    <n v="208932"/>
    <x v="4"/>
    <d v="1899-12-30T09:40:00"/>
    <s v="GDY-160"/>
    <x v="1"/>
    <n v="52000"/>
    <n v="17410"/>
    <n v="34590"/>
    <n v="22020810"/>
    <x v="3"/>
    <x v="5"/>
    <x v="7"/>
    <x v="3"/>
    <n v="3481744"/>
    <x v="4"/>
    <d v="1899-12-30T10:08:00"/>
    <n v="51860"/>
    <n v="17310"/>
    <n v="34550"/>
    <n v="22006340"/>
    <x v="0"/>
    <s v="PATIO 4"/>
    <n v="-40"/>
    <n v="-1.1564035848511131E-3"/>
    <x v="0"/>
    <d v="1899-12-31T00:28:00"/>
  </r>
  <r>
    <n v="120"/>
    <n v="208933"/>
    <x v="4"/>
    <d v="1899-12-30T10:10:00"/>
    <s v="LCM-315"/>
    <x v="1"/>
    <n v="52300"/>
    <n v="18140"/>
    <n v="34160"/>
    <n v="22054970"/>
    <x v="3"/>
    <x v="3"/>
    <x v="7"/>
    <x v="3"/>
    <n v="3483304"/>
    <x v="4"/>
    <d v="1899-12-30T20:15:00"/>
    <n v="52520"/>
    <n v="18300"/>
    <n v="34220"/>
    <n v="22040560"/>
    <x v="0"/>
    <s v="PATIO 4"/>
    <n v="60"/>
    <n v="1.756440281030445E-3"/>
    <x v="0"/>
    <d v="1899-12-31T10:05:00"/>
  </r>
  <r>
    <n v="121"/>
    <n v="18589"/>
    <x v="4"/>
    <d v="1899-12-30T11:50:00"/>
    <s v="XVH-367"/>
    <x v="1"/>
    <n v="48380"/>
    <n v="17380"/>
    <n v="31000"/>
    <n v="22085970"/>
    <x v="3"/>
    <x v="3"/>
    <x v="7"/>
    <x v="3"/>
    <n v="3481647"/>
    <x v="4"/>
    <d v="1899-12-30T00:05:00"/>
    <n v="48160"/>
    <n v="17180"/>
    <n v="30980"/>
    <n v="22071540"/>
    <x v="0"/>
    <s v="PATIO 4"/>
    <n v="-20"/>
    <n v="-6.4516129032258064E-4"/>
    <x v="0"/>
    <d v="1899-12-30T12:15:00"/>
  </r>
  <r>
    <n v="122"/>
    <n v="18590"/>
    <x v="4"/>
    <d v="1899-12-30T12:04:00"/>
    <s v="SUL-148"/>
    <x v="1"/>
    <n v="48240"/>
    <n v="17770"/>
    <n v="30470"/>
    <n v="22116440"/>
    <x v="3"/>
    <x v="3"/>
    <x v="7"/>
    <x v="3"/>
    <n v="3481824"/>
    <x v="4"/>
    <d v="1899-12-30T09:02:00"/>
    <n v="48140"/>
    <n v="17630"/>
    <n v="30510"/>
    <n v="22102050"/>
    <x v="0"/>
    <s v="PATIO 4"/>
    <n v="40"/>
    <n v="1.3127666557269445E-3"/>
    <x v="0"/>
    <d v="1899-12-30T20:58:00"/>
  </r>
  <r>
    <n v="123"/>
    <n v="18592"/>
    <x v="4"/>
    <d v="1899-12-30T12:26:00"/>
    <s v="GDW-414"/>
    <x v="1"/>
    <n v="51780"/>
    <n v="17660"/>
    <n v="34120"/>
    <n v="22150560"/>
    <x v="3"/>
    <x v="5"/>
    <x v="7"/>
    <x v="3"/>
    <n v="3483285"/>
    <x v="4"/>
    <d v="1899-12-30T08:04:00"/>
    <n v="52020"/>
    <n v="17950"/>
    <n v="34070"/>
    <n v="22136120"/>
    <x v="0"/>
    <s v="PATIO 4"/>
    <n v="-50"/>
    <n v="-1.4654161781946073E-3"/>
    <x v="0"/>
    <d v="1899-12-30T19:38:00"/>
  </r>
  <r>
    <n v="124"/>
    <n v="18612"/>
    <x v="4"/>
    <d v="1899-12-30T15:00:00"/>
    <s v="JYM-720"/>
    <x v="1"/>
    <n v="51900"/>
    <n v="17240"/>
    <n v="34660"/>
    <n v="22185220"/>
    <x v="3"/>
    <x v="4"/>
    <x v="7"/>
    <x v="3"/>
    <n v="3481565"/>
    <x v="2"/>
    <d v="1899-12-30T23:04:00"/>
    <n v="51980"/>
    <n v="17470"/>
    <n v="34510"/>
    <n v="22170630"/>
    <x v="0"/>
    <s v="PATIO 4"/>
    <n v="-150"/>
    <n v="-4.3277553375649161E-3"/>
    <x v="0"/>
    <d v="1899-12-30T08:04:00"/>
  </r>
  <r>
    <n v="125"/>
    <n v="18615"/>
    <x v="4"/>
    <d v="1899-12-30T15:11:00"/>
    <s v="TPP-899"/>
    <x v="1"/>
    <n v="52280"/>
    <n v="17270"/>
    <n v="35010"/>
    <n v="22220230"/>
    <x v="3"/>
    <x v="4"/>
    <x v="7"/>
    <x v="3"/>
    <n v="3481584"/>
    <x v="2"/>
    <d v="1899-12-30T23:09:00"/>
    <n v="52520"/>
    <n v="17410"/>
    <n v="35110"/>
    <n v="22205740"/>
    <x v="0"/>
    <s v="PATIO 4"/>
    <n v="100"/>
    <n v="2.8563267637817767E-3"/>
    <x v="0"/>
    <d v="1899-12-30T07:58:00"/>
  </r>
  <r>
    <n v="126"/>
    <n v="18630"/>
    <x v="4"/>
    <d v="1899-12-30T15:49:00"/>
    <s v="WNP-941"/>
    <x v="1"/>
    <n v="52120"/>
    <n v="17610"/>
    <n v="34510"/>
    <n v="22254740"/>
    <x v="3"/>
    <x v="4"/>
    <x v="7"/>
    <x v="3"/>
    <n v="3481604"/>
    <x v="2"/>
    <d v="1899-12-30T23:21:00"/>
    <n v="52320"/>
    <n v="17660"/>
    <n v="34660"/>
    <n v="22240400"/>
    <x v="0"/>
    <s v="PATIO 4"/>
    <n v="150"/>
    <n v="4.346566212691973E-3"/>
    <x v="0"/>
    <d v="1899-12-30T07:32:00"/>
  </r>
  <r>
    <n v="127"/>
    <n v="18634"/>
    <x v="4"/>
    <d v="1899-12-30T16:20:00"/>
    <s v="TJY-483"/>
    <x v="1"/>
    <n v="52580"/>
    <n v="17590"/>
    <n v="34990"/>
    <n v="22289730"/>
    <x v="3"/>
    <x v="5"/>
    <x v="7"/>
    <x v="3"/>
    <n v="3481765"/>
    <x v="4"/>
    <d v="1899-12-30T08:45:00"/>
    <n v="52660"/>
    <n v="17520"/>
    <n v="35140"/>
    <n v="22275540"/>
    <x v="0"/>
    <s v="PATIO 4"/>
    <n v="150"/>
    <n v="4.2869391254644184E-3"/>
    <x v="0"/>
    <d v="1899-12-30T16:25:00"/>
  </r>
  <r>
    <n v="128"/>
    <n v="18656"/>
    <x v="4"/>
    <d v="1899-12-30T17:20:00"/>
    <s v="TKF-858"/>
    <x v="1"/>
    <n v="47720"/>
    <n v="17840"/>
    <n v="29880"/>
    <n v="22319610"/>
    <x v="3"/>
    <x v="3"/>
    <x v="7"/>
    <x v="3"/>
    <n v="3481746"/>
    <x v="4"/>
    <d v="1899-12-30T08:16:00"/>
    <n v="47680"/>
    <n v="17740"/>
    <n v="29940"/>
    <n v="22305480"/>
    <x v="0"/>
    <s v="PATIO 4"/>
    <n v="60"/>
    <n v="2.008032128514056E-3"/>
    <x v="0"/>
    <d v="1899-12-30T14:56:00"/>
  </r>
  <r>
    <n v="129"/>
    <n v="18665"/>
    <x v="4"/>
    <d v="1899-12-30T17:42:00"/>
    <s v="JRP-080"/>
    <x v="1"/>
    <n v="48880"/>
    <n v="17290"/>
    <n v="31590"/>
    <n v="22351200"/>
    <x v="3"/>
    <x v="3"/>
    <x v="7"/>
    <x v="3"/>
    <n v="3481805"/>
    <x v="4"/>
    <d v="1899-12-30T08:53:00"/>
    <n v="48780"/>
    <n v="17220"/>
    <n v="31560"/>
    <n v="22337040"/>
    <x v="0"/>
    <s v="PATIO 4"/>
    <n v="-30"/>
    <n v="-9.4966761633428305E-4"/>
    <x v="0"/>
    <d v="1899-12-30T15:11:00"/>
  </r>
  <r>
    <n v="130"/>
    <n v="18667"/>
    <x v="4"/>
    <d v="1899-12-30T18:18:00"/>
    <s v="WAD-711"/>
    <x v="1"/>
    <n v="48960"/>
    <n v="17960"/>
    <n v="31000"/>
    <n v="22382200"/>
    <x v="3"/>
    <x v="3"/>
    <x v="7"/>
    <x v="3"/>
    <n v="3481904"/>
    <x v="4"/>
    <d v="1899-12-30T09:38:00"/>
    <n v="48980"/>
    <n v="17970"/>
    <n v="31010"/>
    <n v="22368050"/>
    <x v="0"/>
    <s v="PATIO 4"/>
    <n v="10"/>
    <n v="3.2258064516129032E-4"/>
    <x v="0"/>
    <d v="1899-12-30T15:20:00"/>
  </r>
  <r>
    <n v="131"/>
    <n v="18683"/>
    <x v="4"/>
    <d v="1899-12-30T19:19:00"/>
    <s v="SKI-254"/>
    <x v="1"/>
    <n v="48500"/>
    <n v="17990"/>
    <n v="30510"/>
    <n v="22412710"/>
    <x v="0"/>
    <x v="3"/>
    <x v="2"/>
    <x v="0"/>
    <n v="3482764"/>
    <x v="4"/>
    <d v="1899-12-30T13:57:00"/>
    <n v="48380"/>
    <n v="17910"/>
    <n v="30470"/>
    <n v="22398520"/>
    <x v="0"/>
    <s v="PATIO 4"/>
    <n v="-40"/>
    <n v="-1.3110455588331695E-3"/>
    <x v="0"/>
    <d v="1899-12-30T18:38:00"/>
  </r>
  <r>
    <n v="132"/>
    <n v="18684"/>
    <x v="4"/>
    <d v="1899-12-30T19:46:00"/>
    <s v="JRP-091"/>
    <x v="1"/>
    <n v="48920"/>
    <n v="17460"/>
    <n v="31460"/>
    <n v="22444170"/>
    <x v="0"/>
    <x v="3"/>
    <x v="2"/>
    <x v="0"/>
    <n v="3482684"/>
    <x v="4"/>
    <d v="1899-12-30T13:42:00"/>
    <n v="49100"/>
    <n v="17540"/>
    <n v="31560"/>
    <n v="22430080"/>
    <x v="0"/>
    <s v="PATIO 4"/>
    <n v="100"/>
    <n v="3.1786395422759061E-3"/>
    <x v="0"/>
    <d v="1899-12-30T17:56:00"/>
  </r>
  <r>
    <n v="133"/>
    <n v="18701"/>
    <x v="4"/>
    <d v="1899-12-30T20:31:00"/>
    <s v="TKD-337"/>
    <x v="1"/>
    <n v="47100"/>
    <n v="16400"/>
    <n v="30700"/>
    <n v="22474870"/>
    <x v="0"/>
    <x v="3"/>
    <x v="2"/>
    <x v="0"/>
    <n v="3482964"/>
    <x v="4"/>
    <d v="1899-12-30T14:42:00"/>
    <n v="46980"/>
    <n v="16270"/>
    <n v="30710"/>
    <n v="22460790"/>
    <x v="0"/>
    <s v="PATIO 4"/>
    <n v="10"/>
    <n v="3.2573289902280132E-4"/>
    <x v="0"/>
    <d v="1899-12-30T18:11:00"/>
  </r>
  <r>
    <n v="134"/>
    <n v="18702"/>
    <x v="4"/>
    <d v="1899-12-30T21:02:00"/>
    <s v="SMI-498"/>
    <x v="1"/>
    <n v="48780"/>
    <n v="17770"/>
    <n v="31010"/>
    <n v="22505880"/>
    <x v="0"/>
    <x v="3"/>
    <x v="2"/>
    <x v="0"/>
    <n v="3482644"/>
    <x v="4"/>
    <d v="1899-12-30T13:23:00"/>
    <n v="48640"/>
    <n v="17680"/>
    <n v="30960"/>
    <n v="22491750"/>
    <x v="0"/>
    <s v="PATIO 4"/>
    <n v="-50"/>
    <n v="-1.6123831022250886E-3"/>
    <x v="0"/>
    <d v="1899-12-30T16:21:00"/>
  </r>
  <r>
    <n v="135"/>
    <n v="18713"/>
    <x v="4"/>
    <d v="1899-12-30T21:29:00"/>
    <s v="SMA-268"/>
    <x v="1"/>
    <n v="48960"/>
    <n v="17350"/>
    <n v="31610"/>
    <n v="22537490"/>
    <x v="0"/>
    <x v="3"/>
    <x v="2"/>
    <x v="0"/>
    <n v="3482784"/>
    <x v="4"/>
    <d v="1899-12-30T13:57:00"/>
    <n v="48800"/>
    <n v="17260"/>
    <n v="31540"/>
    <n v="22523290"/>
    <x v="0"/>
    <s v="PATIO 4"/>
    <n v="-70"/>
    <n v="-2.2144890857323631E-3"/>
    <x v="0"/>
    <d v="1899-12-30T16:28:00"/>
  </r>
  <r>
    <n v="136"/>
    <n v="18714"/>
    <x v="4"/>
    <d v="1899-12-30T22:24:00"/>
    <s v="UPR-974"/>
    <x v="1"/>
    <n v="48400"/>
    <n v="17270"/>
    <n v="31130"/>
    <n v="22568620"/>
    <x v="0"/>
    <x v="3"/>
    <x v="2"/>
    <x v="0"/>
    <n v="3482944"/>
    <x v="4"/>
    <d v="1899-12-30T14:41:00"/>
    <n v="48120"/>
    <n v="17050"/>
    <n v="31070"/>
    <n v="22554360"/>
    <x v="0"/>
    <s v="PATIO 4"/>
    <n v="-60"/>
    <n v="-1.9274012206874397E-3"/>
    <x v="0"/>
    <d v="1899-12-30T16:17:00"/>
  </r>
  <r>
    <n v="137"/>
    <n v="18718"/>
    <x v="4"/>
    <d v="1899-12-30T22:37:00"/>
    <s v="SZX-503"/>
    <x v="1"/>
    <n v="51640"/>
    <n v="17620"/>
    <n v="34020"/>
    <n v="22602640"/>
    <x v="0"/>
    <x v="2"/>
    <x v="2"/>
    <x v="0"/>
    <n v="3482544"/>
    <x v="4"/>
    <d v="1899-12-30T11:52:00"/>
    <n v="51500"/>
    <n v="17290"/>
    <n v="34210"/>
    <n v="22588570"/>
    <x v="0"/>
    <s v="PATIO 4"/>
    <n v="190"/>
    <n v="5.5849500293944738E-3"/>
    <x v="0"/>
    <d v="1899-12-30T13:15:00"/>
  </r>
  <r>
    <n v="138"/>
    <n v="18723"/>
    <x v="4"/>
    <d v="1899-12-30T23:07:00"/>
    <s v="TSR-898"/>
    <x v="1"/>
    <n v="48320"/>
    <n v="17740"/>
    <n v="30580"/>
    <n v="22633220"/>
    <x v="0"/>
    <x v="3"/>
    <x v="2"/>
    <x v="0"/>
    <n v="3482604"/>
    <x v="4"/>
    <d v="1899-12-30T11:58:00"/>
    <n v="48160"/>
    <n v="17540"/>
    <n v="30620"/>
    <n v="22619190"/>
    <x v="0"/>
    <s v="PATIO 4"/>
    <n v="40"/>
    <n v="1.3080444735120995E-3"/>
    <x v="0"/>
    <d v="1899-12-30T12:51:00"/>
  </r>
  <r>
    <n v="139"/>
    <n v="18727"/>
    <x v="4"/>
    <d v="1899-12-30T23:49:00"/>
    <s v="TLK-055"/>
    <x v="1"/>
    <n v="48480"/>
    <n v="17360"/>
    <n v="31120"/>
    <n v="22664340"/>
    <x v="0"/>
    <x v="3"/>
    <x v="2"/>
    <x v="0"/>
    <n v="3483784"/>
    <x v="4"/>
    <d v="1899-12-30T18:24:00"/>
    <n v="48380"/>
    <n v="17260"/>
    <n v="31120"/>
    <n v="22650310"/>
    <x v="0"/>
    <s v="PATIO 4"/>
    <n v="1.0000000000000001E-5"/>
    <n v="0"/>
    <x v="0"/>
    <d v="1899-12-30T18:35:00"/>
  </r>
  <r>
    <n v="140"/>
    <n v="209278"/>
    <x v="3"/>
    <d v="1899-12-30T16:41:00"/>
    <s v="WAD-711"/>
    <x v="1"/>
    <n v="48540"/>
    <n v="18030"/>
    <n v="30510"/>
    <n v="22694850"/>
    <x v="0"/>
    <x v="3"/>
    <x v="2"/>
    <x v="0"/>
    <n v="3479404"/>
    <x v="2"/>
    <d v="1899-12-30T09:09:00"/>
    <n v="48440"/>
    <n v="17900"/>
    <n v="30540"/>
    <n v="22680850"/>
    <x v="0"/>
    <s v="PATIO 4"/>
    <n v="30"/>
    <n v="9.8328416912487715E-4"/>
    <x v="0"/>
    <d v="1899-12-30T16:28:00"/>
  </r>
  <r>
    <n v="141"/>
    <n v="208916"/>
    <x v="4"/>
    <d v="1899-12-30T05:46:00"/>
    <s v="JRO-999"/>
    <x v="1"/>
    <n v="48890"/>
    <n v="17320"/>
    <n v="31570"/>
    <n v="22726420"/>
    <x v="2"/>
    <x v="3"/>
    <x v="4"/>
    <x v="2"/>
    <n v="3480404"/>
    <x v="2"/>
    <d v="1899-12-30T14:49:00"/>
    <n v="48880"/>
    <n v="17230"/>
    <n v="31650"/>
    <n v="22712500"/>
    <x v="0"/>
    <s v="PATIO 4"/>
    <n v="80"/>
    <n v="2.5340513145391194E-3"/>
    <x v="0"/>
    <d v="1899-12-30T09:03:00"/>
  </r>
  <r>
    <n v="142"/>
    <n v="208927"/>
    <x v="4"/>
    <d v="1899-12-30T08:43:00"/>
    <s v="SUB-755"/>
    <x v="1"/>
    <n v="47550"/>
    <n v="17230"/>
    <n v="30320"/>
    <n v="22756740"/>
    <x v="3"/>
    <x v="3"/>
    <x v="7"/>
    <x v="3"/>
    <n v="3481104"/>
    <x v="2"/>
    <d v="1899-12-30T17:52:00"/>
    <n v="47620"/>
    <n v="17340"/>
    <n v="30280"/>
    <n v="22742780"/>
    <x v="0"/>
    <s v="PATIO 4"/>
    <n v="-40"/>
    <n v="-1.3192612137203166E-3"/>
    <x v="0"/>
    <d v="1899-12-30T09:09:00"/>
  </r>
  <r>
    <n v="143"/>
    <n v="18746"/>
    <x v="5"/>
    <d v="1899-12-30T05:31:00"/>
    <s v="JRP-054"/>
    <x v="1"/>
    <n v="48420"/>
    <n v="17290"/>
    <n v="31130"/>
    <n v="22787870"/>
    <x v="0"/>
    <x v="3"/>
    <x v="2"/>
    <x v="0"/>
    <n v="3482664"/>
    <x v="4"/>
    <d v="1899-12-30T13:31:00"/>
    <n v="48300"/>
    <n v="17230"/>
    <n v="31070"/>
    <n v="22773850"/>
    <x v="0"/>
    <s v="PATIO 4"/>
    <n v="-60"/>
    <n v="-1.9274012206874397E-3"/>
    <x v="0"/>
    <d v="1899-12-30T08:00:00"/>
  </r>
  <r>
    <n v="144"/>
    <n v="18749"/>
    <x v="5"/>
    <d v="1899-12-30T07:31:00"/>
    <s v="TRN-093"/>
    <x v="1"/>
    <n v="51720"/>
    <n v="16950"/>
    <n v="34770"/>
    <n v="22822640"/>
    <x v="3"/>
    <x v="4"/>
    <x v="7"/>
    <x v="3"/>
    <n v="3483284"/>
    <x v="4"/>
    <d v="1899-12-30T15:58:00"/>
    <n v="51880"/>
    <n v="17050"/>
    <n v="34830"/>
    <n v="22808680"/>
    <x v="0"/>
    <s v="PATIO 4"/>
    <n v="60"/>
    <n v="1.7256255392579811E-3"/>
    <x v="0"/>
    <d v="1899-12-30T08:27:00"/>
  </r>
  <r>
    <n v="145"/>
    <n v="18750"/>
    <x v="5"/>
    <d v="1899-12-30T07:34:00"/>
    <s v="STW-825"/>
    <x v="1"/>
    <n v="51640"/>
    <n v="17240"/>
    <n v="34400"/>
    <n v="22857040"/>
    <x v="3"/>
    <x v="4"/>
    <x v="7"/>
    <x v="3"/>
    <n v="3483364"/>
    <x v="4"/>
    <d v="1899-12-30T16:23:00"/>
    <n v="51680"/>
    <n v="17320"/>
    <n v="34360"/>
    <n v="22843040"/>
    <x v="0"/>
    <s v="PATIO 4"/>
    <n v="-40"/>
    <n v="-1.1627906976744186E-3"/>
    <x v="0"/>
    <d v="1899-12-30T08:49:00"/>
  </r>
  <r>
    <n v="146"/>
    <n v="18751"/>
    <x v="5"/>
    <d v="1899-12-30T07:48:00"/>
    <s v="GDX-786"/>
    <x v="1"/>
    <n v="52060"/>
    <n v="17780"/>
    <n v="34280"/>
    <n v="22891320"/>
    <x v="3"/>
    <x v="4"/>
    <x v="7"/>
    <x v="3"/>
    <n v="3483444"/>
    <x v="4"/>
    <d v="1899-12-30T17:19:00"/>
    <n v="52120"/>
    <n v="17860"/>
    <n v="34260"/>
    <n v="22877300"/>
    <x v="0"/>
    <s v="PATIO 4"/>
    <n v="-20"/>
    <n v="-5.8343057176196028E-4"/>
    <x v="0"/>
    <d v="1899-12-30T09:31:00"/>
  </r>
  <r>
    <n v="147"/>
    <n v="18754"/>
    <x v="5"/>
    <d v="1899-12-30T07:57:00"/>
    <s v="SXU-870"/>
    <x v="1"/>
    <n v="49020"/>
    <n v="17430"/>
    <n v="31590"/>
    <n v="22922910"/>
    <x v="3"/>
    <x v="3"/>
    <x v="7"/>
    <x v="3"/>
    <n v="3483224"/>
    <x v="4"/>
    <d v="1899-12-30T15:48:00"/>
    <n v="48940"/>
    <n v="17290"/>
    <n v="31650"/>
    <n v="22908950"/>
    <x v="0"/>
    <s v="PATIO 4"/>
    <n v="60"/>
    <n v="1.8993352326685661E-3"/>
    <x v="0"/>
    <d v="1899-12-30T07:51:00"/>
  </r>
  <r>
    <n v="148"/>
    <n v="18758"/>
    <x v="5"/>
    <d v="1899-12-30T08:14:00"/>
    <s v="SXS-558"/>
    <x v="1"/>
    <n v="47600"/>
    <n v="16770"/>
    <n v="30830"/>
    <n v="22953740"/>
    <x v="3"/>
    <x v="3"/>
    <x v="7"/>
    <x v="3"/>
    <n v="3483664"/>
    <x v="4"/>
    <d v="1899-12-30T18:01:00"/>
    <n v="47360"/>
    <n v="16650"/>
    <n v="30710"/>
    <n v="22939660"/>
    <x v="0"/>
    <s v="PATIO 4"/>
    <n v="-120"/>
    <n v="-3.8923126824521571E-3"/>
    <x v="0"/>
    <d v="1899-12-30T09:47:00"/>
  </r>
  <r>
    <n v="149"/>
    <n v="18759"/>
    <x v="5"/>
    <d v="1899-12-30T08:24:00"/>
    <s v="WTO-887"/>
    <x v="1"/>
    <n v="52080"/>
    <n v="18280"/>
    <n v="33800"/>
    <n v="22987540"/>
    <x v="3"/>
    <x v="2"/>
    <x v="7"/>
    <x v="3"/>
    <n v="3483684"/>
    <x v="4"/>
    <d v="1899-12-30T18:04:00"/>
    <n v="51940"/>
    <n v="18190"/>
    <n v="33750"/>
    <n v="22973410"/>
    <x v="0"/>
    <s v="PATIO 4"/>
    <n v="-50"/>
    <n v="-1.4792899408284023E-3"/>
    <x v="0"/>
    <d v="1899-12-30T09:40:00"/>
  </r>
  <r>
    <n v="150"/>
    <n v="18761"/>
    <x v="5"/>
    <d v="1899-12-30T08:38:00"/>
    <s v="SSW-836"/>
    <x v="1"/>
    <n v="48620"/>
    <n v="17460"/>
    <n v="31160"/>
    <n v="23018700"/>
    <x v="3"/>
    <x v="3"/>
    <x v="7"/>
    <x v="3"/>
    <n v="3483244"/>
    <x v="4"/>
    <d v="1899-12-30T15:50:00"/>
    <n v="48440"/>
    <n v="17360"/>
    <n v="31080"/>
    <n v="23004490"/>
    <x v="0"/>
    <s v="PATIO 4"/>
    <n v="-80"/>
    <n v="-2.5673940949935813E-3"/>
    <x v="0"/>
    <d v="1899-12-30T07:12:00"/>
  </r>
  <r>
    <n v="151"/>
    <n v="18772"/>
    <x v="5"/>
    <d v="1899-12-30T10:23:00"/>
    <s v="SNV-855"/>
    <x v="1"/>
    <n v="51860"/>
    <n v="17940"/>
    <n v="33920"/>
    <n v="23052620"/>
    <x v="3"/>
    <x v="5"/>
    <x v="7"/>
    <x v="3"/>
    <n v="3483906"/>
    <x v="4"/>
    <d v="1899-12-30T20:42:00"/>
    <n v="51760"/>
    <n v="17890"/>
    <n v="33870"/>
    <n v="23038360"/>
    <x v="0"/>
    <s v="PATIO 4"/>
    <n v="-50"/>
    <n v="-1.474056603773585E-3"/>
    <x v="0"/>
    <d v="1899-12-30T10:19:00"/>
  </r>
  <r>
    <n v="152"/>
    <n v="18777"/>
    <x v="5"/>
    <d v="1899-12-30T10:40:00"/>
    <s v="JYM-553"/>
    <x v="1"/>
    <n v="51640"/>
    <n v="18680"/>
    <n v="32960"/>
    <n v="23085580"/>
    <x v="3"/>
    <x v="5"/>
    <x v="7"/>
    <x v="3"/>
    <n v="3483724"/>
    <x v="4"/>
    <d v="1899-12-30T18:12:00"/>
    <n v="51500"/>
    <n v="18620"/>
    <n v="32880"/>
    <n v="23071240"/>
    <x v="0"/>
    <s v="PATIO 4"/>
    <n v="-80"/>
    <n v="-2.4271844660194173E-3"/>
    <x v="0"/>
    <d v="1899-12-30T07:32:00"/>
  </r>
  <r>
    <n v="153"/>
    <n v="18782"/>
    <x v="5"/>
    <d v="1899-12-30T10:57:00"/>
    <s v="SUB-755"/>
    <x v="1"/>
    <n v="48140"/>
    <n v="17190"/>
    <n v="30950"/>
    <n v="23116530"/>
    <x v="3"/>
    <x v="3"/>
    <x v="7"/>
    <x v="3"/>
    <n v="3483944"/>
    <x v="4"/>
    <d v="1899-12-30T21:16:00"/>
    <n v="48220"/>
    <n v="17330"/>
    <n v="30890"/>
    <n v="23102130"/>
    <x v="0"/>
    <s v="PATIO 4"/>
    <n v="-60"/>
    <n v="-1.9386106623586429E-3"/>
    <x v="0"/>
    <d v="1899-12-30T10:19:00"/>
  </r>
  <r>
    <n v="154"/>
    <n v="18787"/>
    <x v="5"/>
    <d v="1899-12-30T11:09:00"/>
    <s v="JOX-189"/>
    <x v="1"/>
    <n v="51640"/>
    <n v="17010"/>
    <n v="34630"/>
    <n v="23151160"/>
    <x v="3"/>
    <x v="3"/>
    <x v="7"/>
    <x v="3"/>
    <n v="3484364"/>
    <x v="5"/>
    <d v="1899-12-30T11:33:00"/>
    <n v="52060"/>
    <n v="17450"/>
    <n v="34610"/>
    <n v="23136740"/>
    <x v="0"/>
    <s v="PATIO 4"/>
    <n v="-20"/>
    <n v="-5.775339301183945E-4"/>
    <x v="0"/>
    <d v="1899-12-31T00:24:00"/>
  </r>
  <r>
    <n v="155"/>
    <n v="18792"/>
    <x v="5"/>
    <d v="1899-12-30T11:21:00"/>
    <s v="TPP-899"/>
    <x v="1"/>
    <n v="52680"/>
    <n v="17290"/>
    <n v="35390"/>
    <n v="23186550"/>
    <x v="3"/>
    <x v="4"/>
    <x v="7"/>
    <x v="3"/>
    <n v="3483907"/>
    <x v="4"/>
    <d v="1899-12-30T20:52:00"/>
    <n v="52780"/>
    <n v="17380"/>
    <n v="35400"/>
    <n v="23172140"/>
    <x v="0"/>
    <s v="PATIO 4"/>
    <n v="10"/>
    <n v="2.8256569652444194E-4"/>
    <x v="0"/>
    <d v="1899-12-30T09:31:00"/>
  </r>
  <r>
    <n v="156"/>
    <n v="18807"/>
    <x v="5"/>
    <d v="1899-12-30T12:42:00"/>
    <s v="GDW-440"/>
    <x v="1"/>
    <n v="52280"/>
    <n v="18200"/>
    <n v="34080"/>
    <n v="23220630"/>
    <x v="3"/>
    <x v="5"/>
    <x v="7"/>
    <x v="3"/>
    <n v="3483925"/>
    <x v="4"/>
    <d v="1899-12-30T21:00:00"/>
    <n v="52140"/>
    <n v="18110"/>
    <n v="34030"/>
    <n v="23206170"/>
    <x v="0"/>
    <s v="PATIO 4"/>
    <n v="-50"/>
    <n v="-1.4671361502347417E-3"/>
    <x v="0"/>
    <d v="1899-12-30T08:18:00"/>
  </r>
  <r>
    <n v="157"/>
    <n v="18818"/>
    <x v="5"/>
    <d v="1899-12-30T14:07:00"/>
    <s v="GDY-701"/>
    <x v="1"/>
    <n v="52020"/>
    <n v="18250"/>
    <n v="33770"/>
    <n v="23254400"/>
    <x v="2"/>
    <x v="5"/>
    <x v="4"/>
    <x v="2"/>
    <n v="3484004"/>
    <x v="4"/>
    <d v="1899-12-30T21:48:00"/>
    <n v="51940"/>
    <n v="18160"/>
    <n v="33780"/>
    <n v="23239950"/>
    <x v="0"/>
    <s v="PATIO 4"/>
    <n v="10"/>
    <n v="2.9612081729345571E-4"/>
    <x v="0"/>
    <d v="1899-12-30T07:41:00"/>
  </r>
  <r>
    <n v="158"/>
    <n v="18817"/>
    <x v="5"/>
    <d v="1899-12-30T14:12:00"/>
    <s v="WNP-941"/>
    <x v="1"/>
    <n v="51900"/>
    <n v="17550"/>
    <n v="34350"/>
    <n v="23288750"/>
    <x v="0"/>
    <x v="4"/>
    <x v="2"/>
    <x v="0"/>
    <n v="3483985"/>
    <x v="4"/>
    <d v="1899-12-30T21:27:00"/>
    <n v="52020"/>
    <n v="17650"/>
    <n v="34370"/>
    <n v="23274320"/>
    <x v="0"/>
    <s v="PATIO 4"/>
    <n v="20"/>
    <n v="5.8224163027656482E-4"/>
    <x v="0"/>
    <d v="1899-12-30T07:15:00"/>
  </r>
  <r>
    <n v="159"/>
    <n v="18830"/>
    <x v="5"/>
    <d v="1899-12-30T14:44:00"/>
    <s v="SOE-646"/>
    <x v="1"/>
    <n v="47620"/>
    <n v="16640"/>
    <n v="30980"/>
    <n v="23319730"/>
    <x v="2"/>
    <x v="3"/>
    <x v="4"/>
    <x v="2"/>
    <n v="3485444"/>
    <x v="5"/>
    <d v="1899-12-30T18:06:00"/>
    <n v="47700"/>
    <n v="16770"/>
    <n v="30930"/>
    <n v="23305250"/>
    <x v="0"/>
    <s v="PATIO 4"/>
    <n v="-50"/>
    <n v="-1.6139444803098773E-3"/>
    <x v="0"/>
    <d v="1899-12-31T03:22:00"/>
  </r>
  <r>
    <n v="160"/>
    <n v="18838"/>
    <x v="5"/>
    <d v="1899-12-30T15:20:00"/>
    <s v="SXU-831"/>
    <x v="1"/>
    <n v="51760"/>
    <n v="17940"/>
    <n v="33820"/>
    <n v="23353550"/>
    <x v="0"/>
    <x v="3"/>
    <x v="2"/>
    <x v="0"/>
    <n v="3485324"/>
    <x v="5"/>
    <d v="1899-12-30T18:07:00"/>
    <n v="52320"/>
    <n v="18470"/>
    <n v="33850"/>
    <n v="23339100"/>
    <x v="0"/>
    <s v="PATIO 4"/>
    <n v="30"/>
    <n v="8.8704908338261385E-4"/>
    <x v="0"/>
    <d v="1899-12-31T02:47:00"/>
  </r>
  <r>
    <n v="161"/>
    <n v="18842"/>
    <x v="5"/>
    <d v="1899-12-30T15:30:00"/>
    <s v="JYN-994"/>
    <x v="1"/>
    <n v="51720"/>
    <n v="18120"/>
    <n v="33600"/>
    <n v="23387150"/>
    <x v="2"/>
    <x v="5"/>
    <x v="4"/>
    <x v="2"/>
    <n v="3484025"/>
    <x v="4"/>
    <d v="1899-12-30T22:05:00"/>
    <n v="51640"/>
    <n v="18070"/>
    <n v="33570"/>
    <n v="23372670"/>
    <x v="0"/>
    <s v="PATIO 4"/>
    <n v="-30"/>
    <n v="-8.9285714285714283E-4"/>
    <x v="0"/>
    <d v="1899-12-30T06:35:00"/>
  </r>
  <r>
    <n v="162"/>
    <n v="18843"/>
    <x v="5"/>
    <d v="1899-12-30T15:38:00"/>
    <s v="JYN-867"/>
    <x v="1"/>
    <n v="52080"/>
    <n v="18090"/>
    <n v="33990"/>
    <n v="23421140"/>
    <x v="2"/>
    <x v="5"/>
    <x v="4"/>
    <x v="2"/>
    <n v="3484024"/>
    <x v="4"/>
    <d v="1899-12-30T22:00:00"/>
    <n v="52780"/>
    <n v="18710"/>
    <n v="34070"/>
    <n v="23406740"/>
    <x v="0"/>
    <s v="PATIO 4"/>
    <n v="80"/>
    <n v="2.3536334215945864E-3"/>
    <x v="0"/>
    <d v="1899-12-30T06:22:00"/>
  </r>
  <r>
    <n v="163"/>
    <n v="18848"/>
    <x v="5"/>
    <d v="1899-12-30T15:46:00"/>
    <s v="STE-455"/>
    <x v="1"/>
    <n v="52080"/>
    <n v="18040"/>
    <n v="34040"/>
    <n v="23455180"/>
    <x v="0"/>
    <x v="3"/>
    <x v="8"/>
    <x v="0"/>
    <n v="3486184"/>
    <x v="6"/>
    <d v="1899-12-30T20:02:00"/>
    <n v="52040"/>
    <n v="18060"/>
    <n v="33980"/>
    <n v="23440720"/>
    <x v="0"/>
    <s v="PATIO 4"/>
    <n v="-60"/>
    <n v="-1.7626321974148062E-3"/>
    <x v="0"/>
    <d v="1900-01-01T04:16:00"/>
  </r>
  <r>
    <n v="164"/>
    <n v="18854"/>
    <x v="5"/>
    <d v="1899-12-30T16:04:00"/>
    <s v="SNW-740"/>
    <x v="1"/>
    <n v="51960"/>
    <n v="17680"/>
    <n v="34280"/>
    <n v="23489460"/>
    <x v="0"/>
    <x v="5"/>
    <x v="2"/>
    <x v="0"/>
    <n v="3484167"/>
    <x v="5"/>
    <d v="1899-12-30T07:35:00"/>
    <n v="51980"/>
    <n v="17630"/>
    <n v="34350"/>
    <n v="23475070"/>
    <x v="0"/>
    <s v="PATIO 4"/>
    <n v="70"/>
    <n v="2.0420070011668611E-3"/>
    <x v="0"/>
    <d v="1899-12-30T15:31:00"/>
  </r>
  <r>
    <n v="165"/>
    <n v="18862"/>
    <x v="5"/>
    <d v="1899-12-30T16:28:00"/>
    <s v="TMI-773"/>
    <x v="1"/>
    <n v="48960"/>
    <n v="17240"/>
    <n v="31720"/>
    <n v="23521180"/>
    <x v="3"/>
    <x v="3"/>
    <x v="7"/>
    <x v="3"/>
    <n v="3484485"/>
    <x v="5"/>
    <d v="1899-12-30T10:29:00"/>
    <n v="48780"/>
    <n v="17130"/>
    <n v="31650"/>
    <n v="23506720"/>
    <x v="0"/>
    <s v="PATIO 4"/>
    <n v="-70"/>
    <n v="-2.2068095838587644E-3"/>
    <x v="0"/>
    <d v="1899-12-30T18:01:00"/>
  </r>
  <r>
    <n v="166"/>
    <n v="18863"/>
    <x v="5"/>
    <d v="1899-12-30T16:53:00"/>
    <s v="WAD-711"/>
    <x v="1"/>
    <n v="48240"/>
    <n v="18050"/>
    <n v="30190"/>
    <n v="23551370"/>
    <x v="0"/>
    <x v="3"/>
    <x v="2"/>
    <x v="0"/>
    <n v="3484605"/>
    <x v="5"/>
    <d v="1899-12-30T11:07:00"/>
    <n v="48140"/>
    <n v="17910"/>
    <n v="30230"/>
    <n v="23536950"/>
    <x v="0"/>
    <s v="PATIO 4"/>
    <n v="40"/>
    <n v="1.3249420337860219E-3"/>
    <x v="0"/>
    <d v="1899-12-30T18:14:00"/>
  </r>
  <r>
    <n v="167"/>
    <n v="18865"/>
    <x v="5"/>
    <d v="1899-12-30T17:00:00"/>
    <s v="TJY-483"/>
    <x v="1"/>
    <n v="52060"/>
    <n v="17820"/>
    <n v="34240"/>
    <n v="23585610"/>
    <x v="0"/>
    <x v="5"/>
    <x v="2"/>
    <x v="0"/>
    <n v="3484172"/>
    <x v="5"/>
    <d v="1899-12-30T07:51:00"/>
    <n v="51940"/>
    <n v="17820"/>
    <n v="34120"/>
    <n v="23571070"/>
    <x v="0"/>
    <s v="PATIO 4"/>
    <n v="-120"/>
    <n v="-3.5046728971962616E-3"/>
    <x v="0"/>
    <d v="1899-12-30T14:51:00"/>
  </r>
  <r>
    <n v="168"/>
    <n v="18810"/>
    <x v="5"/>
    <d v="1899-12-30T12:33:00"/>
    <s v="JYM-720"/>
    <x v="1"/>
    <n v="51540"/>
    <n v="17380"/>
    <n v="34160"/>
    <n v="23619770"/>
    <x v="3"/>
    <x v="4"/>
    <x v="7"/>
    <x v="3"/>
    <n v="3483924"/>
    <x v="4"/>
    <d v="1899-12-30T20:58:00"/>
    <n v="51620"/>
    <n v="17470"/>
    <n v="34150"/>
    <n v="23605220"/>
    <x v="0"/>
    <s v="PATIO 4"/>
    <n v="-10"/>
    <n v="-2.9274004683840749E-4"/>
    <x v="0"/>
    <d v="1899-12-30T08:25:00"/>
  </r>
  <r>
    <n v="169"/>
    <n v="18894"/>
    <x v="5"/>
    <d v="1899-12-30T19:16:00"/>
    <s v="SUL-148"/>
    <x v="1"/>
    <n v="48740"/>
    <n v="17780"/>
    <n v="30960"/>
    <n v="23650730"/>
    <x v="0"/>
    <x v="3"/>
    <x v="8"/>
    <x v="0"/>
    <n v="3486005"/>
    <x v="6"/>
    <d v="1899-12-30T14:59:00"/>
    <n v="48780"/>
    <n v="17820"/>
    <n v="30960"/>
    <n v="23636180"/>
    <x v="0"/>
    <s v="PATIO 4"/>
    <n v="1.0000000000000001E-5"/>
    <n v="0"/>
    <x v="0"/>
    <d v="1899-12-31T19:43:00"/>
  </r>
  <r>
    <n v="170"/>
    <n v="18895"/>
    <x v="5"/>
    <d v="1899-12-30T19:19:00"/>
    <s v="JRP-053"/>
    <x v="1"/>
    <n v="48380"/>
    <n v="17190"/>
    <n v="31190"/>
    <n v="23681920"/>
    <x v="0"/>
    <x v="3"/>
    <x v="8"/>
    <x v="0"/>
    <n v="3485988"/>
    <x v="6"/>
    <d v="1899-12-30T13:53:00"/>
    <n v="48920"/>
    <n v="17150"/>
    <n v="31770"/>
    <n v="23667950"/>
    <x v="0"/>
    <s v="PATIO 4"/>
    <n v="580"/>
    <n v="1.8595703751202307E-2"/>
    <x v="0"/>
    <d v="1899-12-31T18:34:00"/>
  </r>
  <r>
    <n v="171"/>
    <n v="18896"/>
    <x v="5"/>
    <d v="1899-12-30T19:23:00"/>
    <s v="JYN-718"/>
    <x v="1"/>
    <n v="52280"/>
    <n v="17950"/>
    <n v="34330"/>
    <n v="23716250"/>
    <x v="0"/>
    <x v="5"/>
    <x v="2"/>
    <x v="0"/>
    <n v="3484504"/>
    <x v="5"/>
    <d v="1899-12-30T10:38:00"/>
    <n v="52160"/>
    <n v="17850"/>
    <n v="34310"/>
    <n v="23702260"/>
    <x v="0"/>
    <s v="PATIO 4"/>
    <n v="-20"/>
    <n v="-5.8258083309059127E-4"/>
    <x v="0"/>
    <d v="1899-12-30T15:15:00"/>
  </r>
  <r>
    <n v="172"/>
    <n v="18903"/>
    <x v="5"/>
    <d v="1899-12-30T19:34:00"/>
    <s v="TKF-858"/>
    <x v="1"/>
    <n v="48080"/>
    <n v="17830"/>
    <n v="30250"/>
    <n v="23746500"/>
    <x v="0"/>
    <x v="3"/>
    <x v="2"/>
    <x v="0"/>
    <n v="3484764"/>
    <x v="5"/>
    <d v="1899-12-30T11:55:00"/>
    <n v="48000"/>
    <n v="17680"/>
    <n v="30320"/>
    <n v="23732580"/>
    <x v="0"/>
    <s v="PATIO 4"/>
    <n v="70"/>
    <n v="2.3140495867768596E-3"/>
    <x v="0"/>
    <d v="1899-12-30T16:21:00"/>
  </r>
  <r>
    <n v="173"/>
    <n v="18904"/>
    <x v="5"/>
    <d v="1899-12-30T19:45:00"/>
    <s v="SXJ-049"/>
    <x v="1"/>
    <n v="52020"/>
    <n v="19680"/>
    <n v="32340"/>
    <n v="23778840"/>
    <x v="0"/>
    <x v="3"/>
    <x v="2"/>
    <x v="0"/>
    <n v="3485325"/>
    <x v="5"/>
    <d v="1899-12-30T15:52:00"/>
    <n v="52120"/>
    <n v="19850"/>
    <n v="32270"/>
    <n v="23764850"/>
    <x v="0"/>
    <s v="PATIO 4"/>
    <n v="-70"/>
    <n v="-2.1645021645021645E-3"/>
    <x v="0"/>
    <d v="1899-12-30T20:07:00"/>
  </r>
  <r>
    <n v="174"/>
    <n v="18905"/>
    <x v="5"/>
    <d v="1899-12-30T19:47:00"/>
    <s v="GDW-500"/>
    <x v="1"/>
    <n v="51920"/>
    <n v="18670"/>
    <n v="33250"/>
    <n v="23812090"/>
    <x v="0"/>
    <x v="5"/>
    <x v="2"/>
    <x v="0"/>
    <n v="3484604"/>
    <x v="5"/>
    <d v="1899-12-30T11:05:00"/>
    <n v="51840"/>
    <n v="18590"/>
    <n v="33250"/>
    <n v="23798100"/>
    <x v="0"/>
    <s v="PATIO 4"/>
    <n v="1.0000000000000001E-5"/>
    <n v="0"/>
    <x v="0"/>
    <d v="1899-12-30T15:18:00"/>
  </r>
  <r>
    <n v="175"/>
    <n v="18912"/>
    <x v="5"/>
    <d v="1899-12-30T19:57:00"/>
    <s v="TSR-898"/>
    <x v="1"/>
    <n v="48540"/>
    <n v="17620"/>
    <n v="30920"/>
    <n v="23843010"/>
    <x v="0"/>
    <x v="3"/>
    <x v="2"/>
    <x v="0"/>
    <n v="3484545"/>
    <x v="5"/>
    <d v="1899-12-30T10:47:00"/>
    <n v="48460"/>
    <n v="17530"/>
    <n v="30930"/>
    <n v="23829030"/>
    <x v="0"/>
    <s v="PATIO 4"/>
    <n v="10"/>
    <n v="3.2341526520051749E-4"/>
    <x v="0"/>
    <d v="1899-12-30T14:50:00"/>
  </r>
  <r>
    <n v="176"/>
    <n v="18913"/>
    <x v="5"/>
    <d v="1899-12-30T20:05:00"/>
    <s v="SMI-498"/>
    <x v="1"/>
    <n v="48520"/>
    <n v="17820"/>
    <n v="30700"/>
    <n v="23873710"/>
    <x v="0"/>
    <x v="3"/>
    <x v="2"/>
    <x v="0"/>
    <n v="3484564"/>
    <x v="5"/>
    <d v="1899-12-30T10:53:00"/>
    <n v="48440"/>
    <n v="17680"/>
    <n v="30760"/>
    <n v="23859790"/>
    <x v="0"/>
    <s v="PATIO 4"/>
    <n v="60"/>
    <n v="1.9543973941368079E-3"/>
    <x v="0"/>
    <d v="1899-12-30T14:48:00"/>
  </r>
  <r>
    <n v="177"/>
    <n v="18914"/>
    <x v="5"/>
    <d v="1899-12-30T20:18:00"/>
    <s v="JRP-054"/>
    <x v="1"/>
    <n v="48820"/>
    <n v="17360"/>
    <n v="31460"/>
    <n v="23905170"/>
    <x v="3"/>
    <x v="3"/>
    <x v="7"/>
    <x v="3"/>
    <n v="3484924"/>
    <x v="5"/>
    <d v="1899-12-30T12:14:00"/>
    <n v="48680"/>
    <n v="17230"/>
    <n v="31450"/>
    <n v="23891240"/>
    <x v="0"/>
    <s v="PATIO 4"/>
    <n v="-10"/>
    <n v="-3.178639542275906E-4"/>
    <x v="0"/>
    <d v="1899-12-30T15:56:00"/>
  </r>
  <r>
    <n v="178"/>
    <n v="18916"/>
    <x v="5"/>
    <d v="1899-12-30T20:37:00"/>
    <s v="GDY-700"/>
    <x v="1"/>
    <n v="52100"/>
    <n v="19110"/>
    <n v="32990"/>
    <n v="23938160"/>
    <x v="0"/>
    <x v="5"/>
    <x v="2"/>
    <x v="0"/>
    <n v="3484944"/>
    <x v="5"/>
    <d v="1899-12-30T13:24:00"/>
    <n v="51820"/>
    <n v="18900"/>
    <n v="32920"/>
    <n v="23924160"/>
    <x v="0"/>
    <s v="PATIO 4"/>
    <n v="-70"/>
    <n v="-2.121855107608366E-3"/>
    <x v="0"/>
    <d v="1899-12-30T16:47:00"/>
  </r>
  <r>
    <n v="179"/>
    <n v="18917"/>
    <x v="5"/>
    <d v="1899-12-30T20:51:00"/>
    <s v="JYN-989"/>
    <x v="1"/>
    <n v="52320"/>
    <n v="18490"/>
    <n v="33830"/>
    <n v="23971990"/>
    <x v="3"/>
    <x v="5"/>
    <x v="7"/>
    <x v="3"/>
    <n v="3484984"/>
    <x v="5"/>
    <d v="1899-12-30T13:34:00"/>
    <n v="52340"/>
    <n v="18330"/>
    <n v="34010"/>
    <n v="23958170"/>
    <x v="0"/>
    <s v="PATIO 4"/>
    <n v="180"/>
    <n v="5.3207212533254505E-3"/>
    <x v="0"/>
    <d v="1899-12-30T16:43:00"/>
  </r>
  <r>
    <n v="180"/>
    <n v="18925"/>
    <x v="5"/>
    <d v="1899-12-30T22:18:00"/>
    <s v="TKD-337"/>
    <x v="1"/>
    <n v="47680"/>
    <n v="16420"/>
    <n v="31260"/>
    <n v="24003250"/>
    <x v="0"/>
    <x v="3"/>
    <x v="2"/>
    <x v="0"/>
    <n v="3484584"/>
    <x v="5"/>
    <d v="1899-12-30T11:04:00"/>
    <n v="47500"/>
    <n v="16330"/>
    <n v="31170"/>
    <n v="23989340"/>
    <x v="0"/>
    <s v="PATIO 4"/>
    <n v="-90"/>
    <n v="-2.8790786948176585E-3"/>
    <x v="0"/>
    <d v="1899-12-30T12:46:00"/>
  </r>
  <r>
    <n v="181"/>
    <n v="18926"/>
    <x v="5"/>
    <d v="1899-12-30T22:31:00"/>
    <s v="JYM-748"/>
    <x v="1"/>
    <n v="51960"/>
    <n v="18820"/>
    <n v="33140"/>
    <n v="24036390"/>
    <x v="3"/>
    <x v="5"/>
    <x v="7"/>
    <x v="3"/>
    <n v="3485248"/>
    <x v="5"/>
    <d v="1899-12-30T15:16:00"/>
    <n v="51780"/>
    <n v="18650"/>
    <n v="33130"/>
    <n v="24022470"/>
    <x v="0"/>
    <s v="PATIO 4"/>
    <n v="-10"/>
    <n v="-3.0175015087507544E-4"/>
    <x v="0"/>
    <d v="1899-12-30T16:45:00"/>
  </r>
  <r>
    <n v="182"/>
    <n v="18928"/>
    <x v="5"/>
    <d v="1899-12-30T22:45:00"/>
    <s v="SKI-254"/>
    <x v="1"/>
    <n v="48980"/>
    <n v="18030"/>
    <n v="30950"/>
    <n v="24067340"/>
    <x v="0"/>
    <x v="3"/>
    <x v="2"/>
    <x v="0"/>
    <n v="3485507"/>
    <x v="5"/>
    <d v="1899-12-30T23:33:00"/>
    <n v="48860"/>
    <n v="17850"/>
    <n v="31010"/>
    <n v="24053480"/>
    <x v="0"/>
    <s v="PATIO 4"/>
    <n v="60"/>
    <n v="1.9386106623586429E-3"/>
    <x v="0"/>
    <d v="1899-12-31T00:48:00"/>
  </r>
  <r>
    <n v="183"/>
    <n v="18929"/>
    <x v="5"/>
    <d v="1899-12-30T22:57:00"/>
    <s v="JRP-091"/>
    <x v="1"/>
    <n v="48860"/>
    <n v="17490"/>
    <n v="31370"/>
    <n v="24098710"/>
    <x v="3"/>
    <x v="3"/>
    <x v="7"/>
    <x v="3"/>
    <n v="3485459"/>
    <x v="5"/>
    <d v="1899-12-30T20:01:00"/>
    <n v="48860"/>
    <n v="17350"/>
    <n v="31510"/>
    <n v="24084990"/>
    <x v="0"/>
    <s v="PATIO 4"/>
    <n v="140"/>
    <n v="4.4628626075868668E-3"/>
    <x v="0"/>
    <d v="1899-12-30T21:04:00"/>
  </r>
  <r>
    <n v="184"/>
    <n v="18931"/>
    <x v="5"/>
    <d v="1899-12-30T23:04:00"/>
    <s v="UPR-974"/>
    <x v="1"/>
    <n v="48120"/>
    <n v="17210"/>
    <n v="30910"/>
    <n v="24129620"/>
    <x v="0"/>
    <x v="3"/>
    <x v="2"/>
    <x v="0"/>
    <n v="3485344"/>
    <x v="5"/>
    <d v="1899-12-30T16:12:00"/>
    <n v="48180"/>
    <n v="17270"/>
    <n v="30910"/>
    <n v="24115900"/>
    <x v="0"/>
    <s v="PATIO 4"/>
    <n v="1.0000000000000001E-5"/>
    <n v="0"/>
    <x v="0"/>
    <d v="1899-12-30T17:08:00"/>
  </r>
  <r>
    <n v="185"/>
    <n v="18938"/>
    <x v="5"/>
    <d v="1899-12-30T23:45:00"/>
    <s v="SZM-785"/>
    <x v="1"/>
    <n v="51820"/>
    <n v="17790"/>
    <n v="34030"/>
    <n v="24163650"/>
    <x v="0"/>
    <x v="2"/>
    <x v="2"/>
    <x v="0"/>
    <n v="3485448"/>
    <x v="5"/>
    <d v="1899-12-30T18:34:00"/>
    <n v="51940"/>
    <n v="17880"/>
    <n v="34060"/>
    <n v="24149960"/>
    <x v="0"/>
    <s v="PATIO 4"/>
    <n v="30"/>
    <n v="8.8157508081104904E-4"/>
    <x v="0"/>
    <d v="1899-12-30T18:49:00"/>
  </r>
  <r>
    <n v="186"/>
    <n v="18883"/>
    <x v="5"/>
    <d v="1899-12-30T17:43:00"/>
    <s v="TLM-028"/>
    <x v="1"/>
    <n v="52040"/>
    <n v="18270"/>
    <n v="33770"/>
    <n v="24197420"/>
    <x v="0"/>
    <x v="5"/>
    <x v="2"/>
    <x v="0"/>
    <n v="3484185"/>
    <x v="5"/>
    <d v="1899-12-30T08:24:00"/>
    <n v="51920"/>
    <n v="18190"/>
    <n v="33730"/>
    <n v="24183690"/>
    <x v="0"/>
    <s v="PATIO 4"/>
    <n v="-40"/>
    <n v="-1.1844832691738228E-3"/>
    <x v="0"/>
    <d v="1899-12-30T14:41:00"/>
  </r>
  <r>
    <n v="187"/>
    <n v="18949"/>
    <x v="6"/>
    <d v="1899-12-30T01:37:00"/>
    <s v="SXS-393"/>
    <x v="1"/>
    <n v="51940"/>
    <n v="17780"/>
    <n v="34160"/>
    <n v="24231580"/>
    <x v="0"/>
    <x v="2"/>
    <x v="2"/>
    <x v="0"/>
    <n v="3485226"/>
    <x v="5"/>
    <d v="1899-12-30T14:56:00"/>
    <n v="51920"/>
    <n v="17660"/>
    <n v="34260"/>
    <n v="24217950"/>
    <x v="0"/>
    <s v="PATIO 4"/>
    <n v="100"/>
    <n v="2.9274004683840752E-3"/>
    <x v="0"/>
    <d v="1899-12-30T13:19:00"/>
  </r>
  <r>
    <n v="188"/>
    <n v="18951"/>
    <x v="6"/>
    <d v="1899-12-30T02:18:00"/>
    <s v="XVH-367"/>
    <x v="1"/>
    <n v="48890"/>
    <n v="17320"/>
    <n v="31570"/>
    <n v="24263150"/>
    <x v="0"/>
    <x v="3"/>
    <x v="2"/>
    <x v="0"/>
    <n v="3485460"/>
    <x v="5"/>
    <d v="1899-12-30T20:09:00"/>
    <n v="49080"/>
    <n v="17170"/>
    <n v="31910"/>
    <n v="24249860"/>
    <x v="0"/>
    <s v="PATIO 4"/>
    <n v="340"/>
    <n v="1.0769718086791258E-2"/>
    <x v="0"/>
    <d v="1899-12-30T17:51:00"/>
  </r>
  <r>
    <n v="189"/>
    <n v="18950"/>
    <x v="6"/>
    <d v="1899-12-30T02:23:00"/>
    <s v="TMF-819"/>
    <x v="1"/>
    <n v="48100"/>
    <n v="17380"/>
    <n v="30720"/>
    <n v="24293870"/>
    <x v="3"/>
    <x v="3"/>
    <x v="7"/>
    <x v="3"/>
    <n v="3485447"/>
    <x v="5"/>
    <d v="1899-12-30T18:31:00"/>
    <n v="48000"/>
    <n v="17310"/>
    <n v="30690"/>
    <n v="24280550"/>
    <x v="0"/>
    <s v="PATIO 4"/>
    <n v="-30"/>
    <n v="-9.765625E-4"/>
    <x v="0"/>
    <d v="1899-12-30T16:08:00"/>
  </r>
  <r>
    <n v="190"/>
    <n v="18952"/>
    <x v="6"/>
    <d v="1899-12-30T02:29:00"/>
    <s v="SXU-870"/>
    <x v="1"/>
    <n v="48060"/>
    <n v="17460"/>
    <n v="30600"/>
    <n v="24324470"/>
    <x v="0"/>
    <x v="3"/>
    <x v="2"/>
    <x v="0"/>
    <n v="3485461"/>
    <x v="5"/>
    <d v="1899-12-30T20:13:00"/>
    <n v="47920"/>
    <n v="17340"/>
    <n v="30580"/>
    <n v="24311130"/>
    <x v="0"/>
    <s v="PATIO 4"/>
    <n v="-20"/>
    <n v="-6.5359477124183002E-4"/>
    <x v="0"/>
    <d v="1899-12-30T17:44:00"/>
  </r>
  <r>
    <n v="191"/>
    <n v="18956"/>
    <x v="6"/>
    <d v="1899-12-30T02:52:00"/>
    <s v="JRP-057"/>
    <x v="1"/>
    <n v="48540"/>
    <n v="16960"/>
    <n v="31580"/>
    <n v="24356050"/>
    <x v="0"/>
    <x v="3"/>
    <x v="2"/>
    <x v="0"/>
    <n v="3485225"/>
    <x v="5"/>
    <d v="1899-12-30T14:50:00"/>
    <n v="48320"/>
    <n v="16930"/>
    <n v="31390"/>
    <n v="24342520"/>
    <x v="0"/>
    <s v="PATIO 4"/>
    <n v="-190"/>
    <n v="-6.0164661177960731E-3"/>
    <x v="0"/>
    <d v="1899-12-30T11:58:00"/>
  </r>
  <r>
    <n v="192"/>
    <n v="18976"/>
    <x v="6"/>
    <d v="1899-12-30T06:01:00"/>
    <s v="GDW-450"/>
    <x v="1"/>
    <n v="51900"/>
    <n v="18130"/>
    <n v="33770"/>
    <n v="24389820"/>
    <x v="0"/>
    <x v="5"/>
    <x v="2"/>
    <x v="0"/>
    <n v="3485365"/>
    <x v="5"/>
    <d v="1899-12-30T16:20:00"/>
    <n v="51880"/>
    <n v="18020"/>
    <n v="33860"/>
    <n v="24376380"/>
    <x v="0"/>
    <s v="PATIO 4"/>
    <n v="90"/>
    <n v="2.6650873556411016E-3"/>
    <x v="0"/>
    <d v="1899-12-30T10:19:00"/>
  </r>
  <r>
    <n v="193"/>
    <n v="18977"/>
    <x v="6"/>
    <d v="1899-12-30T06:09:00"/>
    <s v="GDY-249"/>
    <x v="1"/>
    <n v="52220"/>
    <n v="18080"/>
    <n v="34140"/>
    <n v="24423960"/>
    <x v="0"/>
    <x v="5"/>
    <x v="2"/>
    <x v="0"/>
    <n v="3485364"/>
    <x v="5"/>
    <d v="1899-12-30T16:14:00"/>
    <n v="52500"/>
    <n v="18470"/>
    <n v="34030"/>
    <n v="24410410"/>
    <x v="0"/>
    <s v="PATIO 4"/>
    <n v="-110"/>
    <n v="-3.2220269478617459E-3"/>
    <x v="0"/>
    <d v="1899-12-30T10:05:00"/>
  </r>
  <r>
    <n v="194"/>
    <n v="18978"/>
    <x v="6"/>
    <d v="1899-12-30T06:13:00"/>
    <s v="SMA-268"/>
    <x v="1"/>
    <n v="48080"/>
    <n v="17330"/>
    <n v="30750"/>
    <n v="24454710"/>
    <x v="3"/>
    <x v="3"/>
    <x v="7"/>
    <x v="3"/>
    <n v="3485463"/>
    <x v="5"/>
    <d v="1899-12-30T20:37:00"/>
    <n v="47920"/>
    <n v="17210"/>
    <n v="30710"/>
    <n v="24441120"/>
    <x v="0"/>
    <s v="PATIO 4"/>
    <n v="-40"/>
    <n v="-1.3008130081300813E-3"/>
    <x v="0"/>
    <d v="1899-12-30T14:24:00"/>
  </r>
  <r>
    <n v="195"/>
    <n v="18981"/>
    <x v="6"/>
    <d v="1899-12-30T08:05:00"/>
    <s v="TRN-093"/>
    <x v="1"/>
    <n v="52080"/>
    <n v="16960"/>
    <n v="35120"/>
    <n v="24489830"/>
    <x v="0"/>
    <x v="4"/>
    <x v="2"/>
    <x v="0"/>
    <n v="3485464"/>
    <x v="5"/>
    <d v="1899-12-30T20:35:00"/>
    <n v="52180"/>
    <n v="17050"/>
    <n v="35130"/>
    <n v="24476250"/>
    <x v="0"/>
    <s v="PATIO 4"/>
    <n v="10"/>
    <n v="2.8473804100227789E-4"/>
    <x v="0"/>
    <d v="1899-12-30T12:30:00"/>
  </r>
  <r>
    <n v="196"/>
    <n v="18983"/>
    <x v="6"/>
    <d v="1899-12-30T08:14:00"/>
    <s v="GDX-786"/>
    <x v="1"/>
    <n v="51700"/>
    <n v="17720"/>
    <n v="33980"/>
    <n v="24523810"/>
    <x v="0"/>
    <x v="4"/>
    <x v="2"/>
    <x v="0"/>
    <n v="3485462"/>
    <x v="5"/>
    <d v="1899-12-30T20:33:00"/>
    <n v="51980"/>
    <n v="17680"/>
    <n v="34300"/>
    <n v="24510550"/>
    <x v="0"/>
    <s v="PATIO 4"/>
    <n v="320"/>
    <n v="9.4173042966450848E-3"/>
    <x v="0"/>
    <d v="1899-12-30T12:19:00"/>
  </r>
  <r>
    <n v="197"/>
    <n v="18990"/>
    <x v="6"/>
    <d v="1899-12-30T08:39:00"/>
    <s v="VBN-606"/>
    <x v="1"/>
    <n v="52360"/>
    <n v="17710"/>
    <n v="34650"/>
    <n v="24558460"/>
    <x v="0"/>
    <x v="5"/>
    <x v="2"/>
    <x v="0"/>
    <n v="3485458"/>
    <x v="5"/>
    <d v="1899-12-30T22:15:00"/>
    <n v="52440"/>
    <n v="17900"/>
    <n v="34540"/>
    <n v="24545090"/>
    <x v="0"/>
    <s v="PATIO 4"/>
    <n v="-110"/>
    <n v="-3.1746031746031746E-3"/>
    <x v="0"/>
    <d v="1899-12-30T13:36:00"/>
  </r>
  <r>
    <n v="198"/>
    <n v="18994"/>
    <x v="6"/>
    <d v="1899-12-30T08:50:00"/>
    <s v="SRM-920"/>
    <x v="1"/>
    <n v="51260"/>
    <n v="17560"/>
    <n v="33700"/>
    <n v="24592160"/>
    <x v="0"/>
    <x v="5"/>
    <x v="8"/>
    <x v="0"/>
    <n v="3485684"/>
    <x v="6"/>
    <d v="1899-12-30T09:31:00"/>
    <n v="51140"/>
    <n v="17460"/>
    <n v="33680"/>
    <n v="24578770"/>
    <x v="0"/>
    <s v="PATIO 4"/>
    <n v="-20"/>
    <n v="-5.9347181008902075E-4"/>
    <x v="0"/>
    <d v="1899-12-31T00:41:00"/>
  </r>
  <r>
    <n v="199"/>
    <n v="18998"/>
    <x v="6"/>
    <d v="1899-12-30T09:21:00"/>
    <s v="SSW-836"/>
    <x v="1"/>
    <n v="48280"/>
    <n v="17440"/>
    <n v="30840"/>
    <n v="24623000"/>
    <x v="0"/>
    <x v="3"/>
    <x v="2"/>
    <x v="0"/>
    <n v="3485469"/>
    <x v="5"/>
    <d v="1899-12-30T21:33:00"/>
    <n v="48180"/>
    <n v="17350"/>
    <n v="30830"/>
    <n v="24609600"/>
    <x v="0"/>
    <s v="PATIO 4"/>
    <n v="-10"/>
    <n v="-3.2425421530479895E-4"/>
    <x v="0"/>
    <d v="1899-12-30T12:12:00"/>
  </r>
  <r>
    <n v="200"/>
    <n v="19000"/>
    <x v="6"/>
    <d v="1899-12-30T09:26:00"/>
    <s v="SXS-558"/>
    <x v="1"/>
    <n v="48040"/>
    <n v="16650"/>
    <n v="31390"/>
    <n v="24654390"/>
    <x v="0"/>
    <x v="3"/>
    <x v="2"/>
    <x v="0"/>
    <n v="3485468"/>
    <x v="5"/>
    <d v="1899-12-30T21:34:00"/>
    <n v="48120"/>
    <n v="16670"/>
    <n v="31450"/>
    <n v="24641050"/>
    <x v="0"/>
    <s v="PATIO 4"/>
    <n v="60"/>
    <n v="1.9114367633004141E-3"/>
    <x v="0"/>
    <d v="1899-12-30T12:08:00"/>
  </r>
  <r>
    <n v="201"/>
    <n v="19001"/>
    <x v="6"/>
    <d v="1899-12-30T09:29:00"/>
    <s v="JYM-720"/>
    <x v="1"/>
    <n v="51960"/>
    <n v="17360"/>
    <n v="34600"/>
    <n v="24688990"/>
    <x v="0"/>
    <x v="4"/>
    <x v="2"/>
    <x v="0"/>
    <n v="3485465"/>
    <x v="5"/>
    <d v="1899-12-30T21:25:00"/>
    <n v="52100"/>
    <n v="17460"/>
    <n v="34640"/>
    <n v="24675690"/>
    <x v="0"/>
    <s v="PATIO 4"/>
    <n v="40"/>
    <n v="1.1560693641618498E-3"/>
    <x v="0"/>
    <d v="1899-12-30T11:56:00"/>
  </r>
  <r>
    <n v="202"/>
    <n v="19011"/>
    <x v="6"/>
    <d v="1899-12-30T09:53:00"/>
    <s v="GDY-863"/>
    <x v="1"/>
    <n v="52300"/>
    <n v="18820"/>
    <n v="33480"/>
    <n v="24722470"/>
    <x v="0"/>
    <x v="5"/>
    <x v="2"/>
    <x v="0"/>
    <n v="3485501"/>
    <x v="5"/>
    <d v="1899-12-30T23:29:00"/>
    <n v="52280"/>
    <n v="18680"/>
    <n v="33600"/>
    <n v="24709290"/>
    <x v="0"/>
    <s v="PATIO 4"/>
    <n v="120"/>
    <n v="3.5842293906810036E-3"/>
    <x v="0"/>
    <d v="1899-12-30T13:36:00"/>
  </r>
  <r>
    <n v="203"/>
    <n v="19012"/>
    <x v="6"/>
    <d v="1899-12-30T09:59:00"/>
    <s v="TPP-899"/>
    <x v="1"/>
    <n v="52300"/>
    <n v="17270"/>
    <n v="35030"/>
    <n v="24757500"/>
    <x v="0"/>
    <x v="4"/>
    <x v="2"/>
    <x v="0"/>
    <n v="3485466"/>
    <x v="5"/>
    <d v="1899-12-30T21:26:00"/>
    <n v="52420"/>
    <n v="17360"/>
    <n v="35060"/>
    <n v="24744350"/>
    <x v="0"/>
    <s v="PATIO 4"/>
    <n v="30"/>
    <n v="8.5640879246360268E-4"/>
    <x v="0"/>
    <d v="1899-12-30T11:27:00"/>
  </r>
  <r>
    <n v="204"/>
    <n v="19015"/>
    <x v="6"/>
    <d v="1899-12-30T10:07:00"/>
    <s v="GDZ-179"/>
    <x v="1"/>
    <n v="52380"/>
    <n v="18650"/>
    <n v="33730"/>
    <n v="24791230"/>
    <x v="0"/>
    <x v="5"/>
    <x v="2"/>
    <x v="0"/>
    <n v="3485503"/>
    <x v="5"/>
    <d v="1899-12-30T11:28:00"/>
    <n v="52380"/>
    <n v="18530"/>
    <n v="33850"/>
    <n v="24778200"/>
    <x v="0"/>
    <s v="PATIO 4"/>
    <n v="120"/>
    <n v="3.5576638007708272E-3"/>
    <x v="0"/>
    <d v="1899-12-30T01:21:00"/>
  </r>
  <r>
    <n v="205"/>
    <n v="19016"/>
    <x v="6"/>
    <d v="1899-12-30T10:13:00"/>
    <s v="JRO-994"/>
    <x v="1"/>
    <n v="48220"/>
    <n v="17350"/>
    <n v="30870"/>
    <n v="24822100"/>
    <x v="0"/>
    <x v="3"/>
    <x v="2"/>
    <x v="0"/>
    <n v="3485473"/>
    <x v="5"/>
    <d v="1899-12-30T21:42:00"/>
    <n v="48080"/>
    <n v="17200"/>
    <n v="30880"/>
    <n v="24809080"/>
    <x v="0"/>
    <s v="PATIO 4"/>
    <n v="10"/>
    <n v="3.2393909944930353E-4"/>
    <x v="0"/>
    <d v="1899-12-30T11:29:00"/>
  </r>
  <r>
    <n v="206"/>
    <n v="19034"/>
    <x v="6"/>
    <d v="1899-12-30T10:46:00"/>
    <s v="WNP-941"/>
    <x v="1"/>
    <n v="52020"/>
    <n v="17560"/>
    <n v="34460"/>
    <n v="24856560"/>
    <x v="0"/>
    <x v="4"/>
    <x v="2"/>
    <x v="0"/>
    <n v="3485467"/>
    <x v="5"/>
    <d v="1899-12-30T21:27:00"/>
    <n v="52140"/>
    <n v="17660"/>
    <n v="34480"/>
    <n v="24843560"/>
    <x v="0"/>
    <s v="PATIO 4"/>
    <n v="20"/>
    <n v="5.8038305281485781E-4"/>
    <x v="0"/>
    <d v="1899-12-30T10:41:00"/>
  </r>
  <r>
    <n v="207"/>
    <n v="19054"/>
    <x v="6"/>
    <d v="1899-12-30T11:53:00"/>
    <s v="TIO-245"/>
    <x v="1"/>
    <n v="47940"/>
    <n v="17750"/>
    <n v="30190"/>
    <n v="24886750"/>
    <x v="0"/>
    <x v="3"/>
    <x v="2"/>
    <x v="0"/>
    <n v="3485506"/>
    <x v="5"/>
    <d v="1899-12-30T23:26:00"/>
    <n v="47820"/>
    <n v="17660"/>
    <n v="30160"/>
    <n v="24873720"/>
    <x v="0"/>
    <s v="PATIO 4"/>
    <n v="-30"/>
    <n v="-9.9370652533951648E-4"/>
    <x v="0"/>
    <d v="1899-12-30T11:33:00"/>
  </r>
  <r>
    <n v="208"/>
    <n v="19079"/>
    <x v="6"/>
    <d v="1899-12-30T13:37:00"/>
    <s v="JRP-073"/>
    <x v="1"/>
    <n v="48660"/>
    <n v="17480"/>
    <n v="31180"/>
    <n v="24917930"/>
    <x v="3"/>
    <x v="3"/>
    <x v="7"/>
    <x v="3"/>
    <n v="3485505"/>
    <x v="5"/>
    <d v="1899-12-30T23:28:00"/>
    <n v="48580"/>
    <n v="17470"/>
    <n v="31110"/>
    <n v="24904830"/>
    <x v="0"/>
    <s v="PATIO 4"/>
    <n v="-70"/>
    <n v="-2.2450288646568314E-3"/>
    <x v="0"/>
    <d v="1899-12-30T09:51:00"/>
  </r>
  <r>
    <n v="209"/>
    <n v="19086"/>
    <x v="6"/>
    <d v="1899-12-30T14:26:00"/>
    <s v="JYN-867"/>
    <x v="1"/>
    <n v="51660"/>
    <n v="18600"/>
    <n v="33060"/>
    <n v="24950990"/>
    <x v="3"/>
    <x v="5"/>
    <x v="7"/>
    <x v="3"/>
    <n v="3485499"/>
    <x v="5"/>
    <d v="1899-12-30T23:30:00"/>
    <n v="51540"/>
    <n v="18450"/>
    <n v="33090"/>
    <n v="24937920"/>
    <x v="0"/>
    <s v="PATIO 4"/>
    <n v="30"/>
    <n v="9.0744101633393826E-4"/>
    <x v="0"/>
    <d v="1899-12-30T09:04:00"/>
  </r>
  <r>
    <n v="210"/>
    <n v="19087"/>
    <x v="6"/>
    <d v="1899-12-30T14:34:00"/>
    <s v="JYN-994"/>
    <x v="1"/>
    <n v="51940"/>
    <n v="17930"/>
    <n v="34010"/>
    <n v="24985000"/>
    <x v="3"/>
    <x v="5"/>
    <x v="7"/>
    <x v="3"/>
    <n v="3485496"/>
    <x v="5"/>
    <d v="1899-12-30T23:31:00"/>
    <n v="51880"/>
    <n v="17780"/>
    <n v="34100"/>
    <n v="24972020"/>
    <x v="0"/>
    <s v="PATIO 4"/>
    <n v="90"/>
    <n v="2.6462805057336078E-3"/>
    <x v="0"/>
    <d v="1899-12-30T08:57:00"/>
  </r>
  <r>
    <n v="211"/>
    <n v="19091"/>
    <x v="6"/>
    <d v="1899-12-30T14:42:00"/>
    <s v="VCN-833"/>
    <x v="1"/>
    <n v="51840"/>
    <n v="18170"/>
    <n v="33670"/>
    <n v="25018670"/>
    <x v="3"/>
    <x v="5"/>
    <x v="7"/>
    <x v="3"/>
    <n v="3485725"/>
    <x v="6"/>
    <d v="1899-12-30T12:08:00"/>
    <n v="51980"/>
    <n v="18330"/>
    <n v="33650"/>
    <n v="25005670"/>
    <x v="0"/>
    <s v="PATIO 4"/>
    <n v="-20"/>
    <n v="-5.9400059400059396E-4"/>
    <x v="0"/>
    <d v="1899-12-30T21:26:00"/>
  </r>
  <r>
    <n v="212"/>
    <n v="19100"/>
    <x v="6"/>
    <d v="1899-12-30T15:38:00"/>
    <s v="GDY-331"/>
    <x v="1"/>
    <n v="52140"/>
    <n v="18600"/>
    <n v="33540"/>
    <n v="25052210"/>
    <x v="3"/>
    <x v="5"/>
    <x v="7"/>
    <x v="3"/>
    <n v="3485707"/>
    <x v="6"/>
    <d v="1899-12-30T09:48:00"/>
    <n v="52120"/>
    <n v="18530"/>
    <n v="33590"/>
    <n v="25039260"/>
    <x v="0"/>
    <s v="PATIO 4"/>
    <n v="50"/>
    <n v="1.4907573047107932E-3"/>
    <x v="0"/>
    <d v="1899-12-30T18:10:00"/>
  </r>
  <r>
    <n v="213"/>
    <n v="19104"/>
    <x v="6"/>
    <d v="1899-12-30T15:36:00"/>
    <s v="WOL-051"/>
    <x v="1"/>
    <n v="51520"/>
    <n v="17990"/>
    <n v="33530"/>
    <n v="25085740"/>
    <x v="3"/>
    <x v="5"/>
    <x v="7"/>
    <x v="3"/>
    <n v="3485824"/>
    <x v="6"/>
    <d v="1899-12-30T14:14:00"/>
    <n v="51480"/>
    <n v="17830"/>
    <n v="33650"/>
    <n v="25072910"/>
    <x v="0"/>
    <s v="PATIO 4"/>
    <n v="120"/>
    <n v="3.5788845809722638E-3"/>
    <x v="0"/>
    <d v="1899-12-30T22:38:00"/>
  </r>
  <r>
    <n v="214"/>
    <n v="19105"/>
    <x v="6"/>
    <d v="1899-12-30T16:09:00"/>
    <s v="SXV-981"/>
    <x v="1"/>
    <n v="51760"/>
    <n v="17210"/>
    <n v="34550"/>
    <n v="25120290"/>
    <x v="3"/>
    <x v="5"/>
    <x v="7"/>
    <x v="3"/>
    <n v="3485724"/>
    <x v="6"/>
    <d v="1899-12-30T11:42:00"/>
    <n v="51620"/>
    <n v="17080"/>
    <n v="34540"/>
    <n v="25107450"/>
    <x v="0"/>
    <s v="PATIO 4"/>
    <n v="-10"/>
    <n v="-2.8943560057887119E-4"/>
    <x v="0"/>
    <d v="1899-12-30T19:33:00"/>
  </r>
  <r>
    <n v="215"/>
    <n v="19114"/>
    <x v="6"/>
    <d v="1899-12-30T20:09:00"/>
    <s v="SXV-972"/>
    <x v="1"/>
    <n v="51500"/>
    <n v="17540"/>
    <n v="33960"/>
    <n v="25154250"/>
    <x v="3"/>
    <x v="5"/>
    <x v="7"/>
    <x v="3"/>
    <n v="3485964"/>
    <x v="6"/>
    <d v="1899-12-30T14:32:00"/>
    <n v="51260"/>
    <n v="17340"/>
    <n v="33920"/>
    <n v="25141370"/>
    <x v="0"/>
    <s v="PATIO 4"/>
    <n v="-40"/>
    <n v="-1.1778563015312131E-3"/>
    <x v="0"/>
    <d v="1899-12-30T18:23:00"/>
  </r>
  <r>
    <n v="216"/>
    <n v="19116"/>
    <x v="6"/>
    <d v="1899-12-30T20:20:00"/>
    <s v="SMI-498"/>
    <x v="1"/>
    <n v="48700"/>
    <n v="18020"/>
    <n v="30680"/>
    <n v="25184930"/>
    <x v="3"/>
    <x v="3"/>
    <x v="7"/>
    <x v="3"/>
    <n v="3485995"/>
    <x v="6"/>
    <d v="1899-12-30T14:08:00"/>
    <n v="48560"/>
    <n v="17870"/>
    <n v="30690"/>
    <n v="25172060"/>
    <x v="0"/>
    <s v="PATIO 4"/>
    <n v="10"/>
    <n v="3.2594524119947848E-4"/>
    <x v="0"/>
    <d v="1899-12-30T17:48:00"/>
  </r>
  <r>
    <n v="217"/>
    <n v="19131"/>
    <x v="6"/>
    <d v="1899-12-30T21:16:00"/>
    <s v="WAD-711"/>
    <x v="1"/>
    <n v="48720"/>
    <n v="18190"/>
    <n v="30530"/>
    <n v="25215460"/>
    <x v="3"/>
    <x v="3"/>
    <x v="7"/>
    <x v="3"/>
    <n v="3485804"/>
    <x v="6"/>
    <d v="1899-12-30T11:22:00"/>
    <n v="48660"/>
    <n v="18090"/>
    <n v="30570"/>
    <n v="25202630"/>
    <x v="0"/>
    <s v="PATIO 4"/>
    <n v="40"/>
    <n v="1.3101867016049786E-3"/>
    <x v="0"/>
    <d v="1899-12-30T14:06:00"/>
  </r>
  <r>
    <n v="218"/>
    <n v="19134"/>
    <x v="6"/>
    <d v="1899-12-30T20:47:00"/>
    <s v="TM-I773"/>
    <x v="1"/>
    <n v="47500"/>
    <n v="17200"/>
    <n v="30300"/>
    <n v="25245760"/>
    <x v="3"/>
    <x v="3"/>
    <x v="7"/>
    <x v="3"/>
    <n v="3485996"/>
    <x v="6"/>
    <d v="1899-12-30T14:07:00"/>
    <n v="47320"/>
    <n v="17220"/>
    <n v="30100"/>
    <n v="25232730"/>
    <x v="0"/>
    <s v="PATIO 4"/>
    <n v="-200"/>
    <n v="-6.6006600660066007E-3"/>
    <x v="0"/>
    <d v="1899-12-30T17:20:00"/>
  </r>
  <r>
    <n v="219"/>
    <n v="19135"/>
    <x v="6"/>
    <d v="1899-12-30T21:19:00"/>
    <s v="TKD-395"/>
    <x v="1"/>
    <n v="48400"/>
    <n v="17670"/>
    <n v="30730"/>
    <n v="25276490"/>
    <x v="3"/>
    <x v="3"/>
    <x v="7"/>
    <x v="3"/>
    <n v="3486592"/>
    <x v="6"/>
    <d v="1899-12-30T21:19:00"/>
    <n v="48440"/>
    <n v="17790"/>
    <n v="30650"/>
    <n v="25263380"/>
    <x v="0"/>
    <s v="PATIO 4"/>
    <n v="-80"/>
    <n v="-2.6033192320208264E-3"/>
    <x v="0"/>
    <d v="1899-12-31T00:00:00"/>
  </r>
  <r>
    <n v="220"/>
    <n v="19136"/>
    <x v="6"/>
    <d v="1899-12-30T21:25:00"/>
    <s v="TSR-898"/>
    <x v="1"/>
    <n v="48960"/>
    <n v="17840"/>
    <n v="31120"/>
    <n v="25307610"/>
    <x v="3"/>
    <x v="3"/>
    <x v="7"/>
    <x v="3"/>
    <n v="3485806"/>
    <x v="6"/>
    <d v="1899-12-30T11:15:00"/>
    <n v="48600"/>
    <n v="17620"/>
    <n v="30980"/>
    <n v="25294360"/>
    <x v="0"/>
    <s v="PATIO 4"/>
    <n v="-140"/>
    <n v="-4.4987146529562984E-3"/>
    <x v="0"/>
    <d v="1899-12-30T13:50:00"/>
  </r>
  <r>
    <n v="221"/>
    <n v="19147"/>
    <x v="6"/>
    <d v="1899-12-30T22:33:00"/>
    <s v="JRP-054"/>
    <x v="1"/>
    <n v="48600"/>
    <n v="17720"/>
    <n v="30880"/>
    <n v="25338490"/>
    <x v="3"/>
    <x v="3"/>
    <x v="7"/>
    <x v="3"/>
    <n v="3486344"/>
    <x v="6"/>
    <d v="1899-12-30T17:02:00"/>
    <n v="48040"/>
    <n v="17230"/>
    <n v="30810"/>
    <n v="25325170"/>
    <x v="0"/>
    <s v="PATIO 4"/>
    <n v="-70"/>
    <n v="-2.2668393782383418E-3"/>
    <x v="0"/>
    <d v="1899-12-30T18:29:00"/>
  </r>
  <r>
    <n v="222"/>
    <n v="19148"/>
    <x v="6"/>
    <d v="1899-12-30T22:52:00"/>
    <s v="TKF-858"/>
    <x v="1"/>
    <n v="48520"/>
    <n v="18170"/>
    <n v="30350"/>
    <n v="25368840"/>
    <x v="3"/>
    <x v="3"/>
    <x v="7"/>
    <x v="3"/>
    <n v="3486364"/>
    <x v="6"/>
    <d v="1899-12-30T17:11:00"/>
    <n v="48100"/>
    <n v="17750"/>
    <n v="30350"/>
    <n v="25355520"/>
    <x v="0"/>
    <s v="PATIO 4"/>
    <n v="1.0000000000000001E-5"/>
    <n v="0"/>
    <x v="0"/>
    <d v="1899-12-30T18:19:00"/>
  </r>
  <r>
    <n v="223"/>
    <n v="19161"/>
    <x v="6"/>
    <d v="1899-12-30T23:22:00"/>
    <s v="JYM-748"/>
    <x v="1"/>
    <n v="52160"/>
    <n v="18830"/>
    <n v="33330"/>
    <n v="25402170"/>
    <x v="3"/>
    <x v="5"/>
    <x v="7"/>
    <x v="3"/>
    <n v="3485986"/>
    <x v="6"/>
    <d v="1899-12-30T13:51:00"/>
    <n v="51780"/>
    <n v="18520"/>
    <n v="33260"/>
    <n v="25388780"/>
    <x v="0"/>
    <s v="PATIO 4"/>
    <n v="-70"/>
    <n v="-2.1002100210021002E-3"/>
    <x v="0"/>
    <d v="1899-12-30T14:29:00"/>
  </r>
  <r>
    <n v="224"/>
    <n v="19206"/>
    <x v="7"/>
    <d v="1899-12-30T01:45:00"/>
    <s v="JRP-019"/>
    <x v="1"/>
    <n v="48240"/>
    <n v="17420"/>
    <n v="30820"/>
    <n v="25432990"/>
    <x v="3"/>
    <x v="3"/>
    <x v="7"/>
    <x v="3"/>
    <n v="3486526"/>
    <x v="6"/>
    <d v="1899-12-30T18:50:00"/>
    <n v="47760"/>
    <n v="17120"/>
    <n v="30640"/>
    <n v="25419420"/>
    <x v="0"/>
    <s v="PATIO 4"/>
    <n v="-180"/>
    <n v="-5.8403634003893574E-3"/>
    <x v="0"/>
    <d v="1899-12-30T17:05:00"/>
  </r>
  <r>
    <n v="225"/>
    <n v="19227"/>
    <x v="7"/>
    <d v="1899-12-30T03:48:00"/>
    <s v="TPP-899"/>
    <x v="1"/>
    <n v="51600"/>
    <n v="17530"/>
    <n v="34070"/>
    <n v="25467060"/>
    <x v="3"/>
    <x v="4"/>
    <x v="7"/>
    <x v="3"/>
    <n v="3486485"/>
    <x v="6"/>
    <d v="1899-12-30T18:18:00"/>
    <n v="51420"/>
    <n v="17370"/>
    <n v="34050"/>
    <n v="25453470"/>
    <x v="0"/>
    <s v="PATIO 4"/>
    <n v="-20"/>
    <n v="-5.87026709715292E-4"/>
    <x v="0"/>
    <d v="1899-12-30T14:30:00"/>
  </r>
  <r>
    <n v="226"/>
    <n v="19229"/>
    <x v="7"/>
    <d v="1899-12-30T04:00:00"/>
    <s v="UPR-974"/>
    <x v="1"/>
    <n v="48220"/>
    <n v="17440"/>
    <n v="30780"/>
    <n v="25497840"/>
    <x v="3"/>
    <x v="3"/>
    <x v="7"/>
    <x v="3"/>
    <n v="3486548"/>
    <x v="6"/>
    <d v="1899-12-30T20:01:00"/>
    <n v="47800"/>
    <n v="17050"/>
    <n v="30750"/>
    <n v="25484220"/>
    <x v="0"/>
    <s v="PATIO 4"/>
    <n v="-30"/>
    <n v="-9.7465886939571145E-4"/>
    <x v="0"/>
    <d v="1899-12-30T16:01:00"/>
  </r>
  <r>
    <n v="227"/>
    <n v="19235"/>
    <x v="7"/>
    <d v="1899-12-30T04:19:00"/>
    <s v="JRP-080"/>
    <x v="1"/>
    <n v="48060"/>
    <n v="17840"/>
    <n v="30220"/>
    <n v="25528060"/>
    <x v="3"/>
    <x v="3"/>
    <x v="7"/>
    <x v="3"/>
    <n v="3486244"/>
    <x v="6"/>
    <d v="1899-12-30T16:21:00"/>
    <n v="47420"/>
    <n v="17250"/>
    <n v="30170"/>
    <n v="25514390"/>
    <x v="0"/>
    <s v="PATIO 4"/>
    <n v="-50"/>
    <n v="-1.6545334215751159E-3"/>
    <x v="0"/>
    <d v="1899-12-30T12:02:00"/>
  </r>
  <r>
    <n v="228"/>
    <n v="19236"/>
    <x v="7"/>
    <d v="1899-12-30T05:00:00"/>
    <s v="WHM-975"/>
    <x v="1"/>
    <n v="51960"/>
    <n v="19400"/>
    <n v="32560"/>
    <n v="25560620"/>
    <x v="3"/>
    <x v="2"/>
    <x v="7"/>
    <x v="3"/>
    <n v="3486464"/>
    <x v="6"/>
    <d v="1899-12-30T17:48:00"/>
    <n v="51800"/>
    <n v="19410"/>
    <n v="32390"/>
    <n v="25546780"/>
    <x v="0"/>
    <s v="PATIO 4"/>
    <n v="-170"/>
    <n v="-5.2211302211302209E-3"/>
    <x v="0"/>
    <d v="1899-12-30T12:48:00"/>
  </r>
  <r>
    <n v="229"/>
    <n v="19237"/>
    <x v="7"/>
    <d v="1899-12-30T07:23:00"/>
    <s v="JRP-057"/>
    <x v="1"/>
    <n v="47780"/>
    <n v="17210"/>
    <n v="30570"/>
    <n v="25591190"/>
    <x v="0"/>
    <x v="3"/>
    <x v="8"/>
    <x v="0"/>
    <n v="3486611"/>
    <x v="6"/>
    <d v="1899-12-30T23:05:00"/>
    <n v="47580"/>
    <n v="17030"/>
    <n v="30550"/>
    <n v="25577330"/>
    <x v="0"/>
    <s v="PATIO 4"/>
    <n v="-20"/>
    <n v="-6.5423617926071314E-4"/>
    <x v="0"/>
    <d v="1899-12-30T15:42:00"/>
  </r>
  <r>
    <n v="230"/>
    <n v="19238"/>
    <x v="7"/>
    <d v="1899-12-30T07:36:00"/>
    <s v="STW-825"/>
    <x v="1"/>
    <n v="51420"/>
    <n v="17320"/>
    <n v="34100"/>
    <n v="25625290"/>
    <x v="0"/>
    <x v="4"/>
    <x v="8"/>
    <x v="0"/>
    <n v="3486469"/>
    <x v="6"/>
    <d v="1899-12-30T17:58:00"/>
    <n v="51400"/>
    <n v="17300"/>
    <n v="34100"/>
    <n v="25611430"/>
    <x v="0"/>
    <s v="PATIO 4"/>
    <n v="1.0000000000000001E-5"/>
    <n v="0"/>
    <x v="0"/>
    <d v="1899-12-30T10:22:00"/>
  </r>
  <r>
    <n v="231"/>
    <n v="19239"/>
    <x v="7"/>
    <d v="1899-12-30T07:52:00"/>
    <s v="JRP-060"/>
    <x v="1"/>
    <n v="48700"/>
    <n v="17170"/>
    <n v="31530"/>
    <n v="25656820"/>
    <x v="0"/>
    <x v="3"/>
    <x v="8"/>
    <x v="0"/>
    <n v="3486384"/>
    <x v="6"/>
    <d v="1899-12-30T17:16:00"/>
    <n v="48560"/>
    <n v="17000"/>
    <n v="31560"/>
    <n v="25642990"/>
    <x v="0"/>
    <s v="PATIO 4"/>
    <n v="30"/>
    <n v="9.5147478591817321E-4"/>
    <x v="0"/>
    <d v="1899-12-30T09:24:00"/>
  </r>
  <r>
    <n v="232"/>
    <n v="19240"/>
    <x v="7"/>
    <d v="1899-12-30T08:04:00"/>
    <s v="WHO-965"/>
    <x v="1"/>
    <n v="51100"/>
    <n v="17940"/>
    <n v="33160"/>
    <n v="25689980"/>
    <x v="0"/>
    <x v="5"/>
    <x v="8"/>
    <x v="0"/>
    <n v="3491824"/>
    <x v="7"/>
    <d v="1899-12-30T16:58:00"/>
    <n v="51040"/>
    <n v="17980"/>
    <n v="33060"/>
    <n v="25676050"/>
    <x v="0"/>
    <s v="PATIO 4"/>
    <n v="-100"/>
    <n v="-3.0156815440289505E-3"/>
    <x v="0"/>
    <d v="1900-01-01T08:54:00"/>
  </r>
  <r>
    <n v="233"/>
    <n v="19246"/>
    <x v="7"/>
    <d v="1899-12-30T08:28:00"/>
    <s v="TJY-483"/>
    <x v="1"/>
    <n v="51560"/>
    <n v="17750"/>
    <n v="33810"/>
    <n v="25723790"/>
    <x v="0"/>
    <x v="5"/>
    <x v="8"/>
    <x v="0"/>
    <n v="3486545"/>
    <x v="6"/>
    <d v="1899-12-30T19:43:00"/>
    <n v="51460"/>
    <n v="17600"/>
    <n v="33860"/>
    <n v="25709910"/>
    <x v="0"/>
    <s v="PATIO 4"/>
    <n v="50"/>
    <n v="1.4788524105294291E-3"/>
    <x v="0"/>
    <d v="1899-12-30T11:15:00"/>
  </r>
  <r>
    <n v="234"/>
    <n v="19254"/>
    <x v="7"/>
    <d v="1899-12-30T08:54:00"/>
    <s v="JRO-999"/>
    <x v="1"/>
    <n v="48380"/>
    <n v="17320"/>
    <n v="31060"/>
    <n v="25754850"/>
    <x v="0"/>
    <x v="3"/>
    <x v="8"/>
    <x v="0"/>
    <n v="3486547"/>
    <x v="6"/>
    <d v="1899-12-30T19:51:00"/>
    <n v="48240"/>
    <n v="17180"/>
    <n v="31060"/>
    <n v="25740970"/>
    <x v="0"/>
    <s v="PATIO 4"/>
    <n v="1.0000000000000001E-5"/>
    <n v="0"/>
    <x v="0"/>
    <d v="1899-12-30T10:57:00"/>
  </r>
  <r>
    <n v="235"/>
    <n v="19256"/>
    <x v="7"/>
    <d v="1899-12-30T09:29:00"/>
    <s v="JRP-081"/>
    <x v="1"/>
    <n v="47920"/>
    <n v="17210"/>
    <n v="30710"/>
    <n v="25785560"/>
    <x v="0"/>
    <x v="3"/>
    <x v="8"/>
    <x v="0"/>
    <n v="3486544"/>
    <x v="6"/>
    <d v="1899-12-30T18:58:00"/>
    <n v="47740"/>
    <n v="17060"/>
    <n v="30680"/>
    <n v="25771650"/>
    <x v="0"/>
    <s v="PATIO 4"/>
    <n v="-30"/>
    <n v="-9.7688049495278412E-4"/>
    <x v="0"/>
    <d v="1899-12-30T09:29:00"/>
  </r>
  <r>
    <n v="236"/>
    <n v="19274"/>
    <x v="7"/>
    <d v="1899-12-30T09:42:00"/>
    <s v="TRN-093"/>
    <x v="1"/>
    <n v="51320"/>
    <n v="17030"/>
    <n v="34290"/>
    <n v="25819850"/>
    <x v="0"/>
    <x v="4"/>
    <x v="8"/>
    <x v="0"/>
    <n v="3486608"/>
    <x v="6"/>
    <d v="1899-12-30T22:37:00"/>
    <n v="51300"/>
    <n v="17050"/>
    <n v="34250"/>
    <n v="25805900"/>
    <x v="0"/>
    <s v="PATIO 4"/>
    <n v="-40"/>
    <n v="-1.1665208515602217E-3"/>
    <x v="0"/>
    <d v="1899-12-30T12:55:00"/>
  </r>
  <r>
    <n v="237"/>
    <n v="19307"/>
    <x v="7"/>
    <d v="1899-12-30T10:26:00"/>
    <s v="GDX-786"/>
    <x v="1"/>
    <n v="51480"/>
    <n v="17670"/>
    <n v="33810"/>
    <n v="25853660"/>
    <x v="0"/>
    <x v="4"/>
    <x v="8"/>
    <x v="0"/>
    <n v="3486549"/>
    <x v="6"/>
    <d v="1899-12-30T19:51:00"/>
    <n v="51540"/>
    <n v="17660"/>
    <n v="33880"/>
    <n v="25839780"/>
    <x v="0"/>
    <s v="PATIO 4"/>
    <n v="70"/>
    <n v="2.070393374741201E-3"/>
    <x v="0"/>
    <d v="1899-12-30T09:25:00"/>
  </r>
  <r>
    <n v="238"/>
    <n v="19308"/>
    <x v="7"/>
    <d v="1899-12-30T10:37:00"/>
    <s v="JRP-073"/>
    <x v="1"/>
    <n v="48460"/>
    <n v="17630"/>
    <n v="30830"/>
    <n v="25884490"/>
    <x v="0"/>
    <x v="3"/>
    <x v="8"/>
    <x v="0"/>
    <n v="3486553"/>
    <x v="6"/>
    <d v="1899-12-30T19:55:00"/>
    <n v="48380"/>
    <n v="17400"/>
    <n v="30980"/>
    <n v="25870760"/>
    <x v="0"/>
    <s v="PATIO 4"/>
    <n v="150"/>
    <n v="4.8653908530651964E-3"/>
    <x v="0"/>
    <d v="1899-12-30T09:18:00"/>
  </r>
  <r>
    <n v="239"/>
    <n v="19325"/>
    <x v="7"/>
    <d v="1899-12-30T11:07:00"/>
    <s v="JYX-846"/>
    <x v="1"/>
    <n v="51340"/>
    <n v="17910"/>
    <n v="33430"/>
    <n v="25917920"/>
    <x v="0"/>
    <x v="5"/>
    <x v="8"/>
    <x v="0"/>
    <n v="3486904"/>
    <x v="8"/>
    <d v="1899-12-30T10:06:00"/>
    <n v="51140"/>
    <n v="17670"/>
    <n v="33470"/>
    <n v="25904230"/>
    <x v="0"/>
    <s v="PATIO 4"/>
    <n v="40"/>
    <n v="1.1965300628178283E-3"/>
    <x v="0"/>
    <d v="1899-12-30T22:59:00"/>
  </r>
  <r>
    <n v="240"/>
    <n v="19328"/>
    <x v="7"/>
    <d v="1899-12-30T11:19:00"/>
    <s v="JYM-720"/>
    <x v="1"/>
    <n v="52080"/>
    <n v="17390"/>
    <n v="34690"/>
    <n v="25952610"/>
    <x v="0"/>
    <x v="4"/>
    <x v="8"/>
    <x v="0"/>
    <n v="3486610"/>
    <x v="6"/>
    <d v="1899-12-30T23:04:00"/>
    <n v="52160"/>
    <n v="17500"/>
    <n v="34660"/>
    <n v="25938890"/>
    <x v="0"/>
    <s v="PATIO 4"/>
    <n v="-30"/>
    <n v="-8.6480253675410776E-4"/>
    <x v="0"/>
    <d v="1899-12-30T11:45:00"/>
  </r>
  <r>
    <n v="241"/>
    <n v="19329"/>
    <x v="7"/>
    <d v="1899-12-30T11:32:00"/>
    <s v="WNP-941"/>
    <x v="1"/>
    <n v="51540"/>
    <n v="17580"/>
    <n v="33960"/>
    <n v="25986570"/>
    <x v="0"/>
    <x v="4"/>
    <x v="8"/>
    <x v="0"/>
    <n v="3486606"/>
    <x v="6"/>
    <d v="1899-12-30T22:30:00"/>
    <n v="51560"/>
    <n v="17660"/>
    <n v="33900"/>
    <n v="25972790"/>
    <x v="0"/>
    <s v="PATIO 4"/>
    <n v="-60"/>
    <n v="-1.7667844522968198E-3"/>
    <x v="0"/>
    <d v="1899-12-30T10:58:00"/>
  </r>
  <r>
    <n v="242"/>
    <n v="19342"/>
    <x v="7"/>
    <d v="1899-12-30T11:51:00"/>
    <s v="TKD-337"/>
    <x v="1"/>
    <n v="47080"/>
    <n v="16420"/>
    <n v="30660"/>
    <n v="26017230"/>
    <x v="0"/>
    <x v="3"/>
    <x v="8"/>
    <x v="0"/>
    <n v="3486612"/>
    <x v="6"/>
    <d v="1899-12-30T23:18:00"/>
    <n v="47080"/>
    <n v="16310"/>
    <n v="30770"/>
    <n v="26003560"/>
    <x v="0"/>
    <s v="PATIO 4"/>
    <n v="110"/>
    <n v="3.587736464448793E-3"/>
    <x v="0"/>
    <d v="1899-12-30T11:27:00"/>
  </r>
  <r>
    <n v="243"/>
    <n v="19344"/>
    <x v="7"/>
    <d v="1899-12-30T11:57:00"/>
    <s v="SRP-668"/>
    <x v="1"/>
    <n v="52020"/>
    <n v="17860"/>
    <n v="34160"/>
    <n v="26051390"/>
    <x v="0"/>
    <x v="3"/>
    <x v="8"/>
    <x v="0"/>
    <n v="3490324"/>
    <x v="7"/>
    <d v="1899-12-30T10:02:00"/>
    <n v="52460"/>
    <n v="18430"/>
    <n v="34030"/>
    <n v="26037590"/>
    <x v="0"/>
    <s v="PATIO 4"/>
    <n v="-130"/>
    <n v="-3.8056206088992973E-3"/>
    <x v="0"/>
    <d v="1899-12-31T22:05:00"/>
  </r>
  <r>
    <n v="244"/>
    <n v="19345"/>
    <x v="7"/>
    <d v="1899-12-30T12:08:00"/>
    <s v="SOE-646"/>
    <x v="1"/>
    <n v="48780"/>
    <n v="16640"/>
    <n v="32140"/>
    <n v="26083530"/>
    <x v="0"/>
    <x v="3"/>
    <x v="8"/>
    <x v="0"/>
    <n v="3488784"/>
    <x v="8"/>
    <d v="1899-12-30T16:14:00"/>
    <n v="48900"/>
    <n v="16740"/>
    <n v="32160"/>
    <n v="26069750"/>
    <x v="0"/>
    <s v="PATIO 4"/>
    <n v="20"/>
    <n v="6.222775357809583E-4"/>
    <x v="0"/>
    <d v="1899-12-31T04:06:00"/>
  </r>
  <r>
    <n v="245"/>
    <n v="19363"/>
    <x v="7"/>
    <d v="1899-12-30T12:29:00"/>
    <s v="JRO-994"/>
    <x v="1"/>
    <n v="48200"/>
    <n v="17340"/>
    <n v="30860"/>
    <n v="26114390"/>
    <x v="0"/>
    <x v="3"/>
    <x v="8"/>
    <x v="0"/>
    <n v="3486613"/>
    <x v="6"/>
    <d v="1899-12-30T23:38:00"/>
    <n v="48160"/>
    <n v="17240"/>
    <n v="30920"/>
    <n v="26100670"/>
    <x v="0"/>
    <s v="PATIO 4"/>
    <n v="60"/>
    <n v="1.9442644199611147E-3"/>
    <x v="0"/>
    <d v="1899-12-30T11:09:00"/>
  </r>
  <r>
    <n v="246"/>
    <n v="19407"/>
    <x v="7"/>
    <d v="1899-12-30T14:03:00"/>
    <s v="TMF-819"/>
    <x v="1"/>
    <n v="47680"/>
    <n v="17430"/>
    <n v="30250"/>
    <n v="26144640"/>
    <x v="1"/>
    <x v="3"/>
    <x v="9"/>
    <x v="1"/>
    <n v="3486624"/>
    <x v="6"/>
    <d v="1899-12-30T23:45:00"/>
    <n v="47580"/>
    <n v="17280"/>
    <n v="30300"/>
    <n v="26130970"/>
    <x v="0"/>
    <s v="PATIO 4"/>
    <n v="50"/>
    <n v="1.652892561983471E-3"/>
    <x v="0"/>
    <d v="1899-12-30T09:42:00"/>
  </r>
  <r>
    <n v="247"/>
    <n v="19408"/>
    <x v="7"/>
    <d v="1899-12-30T14:16:00"/>
    <s v="SSW-836"/>
    <x v="1"/>
    <n v="47480"/>
    <n v="17430"/>
    <n v="30050"/>
    <n v="26174690"/>
    <x v="1"/>
    <x v="3"/>
    <x v="9"/>
    <x v="1"/>
    <n v="3486864"/>
    <x v="8"/>
    <d v="1899-12-30T07:45:00"/>
    <n v="47380"/>
    <n v="17350"/>
    <n v="30030"/>
    <n v="26161000"/>
    <x v="1"/>
    <s v="PATIO 4"/>
    <n v="-20"/>
    <n v="-6.6555740432612314E-4"/>
    <x v="0"/>
    <d v="1899-12-30T17:29:00"/>
  </r>
  <r>
    <n v="248"/>
    <n v="19406"/>
    <x v="7"/>
    <d v="1899-12-30T14:35:00"/>
    <s v="SXU-870"/>
    <x v="1"/>
    <n v="48300"/>
    <n v="17460"/>
    <n v="30840"/>
    <n v="26205530"/>
    <x v="2"/>
    <x v="3"/>
    <x v="4"/>
    <x v="2"/>
    <n v="3486625"/>
    <x v="6"/>
    <d v="1899-12-30T23:46:00"/>
    <n v="48180"/>
    <n v="17390"/>
    <n v="30790"/>
    <n v="26191790"/>
    <x v="0"/>
    <s v="PATIO 4"/>
    <n v="-50"/>
    <n v="-1.6212710765239949E-3"/>
    <x v="0"/>
    <d v="1899-12-30T09:11:00"/>
  </r>
  <r>
    <n v="249"/>
    <n v="19414"/>
    <x v="7"/>
    <d v="1899-12-30T14:55:00"/>
    <s v="XVH-367"/>
    <x v="1"/>
    <n v="48140"/>
    <n v="17270"/>
    <n v="30870"/>
    <n v="26236400"/>
    <x v="1"/>
    <x v="3"/>
    <x v="9"/>
    <x v="1"/>
    <n v="3487004"/>
    <x v="8"/>
    <d v="1899-12-30T08:25:00"/>
    <n v="48040"/>
    <n v="17040"/>
    <n v="31000"/>
    <n v="26222790"/>
    <x v="1"/>
    <s v="PATIO 4"/>
    <n v="130"/>
    <n v="4.2112082928409461E-3"/>
    <x v="0"/>
    <d v="1899-12-30T17:30:00"/>
  </r>
  <r>
    <n v="250"/>
    <n v="19413"/>
    <x v="7"/>
    <d v="1899-12-30T15:08:00"/>
    <s v="ZDA-274"/>
    <x v="1"/>
    <n v="47360"/>
    <n v="16970"/>
    <n v="30390"/>
    <n v="26266790"/>
    <x v="1"/>
    <x v="3"/>
    <x v="9"/>
    <x v="1"/>
    <n v="3487124"/>
    <x v="8"/>
    <d v="1899-12-30T09:01:00"/>
    <n v="47340"/>
    <n v="16980"/>
    <n v="30360"/>
    <n v="26253150"/>
    <x v="1"/>
    <s v="PATIO 4"/>
    <n v="-30"/>
    <n v="-9.871668311944718E-4"/>
    <x v="0"/>
    <d v="1899-12-30T17:53:00"/>
  </r>
  <r>
    <n v="251"/>
    <n v="19421"/>
    <x v="7"/>
    <d v="1899-12-30T15:12:00"/>
    <s v="STZ-681"/>
    <x v="1"/>
    <n v="51980"/>
    <n v="19060"/>
    <n v="32920"/>
    <n v="26299710"/>
    <x v="1"/>
    <x v="5"/>
    <x v="9"/>
    <x v="1"/>
    <n v="3486622"/>
    <x v="6"/>
    <d v="1899-12-30T23:51:00"/>
    <n v="51800"/>
    <n v="17930"/>
    <n v="33870"/>
    <n v="26287020"/>
    <x v="0"/>
    <s v="PATIO 4"/>
    <n v="950"/>
    <n v="2.8857837181044958E-2"/>
    <x v="0"/>
    <d v="1899-12-30T08:39:00"/>
  </r>
  <r>
    <n v="252"/>
    <n v="19422"/>
    <x v="7"/>
    <d v="1899-12-30T15:15:00"/>
    <s v="SVO-554"/>
    <x v="1"/>
    <n v="52240"/>
    <n v="17930"/>
    <n v="34310"/>
    <n v="26334020"/>
    <x v="1"/>
    <x v="5"/>
    <x v="9"/>
    <x v="1"/>
    <n v="3486617"/>
    <x v="6"/>
    <d v="1899-12-30T23:31:00"/>
    <n v="52140"/>
    <n v="17820"/>
    <n v="34320"/>
    <n v="26321340"/>
    <x v="0"/>
    <s v="PATIO 4"/>
    <n v="10"/>
    <n v="2.9146021568055963E-4"/>
    <x v="0"/>
    <d v="1899-12-30T08:16:00"/>
  </r>
  <r>
    <n v="253"/>
    <n v="19423"/>
    <x v="7"/>
    <d v="1899-12-30T15:34:00"/>
    <s v="JRP-091"/>
    <x v="1"/>
    <n v="49060"/>
    <n v="17610"/>
    <n v="31450"/>
    <n v="26365470"/>
    <x v="1"/>
    <x v="3"/>
    <x v="9"/>
    <x v="1"/>
    <n v="3486944"/>
    <x v="8"/>
    <d v="1899-12-30T07:56:00"/>
    <n v="49060"/>
    <n v="17570"/>
    <n v="31490"/>
    <n v="26352830"/>
    <x v="1"/>
    <s v="PATIO 4"/>
    <n v="40"/>
    <n v="1.2718600953895071E-3"/>
    <x v="0"/>
    <d v="1899-12-30T16:22:00"/>
  </r>
  <r>
    <n v="254"/>
    <n v="19430"/>
    <x v="7"/>
    <d v="1899-12-30T15:46:00"/>
    <s v="SKI-254"/>
    <x v="1"/>
    <n v="48520"/>
    <n v="17940"/>
    <n v="30580"/>
    <n v="26396050"/>
    <x v="1"/>
    <x v="3"/>
    <x v="9"/>
    <x v="1"/>
    <n v="3487564"/>
    <x v="8"/>
    <d v="1899-12-30T10:42:00"/>
    <n v="48340"/>
    <n v="17740"/>
    <n v="30600"/>
    <n v="26383430"/>
    <x v="1"/>
    <s v="PATIO 4"/>
    <n v="20"/>
    <n v="6.5402223675604975E-4"/>
    <x v="0"/>
    <d v="1899-12-30T18:56:00"/>
  </r>
  <r>
    <n v="255"/>
    <n v="19445"/>
    <x v="7"/>
    <d v="1899-12-30T16:02:00"/>
    <s v="ZNL-102"/>
    <x v="1"/>
    <n v="52140"/>
    <n v="18220"/>
    <n v="33920"/>
    <n v="26429970"/>
    <x v="3"/>
    <x v="5"/>
    <x v="7"/>
    <x v="3"/>
    <n v="3487264"/>
    <x v="8"/>
    <d v="1899-12-30T09:30:00"/>
    <n v="52040"/>
    <n v="18310"/>
    <n v="33730"/>
    <n v="26417160"/>
    <x v="0"/>
    <s v="PATIO 4"/>
    <n v="-190"/>
    <n v="-5.6014150943396223E-3"/>
    <x v="0"/>
    <d v="1899-12-30T17:28:00"/>
  </r>
  <r>
    <n v="256"/>
    <n v="19431"/>
    <x v="7"/>
    <d v="1899-12-30T16:07:00"/>
    <s v="UQN-115"/>
    <x v="1"/>
    <n v="52140"/>
    <n v="17960"/>
    <n v="34180"/>
    <n v="26464150"/>
    <x v="3"/>
    <x v="5"/>
    <x v="10"/>
    <x v="3"/>
    <n v="3497265"/>
    <x v="9"/>
    <d v="1899-12-30T18:28:00"/>
    <n v="52180"/>
    <n v="18030"/>
    <n v="34150"/>
    <n v="26451310"/>
    <x v="0"/>
    <s v="PATIO 4"/>
    <n v="-30"/>
    <n v="-8.7770626097132822E-4"/>
    <x v="0"/>
    <d v="1900-01-03T02:21:00"/>
  </r>
  <r>
    <n v="257"/>
    <n v="19440"/>
    <x v="7"/>
    <d v="1899-12-30T16:17:00"/>
    <s v="ESQ-417"/>
    <x v="1"/>
    <n v="51580"/>
    <n v="17990"/>
    <n v="33590"/>
    <n v="26497740"/>
    <x v="3"/>
    <x v="5"/>
    <x v="7"/>
    <x v="3"/>
    <n v="3487704"/>
    <x v="8"/>
    <d v="1899-12-30T11:05:00"/>
    <n v="51800"/>
    <n v="18280"/>
    <n v="33520"/>
    <n v="26484830"/>
    <x v="0"/>
    <s v="PATIO 4"/>
    <n v="-70"/>
    <n v="-2.0839535576064306E-3"/>
    <x v="0"/>
    <d v="1899-12-30T18:48:00"/>
  </r>
  <r>
    <n v="258"/>
    <n v="19446"/>
    <x v="7"/>
    <d v="1899-12-30T16:41:00"/>
    <s v="SXS-558"/>
    <x v="1"/>
    <n v="47940"/>
    <n v="16710"/>
    <n v="31230"/>
    <n v="26528970"/>
    <x v="0"/>
    <x v="3"/>
    <x v="8"/>
    <x v="0"/>
    <n v="3487244"/>
    <x v="8"/>
    <d v="1899-12-30T09:20:00"/>
    <n v="47980"/>
    <n v="16680"/>
    <n v="31300"/>
    <n v="26516130"/>
    <x v="0"/>
    <s v="PATIO 4"/>
    <n v="70"/>
    <n v="2.2414345180915788E-3"/>
    <x v="0"/>
    <d v="1899-12-30T16:39:00"/>
  </r>
  <r>
    <n v="259"/>
    <n v="19447"/>
    <x v="7"/>
    <d v="1899-12-30T16:48:00"/>
    <s v="SMA-268"/>
    <x v="1"/>
    <n v="48160"/>
    <n v="17280"/>
    <n v="30880"/>
    <n v="26559850"/>
    <x v="0"/>
    <x v="3"/>
    <x v="8"/>
    <x v="0"/>
    <n v="3488324"/>
    <x v="8"/>
    <d v="1899-12-30T14:12:00"/>
    <n v="48100"/>
    <n v="17140"/>
    <n v="30960"/>
    <n v="26547090"/>
    <x v="0"/>
    <s v="PATIO 4"/>
    <n v="80"/>
    <n v="2.5906735751295338E-3"/>
    <x v="0"/>
    <d v="1899-12-30T21:24:00"/>
  </r>
  <r>
    <n v="260"/>
    <n v="19462"/>
    <x v="7"/>
    <d v="1899-12-30T17:34:00"/>
    <s v="TIO-245"/>
    <x v="1"/>
    <n v="48520"/>
    <n v="17710"/>
    <n v="30810"/>
    <n v="26590660"/>
    <x v="3"/>
    <x v="3"/>
    <x v="7"/>
    <x v="3"/>
    <n v="3488484"/>
    <x v="8"/>
    <d v="1899-12-30T14:15:00"/>
    <n v="48420"/>
    <n v="17600"/>
    <n v="30820"/>
    <n v="26577910"/>
    <x v="0"/>
    <s v="PATIO 4"/>
    <n v="10"/>
    <n v="3.2456994482310937E-4"/>
    <x v="0"/>
    <d v="1899-12-30T20:41:00"/>
  </r>
  <r>
    <n v="261"/>
    <n v="19463"/>
    <x v="7"/>
    <d v="1899-12-30T17:41:00"/>
    <s v="GDY-864"/>
    <x v="1"/>
    <n v="52160"/>
    <n v="18830"/>
    <n v="33330"/>
    <n v="26623990"/>
    <x v="0"/>
    <x v="5"/>
    <x v="8"/>
    <x v="0"/>
    <n v="3487664"/>
    <x v="8"/>
    <d v="1899-12-30T10:50:00"/>
    <n v="52080"/>
    <n v="18770"/>
    <n v="33310"/>
    <n v="26611220"/>
    <x v="0"/>
    <s v="PATIO 4"/>
    <n v="-20"/>
    <n v="-6.0006000600060011E-4"/>
    <x v="0"/>
    <d v="1899-12-30T17:09:00"/>
  </r>
  <r>
    <n v="262"/>
    <n v="19472"/>
    <x v="7"/>
    <d v="1899-12-30T17:57:00"/>
    <s v="SBL-450"/>
    <x v="1"/>
    <n v="51680"/>
    <n v="16690"/>
    <n v="34990"/>
    <n v="26658980"/>
    <x v="0"/>
    <x v="5"/>
    <x v="11"/>
    <x v="0"/>
    <n v="3493904"/>
    <x v="10"/>
    <d v="1899-12-30T13:08:00"/>
    <n v="51580"/>
    <n v="16620"/>
    <n v="34960"/>
    <n v="26646180"/>
    <x v="0"/>
    <s v="PATIO 4"/>
    <n v="-30"/>
    <n v="-8.573878250928837E-4"/>
    <x v="0"/>
    <d v="1900-01-01T19:11:00"/>
  </r>
  <r>
    <n v="263"/>
    <n v="19482"/>
    <x v="7"/>
    <d v="1899-12-30T19:11:00"/>
    <s v="SNR-041"/>
    <x v="1"/>
    <n v="52260"/>
    <n v="18350"/>
    <n v="33910"/>
    <n v="26692890"/>
    <x v="0"/>
    <x v="5"/>
    <x v="11"/>
    <x v="0"/>
    <n v="3494804"/>
    <x v="10"/>
    <d v="1899-12-30T16:40:00"/>
    <n v="52440"/>
    <n v="18470"/>
    <n v="33970"/>
    <n v="26680150"/>
    <x v="0"/>
    <s v="PATIO 4"/>
    <n v="60"/>
    <n v="1.7693895606015924E-3"/>
    <x v="0"/>
    <d v="1900-01-01T21:29:00"/>
  </r>
  <r>
    <n v="264"/>
    <n v="19483"/>
    <x v="7"/>
    <d v="1899-12-30T19:20:00"/>
    <s v="SNR-630"/>
    <x v="1"/>
    <n v="51660"/>
    <n v="17990"/>
    <n v="33670"/>
    <n v="26726560"/>
    <x v="0"/>
    <x v="5"/>
    <x v="8"/>
    <x v="0"/>
    <n v="3487884"/>
    <x v="8"/>
    <d v="1899-12-30T11:51:00"/>
    <n v="51540"/>
    <n v="17850"/>
    <n v="33690"/>
    <n v="26713840"/>
    <x v="0"/>
    <s v="PATIO 4"/>
    <n v="20"/>
    <n v="5.9400059400059396E-4"/>
    <x v="0"/>
    <d v="1899-12-30T16:31:00"/>
  </r>
  <r>
    <n v="265"/>
    <n v="19487"/>
    <x v="7"/>
    <d v="1899-12-30T19:59:00"/>
    <s v="WMB-234"/>
    <x v="1"/>
    <n v="48920"/>
    <n v="17780"/>
    <n v="31140"/>
    <n v="26757700"/>
    <x v="0"/>
    <x v="3"/>
    <x v="8"/>
    <x v="0"/>
    <n v="3488164"/>
    <x v="8"/>
    <d v="1899-12-30T13:32:00"/>
    <n v="49120"/>
    <n v="17810"/>
    <n v="31310"/>
    <n v="26745150"/>
    <x v="0"/>
    <s v="PATIO 4"/>
    <n v="170"/>
    <n v="5.4592164418754011E-3"/>
    <x v="0"/>
    <d v="1899-12-30T17:33:00"/>
  </r>
  <r>
    <n v="266"/>
    <n v="19488"/>
    <x v="7"/>
    <d v="1899-12-30T20:03:00"/>
    <s v="FNL-707"/>
    <x v="1"/>
    <n v="52420"/>
    <n v="17390"/>
    <n v="35030"/>
    <n v="26792730"/>
    <x v="0"/>
    <x v="5"/>
    <x v="8"/>
    <x v="0"/>
    <n v="3488964"/>
    <x v="8"/>
    <d v="1899-12-30T16:41:00"/>
    <n v="52440"/>
    <n v="17260"/>
    <n v="35180"/>
    <n v="26780330"/>
    <x v="0"/>
    <s v="PATIO 4"/>
    <n v="150"/>
    <n v="4.2820439623180127E-3"/>
    <x v="0"/>
    <d v="1899-12-30T20:38:00"/>
  </r>
  <r>
    <n v="267"/>
    <n v="19491"/>
    <x v="7"/>
    <d v="1899-12-30T20:15:00"/>
    <s v="JYN-800"/>
    <x v="1"/>
    <n v="51840"/>
    <n v="17350"/>
    <n v="34490"/>
    <n v="26827220"/>
    <x v="0"/>
    <x v="5"/>
    <x v="8"/>
    <x v="0"/>
    <n v="3486924"/>
    <x v="8"/>
    <d v="1899-12-30T10:20:00"/>
    <n v="51740"/>
    <n v="17260"/>
    <n v="34480"/>
    <n v="26814810"/>
    <x v="0"/>
    <s v="PATIO 4"/>
    <n v="-10"/>
    <n v="-2.8993911278631486E-4"/>
    <x v="0"/>
    <d v="1899-12-30T14:05:00"/>
  </r>
  <r>
    <n v="268"/>
    <n v="19498"/>
    <x v="7"/>
    <d v="1899-12-30T20:28:00"/>
    <s v="JYN-671"/>
    <x v="1"/>
    <n v="51740"/>
    <n v="17320"/>
    <n v="34420"/>
    <n v="26861640"/>
    <x v="0"/>
    <x v="5"/>
    <x v="8"/>
    <x v="0"/>
    <n v="3490364"/>
    <x v="7"/>
    <d v="1899-12-30T10:01:00"/>
    <n v="51640"/>
    <n v="17260"/>
    <n v="34380"/>
    <n v="26849190"/>
    <x v="0"/>
    <s v="PATIO 4"/>
    <n v="-40"/>
    <n v="-1.1621150493898896E-3"/>
    <x v="0"/>
    <d v="1899-12-31T13:33:00"/>
  </r>
  <r>
    <n v="269"/>
    <n v="19506"/>
    <x v="7"/>
    <d v="1899-12-30T21:00:00"/>
    <s v="SOI-861"/>
    <x v="1"/>
    <n v="52000"/>
    <n v="18400"/>
    <n v="33600"/>
    <n v="26895240"/>
    <x v="0"/>
    <x v="5"/>
    <x v="8"/>
    <x v="0"/>
    <n v="3486984"/>
    <x v="8"/>
    <d v="1899-12-30T11:21:00"/>
    <n v="52240"/>
    <n v="18470"/>
    <n v="33770"/>
    <n v="26882960"/>
    <x v="0"/>
    <s v="PATIO 4"/>
    <n v="170"/>
    <n v="5.0595238095238098E-3"/>
    <x v="0"/>
    <d v="1899-12-30T14:21:00"/>
  </r>
  <r>
    <n v="270"/>
    <n v="19507"/>
    <x v="7"/>
    <d v="1899-12-30T21:12:00"/>
    <s v="WAD-711"/>
    <x v="1"/>
    <n v="48580"/>
    <n v="18070"/>
    <n v="30510"/>
    <n v="26925750"/>
    <x v="0"/>
    <x v="3"/>
    <x v="8"/>
    <x v="0"/>
    <n v="3488264"/>
    <x v="8"/>
    <d v="1899-12-30T13:46:00"/>
    <n v="48260"/>
    <n v="17980"/>
    <n v="30280"/>
    <n v="26913240"/>
    <x v="0"/>
    <s v="PATIO 4"/>
    <n v="-230"/>
    <n v="-7.5385119632907244E-3"/>
    <x v="0"/>
    <d v="1899-12-30T16:34:00"/>
  </r>
  <r>
    <n v="271"/>
    <n v="19510"/>
    <x v="7"/>
    <d v="1899-12-30T21:32:00"/>
    <s v="GDZ-180"/>
    <x v="1"/>
    <n v="51960"/>
    <n v="18940"/>
    <n v="33020"/>
    <n v="26958770"/>
    <x v="0"/>
    <x v="5"/>
    <x v="8"/>
    <x v="0"/>
    <n v="3487864"/>
    <x v="8"/>
    <d v="1899-12-30T11:31:00"/>
    <n v="51640"/>
    <n v="18830"/>
    <n v="32810"/>
    <n v="26946050"/>
    <x v="0"/>
    <s v="PATIO 4"/>
    <n v="-210"/>
    <n v="-6.3597819503331317E-3"/>
    <x v="0"/>
    <d v="1899-12-30T13:59:00"/>
  </r>
  <r>
    <n v="272"/>
    <n v="19514"/>
    <x v="8"/>
    <d v="1899-12-30T01:52:00"/>
    <s v="SMI-498"/>
    <x v="1"/>
    <n v="48240"/>
    <n v="17830"/>
    <n v="30410"/>
    <n v="26989180"/>
    <x v="0"/>
    <x v="3"/>
    <x v="8"/>
    <x v="0"/>
    <n v="3488724"/>
    <x v="8"/>
    <d v="1899-12-30T15:41:00"/>
    <n v="47940"/>
    <n v="17750"/>
    <n v="30190"/>
    <n v="26976240"/>
    <x v="0"/>
    <s v="PATIO 4"/>
    <n v="-220"/>
    <n v="-7.2344623479118709E-3"/>
    <x v="0"/>
    <d v="1899-12-30T13:49:00"/>
  </r>
  <r>
    <n v="273"/>
    <n v="19515"/>
    <x v="8"/>
    <d v="1899-12-30T02:05:00"/>
    <s v="GDY-863"/>
    <x v="1"/>
    <n v="51960"/>
    <n v="19290"/>
    <n v="32670"/>
    <n v="27021850"/>
    <x v="0"/>
    <x v="5"/>
    <x v="8"/>
    <x v="0"/>
    <n v="3487744"/>
    <x v="8"/>
    <d v="1899-12-30T11:14:00"/>
    <n v="51460"/>
    <n v="19020"/>
    <n v="32440"/>
    <n v="27008680"/>
    <x v="0"/>
    <s v="PATIO 4"/>
    <n v="-230"/>
    <n v="-7.0400979491888581E-3"/>
    <x v="0"/>
    <d v="1899-12-30T09:09:00"/>
  </r>
  <r>
    <n v="274"/>
    <n v="19516"/>
    <x v="8"/>
    <d v="1899-12-30T02:21:00"/>
    <s v="TMI-773"/>
    <x v="1"/>
    <n v="48080"/>
    <n v="17300"/>
    <n v="30780"/>
    <n v="27052630"/>
    <x v="0"/>
    <x v="3"/>
    <x v="8"/>
    <x v="0"/>
    <n v="3488744"/>
    <x v="8"/>
    <d v="1899-12-30T15:51:00"/>
    <n v="47880"/>
    <n v="17170"/>
    <n v="30710"/>
    <n v="27039390"/>
    <x v="0"/>
    <s v="PATIO 4"/>
    <n v="-70"/>
    <n v="-2.2742040285899934E-3"/>
    <x v="0"/>
    <d v="1899-12-30T13:30:00"/>
  </r>
  <r>
    <n v="275"/>
    <n v="19517"/>
    <x v="8"/>
    <d v="1899-12-30T02:46:00"/>
    <s v="TPP-899"/>
    <x v="1"/>
    <n v="52080"/>
    <n v="17460"/>
    <n v="34620"/>
    <n v="27087250"/>
    <x v="0"/>
    <x v="4"/>
    <x v="8"/>
    <x v="0"/>
    <n v="3488204"/>
    <x v="8"/>
    <d v="1899-12-30T13:44:00"/>
    <n v="51960"/>
    <n v="17410"/>
    <n v="34550"/>
    <n v="27073940"/>
    <x v="0"/>
    <s v="PATIO 4"/>
    <n v="-70"/>
    <n v="-2.0219526285384171E-3"/>
    <x v="0"/>
    <d v="1899-12-30T10:58:00"/>
  </r>
  <r>
    <n v="276"/>
    <n v="19518"/>
    <x v="8"/>
    <d v="1899-12-30T02:52:00"/>
    <s v="TSR-898"/>
    <x v="1"/>
    <n v="48660"/>
    <n v="17850"/>
    <n v="30810"/>
    <n v="27118060"/>
    <x v="0"/>
    <x v="3"/>
    <x v="8"/>
    <x v="0"/>
    <n v="3488844"/>
    <x v="8"/>
    <d v="1899-12-30T16:15:00"/>
    <n v="48280"/>
    <n v="17510"/>
    <n v="30770"/>
    <n v="27104710"/>
    <x v="0"/>
    <s v="PATIO 4"/>
    <n v="-40"/>
    <n v="-1.2982797792924375E-3"/>
    <x v="0"/>
    <d v="1899-12-30T13:23:00"/>
  </r>
  <r>
    <n v="277"/>
    <n v="19519"/>
    <x v="8"/>
    <d v="1899-12-30T03:56:00"/>
    <s v="GDY-712"/>
    <x v="1"/>
    <n v="52140"/>
    <n v="18670"/>
    <n v="33470"/>
    <n v="27151530"/>
    <x v="0"/>
    <x v="5"/>
    <x v="8"/>
    <x v="0"/>
    <n v="3488624"/>
    <x v="8"/>
    <d v="1899-12-30T15:21:00"/>
    <n v="51640"/>
    <n v="18510"/>
    <n v="33130"/>
    <n v="27137840"/>
    <x v="0"/>
    <s v="PATIO 4"/>
    <n v="-340"/>
    <n v="-1.0158350761876307E-2"/>
    <x v="0"/>
    <d v="1899-12-30T11:25:00"/>
  </r>
  <r>
    <n v="278"/>
    <n v="19520"/>
    <x v="8"/>
    <d v="1899-12-30T04:14:00"/>
    <s v="JYW-480"/>
    <x v="1"/>
    <n v="52480"/>
    <n v="18650"/>
    <n v="33830"/>
    <n v="27185360"/>
    <x v="0"/>
    <x v="5"/>
    <x v="8"/>
    <x v="0"/>
    <n v="3488644"/>
    <x v="8"/>
    <d v="1899-12-30T15:23:00"/>
    <n v="52100"/>
    <n v="18400"/>
    <n v="33700"/>
    <n v="27171540"/>
    <x v="0"/>
    <s v="PATIO 4"/>
    <n v="-130"/>
    <n v="-3.8427431274017146E-3"/>
    <x v="0"/>
    <d v="1899-12-30T11:09:00"/>
  </r>
  <r>
    <n v="279"/>
    <n v="19521"/>
    <x v="8"/>
    <d v="1899-12-30T04:25:00"/>
    <s v="JRP-080"/>
    <x v="1"/>
    <n v="48480"/>
    <n v="17490"/>
    <n v="30990"/>
    <n v="27216350"/>
    <x v="0"/>
    <x v="3"/>
    <x v="8"/>
    <x v="0"/>
    <n v="3488224"/>
    <x v="8"/>
    <d v="1899-12-30T13:42:00"/>
    <n v="48240"/>
    <n v="17320"/>
    <n v="30920"/>
    <n v="27202460"/>
    <x v="0"/>
    <s v="PATIO 4"/>
    <n v="-70"/>
    <n v="-2.2587931590835751E-3"/>
    <x v="0"/>
    <d v="1899-12-30T09:17:00"/>
  </r>
  <r>
    <n v="280"/>
    <n v="19522"/>
    <x v="8"/>
    <d v="1899-12-30T04:35:00"/>
    <s v="JRP-054"/>
    <x v="1"/>
    <n v="48940"/>
    <n v="17550"/>
    <n v="31390"/>
    <n v="27247740"/>
    <x v="0"/>
    <x v="3"/>
    <x v="8"/>
    <x v="0"/>
    <n v="3488244"/>
    <x v="8"/>
    <d v="1899-12-30T13:45:00"/>
    <n v="48780"/>
    <n v="17290"/>
    <n v="31490"/>
    <n v="27233950"/>
    <x v="0"/>
    <s v="PATIO 4"/>
    <n v="100"/>
    <n v="3.1857279388340237E-3"/>
    <x v="0"/>
    <d v="1899-12-30T09:10:00"/>
  </r>
  <r>
    <n v="281"/>
    <n v="19524"/>
    <x v="8"/>
    <d v="1899-12-30T05:26:00"/>
    <s v="SXS-393"/>
    <x v="1"/>
    <n v="52140"/>
    <n v="18350"/>
    <n v="33790"/>
    <n v="27281530"/>
    <x v="0"/>
    <x v="2"/>
    <x v="8"/>
    <x v="0"/>
    <n v="3488684"/>
    <x v="8"/>
    <d v="1899-12-30T15:23:00"/>
    <n v="51920"/>
    <n v="18160"/>
    <n v="33760"/>
    <n v="27267710"/>
    <x v="0"/>
    <s v="PATIO 4"/>
    <n v="-30"/>
    <n v="-8.878366380585972E-4"/>
    <x v="0"/>
    <d v="1899-12-30T09:57:00"/>
  </r>
  <r>
    <n v="282"/>
    <n v="19523"/>
    <x v="8"/>
    <d v="1899-12-30T05:31:00"/>
    <s v="STZ-785"/>
    <x v="1"/>
    <n v="51840"/>
    <n v="17680"/>
    <n v="34160"/>
    <n v="27315690"/>
    <x v="0"/>
    <x v="5"/>
    <x v="11"/>
    <x v="0"/>
    <n v="3494784"/>
    <x v="10"/>
    <d v="1899-12-30T16:48:00"/>
    <n v="51860"/>
    <n v="17980"/>
    <n v="33880"/>
    <n v="27301590"/>
    <x v="0"/>
    <s v="PATIO 4"/>
    <n v="-280"/>
    <n v="-8.1967213114754103E-3"/>
    <x v="0"/>
    <d v="1900-01-01T11:17:00"/>
  </r>
  <r>
    <n v="283"/>
    <n v="19525"/>
    <x v="8"/>
    <d v="1899-12-30T06:12:00"/>
    <s v="GDY-249"/>
    <x v="1"/>
    <n v="52500"/>
    <n v="18530"/>
    <n v="33970"/>
    <n v="27349660"/>
    <x v="0"/>
    <x v="5"/>
    <x v="8"/>
    <x v="0"/>
    <n v="3489204"/>
    <x v="8"/>
    <d v="1899-12-30T17:47:00"/>
    <n v="52200"/>
    <n v="18440"/>
    <n v="33760"/>
    <n v="27335350"/>
    <x v="0"/>
    <s v="PATIO 4"/>
    <n v="-210"/>
    <n v="-6.1819252281424784E-3"/>
    <x v="0"/>
    <d v="1899-12-30T11:35:00"/>
  </r>
  <r>
    <n v="284"/>
    <n v="19527"/>
    <x v="8"/>
    <d v="1899-12-30T10:22:00"/>
    <s v="SXU-870"/>
    <x v="1"/>
    <n v="48440"/>
    <n v="17580"/>
    <n v="30860"/>
    <n v="27380520"/>
    <x v="0"/>
    <x v="3"/>
    <x v="8"/>
    <x v="0"/>
    <n v="3489626"/>
    <x v="8"/>
    <d v="1899-12-30T20:58:00"/>
    <n v="48260"/>
    <n v="17450"/>
    <n v="30810"/>
    <n v="27366160"/>
    <x v="0"/>
    <s v="PATIO 4"/>
    <n v="-50"/>
    <n v="-1.6202203499675956E-3"/>
    <x v="0"/>
    <d v="1899-12-30T10:36:00"/>
  </r>
  <r>
    <n v="285"/>
    <n v="19528"/>
    <x v="8"/>
    <d v="1899-12-30T10:30:00"/>
    <s v="TKD-337"/>
    <x v="1"/>
    <n v="48280"/>
    <n v="16530"/>
    <n v="31750"/>
    <n v="27412270"/>
    <x v="0"/>
    <x v="3"/>
    <x v="8"/>
    <x v="0"/>
    <n v="3489629"/>
    <x v="8"/>
    <d v="1899-12-30T21:06:00"/>
    <n v="48040"/>
    <n v="16330"/>
    <n v="31710"/>
    <n v="27397870"/>
    <x v="0"/>
    <s v="PATIO 4"/>
    <n v="-40"/>
    <n v="-1.2598425196850393E-3"/>
    <x v="0"/>
    <d v="1899-12-30T10:36:00"/>
  </r>
  <r>
    <n v="286"/>
    <n v="19529"/>
    <x v="8"/>
    <d v="1899-12-30T10:44:00"/>
    <s v="SRP-841"/>
    <x v="1"/>
    <n v="51640"/>
    <n v="18000"/>
    <n v="33640"/>
    <n v="27445910"/>
    <x v="0"/>
    <x v="3"/>
    <x v="8"/>
    <x v="0"/>
    <n v="3491744"/>
    <x v="7"/>
    <d v="1899-12-30T16:16:00"/>
    <n v="51960"/>
    <n v="18410"/>
    <n v="33550"/>
    <n v="27431420"/>
    <x v="0"/>
    <s v="PATIO 4"/>
    <n v="-90"/>
    <n v="-2.6753864447086801E-3"/>
    <x v="0"/>
    <d v="1899-12-31T05:32:00"/>
  </r>
  <r>
    <n v="287"/>
    <n v="19530"/>
    <x v="8"/>
    <d v="1899-12-30T10:54:00"/>
    <s v="TKD-395"/>
    <x v="1"/>
    <n v="48480"/>
    <n v="17790"/>
    <n v="30690"/>
    <n v="27476600"/>
    <x v="0"/>
    <x v="3"/>
    <x v="8"/>
    <x v="0"/>
    <n v="3489464"/>
    <x v="8"/>
    <d v="1899-12-30T19:25:00"/>
    <n v="48360"/>
    <n v="17610"/>
    <n v="30750"/>
    <n v="27462170"/>
    <x v="0"/>
    <s v="PATIO 4"/>
    <n v="60"/>
    <n v="1.9550342130987292E-3"/>
    <x v="0"/>
    <d v="1899-12-30T08:31:00"/>
  </r>
  <r>
    <n v="288"/>
    <n v="19531"/>
    <x v="8"/>
    <d v="1899-12-30T11:14:00"/>
    <s v="JRP-060"/>
    <x v="1"/>
    <n v="48800"/>
    <n v="17240"/>
    <n v="31560"/>
    <n v="27508160"/>
    <x v="0"/>
    <x v="3"/>
    <x v="8"/>
    <x v="0"/>
    <n v="3489645"/>
    <x v="8"/>
    <d v="1899-12-30T21:21:00"/>
    <n v="48660"/>
    <n v="17110"/>
    <n v="31550"/>
    <n v="27493720"/>
    <x v="0"/>
    <s v="PATIO 4"/>
    <n v="-10"/>
    <n v="-3.1685678073510771E-4"/>
    <x v="0"/>
    <d v="1899-12-30T10:07:00"/>
  </r>
  <r>
    <n v="289"/>
    <n v="19533"/>
    <x v="8"/>
    <d v="1899-12-30T11:30:00"/>
    <s v="STW-825"/>
    <x v="1"/>
    <n v="51760"/>
    <n v="17350"/>
    <n v="34410"/>
    <n v="27542570"/>
    <x v="0"/>
    <x v="4"/>
    <x v="8"/>
    <x v="0"/>
    <n v="3489205"/>
    <x v="8"/>
    <d v="1899-12-30T17:57:00"/>
    <n v="51820"/>
    <n v="17380"/>
    <n v="34440"/>
    <n v="27528160"/>
    <x v="0"/>
    <s v="PATIO 4"/>
    <n v="30"/>
    <n v="8.7183958151700091E-4"/>
    <x v="0"/>
    <d v="1899-12-30T06:27:00"/>
  </r>
  <r>
    <n v="290"/>
    <n v="19535"/>
    <x v="8"/>
    <d v="1899-12-30T11:49:00"/>
    <s v="JRO-994"/>
    <x v="1"/>
    <n v="48060"/>
    <n v="17460"/>
    <n v="30600"/>
    <n v="27573170"/>
    <x v="0"/>
    <x v="3"/>
    <x v="8"/>
    <x v="0"/>
    <n v="3489525"/>
    <x v="8"/>
    <d v="1899-12-30T20:12:00"/>
    <n v="47840"/>
    <n v="17330"/>
    <n v="30510"/>
    <n v="27558670"/>
    <x v="0"/>
    <s v="PATIO 4"/>
    <n v="-90"/>
    <n v="-2.9411764705882353E-3"/>
    <x v="0"/>
    <d v="1899-12-30T08:23:00"/>
  </r>
  <r>
    <n v="291"/>
    <n v="19536"/>
    <x v="8"/>
    <d v="1899-12-30T12:00:00"/>
    <s v="GDX-786"/>
    <x v="1"/>
    <n v="51860"/>
    <n v="17700"/>
    <n v="34160"/>
    <n v="27607330"/>
    <x v="0"/>
    <x v="4"/>
    <x v="8"/>
    <x v="0"/>
    <n v="3489404"/>
    <x v="8"/>
    <d v="1899-12-30T18:32:00"/>
    <n v="51960"/>
    <n v="17720"/>
    <n v="34240"/>
    <n v="27592910"/>
    <x v="0"/>
    <s v="PATIO 4"/>
    <n v="80"/>
    <n v="2.34192037470726E-3"/>
    <x v="0"/>
    <d v="1899-12-30T06:32:00"/>
  </r>
  <r>
    <n v="292"/>
    <n v="19537"/>
    <x v="8"/>
    <d v="1899-12-30T12:06:00"/>
    <s v="JRP-073"/>
    <x v="1"/>
    <n v="48600"/>
    <n v="17620"/>
    <n v="30980"/>
    <n v="27638310"/>
    <x v="0"/>
    <x v="3"/>
    <x v="8"/>
    <x v="0"/>
    <n v="3489524"/>
    <x v="8"/>
    <d v="1899-12-30T19:26:00"/>
    <n v="48380"/>
    <n v="17480"/>
    <n v="30900"/>
    <n v="27623810"/>
    <x v="0"/>
    <s v="PATIO 4"/>
    <n v="-80"/>
    <n v="-2.5823111684958036E-3"/>
    <x v="0"/>
    <d v="1899-12-30T07:20:00"/>
  </r>
  <r>
    <n v="293"/>
    <n v="19538"/>
    <x v="8"/>
    <d v="1899-12-30T12:20:00"/>
    <s v="TPV-341"/>
    <x v="1"/>
    <n v="51680"/>
    <n v="18280"/>
    <n v="33400"/>
    <n v="27671710"/>
    <x v="0"/>
    <x v="5"/>
    <x v="8"/>
    <x v="0"/>
    <n v="3491464"/>
    <x v="7"/>
    <d v="1899-12-30T13:24:00"/>
    <n v="51500"/>
    <n v="18080"/>
    <n v="33420"/>
    <n v="27657230"/>
    <x v="0"/>
    <s v="PATIO 4"/>
    <n v="20"/>
    <n v="5.9880239520958083E-4"/>
    <x v="0"/>
    <d v="1899-12-31T01:04:00"/>
  </r>
  <r>
    <n v="294"/>
    <n v="19539"/>
    <x v="8"/>
    <d v="1899-12-30T12:51:00"/>
    <s v="SXV-915"/>
    <x v="1"/>
    <n v="51480"/>
    <n v="17070"/>
    <n v="34410"/>
    <n v="27706120"/>
    <x v="0"/>
    <x v="5"/>
    <x v="11"/>
    <x v="0"/>
    <n v="3496684"/>
    <x v="9"/>
    <d v="1899-12-30T09:52:00"/>
    <n v="51660"/>
    <n v="17250"/>
    <n v="34410"/>
    <n v="27691640"/>
    <x v="0"/>
    <s v="PATIO 4"/>
    <n v="1.0000000000000001E-5"/>
    <n v="0"/>
    <x v="0"/>
    <d v="1900-01-01T21:01:00"/>
  </r>
  <r>
    <n v="295"/>
    <n v="19546"/>
    <x v="8"/>
    <d v="1899-12-30T14:11:00"/>
    <s v="JYX-683"/>
    <x v="1"/>
    <n v="52160"/>
    <n v="17610"/>
    <n v="34550"/>
    <n v="27740670"/>
    <x v="0"/>
    <x v="5"/>
    <x v="11"/>
    <x v="0"/>
    <n v="3497245"/>
    <x v="9"/>
    <d v="1899-12-30T17:05:00"/>
    <n v="52520"/>
    <n v="18010"/>
    <n v="34510"/>
    <n v="27726150"/>
    <x v="0"/>
    <s v="PATIO 4"/>
    <n v="-40"/>
    <n v="-1.1577424023154848E-3"/>
    <x v="0"/>
    <d v="1900-01-02T02:54:00"/>
  </r>
  <r>
    <n v="296"/>
    <n v="19548"/>
    <x v="8"/>
    <d v="1899-12-30T14:24:00"/>
    <s v="JYN-950"/>
    <x v="1"/>
    <n v="52200"/>
    <n v="17370"/>
    <n v="34830"/>
    <n v="27775500"/>
    <x v="0"/>
    <x v="5"/>
    <x v="11"/>
    <x v="0"/>
    <n v="3496544"/>
    <x v="9"/>
    <d v="1899-12-30T08:41:00"/>
    <n v="52040"/>
    <n v="17280"/>
    <n v="34760"/>
    <n v="27760910"/>
    <x v="0"/>
    <s v="PATIO 4"/>
    <n v="-70"/>
    <n v="-2.0097616996841805E-3"/>
    <x v="0"/>
    <d v="1900-01-01T18:17:00"/>
  </r>
  <r>
    <n v="297"/>
    <n v="19549"/>
    <x v="8"/>
    <d v="1899-12-30T14:43:00"/>
    <s v="JRP-057"/>
    <x v="1"/>
    <n v="48440"/>
    <n v="17110"/>
    <n v="31330"/>
    <n v="27806830"/>
    <x v="0"/>
    <x v="3"/>
    <x v="8"/>
    <x v="0"/>
    <n v="3490386"/>
    <x v="7"/>
    <d v="1899-12-30T08:07:00"/>
    <n v="48480"/>
    <n v="17090"/>
    <n v="31390"/>
    <n v="27792300"/>
    <x v="0"/>
    <s v="PATIO 4"/>
    <n v="60"/>
    <n v="1.915097350781998E-3"/>
    <x v="0"/>
    <d v="1899-12-30T17:24:00"/>
  </r>
  <r>
    <n v="298"/>
    <n v="19559"/>
    <x v="8"/>
    <d v="1899-12-30T15:13:00"/>
    <s v="TKF-858"/>
    <x v="1"/>
    <n v="48460"/>
    <n v="17870"/>
    <n v="30590"/>
    <n v="27837420"/>
    <x v="0"/>
    <x v="3"/>
    <x v="8"/>
    <x v="0"/>
    <n v="3490644"/>
    <x v="7"/>
    <d v="1899-12-30T09:09:00"/>
    <n v="48480"/>
    <n v="17820"/>
    <n v="30660"/>
    <n v="27822960"/>
    <x v="0"/>
    <s v="PATIO 4"/>
    <n v="70"/>
    <n v="2.2883295194508009E-3"/>
    <x v="0"/>
    <d v="1899-12-30T17:56:00"/>
  </r>
  <r>
    <n v="299"/>
    <n v="19560"/>
    <x v="8"/>
    <d v="1899-12-30T15:15:00"/>
    <s v="JRP-019"/>
    <x v="1"/>
    <n v="48580"/>
    <n v="17230"/>
    <n v="31350"/>
    <n v="27868770"/>
    <x v="1"/>
    <x v="3"/>
    <x v="9"/>
    <x v="1"/>
    <n v="3491604"/>
    <x v="7"/>
    <d v="1899-12-30T14:08:00"/>
    <n v="48580"/>
    <n v="17170"/>
    <n v="31410"/>
    <n v="27854370"/>
    <x v="0"/>
    <s v="PATIO 4"/>
    <n v="60"/>
    <n v="1.9138755980861245E-3"/>
    <x v="0"/>
    <d v="1899-12-30T22:53:00"/>
  </r>
  <r>
    <n v="300"/>
    <n v="19565"/>
    <x v="8"/>
    <d v="1899-12-30T15:21:00"/>
    <s v="JRO-999"/>
    <x v="1"/>
    <n v="48460"/>
    <n v="17320"/>
    <n v="31140"/>
    <n v="27899910"/>
    <x v="0"/>
    <x v="3"/>
    <x v="8"/>
    <x v="0"/>
    <n v="3490964"/>
    <x v="7"/>
    <d v="1899-12-30T10:47:00"/>
    <n v="48420"/>
    <n v="17350"/>
    <n v="31070"/>
    <n v="27885440"/>
    <x v="0"/>
    <s v="PATIO 4"/>
    <n v="-70"/>
    <n v="-2.2479126525369298E-3"/>
    <x v="0"/>
    <d v="1899-12-30T19:26:00"/>
  </r>
  <r>
    <n v="301"/>
    <n v="19566"/>
    <x v="8"/>
    <d v="1899-12-30T15:24:00"/>
    <s v="TTG-466"/>
    <x v="1"/>
    <n v="52060"/>
    <n v="18490"/>
    <n v="33570"/>
    <n v="27933480"/>
    <x v="1"/>
    <x v="5"/>
    <x v="9"/>
    <x v="1"/>
    <n v="3490584"/>
    <x v="7"/>
    <d v="1899-12-30T09:06:00"/>
    <n v="52000"/>
    <n v="18370"/>
    <n v="33630"/>
    <n v="27919070"/>
    <x v="0"/>
    <s v="PATIO 4"/>
    <n v="60"/>
    <n v="1.7873100983020554E-3"/>
    <x v="0"/>
    <d v="1899-12-30T17:42:00"/>
  </r>
  <r>
    <n v="302"/>
    <n v="19567"/>
    <x v="8"/>
    <d v="1899-12-30T15:36:00"/>
    <s v="TRL-402"/>
    <x v="1"/>
    <n v="52360"/>
    <n v="17780"/>
    <n v="34580"/>
    <n v="27968060"/>
    <x v="1"/>
    <x v="5"/>
    <x v="9"/>
    <x v="1"/>
    <n v="3490664"/>
    <x v="7"/>
    <d v="1899-12-30T09:11:00"/>
    <n v="52200"/>
    <n v="17670"/>
    <n v="34530"/>
    <n v="27953600"/>
    <x v="0"/>
    <s v="PATIO 4"/>
    <n v="-50"/>
    <n v="-1.4459224985540775E-3"/>
    <x v="0"/>
    <d v="1899-12-30T17:35:00"/>
  </r>
  <r>
    <n v="303"/>
    <n v="19571"/>
    <x v="8"/>
    <d v="1899-12-30T15:44:00"/>
    <s v="JRP-081"/>
    <x v="1"/>
    <n v="48520"/>
    <n v="17180"/>
    <n v="31340"/>
    <n v="27999400"/>
    <x v="0"/>
    <x v="3"/>
    <x v="8"/>
    <x v="0"/>
    <n v="3490944"/>
    <x v="7"/>
    <d v="1899-12-30T10:45:00"/>
    <n v="48520"/>
    <n v="17170"/>
    <n v="31350"/>
    <n v="27984950"/>
    <x v="0"/>
    <s v="PATIO 4"/>
    <n v="10"/>
    <n v="3.1908104658583282E-4"/>
    <x v="0"/>
    <d v="1899-12-30T19:01:00"/>
  </r>
  <r>
    <n v="304"/>
    <n v="19568"/>
    <x v="8"/>
    <d v="1899-12-30T15:48:00"/>
    <s v="WNP-941"/>
    <x v="1"/>
    <n v="51980"/>
    <n v="17660"/>
    <n v="34320"/>
    <n v="28033720"/>
    <x v="1"/>
    <x v="4"/>
    <x v="9"/>
    <x v="1"/>
    <n v="3489884"/>
    <x v="8"/>
    <d v="1899-12-30T23:36:00"/>
    <n v="51940"/>
    <n v="17660"/>
    <n v="34280"/>
    <n v="28019230"/>
    <x v="1"/>
    <s v="PATIO 4"/>
    <n v="-40"/>
    <n v="-1.1655011655011655E-3"/>
    <x v="0"/>
    <d v="1899-12-30T07:48:00"/>
  </r>
  <r>
    <n v="305"/>
    <n v="19572"/>
    <x v="8"/>
    <d v="1899-12-30T15:58:00"/>
    <s v="LCM-315"/>
    <x v="1"/>
    <n v="51680"/>
    <n v="18110"/>
    <n v="33570"/>
    <n v="28067290"/>
    <x v="0"/>
    <x v="3"/>
    <x v="11"/>
    <x v="0"/>
    <n v="3493824"/>
    <x v="10"/>
    <d v="1899-12-30T13:10:00"/>
    <n v="52920"/>
    <n v="18510"/>
    <n v="34410"/>
    <n v="28053640"/>
    <x v="0"/>
    <s v="PATIO 4"/>
    <n v="840"/>
    <n v="2.5022341376228777E-2"/>
    <x v="0"/>
    <d v="1899-12-31T21:12:00"/>
  </r>
  <r>
    <n v="306"/>
    <n v="19574"/>
    <x v="8"/>
    <d v="1899-12-30T16:02:00"/>
    <s v="TTP-566"/>
    <x v="1"/>
    <n v="51560"/>
    <n v="17790"/>
    <n v="33770"/>
    <n v="28101060"/>
    <x v="1"/>
    <x v="4"/>
    <x v="9"/>
    <x v="1"/>
    <n v="3494464"/>
    <x v="10"/>
    <d v="1899-12-30T13:29:00"/>
    <n v="51500"/>
    <n v="17780"/>
    <n v="33720"/>
    <n v="28087360"/>
    <x v="1"/>
    <s v="PATIO 4"/>
    <n v="-50"/>
    <n v="-1.4806040864672786E-3"/>
    <x v="0"/>
    <d v="1899-12-31T21:27:00"/>
  </r>
  <r>
    <n v="307"/>
    <n v="19575"/>
    <x v="8"/>
    <d v="1899-12-30T16:08:00"/>
    <s v="SSW-836"/>
    <x v="1"/>
    <n v="49000"/>
    <n v="17440"/>
    <n v="31560"/>
    <n v="28132620"/>
    <x v="1"/>
    <x v="3"/>
    <x v="9"/>
    <x v="1"/>
    <n v="3491184"/>
    <x v="7"/>
    <d v="1899-12-30T11:39:00"/>
    <n v="49120"/>
    <n v="17410"/>
    <n v="31710"/>
    <n v="28119070"/>
    <x v="0"/>
    <s v="PATIO 4"/>
    <n v="150"/>
    <n v="4.7528517110266158E-3"/>
    <x v="0"/>
    <d v="1899-12-30T19:31:00"/>
  </r>
  <r>
    <n v="308"/>
    <n v="19579"/>
    <x v="8"/>
    <d v="1899-12-30T16:15:00"/>
    <s v="ZNL-102"/>
    <x v="1"/>
    <n v="52140"/>
    <n v="18230"/>
    <n v="33910"/>
    <n v="28166530"/>
    <x v="0"/>
    <x v="5"/>
    <x v="8"/>
    <x v="0"/>
    <n v="3492084"/>
    <x v="7"/>
    <d v="1899-12-30T15:34:00"/>
    <n v="52160"/>
    <n v="18290"/>
    <n v="33870"/>
    <n v="28152940"/>
    <x v="0"/>
    <s v="PATIO 4"/>
    <n v="-40"/>
    <n v="-1.1795930404010617E-3"/>
    <x v="0"/>
    <d v="1899-12-30T23:19:00"/>
  </r>
  <r>
    <n v="309"/>
    <n v="19581"/>
    <x v="8"/>
    <d v="1899-12-30T16:22:00"/>
    <s v="JRP-091"/>
    <x v="1"/>
    <n v="48540"/>
    <n v="17480"/>
    <n v="31060"/>
    <n v="28197590"/>
    <x v="0"/>
    <x v="3"/>
    <x v="8"/>
    <x v="0"/>
    <n v="3491164"/>
    <x v="7"/>
    <d v="1899-12-30T11:30:00"/>
    <n v="48600"/>
    <n v="17400"/>
    <n v="31200"/>
    <n v="28184140"/>
    <x v="0"/>
    <s v="PATIO 4"/>
    <n v="140"/>
    <n v="4.5074050225370251E-3"/>
    <x v="0"/>
    <d v="1899-12-30T19:08:00"/>
  </r>
  <r>
    <n v="310"/>
    <n v="19580"/>
    <x v="8"/>
    <d v="1899-12-30T16:34:00"/>
    <s v="ZDA-274"/>
    <x v="1"/>
    <n v="48120"/>
    <n v="17160"/>
    <n v="30960"/>
    <n v="28228550"/>
    <x v="0"/>
    <x v="3"/>
    <x v="8"/>
    <x v="0"/>
    <n v="3491204"/>
    <x v="7"/>
    <d v="1899-12-30T11:46:00"/>
    <n v="48080"/>
    <n v="17080"/>
    <n v="31000"/>
    <n v="28215140"/>
    <x v="0"/>
    <s v="PATIO 4"/>
    <n v="40"/>
    <n v="1.2919896640826874E-3"/>
    <x v="0"/>
    <d v="1899-12-30T19:12:00"/>
  </r>
  <r>
    <n v="311"/>
    <n v="19588"/>
    <x v="8"/>
    <d v="1899-12-30T16:57:00"/>
    <s v="TRN-093"/>
    <x v="1"/>
    <n v="51740"/>
    <n v="16940"/>
    <n v="34800"/>
    <n v="28263350"/>
    <x v="0"/>
    <x v="4"/>
    <x v="8"/>
    <x v="0"/>
    <n v="3490744"/>
    <x v="7"/>
    <d v="1899-12-30T09:20:00"/>
    <n v="51860"/>
    <n v="17090"/>
    <n v="34770"/>
    <n v="28249910"/>
    <x v="0"/>
    <s v="PATIO 4"/>
    <n v="-30"/>
    <n v="-8.6206896551724137E-4"/>
    <x v="0"/>
    <d v="1899-12-30T16:23:00"/>
  </r>
  <r>
    <n v="312"/>
    <n v="19589"/>
    <x v="8"/>
    <d v="1899-12-30T17:05:00"/>
    <s v="JYM-720"/>
    <x v="1"/>
    <n v="51400"/>
    <n v="17370"/>
    <n v="34030"/>
    <n v="28297380"/>
    <x v="0"/>
    <x v="4"/>
    <x v="8"/>
    <x v="0"/>
    <n v="3490764"/>
    <x v="7"/>
    <d v="1899-12-30T09:22:00"/>
    <n v="51420"/>
    <n v="17500"/>
    <n v="33920"/>
    <n v="28283830"/>
    <x v="0"/>
    <s v="PATIO 4"/>
    <n v="-110"/>
    <n v="-3.2324419629738465E-3"/>
    <x v="0"/>
    <d v="1899-12-30T16:17:00"/>
  </r>
  <r>
    <n v="313"/>
    <n v="19598"/>
    <x v="8"/>
    <d v="1899-12-30T17:20:00"/>
    <s v="SUL-148"/>
    <x v="1"/>
    <n v="48080"/>
    <n v="17620"/>
    <n v="30460"/>
    <n v="28327840"/>
    <x v="0"/>
    <x v="3"/>
    <x v="8"/>
    <x v="0"/>
    <n v="3491944"/>
    <x v="7"/>
    <d v="1899-12-30T15:16:00"/>
    <n v="48180"/>
    <n v="17720"/>
    <n v="30460"/>
    <n v="28314290"/>
    <x v="0"/>
    <s v="PATIO 4"/>
    <n v="1.0000000000000001E-5"/>
    <n v="0"/>
    <x v="0"/>
    <d v="1899-12-30T21:56:00"/>
  </r>
  <r>
    <n v="314"/>
    <n v="19599"/>
    <x v="8"/>
    <d v="1899-12-30T17:28:00"/>
    <s v="SZX-503"/>
    <x v="1"/>
    <n v="51780"/>
    <n v="17350"/>
    <n v="34430"/>
    <n v="28362270"/>
    <x v="0"/>
    <x v="2"/>
    <x v="8"/>
    <x v="0"/>
    <n v="3491864"/>
    <x v="7"/>
    <d v="1899-12-30T14:58:00"/>
    <n v="51720"/>
    <n v="17320"/>
    <n v="34400"/>
    <n v="28348690"/>
    <x v="0"/>
    <s v="PATIO 4"/>
    <n v="-30"/>
    <n v="-8.7133313970374669E-4"/>
    <x v="0"/>
    <d v="1899-12-30T21:30:00"/>
  </r>
  <r>
    <n v="315"/>
    <n v="19603"/>
    <x v="8"/>
    <d v="1899-12-30T17:37:00"/>
    <s v="GDY-863"/>
    <x v="1"/>
    <n v="52200"/>
    <n v="18940"/>
    <n v="33260"/>
    <n v="28395530"/>
    <x v="0"/>
    <x v="5"/>
    <x v="8"/>
    <x v="0"/>
    <n v="3491344"/>
    <x v="7"/>
    <d v="1899-12-30T11:59:00"/>
    <n v="52060"/>
    <n v="18850"/>
    <n v="33210"/>
    <n v="28381900"/>
    <x v="0"/>
    <s v="PATIO 4"/>
    <n v="-50"/>
    <n v="-1.5033072760072159E-3"/>
    <x v="0"/>
    <d v="1899-12-30T18:22:00"/>
  </r>
  <r>
    <n v="316"/>
    <n v="19604"/>
    <x v="8"/>
    <d v="1899-12-30T18:49:00"/>
    <s v="ESQ-417"/>
    <x v="1"/>
    <n v="52260"/>
    <n v="18170"/>
    <n v="34090"/>
    <n v="28429620"/>
    <x v="0"/>
    <x v="5"/>
    <x v="8"/>
    <x v="0"/>
    <n v="3491764"/>
    <x v="7"/>
    <d v="1899-12-30T14:26:00"/>
    <n v="52160"/>
    <n v="18110"/>
    <n v="34050"/>
    <n v="28415950"/>
    <x v="0"/>
    <s v="PATIO 4"/>
    <n v="-40"/>
    <n v="-1.1733646230566149E-3"/>
    <x v="0"/>
    <d v="1899-12-30T19:37:00"/>
  </r>
  <r>
    <n v="317"/>
    <n v="19605"/>
    <x v="8"/>
    <d v="1899-12-30T18:56:00"/>
    <s v="SNR-520"/>
    <x v="1"/>
    <n v="52050"/>
    <n v="18530"/>
    <n v="33520"/>
    <n v="28463140"/>
    <x v="0"/>
    <x v="5"/>
    <x v="8"/>
    <x v="0"/>
    <n v="3492284"/>
    <x v="7"/>
    <d v="1899-12-30T16:46:00"/>
    <n v="51960"/>
    <n v="18610"/>
    <n v="33350"/>
    <n v="28449300"/>
    <x v="0"/>
    <s v="PATIO 4"/>
    <n v="-170"/>
    <n v="-5.0715990453460624E-3"/>
    <x v="0"/>
    <d v="1899-12-30T21:50:00"/>
  </r>
  <r>
    <n v="318"/>
    <n v="19606"/>
    <x v="8"/>
    <d v="1899-12-30T19:03:00"/>
    <s v="SKI-254"/>
    <x v="1"/>
    <n v="48990"/>
    <n v="17980"/>
    <n v="31010"/>
    <n v="28494150"/>
    <x v="0"/>
    <x v="3"/>
    <x v="8"/>
    <x v="0"/>
    <n v="3491264"/>
    <x v="7"/>
    <d v="1899-12-30T11:54:00"/>
    <n v="49040"/>
    <n v="17880"/>
    <n v="31160"/>
    <n v="28480460"/>
    <x v="0"/>
    <s v="PATIO 4"/>
    <n v="150"/>
    <n v="4.8371493066752657E-3"/>
    <x v="0"/>
    <d v="1899-12-30T16:51:00"/>
  </r>
  <r>
    <n v="319"/>
    <n v="19607"/>
    <x v="8"/>
    <d v="1899-12-30T19:32:00"/>
    <s v="TPP-899"/>
    <x v="1"/>
    <n v="52440"/>
    <n v="17330"/>
    <n v="35110"/>
    <n v="28529260"/>
    <x v="0"/>
    <x v="4"/>
    <x v="8"/>
    <x v="0"/>
    <n v="3492124"/>
    <x v="7"/>
    <d v="1899-12-30T15:48:00"/>
    <n v="52660"/>
    <n v="17440"/>
    <n v="35220"/>
    <n v="28515680"/>
    <x v="0"/>
    <s v="PATIO 4"/>
    <n v="110"/>
    <n v="3.1330105383081744E-3"/>
    <x v="0"/>
    <d v="1899-12-30T20:16:00"/>
  </r>
  <r>
    <n v="320"/>
    <n v="19608"/>
    <x v="8"/>
    <d v="1899-12-30T20:10:00"/>
    <s v="JRP-080"/>
    <x v="1"/>
    <n v="48480"/>
    <n v="17410"/>
    <n v="31070"/>
    <n v="28560330"/>
    <x v="0"/>
    <x v="3"/>
    <x v="8"/>
    <x v="0"/>
    <n v="3491584"/>
    <x v="7"/>
    <d v="1899-12-30T13:57:00"/>
    <n v="48560"/>
    <n v="17350"/>
    <n v="31210"/>
    <n v="28546890"/>
    <x v="0"/>
    <s v="PATIO 4"/>
    <n v="140"/>
    <n v="4.5059542967492757E-3"/>
    <x v="0"/>
    <d v="1899-12-30T17:47:00"/>
  </r>
  <r>
    <n v="321"/>
    <n v="19609"/>
    <x v="8"/>
    <d v="1899-12-30T20:15:00"/>
    <s v="JRP-054"/>
    <x v="1"/>
    <n v="48980"/>
    <n v="17380"/>
    <n v="31600"/>
    <n v="28591930"/>
    <x v="0"/>
    <x v="3"/>
    <x v="8"/>
    <x v="0"/>
    <n v="3491544"/>
    <x v="7"/>
    <d v="1899-12-30T13:44:00"/>
    <n v="49140"/>
    <n v="17330"/>
    <n v="31810"/>
    <n v="28578700"/>
    <x v="0"/>
    <s v="PATIO 4"/>
    <n v="210"/>
    <n v="6.6455696202531644E-3"/>
    <x v="0"/>
    <d v="1899-12-30T17:29:00"/>
  </r>
  <r>
    <n v="322"/>
    <n v="19610"/>
    <x v="8"/>
    <d v="1899-12-30T21:31:00"/>
    <s v="SMI-498"/>
    <x v="1"/>
    <n v="48980"/>
    <n v="17850"/>
    <n v="31130"/>
    <n v="28623060"/>
    <x v="0"/>
    <x v="3"/>
    <x v="8"/>
    <x v="0"/>
    <n v="3492225"/>
    <x v="7"/>
    <d v="1899-12-30T16:27:00"/>
    <n v="49400"/>
    <n v="17980"/>
    <n v="31420"/>
    <n v="28610120"/>
    <x v="0"/>
    <s v="PATIO 4"/>
    <n v="290"/>
    <n v="9.3157725666559582E-3"/>
    <x v="0"/>
    <d v="1899-12-30T18:56:00"/>
  </r>
  <r>
    <n v="323"/>
    <n v="19611"/>
    <x v="8"/>
    <d v="1899-12-30T21:36:00"/>
    <s v="WAD-711"/>
    <x v="1"/>
    <n v="48920"/>
    <n v="18080"/>
    <n v="30840"/>
    <n v="28653900"/>
    <x v="0"/>
    <x v="3"/>
    <x v="8"/>
    <x v="0"/>
    <n v="3491444"/>
    <x v="7"/>
    <d v="1899-12-30T13:04:00"/>
    <n v="49180"/>
    <n v="17970"/>
    <n v="31210"/>
    <n v="28641330"/>
    <x v="0"/>
    <s v="PATIO 4"/>
    <n v="370"/>
    <n v="1.1997405966277562E-2"/>
    <x v="0"/>
    <d v="1899-12-30T15:28:00"/>
  </r>
  <r>
    <n v="324"/>
    <n v="19612"/>
    <x v="9"/>
    <d v="1899-12-30T07:42:00"/>
    <s v="JRP-057"/>
    <x v="1"/>
    <n v="48520"/>
    <n v="17250"/>
    <n v="31270"/>
    <n v="28685170"/>
    <x v="0"/>
    <x v="3"/>
    <x v="11"/>
    <x v="0"/>
    <n v="3494724"/>
    <x v="10"/>
    <d v="1899-12-30T15:12:00"/>
    <n v="48100"/>
    <n v="17100"/>
    <n v="31000"/>
    <n v="28672330"/>
    <x v="0"/>
    <s v="PATIO 4"/>
    <n v="-270"/>
    <n v="-8.634473936680525E-3"/>
    <x v="0"/>
    <d v="1899-12-30T07:30:00"/>
  </r>
  <r>
    <n v="325"/>
    <n v="19613"/>
    <x v="9"/>
    <d v="1899-12-30T08:14:00"/>
    <s v="TPP-899"/>
    <x v="1"/>
    <n v="52640"/>
    <n v="17390"/>
    <n v="35250"/>
    <n v="28720420"/>
    <x v="0"/>
    <x v="4"/>
    <x v="11"/>
    <x v="0"/>
    <n v="3496044"/>
    <x v="10"/>
    <d v="1899-12-30T23:20:00"/>
    <n v="52480"/>
    <n v="17430"/>
    <n v="35050"/>
    <n v="28707380"/>
    <x v="0"/>
    <s v="PATIO 4"/>
    <n v="-200"/>
    <n v="-5.6737588652482273E-3"/>
    <x v="0"/>
    <d v="1899-12-30T15:06:00"/>
  </r>
  <r>
    <n v="326"/>
    <n v="19614"/>
    <x v="9"/>
    <d v="1899-12-30T08:36:00"/>
    <s v="JRP-060"/>
    <x v="1"/>
    <n v="48440"/>
    <n v="17370"/>
    <n v="31070"/>
    <n v="28751490"/>
    <x v="0"/>
    <x v="3"/>
    <x v="11"/>
    <x v="0"/>
    <n v="3495044"/>
    <x v="10"/>
    <d v="1899-12-30T16:42:00"/>
    <n v="48100"/>
    <n v="17130"/>
    <n v="30970"/>
    <n v="28738350"/>
    <x v="0"/>
    <s v="PATIO 4"/>
    <n v="-100"/>
    <n v="-3.2185387833923397E-3"/>
    <x v="0"/>
    <d v="1899-12-30T08:06:00"/>
  </r>
  <r>
    <n v="327"/>
    <n v="19615"/>
    <x v="9"/>
    <d v="1899-12-30T09:04:00"/>
    <s v="UPR-974"/>
    <x v="1"/>
    <n v="48700"/>
    <n v="17230"/>
    <n v="31470"/>
    <n v="28782960"/>
    <x v="0"/>
    <x v="3"/>
    <x v="11"/>
    <x v="0"/>
    <n v="3495464"/>
    <x v="10"/>
    <d v="1899-12-30T18:34:00"/>
    <n v="48020"/>
    <n v="17040"/>
    <n v="30980"/>
    <n v="28769330"/>
    <x v="0"/>
    <s v="PATIO 4"/>
    <n v="-490"/>
    <n v="-1.5570384493168096E-2"/>
    <x v="0"/>
    <d v="1899-12-30T09:30:00"/>
  </r>
  <r>
    <n v="328"/>
    <n v="19617"/>
    <x v="9"/>
    <d v="1899-12-30T09:35:00"/>
    <s v="SMA-268"/>
    <x v="1"/>
    <n v="48980"/>
    <n v="17370"/>
    <n v="31610"/>
    <n v="28814570"/>
    <x v="0"/>
    <x v="3"/>
    <x v="11"/>
    <x v="0"/>
    <n v="3495504"/>
    <x v="10"/>
    <d v="1899-12-30T18:36:00"/>
    <n v="48760"/>
    <n v="17280"/>
    <n v="31480"/>
    <n v="28800810"/>
    <x v="0"/>
    <s v="PATIO 4"/>
    <n v="-130"/>
    <n v="-4.1126225877886743E-3"/>
    <x v="0"/>
    <d v="1899-12-30T09:01:00"/>
  </r>
  <r>
    <n v="329"/>
    <n v="19618"/>
    <x v="9"/>
    <d v="1899-12-30T09:40:00"/>
    <s v="ZNL-102"/>
    <x v="1"/>
    <n v="51840"/>
    <n v="18260"/>
    <n v="33580"/>
    <n v="28848150"/>
    <x v="1"/>
    <x v="5"/>
    <x v="9"/>
    <x v="1"/>
    <n v="3495905"/>
    <x v="10"/>
    <d v="1899-12-30T21:27:00"/>
    <n v="51580"/>
    <n v="18320"/>
    <n v="33260"/>
    <n v="28834070"/>
    <x v="1"/>
    <s v="PATIO 4"/>
    <n v="-320"/>
    <n v="-9.529481834425254E-3"/>
    <x v="0"/>
    <d v="1899-12-30T11:47:00"/>
  </r>
  <r>
    <n v="330"/>
    <n v="19620"/>
    <x v="9"/>
    <d v="1899-12-30T09:59:00"/>
    <s v="JRP-019"/>
    <x v="1"/>
    <n v="48960"/>
    <n v="17310"/>
    <n v="31650"/>
    <n v="28879800"/>
    <x v="0"/>
    <x v="3"/>
    <x v="11"/>
    <x v="0"/>
    <n v="3495644"/>
    <x v="10"/>
    <d v="1899-12-30T20:06:00"/>
    <n v="48840"/>
    <n v="17100"/>
    <n v="31740"/>
    <n v="28865810"/>
    <x v="0"/>
    <s v="PATIO 4"/>
    <n v="90"/>
    <n v="2.843601895734597E-3"/>
    <x v="0"/>
    <d v="1899-12-30T10:07:00"/>
  </r>
  <r>
    <n v="331"/>
    <n v="19619"/>
    <x v="9"/>
    <d v="1899-12-30T10:03:00"/>
    <s v="TKD-395"/>
    <x v="1"/>
    <n v="49000"/>
    <n v="17670"/>
    <n v="31330"/>
    <n v="28911130"/>
    <x v="1"/>
    <x v="3"/>
    <x v="9"/>
    <x v="1"/>
    <n v="3495944"/>
    <x v="10"/>
    <d v="1899-12-30T21:30:00"/>
    <n v="48840"/>
    <n v="17440"/>
    <n v="31400"/>
    <n v="28897210"/>
    <x v="1"/>
    <s v="PATIO 4"/>
    <n v="70"/>
    <n v="2.2342802425789976E-3"/>
    <x v="0"/>
    <d v="1899-12-30T11:27:00"/>
  </r>
  <r>
    <n v="332"/>
    <n v="19622"/>
    <x v="9"/>
    <d v="1899-12-30T10:22:00"/>
    <s v="JRP-080"/>
    <x v="1"/>
    <n v="48720"/>
    <n v="17440"/>
    <n v="31280"/>
    <n v="28942410"/>
    <x v="1"/>
    <x v="3"/>
    <x v="9"/>
    <x v="1"/>
    <n v="3495244"/>
    <x v="10"/>
    <d v="1899-12-30T17:28:00"/>
    <n v="48400"/>
    <n v="17220"/>
    <n v="31180"/>
    <n v="28928390"/>
    <x v="1"/>
    <s v="PATIO 4"/>
    <n v="-100"/>
    <n v="-3.19693094629156E-3"/>
    <x v="0"/>
    <d v="1899-12-30T07:06:00"/>
  </r>
  <r>
    <n v="333"/>
    <n v="19621"/>
    <x v="9"/>
    <d v="1899-12-30T10:35:00"/>
    <s v="ESQ-417"/>
    <x v="1"/>
    <n v="52120"/>
    <n v="18290"/>
    <n v="33830"/>
    <n v="28976240"/>
    <x v="0"/>
    <x v="5"/>
    <x v="11"/>
    <x v="0"/>
    <n v="3495524"/>
    <x v="10"/>
    <d v="1899-12-30T18:39:00"/>
    <n v="51860"/>
    <n v="18130"/>
    <n v="33730"/>
    <n v="28962120"/>
    <x v="0"/>
    <s v="PATIO 4"/>
    <n v="-100"/>
    <n v="-2.9559562518474726E-3"/>
    <x v="0"/>
    <d v="1899-12-30T08:04:00"/>
  </r>
  <r>
    <n v="334"/>
    <n v="19623"/>
    <x v="9"/>
    <d v="1899-12-30T10:41:00"/>
    <s v="TKF-858"/>
    <x v="1"/>
    <n v="48440"/>
    <n v="17960"/>
    <n v="30480"/>
    <n v="29006720"/>
    <x v="0"/>
    <x v="3"/>
    <x v="11"/>
    <x v="0"/>
    <n v="3496024"/>
    <x v="10"/>
    <d v="1899-12-30T23:08:00"/>
    <n v="48260"/>
    <n v="17810"/>
    <n v="30450"/>
    <n v="28992570"/>
    <x v="0"/>
    <s v="PATIO 4"/>
    <n v="-30"/>
    <n v="-9.8425196850393699E-4"/>
    <x v="0"/>
    <d v="1899-12-30T12:27:00"/>
  </r>
  <r>
    <n v="335"/>
    <n v="19624"/>
    <x v="9"/>
    <d v="1899-12-30T10:45:00"/>
    <s v="WNP-941"/>
    <x v="1"/>
    <n v="52200"/>
    <n v="17610"/>
    <n v="34590"/>
    <n v="29041310"/>
    <x v="1"/>
    <x v="4"/>
    <x v="9"/>
    <x v="1"/>
    <n v="3495564"/>
    <x v="10"/>
    <d v="1899-12-30T19:00:00"/>
    <n v="52240"/>
    <n v="17670"/>
    <n v="34570"/>
    <n v="29027140"/>
    <x v="1"/>
    <s v="PATIO 4"/>
    <n v="-20"/>
    <n v="-5.7820179242555657E-4"/>
    <x v="0"/>
    <d v="1899-12-30T08:15:00"/>
  </r>
  <r>
    <n v="336"/>
    <n v="19625"/>
    <x v="9"/>
    <d v="1899-12-30T11:22:00"/>
    <s v="SXS-558"/>
    <x v="1"/>
    <n v="48500"/>
    <n v="16870"/>
    <n v="31630"/>
    <n v="29072940"/>
    <x v="1"/>
    <x v="3"/>
    <x v="9"/>
    <x v="1"/>
    <n v="3495844"/>
    <x v="10"/>
    <d v="1899-12-30T21:05:00"/>
    <n v="48380"/>
    <n v="16690"/>
    <n v="31690"/>
    <n v="29058830"/>
    <x v="1"/>
    <s v="PATIO 4"/>
    <n v="60"/>
    <n v="1.8969332911792601E-3"/>
    <x v="0"/>
    <d v="1899-12-30T09:43:00"/>
  </r>
  <r>
    <n v="337"/>
    <n v="19627"/>
    <x v="9"/>
    <d v="1899-12-30T11:29:00"/>
    <s v="GDX-786"/>
    <x v="1"/>
    <n v="51560"/>
    <n v="17620"/>
    <n v="33940"/>
    <n v="29106880"/>
    <x v="0"/>
    <x v="4"/>
    <x v="11"/>
    <x v="0"/>
    <n v="3495584"/>
    <x v="10"/>
    <d v="1899-12-30T19:02:00"/>
    <n v="51620"/>
    <n v="17700"/>
    <n v="33920"/>
    <n v="29092750"/>
    <x v="0"/>
    <s v="PATIO 4"/>
    <n v="-20"/>
    <n v="-5.8927519151443723E-4"/>
    <x v="0"/>
    <d v="1899-12-30T07:33:00"/>
  </r>
  <r>
    <n v="338"/>
    <n v="19630"/>
    <x v="9"/>
    <d v="1899-12-30T11:40:00"/>
    <s v="SNR-888"/>
    <x v="1"/>
    <n v="51880"/>
    <n v="17860"/>
    <n v="34020"/>
    <n v="29140900"/>
    <x v="0"/>
    <x v="5"/>
    <x v="11"/>
    <x v="0"/>
    <n v="3497228"/>
    <x v="9"/>
    <d v="1899-12-30T16:27:00"/>
    <n v="51560"/>
    <n v="17750"/>
    <n v="33810"/>
    <n v="29126560"/>
    <x v="0"/>
    <s v="PATIO 4"/>
    <n v="-210"/>
    <n v="-6.1728395061728392E-3"/>
    <x v="0"/>
    <d v="1899-12-31T04:47:00"/>
  </r>
  <r>
    <n v="339"/>
    <n v="19631"/>
    <x v="9"/>
    <d v="1899-12-30T12:04:00"/>
    <s v="SUL-148"/>
    <x v="1"/>
    <n v="47880"/>
    <n v="17750"/>
    <n v="30130"/>
    <n v="29171030"/>
    <x v="0"/>
    <x v="3"/>
    <x v="11"/>
    <x v="0"/>
    <n v="3496204"/>
    <x v="10"/>
    <d v="1899-12-30T23:45:00"/>
    <n v="47740"/>
    <n v="17610"/>
    <n v="30130"/>
    <n v="29156690"/>
    <x v="0"/>
    <s v="PATIO 4"/>
    <n v="1.0000000000000001E-5"/>
    <n v="0"/>
    <x v="0"/>
    <d v="1899-12-30T11:41:00"/>
  </r>
  <r>
    <n v="340"/>
    <n v="19632"/>
    <x v="9"/>
    <d v="1899-12-30T12:06:00"/>
    <s v="JRO-999"/>
    <x v="1"/>
    <n v="48740"/>
    <n v="17430"/>
    <n v="31310"/>
    <n v="29202340"/>
    <x v="1"/>
    <x v="3"/>
    <x v="9"/>
    <x v="1"/>
    <n v="3495764"/>
    <x v="10"/>
    <d v="1899-12-30T20:40:00"/>
    <n v="48660"/>
    <n v="17200"/>
    <n v="31460"/>
    <n v="29188150"/>
    <x v="1"/>
    <s v="PATIO 4"/>
    <n v="150"/>
    <n v="4.7908016608112424E-3"/>
    <x v="0"/>
    <d v="1899-12-30T08:34:00"/>
  </r>
  <r>
    <n v="341"/>
    <n v="19633"/>
    <x v="9"/>
    <d v="1899-12-30T12:25:00"/>
    <s v="STO-302"/>
    <x v="1"/>
    <n v="51780"/>
    <n v="17290"/>
    <n v="34490"/>
    <n v="29236830"/>
    <x v="0"/>
    <x v="4"/>
    <x v="11"/>
    <x v="0"/>
    <n v="3495945"/>
    <x v="10"/>
    <d v="1899-12-30T22:04:00"/>
    <n v="51860"/>
    <n v="17310"/>
    <n v="34550"/>
    <n v="29222700"/>
    <x v="0"/>
    <s v="PATIO 4"/>
    <n v="60"/>
    <n v="1.7396346767178893E-3"/>
    <x v="0"/>
    <d v="1899-12-30T09:39:00"/>
  </r>
  <r>
    <n v="342"/>
    <n v="19634"/>
    <x v="9"/>
    <d v="1899-12-30T12:28:00"/>
    <s v="SOE-646"/>
    <x v="1"/>
    <n v="48580"/>
    <n v="16710"/>
    <n v="31870"/>
    <n v="29268700"/>
    <x v="1"/>
    <x v="3"/>
    <x v="9"/>
    <x v="1"/>
    <n v="3496864"/>
    <x v="9"/>
    <d v="1899-12-30T08:53:00"/>
    <n v="48740"/>
    <n v="16770"/>
    <n v="31970"/>
    <n v="29254670"/>
    <x v="1"/>
    <s v="PATIO 4"/>
    <n v="100"/>
    <n v="3.1377470975839346E-3"/>
    <x v="0"/>
    <d v="1899-12-30T20:25:00"/>
  </r>
  <r>
    <n v="343"/>
    <n v="19635"/>
    <x v="9"/>
    <d v="1899-12-30T13:33:00"/>
    <s v="JRP-081"/>
    <x v="1"/>
    <n v="48900"/>
    <n v="17270"/>
    <n v="31630"/>
    <n v="29300330"/>
    <x v="0"/>
    <x v="3"/>
    <x v="11"/>
    <x v="0"/>
    <n v="3496005"/>
    <x v="10"/>
    <d v="1899-12-30T22:37:00"/>
    <n v="48760"/>
    <n v="17140"/>
    <n v="31620"/>
    <n v="29286290"/>
    <x v="0"/>
    <s v="PATIO 4"/>
    <n v="-10"/>
    <n v="-3.1615554852987672E-4"/>
    <x v="0"/>
    <d v="1899-12-30T09:04:00"/>
  </r>
  <r>
    <n v="344"/>
    <n v="19636"/>
    <x v="9"/>
    <d v="1899-12-30T13:41:00"/>
    <s v="TRN-093"/>
    <x v="1"/>
    <n v="51820"/>
    <n v="17000"/>
    <n v="34820"/>
    <n v="29335150"/>
    <x v="0"/>
    <x v="4"/>
    <x v="11"/>
    <x v="0"/>
    <n v="3495947"/>
    <x v="10"/>
    <d v="1899-12-30T22:12:00"/>
    <n v="51760"/>
    <n v="17080"/>
    <n v="34680"/>
    <n v="29320970"/>
    <x v="0"/>
    <s v="PATIO 4"/>
    <n v="-140"/>
    <n v="-4.0206777713957496E-3"/>
    <x v="0"/>
    <d v="1899-12-30T08:31:00"/>
  </r>
  <r>
    <n v="345"/>
    <n v="19638"/>
    <x v="9"/>
    <d v="1899-12-30T14:05:00"/>
    <s v="SMI-498"/>
    <x v="1"/>
    <n v="48980"/>
    <n v="17790"/>
    <n v="31190"/>
    <n v="29366340"/>
    <x v="0"/>
    <x v="3"/>
    <x v="11"/>
    <x v="0"/>
    <n v="3495924"/>
    <x v="10"/>
    <d v="1899-12-30T21:29:00"/>
    <n v="48880"/>
    <n v="17730"/>
    <n v="31150"/>
    <n v="29352120"/>
    <x v="0"/>
    <s v="PATIO 4"/>
    <n v="-40"/>
    <n v="-1.2824623276691247E-3"/>
    <x v="0"/>
    <d v="1899-12-30T07:24:00"/>
  </r>
  <r>
    <n v="346"/>
    <n v="19640"/>
    <x v="9"/>
    <d v="1899-12-30T14:14:00"/>
    <s v="TMI-773"/>
    <x v="1"/>
    <n v="48520"/>
    <n v="17240"/>
    <n v="31280"/>
    <n v="29397620"/>
    <x v="0"/>
    <x v="3"/>
    <x v="11"/>
    <x v="0"/>
    <n v="3496004"/>
    <x v="10"/>
    <d v="1899-12-30T22:15:00"/>
    <n v="48280"/>
    <n v="17550"/>
    <n v="30730"/>
    <n v="29382850"/>
    <x v="0"/>
    <s v="PATIO 4"/>
    <n v="-550"/>
    <n v="-1.7583120204603581E-2"/>
    <x v="0"/>
    <d v="1899-12-30T08:01:00"/>
  </r>
  <r>
    <n v="347"/>
    <n v="19641"/>
    <x v="9"/>
    <d v="1899-12-30T14:33:00"/>
    <s v="WMB-234"/>
    <x v="1"/>
    <n v="48940"/>
    <n v="17690"/>
    <n v="31250"/>
    <n v="29428870"/>
    <x v="3"/>
    <x v="3"/>
    <x v="10"/>
    <x v="3"/>
    <n v="3496085"/>
    <x v="10"/>
    <d v="1899-12-30T23:30:00"/>
    <n v="48780"/>
    <n v="17650"/>
    <n v="31130"/>
    <n v="29413980"/>
    <x v="0"/>
    <s v="PATIO 4"/>
    <n v="-120"/>
    <n v="-3.8400000000000001E-3"/>
    <x v="0"/>
    <d v="1899-12-30T08:57:00"/>
  </r>
  <r>
    <n v="348"/>
    <n v="19642"/>
    <x v="9"/>
    <d v="1899-12-30T14:42:00"/>
    <s v="JRP-091"/>
    <x v="1"/>
    <n v="48840"/>
    <n v="17730"/>
    <n v="31110"/>
    <n v="29459980"/>
    <x v="0"/>
    <x v="3"/>
    <x v="11"/>
    <x v="0"/>
    <n v="3496284"/>
    <x v="10"/>
    <d v="1899-12-30T23:55:00"/>
    <n v="48720"/>
    <n v="17610"/>
    <n v="31110"/>
    <n v="29445090"/>
    <x v="0"/>
    <s v="PATIO 4"/>
    <n v="1.0000000000000001E-5"/>
    <n v="0"/>
    <x v="0"/>
    <d v="1899-12-30T09:13:00"/>
  </r>
  <r>
    <n v="349"/>
    <n v="19644"/>
    <x v="9"/>
    <d v="1899-12-30T15:09:00"/>
    <s v="JRO-994"/>
    <x v="1"/>
    <n v="48940"/>
    <n v="17380"/>
    <n v="31560"/>
    <n v="29491540"/>
    <x v="0"/>
    <x v="3"/>
    <x v="11"/>
    <x v="0"/>
    <n v="3496704"/>
    <x v="9"/>
    <d v="1899-12-30T08:05:00"/>
    <n v="48900"/>
    <n v="17350"/>
    <n v="31550"/>
    <n v="29476640"/>
    <x v="0"/>
    <s v="PATIO 4"/>
    <n v="-10"/>
    <n v="-3.1685678073510771E-4"/>
    <x v="0"/>
    <d v="1899-12-30T16:56:00"/>
  </r>
  <r>
    <n v="350"/>
    <n v="19645"/>
    <x v="9"/>
    <d v="1899-12-30T15:25:00"/>
    <s v="TMF-819"/>
    <x v="1"/>
    <n v="49300"/>
    <n v="17380"/>
    <n v="31920"/>
    <n v="29523460"/>
    <x v="0"/>
    <x v="3"/>
    <x v="11"/>
    <x v="0"/>
    <n v="3497084"/>
    <x v="9"/>
    <d v="1899-12-30T10:09:00"/>
    <n v="49040"/>
    <n v="17250"/>
    <n v="31790"/>
    <n v="29508430"/>
    <x v="0"/>
    <s v="PATIO 4"/>
    <n v="-130"/>
    <n v="-4.0726817042606514E-3"/>
    <x v="0"/>
    <d v="1899-12-30T18:44:00"/>
  </r>
  <r>
    <n v="351"/>
    <n v="19649"/>
    <x v="9"/>
    <d v="1899-12-30T15:51:00"/>
    <s v="JRP-073"/>
    <x v="1"/>
    <n v="48720"/>
    <n v="17570"/>
    <n v="31150"/>
    <n v="29554610"/>
    <x v="0"/>
    <x v="3"/>
    <x v="11"/>
    <x v="0"/>
    <n v="3496144"/>
    <x v="10"/>
    <d v="1899-12-30T23:35:00"/>
    <n v="48540"/>
    <n v="17480"/>
    <n v="31060"/>
    <n v="29539490"/>
    <x v="0"/>
    <s v="PATIO 4"/>
    <n v="-90"/>
    <n v="-2.8892455858747996E-3"/>
    <x v="0"/>
    <d v="1899-12-30T07:44:00"/>
  </r>
  <r>
    <n v="352"/>
    <n v="19648"/>
    <x v="9"/>
    <d v="1899-12-30T16:44:00"/>
    <s v="SXU-870"/>
    <x v="1"/>
    <n v="47960"/>
    <n v="17550"/>
    <n v="30410"/>
    <n v="29585020"/>
    <x v="0"/>
    <x v="3"/>
    <x v="11"/>
    <x v="0"/>
    <n v="3497104"/>
    <x v="9"/>
    <d v="1899-12-30T10:10:00"/>
    <n v="47780"/>
    <n v="17390"/>
    <n v="30390"/>
    <n v="29569880"/>
    <x v="0"/>
    <s v="PATIO 4"/>
    <n v="-20"/>
    <n v="-6.5767839526471557E-4"/>
    <x v="0"/>
    <d v="1899-12-30T17:26:00"/>
  </r>
  <r>
    <n v="353"/>
    <n v="19652"/>
    <x v="9"/>
    <d v="1899-12-30T15:30:00"/>
    <s v="ZDA-274"/>
    <x v="1"/>
    <n v="48260"/>
    <n v="17150"/>
    <n v="31110"/>
    <n v="29616130"/>
    <x v="3"/>
    <x v="3"/>
    <x v="10"/>
    <x v="3"/>
    <n v="3496604"/>
    <x v="9"/>
    <d v="1899-12-30T07:56:00"/>
    <n v="48140"/>
    <n v="17090"/>
    <n v="31050"/>
    <n v="29600930"/>
    <x v="0"/>
    <s v="PATIO 4"/>
    <n v="-60"/>
    <n v="-1.9286403085824494E-3"/>
    <x v="0"/>
    <d v="1899-12-30T16:26:00"/>
  </r>
  <r>
    <n v="354"/>
    <n v="19653"/>
    <x v="9"/>
    <d v="1899-12-30T15:35:00"/>
    <s v="XVH-367"/>
    <x v="1"/>
    <n v="48260"/>
    <n v="17230"/>
    <n v="31030"/>
    <n v="29647160"/>
    <x v="3"/>
    <x v="3"/>
    <x v="10"/>
    <x v="3"/>
    <n v="3496724"/>
    <x v="9"/>
    <d v="1899-12-30T08:27:00"/>
    <n v="48120"/>
    <n v="17170"/>
    <n v="30950"/>
    <n v="29631880"/>
    <x v="0"/>
    <s v="PATIO 4"/>
    <n v="-80"/>
    <n v="-2.5781501772478249E-3"/>
    <x v="0"/>
    <d v="1899-12-30T16:52:00"/>
  </r>
  <r>
    <n v="355"/>
    <n v="19661"/>
    <x v="9"/>
    <d v="1899-12-30T16:46:00"/>
    <s v="TLK-055"/>
    <x v="1"/>
    <n v="48020"/>
    <n v="17140"/>
    <n v="30880"/>
    <n v="29678040"/>
    <x v="0"/>
    <x v="3"/>
    <x v="11"/>
    <x v="0"/>
    <n v="3496944"/>
    <x v="9"/>
    <d v="1899-12-30T09:10:00"/>
    <n v="47840"/>
    <n v="17100"/>
    <n v="30740"/>
    <n v="29662620"/>
    <x v="0"/>
    <s v="PATIO 4"/>
    <n v="-140"/>
    <n v="-4.5336787564766836E-3"/>
    <x v="0"/>
    <d v="1899-12-30T16:24:00"/>
  </r>
  <r>
    <n v="356"/>
    <n v="19662"/>
    <x v="9"/>
    <d v="1899-12-30T17:04:00"/>
    <s v="SSW-836"/>
    <x v="1"/>
    <n v="48780"/>
    <n v="17490"/>
    <n v="31290"/>
    <n v="29709330"/>
    <x v="0"/>
    <x v="3"/>
    <x v="11"/>
    <x v="0"/>
    <n v="3497004"/>
    <x v="9"/>
    <d v="1899-12-30T09:20:00"/>
    <n v="48680"/>
    <n v="17380"/>
    <n v="31300"/>
    <n v="29693920"/>
    <x v="0"/>
    <s v="PATIO 4"/>
    <n v="10"/>
    <n v="3.1959092361776926E-4"/>
    <x v="0"/>
    <d v="1899-12-30T16:16:00"/>
  </r>
  <r>
    <n v="357"/>
    <n v="19675"/>
    <x v="9"/>
    <d v="1899-12-30T17:11:00"/>
    <s v="TKD-337"/>
    <x v="1"/>
    <n v="48620"/>
    <n v="16510"/>
    <n v="32110"/>
    <n v="29741440"/>
    <x v="0"/>
    <x v="3"/>
    <x v="11"/>
    <x v="0"/>
    <n v="3497194"/>
    <x v="9"/>
    <d v="1899-12-30T13:48:00"/>
    <n v="48480"/>
    <n v="16360"/>
    <n v="32120"/>
    <n v="29726040"/>
    <x v="0"/>
    <s v="PATIO 4"/>
    <n v="10"/>
    <n v="3.114294612270321E-4"/>
    <x v="0"/>
    <d v="1899-12-30T20:37:00"/>
  </r>
  <r>
    <n v="358"/>
    <n v="19676"/>
    <x v="9"/>
    <d v="1899-12-30T17:25:00"/>
    <s v="SKI-254"/>
    <x v="1"/>
    <n v="48760"/>
    <n v="17940"/>
    <n v="30820"/>
    <n v="29772260"/>
    <x v="3"/>
    <x v="3"/>
    <x v="10"/>
    <x v="3"/>
    <n v="3497213"/>
    <x v="9"/>
    <d v="1899-12-30T15:05:00"/>
    <n v="48440"/>
    <n v="17850"/>
    <n v="30590"/>
    <n v="29756630"/>
    <x v="0"/>
    <s v="PATIO 4"/>
    <n v="-230"/>
    <n v="-7.462686567164179E-3"/>
    <x v="0"/>
    <d v="1899-12-30T21:40:00"/>
  </r>
  <r>
    <n v="359"/>
    <n v="19677"/>
    <x v="9"/>
    <d v="1899-12-30T17:36:00"/>
    <s v="WAD-711"/>
    <x v="1"/>
    <n v="48580"/>
    <n v="17960"/>
    <n v="30620"/>
    <n v="29802880"/>
    <x v="3"/>
    <x v="3"/>
    <x v="10"/>
    <x v="3"/>
    <n v="3497168"/>
    <x v="9"/>
    <d v="1899-12-30T10:46:00"/>
    <n v="48420"/>
    <n v="17870"/>
    <n v="30550"/>
    <n v="29787180"/>
    <x v="0"/>
    <s v="PATIO 4"/>
    <n v="-70"/>
    <n v="-2.2860875244937948E-3"/>
    <x v="0"/>
    <d v="1899-12-30T17:10:00"/>
  </r>
  <r>
    <n v="360"/>
    <n v="19684"/>
    <x v="9"/>
    <d v="1899-12-30T18:07:00"/>
    <s v="TSR-898"/>
    <x v="1"/>
    <n v="48080"/>
    <n v="17640"/>
    <n v="30440"/>
    <n v="29833320"/>
    <x v="0"/>
    <x v="3"/>
    <x v="11"/>
    <x v="0"/>
    <n v="3497169"/>
    <x v="9"/>
    <d v="1899-12-30T11:00:00"/>
    <n v="47740"/>
    <n v="17520"/>
    <n v="30220"/>
    <n v="29817400"/>
    <x v="0"/>
    <s v="PATIO 4"/>
    <n v="-220"/>
    <n v="-7.2273324572930354E-3"/>
    <x v="0"/>
    <d v="1899-12-30T16:53:00"/>
  </r>
  <r>
    <n v="361"/>
    <n v="19687"/>
    <x v="9"/>
    <d v="1899-12-30T19:20:00"/>
    <s v="TIO-245"/>
    <x v="1"/>
    <n v="48800"/>
    <n v="17650"/>
    <n v="31150"/>
    <n v="29864470"/>
    <x v="0"/>
    <x v="3"/>
    <x v="11"/>
    <x v="0"/>
    <n v="3497184"/>
    <x v="9"/>
    <d v="1899-12-30T11:44:00"/>
    <n v="48500"/>
    <n v="17700"/>
    <n v="30800"/>
    <n v="29848200"/>
    <x v="0"/>
    <s v="PATIO 4"/>
    <n v="-350"/>
    <n v="-1.1235955056179775E-2"/>
    <x v="0"/>
    <d v="1899-12-30T16:24:00"/>
  </r>
  <r>
    <n v="362"/>
    <n v="19688"/>
    <x v="9"/>
    <d v="1899-12-30T19:28:00"/>
    <s v="STW-825"/>
    <x v="1"/>
    <n v="51500"/>
    <n v="17250"/>
    <n v="34250"/>
    <n v="29898720"/>
    <x v="0"/>
    <x v="4"/>
    <x v="11"/>
    <x v="0"/>
    <n v="3497144"/>
    <x v="9"/>
    <d v="1899-12-30T10:15:00"/>
    <n v="51600"/>
    <n v="17320"/>
    <n v="34280"/>
    <n v="29882480"/>
    <x v="0"/>
    <s v="PATIO 4"/>
    <n v="30"/>
    <n v="8.7591240875912405E-4"/>
    <x v="0"/>
    <d v="1899-12-30T14:47:00"/>
  </r>
  <r>
    <n v="363"/>
    <n v="19710"/>
    <x v="9"/>
    <d v="1899-12-30T23:03:00"/>
    <s v="JRP-080"/>
    <x v="1"/>
    <n v="48220"/>
    <n v="17310"/>
    <n v="30910"/>
    <n v="29929630"/>
    <x v="3"/>
    <x v="3"/>
    <x v="10"/>
    <x v="3"/>
    <n v="3497226"/>
    <x v="9"/>
    <d v="1899-12-30T15:32:00"/>
    <n v="48040"/>
    <n v="17210"/>
    <n v="30830"/>
    <n v="29913310"/>
    <x v="0"/>
    <s v="PATIO 4"/>
    <n v="-80"/>
    <n v="-2.5881591717890652E-3"/>
    <x v="0"/>
    <d v="1899-12-30T16:29:00"/>
  </r>
  <r>
    <n v="364"/>
    <n v="19715"/>
    <x v="9"/>
    <d v="1899-12-30T23:38:00"/>
    <s v="JRP-060"/>
    <x v="1"/>
    <n v="48980"/>
    <n v="17200"/>
    <n v="31780"/>
    <n v="29961410"/>
    <x v="3"/>
    <x v="3"/>
    <x v="10"/>
    <x v="3"/>
    <n v="3497195"/>
    <x v="9"/>
    <d v="1899-12-30T13:49:00"/>
    <n v="48900"/>
    <n v="17080"/>
    <n v="31820"/>
    <n v="29945130"/>
    <x v="0"/>
    <s v="PATIO 4"/>
    <n v="40"/>
    <n v="1.2586532410320957E-3"/>
    <x v="0"/>
    <d v="1899-12-30T14:11:00"/>
  </r>
  <r>
    <n v="365"/>
    <n v="19721"/>
    <x v="9"/>
    <d v="1899-12-30T23:54:00"/>
    <s v="ZDA-366"/>
    <x v="1"/>
    <n v="51620"/>
    <n v="18230"/>
    <n v="33390"/>
    <n v="29994800"/>
    <x v="3"/>
    <x v="2"/>
    <x v="10"/>
    <x v="3"/>
    <n v="3497219"/>
    <x v="9"/>
    <d v="1899-12-30T15:23:00"/>
    <n v="51740"/>
    <n v="18340"/>
    <n v="33400"/>
    <n v="29978530"/>
    <x v="0"/>
    <s v="PATIO 4"/>
    <n v="10"/>
    <n v="2.9949086552860139E-4"/>
    <x v="0"/>
    <d v="1899-12-30T15:29:00"/>
  </r>
  <r>
    <n v="366"/>
    <n v="19727"/>
    <x v="10"/>
    <d v="1899-12-30T02:10:00"/>
    <s v="ESQ-417"/>
    <x v="1"/>
    <n v="52220"/>
    <n v="18470"/>
    <n v="33750"/>
    <n v="30028550"/>
    <x v="3"/>
    <x v="5"/>
    <x v="10"/>
    <x v="3"/>
    <n v="3497185"/>
    <x v="9"/>
    <d v="1899-12-30T11:59:00"/>
    <n v="52000"/>
    <n v="18080"/>
    <n v="33920"/>
    <n v="30012450"/>
    <x v="0"/>
    <s v="PATIO 4"/>
    <n v="170"/>
    <n v="5.0370370370370369E-3"/>
    <x v="0"/>
    <d v="1899-12-30T09:49:00"/>
  </r>
  <r>
    <n v="367"/>
    <n v="19730"/>
    <x v="10"/>
    <d v="1899-12-30T02:58:00"/>
    <s v="SMA-268"/>
    <x v="1"/>
    <n v="48900"/>
    <n v="17490"/>
    <n v="31410"/>
    <n v="30059960"/>
    <x v="3"/>
    <x v="3"/>
    <x v="10"/>
    <x v="3"/>
    <n v="3497289"/>
    <x v="9"/>
    <d v="1899-12-30T17:43:00"/>
    <n v="49240"/>
    <n v="17330"/>
    <n v="31910"/>
    <n v="30044360"/>
    <x v="0"/>
    <s v="PATIO 4"/>
    <n v="500"/>
    <n v="1.5918497293855461E-2"/>
    <x v="0"/>
    <d v="1899-12-30T14:45:00"/>
  </r>
  <r>
    <n v="368"/>
    <n v="19731"/>
    <x v="10"/>
    <d v="1899-12-30T03:25:00"/>
    <s v="UPR-974"/>
    <x v="1"/>
    <n v="48560"/>
    <n v="17200"/>
    <n v="31360"/>
    <n v="30091320"/>
    <x v="3"/>
    <x v="3"/>
    <x v="10"/>
    <x v="3"/>
    <n v="3497196"/>
    <x v="9"/>
    <d v="1899-12-30T15:06:00"/>
    <n v="48360"/>
    <n v="16960"/>
    <n v="31400"/>
    <n v="30075760"/>
    <x v="0"/>
    <s v="PATIO 4"/>
    <n v="40"/>
    <n v="1.2755102040816326E-3"/>
    <x v="0"/>
    <d v="1899-12-30T11:41:00"/>
  </r>
  <r>
    <n v="369"/>
    <n v="19732"/>
    <x v="10"/>
    <d v="1899-12-30T03:59:00"/>
    <s v="SMI-498"/>
    <x v="1"/>
    <n v="48780"/>
    <n v="17880"/>
    <n v="30900"/>
    <n v="30122220"/>
    <x v="3"/>
    <x v="3"/>
    <x v="10"/>
    <x v="3"/>
    <n v="3497247"/>
    <x v="9"/>
    <d v="1899-12-30T15:48:00"/>
    <n v="48680"/>
    <n v="17750"/>
    <n v="30930"/>
    <n v="30106690"/>
    <x v="0"/>
    <s v="PATIO 4"/>
    <n v="30"/>
    <n v="9.7087378640776695E-4"/>
    <x v="0"/>
    <d v="1899-12-30T11:49:00"/>
  </r>
  <r>
    <n v="370"/>
    <n v="19739"/>
    <x v="10"/>
    <d v="1899-12-30T04:23:00"/>
    <s v="JRP-019"/>
    <x v="1"/>
    <n v="48500"/>
    <n v="17250"/>
    <n v="31250"/>
    <n v="30153470"/>
    <x v="3"/>
    <x v="3"/>
    <x v="10"/>
    <x v="3"/>
    <n v="3497273"/>
    <x v="9"/>
    <d v="1899-12-30T16:47:00"/>
    <n v="48380"/>
    <n v="17160"/>
    <n v="31220"/>
    <n v="30137910"/>
    <x v="0"/>
    <s v="PATIO 4"/>
    <n v="-30"/>
    <n v="-9.6000000000000002E-4"/>
    <x v="0"/>
    <d v="1899-12-30T12:24:00"/>
  </r>
  <r>
    <n v="371"/>
    <n v="19740"/>
    <x v="10"/>
    <d v="1899-12-30T04:40:00"/>
    <s v="JRO-999"/>
    <x v="1"/>
    <n v="48580"/>
    <n v="17420"/>
    <n v="31160"/>
    <n v="30184630"/>
    <x v="3"/>
    <x v="3"/>
    <x v="10"/>
    <x v="3"/>
    <n v="3497288"/>
    <x v="9"/>
    <d v="1899-12-30T17:21:00"/>
    <n v="48380"/>
    <n v="17220"/>
    <n v="31160"/>
    <n v="30169070"/>
    <x v="0"/>
    <s v="PATIO 4"/>
    <n v="1.0000000000000001E-5"/>
    <n v="0"/>
    <x v="0"/>
    <d v="1899-12-30T12:41:00"/>
  </r>
  <r>
    <n v="372"/>
    <n v="19751"/>
    <x v="10"/>
    <d v="1899-12-30T04:58:00"/>
    <s v="JRP-057"/>
    <x v="1"/>
    <n v="48320"/>
    <n v="17250"/>
    <n v="31070"/>
    <n v="30215700"/>
    <x v="0"/>
    <x v="3"/>
    <x v="11"/>
    <x v="0"/>
    <n v="3497180"/>
    <x v="9"/>
    <d v="1899-12-30T11:38:00"/>
    <n v="48140"/>
    <n v="17040"/>
    <n v="31100"/>
    <n v="30200170"/>
    <x v="0"/>
    <s v="PATIO 4"/>
    <n v="30"/>
    <n v="9.6556163501770192E-4"/>
    <x v="0"/>
    <d v="1899-12-30T06:40:00"/>
  </r>
  <r>
    <n v="373"/>
    <n v="19761"/>
    <x v="10"/>
    <d v="1899-12-30T05:12:00"/>
    <s v="WMB-234"/>
    <x v="1"/>
    <n v="48780"/>
    <n v="17820"/>
    <n v="30960"/>
    <n v="30246660"/>
    <x v="3"/>
    <x v="3"/>
    <x v="10"/>
    <x v="3"/>
    <n v="3497190"/>
    <x v="9"/>
    <d v="1899-12-30T13:05:00"/>
    <n v="48660"/>
    <n v="17660"/>
    <n v="31000"/>
    <n v="30231170"/>
    <x v="0"/>
    <s v="PATIO 4"/>
    <n v="40"/>
    <n v="1.2919896640826874E-3"/>
    <x v="0"/>
    <d v="1899-12-30T07:53:00"/>
  </r>
  <r>
    <n v="374"/>
    <n v="19778"/>
    <x v="10"/>
    <d v="1899-12-30T08:34:00"/>
    <s v="ZNL-102"/>
    <x v="1"/>
    <n v="51760"/>
    <n v="18290"/>
    <n v="33470"/>
    <n v="30280130"/>
    <x v="1"/>
    <x v="5"/>
    <x v="9"/>
    <x v="1"/>
    <n v="3497276"/>
    <x v="9"/>
    <d v="1899-12-30T17:09:00"/>
    <n v="51800"/>
    <n v="18370"/>
    <n v="33430"/>
    <n v="30264600"/>
    <x v="1"/>
    <s v="PATIO 4"/>
    <n v="-40"/>
    <n v="-1.1951000896325067E-3"/>
    <x v="0"/>
    <d v="1899-12-30T08:35:00"/>
  </r>
  <r>
    <n v="375"/>
    <n v="19779"/>
    <x v="10"/>
    <d v="1899-12-30T08:48:00"/>
    <s v="JYM-553"/>
    <x v="1"/>
    <n v="52100"/>
    <n v="18380"/>
    <n v="33720"/>
    <n v="30313850"/>
    <x v="1"/>
    <x v="5"/>
    <x v="9"/>
    <x v="1"/>
    <n v="3497274"/>
    <x v="9"/>
    <d v="1899-12-30T17:01:00"/>
    <n v="52320"/>
    <n v="18690"/>
    <n v="33630"/>
    <n v="30298230"/>
    <x v="1"/>
    <s v="PATIO 4"/>
    <n v="-90"/>
    <n v="-2.6690391459074734E-3"/>
    <x v="0"/>
    <d v="1899-12-30T08:13:00"/>
  </r>
  <r>
    <n v="376"/>
    <n v="19780"/>
    <x v="10"/>
    <d v="1899-12-30T08:52:00"/>
    <s v="JYM-720"/>
    <x v="1"/>
    <n v="52040"/>
    <n v="17250"/>
    <n v="34790"/>
    <n v="30348640"/>
    <x v="0"/>
    <x v="4"/>
    <x v="11"/>
    <x v="0"/>
    <n v="3497284"/>
    <x v="9"/>
    <d v="1899-12-30T17:10:00"/>
    <n v="52120"/>
    <n v="17480"/>
    <n v="34640"/>
    <n v="30332870"/>
    <x v="0"/>
    <s v="PATIO 4"/>
    <n v="-150"/>
    <n v="-4.3115837884449551E-3"/>
    <x v="0"/>
    <d v="1899-12-30T08:18:00"/>
  </r>
  <r>
    <n v="377"/>
    <n v="19782"/>
    <x v="10"/>
    <d v="1899-12-30T09:00:00"/>
    <s v="JRP-091"/>
    <x v="1"/>
    <n v="48760"/>
    <n v="17580"/>
    <n v="31180"/>
    <n v="30379820"/>
    <x v="1"/>
    <x v="3"/>
    <x v="9"/>
    <x v="1"/>
    <n v="3497330"/>
    <x v="9"/>
    <d v="1899-12-30T18:34:00"/>
    <n v="48600"/>
    <n v="17390"/>
    <n v="31210"/>
    <n v="30364080"/>
    <x v="1"/>
    <s v="PATIO 4"/>
    <n v="30"/>
    <n v="9.6215522771007055E-4"/>
    <x v="0"/>
    <d v="1899-12-30T09:34:00"/>
  </r>
  <r>
    <n v="378"/>
    <n v="19784"/>
    <x v="10"/>
    <d v="1899-12-30T09:10:00"/>
    <s v="WNP-941"/>
    <x v="1"/>
    <n v="51800"/>
    <n v="17710"/>
    <n v="34090"/>
    <n v="30413910"/>
    <x v="0"/>
    <x v="4"/>
    <x v="11"/>
    <x v="0"/>
    <n v="3497291"/>
    <x v="9"/>
    <d v="1899-12-30T17:41:00"/>
    <n v="51900"/>
    <n v="17740"/>
    <n v="34160"/>
    <n v="30398240"/>
    <x v="0"/>
    <s v="PATIO 4"/>
    <n v="70"/>
    <n v="2.0533880903490761E-3"/>
    <x v="0"/>
    <d v="1899-12-30T08:31:00"/>
  </r>
  <r>
    <n v="379"/>
    <n v="19783"/>
    <x v="10"/>
    <d v="1899-12-30T09:15:00"/>
    <s v="JRP-073"/>
    <x v="1"/>
    <n v="48900"/>
    <n v="17610"/>
    <n v="31290"/>
    <n v="30445200"/>
    <x v="1"/>
    <x v="3"/>
    <x v="9"/>
    <x v="1"/>
    <n v="3497269"/>
    <x v="9"/>
    <d v="1899-12-30T16:28:00"/>
    <n v="48760"/>
    <n v="17470"/>
    <n v="31290"/>
    <n v="30429530"/>
    <x v="1"/>
    <s v="PATIO 4"/>
    <n v="1.0000000000000001E-5"/>
    <n v="0"/>
    <x v="0"/>
    <d v="1899-12-30T07:13:00"/>
  </r>
  <r>
    <n v="380"/>
    <n v="19785"/>
    <x v="10"/>
    <d v="1899-12-30T09:24:00"/>
    <s v="GDX-786"/>
    <x v="1"/>
    <n v="52660"/>
    <n v="17730"/>
    <n v="34930"/>
    <n v="30480130"/>
    <x v="0"/>
    <x v="4"/>
    <x v="11"/>
    <x v="0"/>
    <n v="3497286"/>
    <x v="9"/>
    <d v="1899-12-30T17:19:00"/>
    <n v="52660"/>
    <n v="17770"/>
    <n v="34890"/>
    <n v="30464420"/>
    <x v="0"/>
    <s v="PATIO 4"/>
    <n v="-40"/>
    <n v="-1.145147437732608E-3"/>
    <x v="0"/>
    <d v="1899-12-30T07:55:00"/>
  </r>
  <r>
    <n v="381"/>
    <n v="19786"/>
    <x v="10"/>
    <d v="1899-12-30T09:36:00"/>
    <s v="SXS-558"/>
    <x v="1"/>
    <n v="48880"/>
    <n v="16940"/>
    <n v="31940"/>
    <n v="30512070"/>
    <x v="1"/>
    <x v="3"/>
    <x v="9"/>
    <x v="1"/>
    <n v="3497325"/>
    <x v="9"/>
    <d v="1899-12-30T18:26:00"/>
    <n v="48720"/>
    <n v="16800"/>
    <n v="31920"/>
    <n v="30496340"/>
    <x v="0"/>
    <s v="PATIO 4"/>
    <n v="-20"/>
    <n v="-6.2617407639323729E-4"/>
    <x v="0"/>
    <d v="1899-12-30T08:50:00"/>
  </r>
  <r>
    <n v="382"/>
    <n v="19787"/>
    <x v="10"/>
    <d v="1899-12-30T09:54:00"/>
    <s v="VMT-018"/>
    <x v="1"/>
    <n v="50600"/>
    <n v="17230"/>
    <n v="33370"/>
    <n v="30545440"/>
    <x v="0"/>
    <x v="3"/>
    <x v="11"/>
    <x v="0"/>
    <n v="3497397"/>
    <x v="9"/>
    <d v="1899-12-30T23:23:00"/>
    <n v="50540"/>
    <n v="17380"/>
    <n v="33160"/>
    <n v="30529500"/>
    <x v="0"/>
    <s v="PATIO 4"/>
    <n v="-210"/>
    <n v="-6.2930776146239136E-3"/>
    <x v="0"/>
    <d v="1899-12-30T13:29:00"/>
  </r>
  <r>
    <n v="383"/>
    <n v="19809"/>
    <x v="10"/>
    <d v="1899-12-30T11:35:00"/>
    <s v="JRP-081"/>
    <x v="1"/>
    <n v="48980"/>
    <n v="17410"/>
    <n v="31570"/>
    <n v="30577010"/>
    <x v="0"/>
    <x v="3"/>
    <x v="11"/>
    <x v="0"/>
    <n v="3497370"/>
    <x v="9"/>
    <d v="1899-12-30T21:16:00"/>
    <n v="48920"/>
    <n v="17200"/>
    <n v="31720"/>
    <n v="30561220"/>
    <x v="0"/>
    <s v="PATIO 4"/>
    <n v="150"/>
    <n v="4.7513462147608489E-3"/>
    <x v="0"/>
    <d v="1899-12-30T09:41:00"/>
  </r>
  <r>
    <n v="384"/>
    <n v="19810"/>
    <x v="10"/>
    <d v="1899-12-30T11:52:00"/>
    <s v="TMI-773"/>
    <x v="1"/>
    <n v="48300"/>
    <n v="17830"/>
    <n v="30470"/>
    <n v="30607480"/>
    <x v="3"/>
    <x v="3"/>
    <x v="10"/>
    <x v="3"/>
    <n v="3497369"/>
    <x v="9"/>
    <d v="1899-12-30T20:58:00"/>
    <n v="48100"/>
    <n v="17250"/>
    <n v="30850"/>
    <n v="30592070"/>
    <x v="0"/>
    <s v="PATIO 4"/>
    <n v="380"/>
    <n v="1.2471283229405973E-2"/>
    <x v="0"/>
    <d v="1899-12-30T09:06:00"/>
  </r>
  <r>
    <n v="385"/>
    <n v="19826"/>
    <x v="10"/>
    <d v="1899-12-30T12:02:00"/>
    <s v="TRN-093"/>
    <x v="1"/>
    <n v="51700"/>
    <n v="17150"/>
    <n v="34550"/>
    <n v="30642030"/>
    <x v="3"/>
    <x v="4"/>
    <x v="10"/>
    <x v="3"/>
    <n v="3497348"/>
    <x v="9"/>
    <d v="1899-12-30T20:16:00"/>
    <n v="51800"/>
    <n v="17130"/>
    <n v="34670"/>
    <n v="30626740"/>
    <x v="0"/>
    <s v="PATIO 4"/>
    <n v="120"/>
    <n v="3.4732272069464545E-3"/>
    <x v="0"/>
    <d v="1899-12-30T08:14:00"/>
  </r>
  <r>
    <n v="386"/>
    <n v="19831"/>
    <x v="10"/>
    <d v="1899-12-30T12:14:00"/>
    <s v="SRP-666"/>
    <x v="1"/>
    <n v="52140"/>
    <n v="16540"/>
    <n v="35600"/>
    <n v="30677630"/>
    <x v="0"/>
    <x v="3"/>
    <x v="11"/>
    <x v="0"/>
    <n v="3497765"/>
    <x v="11"/>
    <d v="1899-12-30T14:07:00"/>
    <n v="52700"/>
    <n v="16980"/>
    <n v="35720"/>
    <n v="30662460"/>
    <x v="0"/>
    <s v="PATIO 4"/>
    <n v="120"/>
    <n v="3.3707865168539327E-3"/>
    <x v="0"/>
    <d v="1899-12-31T01:53:00"/>
  </r>
  <r>
    <n v="387"/>
    <n v="19839"/>
    <x v="10"/>
    <d v="1899-12-30T13:55:00"/>
    <s v="SSZ-728"/>
    <x v="1"/>
    <n v="52140"/>
    <n v="17840"/>
    <n v="34300"/>
    <n v="30711930"/>
    <x v="3"/>
    <x v="5"/>
    <x v="10"/>
    <x v="3"/>
    <n v="3500464"/>
    <x v="12"/>
    <d v="1899-12-30T18:13:00"/>
    <n v="51980"/>
    <n v="17710"/>
    <n v="34270"/>
    <n v="30696730"/>
    <x v="0"/>
    <s v="PATIO 4"/>
    <n v="-30"/>
    <n v="-8.7463556851311952E-4"/>
    <x v="0"/>
    <d v="1900-01-01T04:18:00"/>
  </r>
  <r>
    <n v="388"/>
    <n v="19846"/>
    <x v="10"/>
    <d v="1899-12-30T14:59:00"/>
    <s v="TKF-858"/>
    <x v="1"/>
    <n v="48800"/>
    <n v="17870"/>
    <n v="30930"/>
    <n v="30742860"/>
    <x v="0"/>
    <x v="3"/>
    <x v="11"/>
    <x v="0"/>
    <n v="3497824"/>
    <x v="11"/>
    <d v="1899-12-30T11:58:00"/>
    <n v="49040"/>
    <n v="17800"/>
    <n v="31240"/>
    <n v="30727970"/>
    <x v="0"/>
    <s v="PATIO 4"/>
    <n v="310"/>
    <n v="1.0022631749110895E-2"/>
    <x v="0"/>
    <d v="1899-12-30T20:59:00"/>
  </r>
  <r>
    <n v="389"/>
    <n v="19847"/>
    <x v="10"/>
    <d v="1899-12-30T15:17:00"/>
    <s v="SUL-148"/>
    <x v="1"/>
    <n v="48600"/>
    <n v="17680"/>
    <n v="30920"/>
    <n v="30773780"/>
    <x v="0"/>
    <x v="3"/>
    <x v="11"/>
    <x v="0"/>
    <n v="3497845"/>
    <x v="11"/>
    <d v="1899-12-30T13:07:00"/>
    <n v="48900"/>
    <n v="17630"/>
    <n v="31270"/>
    <n v="30759240"/>
    <x v="0"/>
    <s v="PATIO 4"/>
    <n v="350"/>
    <n v="1.1319534282018111E-2"/>
    <x v="0"/>
    <d v="1899-12-30T21:50:00"/>
  </r>
  <r>
    <n v="390"/>
    <n v="19848"/>
    <x v="10"/>
    <d v="1899-12-30T15:28:00"/>
    <s v="TPP-899"/>
    <x v="1"/>
    <n v="51620"/>
    <n v="17250"/>
    <n v="34370"/>
    <n v="30808150"/>
    <x v="0"/>
    <x v="4"/>
    <x v="11"/>
    <x v="0"/>
    <n v="3497401"/>
    <x v="9"/>
    <d v="1899-12-30T23:31:00"/>
    <n v="51720"/>
    <n v="17360"/>
    <n v="34360"/>
    <n v="30793600"/>
    <x v="0"/>
    <s v="PATIO 4"/>
    <n v="-10"/>
    <n v="-2.9095141111434392E-4"/>
    <x v="0"/>
    <d v="1899-12-30T08:03:00"/>
  </r>
  <r>
    <n v="391"/>
    <n v="19849"/>
    <x v="10"/>
    <d v="1899-12-30T15:59:00"/>
    <s v="XGD-952"/>
    <x v="1"/>
    <n v="52540"/>
    <n v="18030"/>
    <n v="34510"/>
    <n v="30842660"/>
    <x v="0"/>
    <x v="3"/>
    <x v="11"/>
    <x v="0"/>
    <n v="3497456"/>
    <x v="11"/>
    <d v="1899-12-30T08:15:00"/>
    <n v="52500"/>
    <n v="17950"/>
    <n v="34550"/>
    <n v="30828150"/>
    <x v="0"/>
    <s v="PATIO 4"/>
    <n v="40"/>
    <n v="1.1590843233845263E-3"/>
    <x v="0"/>
    <d v="1899-12-30T16:16:00"/>
  </r>
  <r>
    <n v="392"/>
    <n v="19851"/>
    <x v="10"/>
    <d v="1899-12-30T16:30:00"/>
    <s v="TLK-055"/>
    <x v="1"/>
    <n v="48900"/>
    <n v="17430"/>
    <n v="31470"/>
    <n v="30874130"/>
    <x v="3"/>
    <x v="3"/>
    <x v="10"/>
    <x v="3"/>
    <n v="3497404"/>
    <x v="9"/>
    <d v="1899-12-30T23:36:00"/>
    <n v="48920"/>
    <n v="17380"/>
    <n v="31540"/>
    <n v="30859690"/>
    <x v="0"/>
    <s v="PATIO 4"/>
    <n v="70"/>
    <n v="2.2243406418811567E-3"/>
    <x v="0"/>
    <d v="1899-12-30T07:06:00"/>
  </r>
  <r>
    <n v="393"/>
    <n v="19852"/>
    <x v="10"/>
    <d v="1899-12-30T16:40:00"/>
    <s v="SSW-836"/>
    <x v="1"/>
    <n v="48880"/>
    <n v="17430"/>
    <n v="31450"/>
    <n v="30905580"/>
    <x v="3"/>
    <x v="3"/>
    <x v="10"/>
    <x v="3"/>
    <n v="3497585"/>
    <x v="11"/>
    <d v="1899-12-30T10:33:00"/>
    <n v="48900"/>
    <n v="17320"/>
    <n v="31580"/>
    <n v="30891270"/>
    <x v="0"/>
    <s v="PATIO 4"/>
    <n v="130"/>
    <n v="4.1335453100158981E-3"/>
    <x v="0"/>
    <d v="1899-12-30T17:53:00"/>
  </r>
  <r>
    <n v="394"/>
    <n v="19854"/>
    <x v="10"/>
    <d v="1899-12-30T15:52:00"/>
    <s v="STO-302"/>
    <x v="1"/>
    <n v="51400"/>
    <n v="17200"/>
    <n v="34200"/>
    <n v="30939780"/>
    <x v="3"/>
    <x v="4"/>
    <x v="10"/>
    <x v="3"/>
    <n v="3497527"/>
    <x v="11"/>
    <d v="1899-12-30T09:57:00"/>
    <n v="51460"/>
    <n v="17310"/>
    <n v="34150"/>
    <n v="30925420"/>
    <x v="0"/>
    <s v="PATIO 4"/>
    <n v="-50"/>
    <n v="-1.4619883040935672E-3"/>
    <x v="0"/>
    <d v="1899-12-30T18:05:00"/>
  </r>
  <r>
    <n v="395"/>
    <n v="19855"/>
    <x v="10"/>
    <d v="1899-12-30T17:08:00"/>
    <s v="GDY-331"/>
    <x v="1"/>
    <n v="52640"/>
    <n v="18950"/>
    <n v="33690"/>
    <n v="30973470"/>
    <x v="3"/>
    <x v="5"/>
    <x v="10"/>
    <x v="3"/>
    <n v="3497604"/>
    <x v="11"/>
    <d v="1899-12-30T10:58:00"/>
    <n v="52520"/>
    <n v="19170"/>
    <n v="33350"/>
    <n v="30958770"/>
    <x v="0"/>
    <s v="PATIO 4"/>
    <n v="-340"/>
    <n v="-1.0092015434847135E-2"/>
    <x v="0"/>
    <d v="1899-12-30T17:50:00"/>
  </r>
  <r>
    <n v="396"/>
    <n v="19856"/>
    <x v="10"/>
    <d v="1899-12-30T17:23:00"/>
    <s v="TSR-898"/>
    <x v="1"/>
    <n v="48940"/>
    <n v="17620"/>
    <n v="31320"/>
    <n v="31004790"/>
    <x v="3"/>
    <x v="3"/>
    <x v="10"/>
    <x v="3"/>
    <n v="3497487"/>
    <x v="11"/>
    <d v="1899-12-30T09:33:00"/>
    <n v="48920"/>
    <n v="17670"/>
    <n v="31250"/>
    <n v="30990020"/>
    <x v="0"/>
    <s v="PATIO 4"/>
    <n v="-70"/>
    <n v="-2.2349936143039591E-3"/>
    <x v="0"/>
    <d v="1899-12-30T16:10:00"/>
  </r>
  <r>
    <n v="397"/>
    <n v="19859"/>
    <x v="10"/>
    <d v="1899-12-30T19:01:00"/>
    <s v="JRO-994"/>
    <x v="1"/>
    <n v="48960"/>
    <n v="17220"/>
    <n v="31740"/>
    <n v="31036530"/>
    <x v="3"/>
    <x v="3"/>
    <x v="10"/>
    <x v="3"/>
    <n v="3497484"/>
    <x v="11"/>
    <d v="1899-12-30T09:10:00"/>
    <n v="48940"/>
    <n v="17130"/>
    <n v="31810"/>
    <n v="31021830"/>
    <x v="0"/>
    <s v="PATIO 4"/>
    <n v="70"/>
    <n v="2.2054190296156269E-3"/>
    <x v="0"/>
    <d v="1899-12-30T14:09:00"/>
  </r>
  <r>
    <n v="398"/>
    <n v="19860"/>
    <x v="10"/>
    <d v="1899-12-30T19:17:00"/>
    <s v="SXJ-049"/>
    <x v="1"/>
    <n v="52340"/>
    <n v="19740"/>
    <n v="32600"/>
    <n v="31069130"/>
    <x v="3"/>
    <x v="3"/>
    <x v="10"/>
    <x v="3"/>
    <n v="3497865"/>
    <x v="11"/>
    <d v="1899-12-30T13:46:00"/>
    <n v="52420"/>
    <n v="19840"/>
    <n v="32580"/>
    <n v="31054410"/>
    <x v="0"/>
    <s v="PATIO 4"/>
    <n v="-20"/>
    <n v="-6.1349693251533746E-4"/>
    <x v="0"/>
    <d v="1899-12-30T18:29:00"/>
  </r>
  <r>
    <n v="399"/>
    <n v="19865"/>
    <x v="10"/>
    <d v="1899-12-30T19:25:00"/>
    <s v="TMF-819"/>
    <x v="1"/>
    <n v="48220"/>
    <n v="17330"/>
    <n v="30890"/>
    <n v="31100020"/>
    <x v="0"/>
    <x v="3"/>
    <x v="11"/>
    <x v="0"/>
    <n v="3497605"/>
    <x v="11"/>
    <d v="1899-12-30T11:01:00"/>
    <n v="48140"/>
    <n v="17240"/>
    <n v="30900"/>
    <n v="31085310"/>
    <x v="0"/>
    <s v="PATIO 4"/>
    <n v="10"/>
    <n v="3.2372936225315638E-4"/>
    <x v="0"/>
    <d v="1899-12-30T15:36:00"/>
  </r>
  <r>
    <n v="400"/>
    <n v="19867"/>
    <x v="10"/>
    <d v="1899-12-30T19:34:00"/>
    <s v="SXU-870"/>
    <x v="1"/>
    <n v="47960"/>
    <n v="17500"/>
    <n v="30460"/>
    <n v="31130480"/>
    <x v="0"/>
    <x v="3"/>
    <x v="11"/>
    <x v="0"/>
    <n v="3497565"/>
    <x v="11"/>
    <d v="1899-12-30T10:17:00"/>
    <n v="48060"/>
    <n v="17440"/>
    <n v="30620"/>
    <n v="31115930"/>
    <x v="0"/>
    <s v="PATIO 4"/>
    <n v="160"/>
    <n v="5.2527905449770186E-3"/>
    <x v="0"/>
    <d v="1899-12-30T14:43:00"/>
  </r>
  <r>
    <n v="401"/>
    <n v="19868"/>
    <x v="10"/>
    <d v="1899-12-30T20:09:00"/>
    <s v="JRP-057"/>
    <x v="1"/>
    <n v="48960"/>
    <n v="17130"/>
    <n v="31830"/>
    <n v="31162310"/>
    <x v="0"/>
    <x v="3"/>
    <x v="11"/>
    <x v="0"/>
    <n v="3497626"/>
    <x v="11"/>
    <d v="1899-12-30T11:12:00"/>
    <n v="49000"/>
    <n v="17040"/>
    <n v="31960"/>
    <n v="31147890"/>
    <x v="0"/>
    <s v="PATIO 4"/>
    <n v="130"/>
    <n v="4.0841972981464029E-3"/>
    <x v="0"/>
    <d v="1899-12-30T15:03:00"/>
  </r>
  <r>
    <n v="402"/>
    <n v="19869"/>
    <x v="10"/>
    <d v="1899-12-30T20:02:00"/>
    <s v="WAD-711"/>
    <x v="1"/>
    <n v="48600"/>
    <n v="17930"/>
    <n v="30670"/>
    <n v="31192980"/>
    <x v="0"/>
    <x v="3"/>
    <x v="11"/>
    <x v="0"/>
    <n v="3497586"/>
    <x v="11"/>
    <d v="1899-12-30T10:58:00"/>
    <n v="48520"/>
    <n v="17860"/>
    <n v="30660"/>
    <n v="31178550"/>
    <x v="0"/>
    <s v="PATIO 4"/>
    <n v="-10"/>
    <n v="-3.2605151613955004E-4"/>
    <x v="0"/>
    <d v="1899-12-30T14:56:00"/>
  </r>
  <r>
    <n v="403"/>
    <n v="19873"/>
    <x v="10"/>
    <d v="1899-12-30T20:22:00"/>
    <s v="WMB-234"/>
    <x v="1"/>
    <n v="48760"/>
    <n v="17760"/>
    <n v="31000"/>
    <n v="31223980"/>
    <x v="0"/>
    <x v="3"/>
    <x v="11"/>
    <x v="0"/>
    <n v="3497904"/>
    <x v="11"/>
    <d v="1899-12-30T14:35:00"/>
    <n v="48640"/>
    <n v="17650"/>
    <n v="30990"/>
    <n v="31209540"/>
    <x v="0"/>
    <s v="PATIO 4"/>
    <n v="-10"/>
    <n v="-3.2258064516129032E-4"/>
    <x v="0"/>
    <d v="1899-12-30T18:13:00"/>
  </r>
  <r>
    <n v="404"/>
    <n v="19875"/>
    <x v="10"/>
    <d v="1899-12-30T20:32:00"/>
    <s v="STW-825"/>
    <x v="1"/>
    <n v="51900"/>
    <n v="17280"/>
    <n v="34620"/>
    <n v="31258600"/>
    <x v="0"/>
    <x v="4"/>
    <x v="11"/>
    <x v="0"/>
    <n v="3497584"/>
    <x v="11"/>
    <d v="1899-12-30T10:32:00"/>
    <n v="51900"/>
    <n v="17330"/>
    <n v="34570"/>
    <n v="31244110"/>
    <x v="0"/>
    <s v="PATIO 4"/>
    <n v="-50"/>
    <n v="-1.4442518775274408E-3"/>
    <x v="0"/>
    <d v="1899-12-30T14:00:00"/>
  </r>
  <r>
    <n v="405"/>
    <n v="19887"/>
    <x v="10"/>
    <d v="1899-12-30T21:15:00"/>
    <s v="GDY-223"/>
    <x v="1"/>
    <n v="52240"/>
    <n v="18390"/>
    <n v="33850"/>
    <n v="31292450"/>
    <x v="0"/>
    <x v="5"/>
    <x v="11"/>
    <x v="0"/>
    <n v="3497886"/>
    <x v="11"/>
    <d v="1899-12-30T14:06:00"/>
    <n v="52220"/>
    <n v="18270"/>
    <n v="33950"/>
    <n v="31278060"/>
    <x v="0"/>
    <s v="PATIO 4"/>
    <n v="100"/>
    <n v="2.9542097488921715E-3"/>
    <x v="0"/>
    <d v="1899-12-30T16:51:00"/>
  </r>
  <r>
    <n v="406"/>
    <n v="19890"/>
    <x v="10"/>
    <d v="1899-12-30T21:29:00"/>
    <s v="GDY-863"/>
    <x v="1"/>
    <n v="52400"/>
    <n v="19020"/>
    <n v="33380"/>
    <n v="31325830"/>
    <x v="0"/>
    <x v="5"/>
    <x v="11"/>
    <x v="0"/>
    <n v="3497472"/>
    <x v="11"/>
    <d v="1899-12-30T09:06:00"/>
    <n v="52340"/>
    <n v="18940"/>
    <n v="33400"/>
    <n v="31311460"/>
    <x v="0"/>
    <s v="PATIO 4"/>
    <n v="20"/>
    <n v="5.9916117435590175E-4"/>
    <x v="0"/>
    <d v="1899-12-30T11:37:00"/>
  </r>
  <r>
    <n v="407"/>
    <n v="19891"/>
    <x v="10"/>
    <d v="1899-12-30T21:48:00"/>
    <s v="XVH-367"/>
    <x v="1"/>
    <n v="48700"/>
    <n v="17260"/>
    <n v="31440"/>
    <n v="31357270"/>
    <x v="0"/>
    <x v="3"/>
    <x v="11"/>
    <x v="0"/>
    <n v="3497888"/>
    <x v="11"/>
    <d v="1899-12-30T14:20:00"/>
    <n v="48660"/>
    <n v="17130"/>
    <n v="31530"/>
    <n v="31342990"/>
    <x v="0"/>
    <s v="PATIO 4"/>
    <n v="90"/>
    <n v="2.8625954198473282E-3"/>
    <x v="0"/>
    <d v="1899-12-30T16:32:00"/>
  </r>
  <r>
    <n v="408"/>
    <n v="19897"/>
    <x v="10"/>
    <d v="1899-12-30T21:52:00"/>
    <s v="GDY-864"/>
    <x v="1"/>
    <n v="52560"/>
    <n v="18860"/>
    <n v="33700"/>
    <n v="31390970"/>
    <x v="0"/>
    <x v="5"/>
    <x v="11"/>
    <x v="0"/>
    <n v="3497724"/>
    <x v="11"/>
    <d v="1899-12-30T11:18:00"/>
    <n v="52540"/>
    <n v="18750"/>
    <n v="33790"/>
    <n v="31376780"/>
    <x v="0"/>
    <s v="PATIO 4"/>
    <n v="90"/>
    <n v="2.6706231454005935E-3"/>
    <x v="0"/>
    <d v="1899-12-30T13:26:00"/>
  </r>
  <r>
    <n v="409"/>
    <n v="19902"/>
    <x v="10"/>
    <d v="1899-12-30T22:11:00"/>
    <s v="TGA-220"/>
    <x v="1"/>
    <n v="52080"/>
    <n v="17940"/>
    <n v="34140"/>
    <n v="31425110"/>
    <x v="0"/>
    <x v="5"/>
    <x v="11"/>
    <x v="0"/>
    <n v="3497785"/>
    <x v="11"/>
    <d v="1899-12-30T11:41:00"/>
    <n v="52000"/>
    <n v="17830"/>
    <n v="34170"/>
    <n v="31410950"/>
    <x v="0"/>
    <s v="PATIO 4"/>
    <n v="30"/>
    <n v="8.7873462214411243E-4"/>
    <x v="0"/>
    <d v="1899-12-30T13:30:00"/>
  </r>
  <r>
    <n v="410"/>
    <n v="19903"/>
    <x v="10"/>
    <d v="1899-12-30T22:26:00"/>
    <s v="TKD-337"/>
    <x v="1"/>
    <n v="47160"/>
    <n v="16510"/>
    <n v="30650"/>
    <n v="31455760"/>
    <x v="0"/>
    <x v="3"/>
    <x v="11"/>
    <x v="0"/>
    <n v="3497564"/>
    <x v="11"/>
    <d v="1899-12-30T10:14:00"/>
    <n v="47000"/>
    <n v="16330"/>
    <n v="30670"/>
    <n v="31441620"/>
    <x v="0"/>
    <s v="PATIO 4"/>
    <n v="20"/>
    <n v="6.5252854812398043E-4"/>
    <x v="0"/>
    <d v="1899-12-30T11:48:00"/>
  </r>
  <r>
    <n v="411"/>
    <n v="19904"/>
    <x v="10"/>
    <d v="1899-12-30T23:01:00"/>
    <s v="JRP-080"/>
    <x v="1"/>
    <n v="48780"/>
    <n v="17250"/>
    <n v="31530"/>
    <n v="31487290"/>
    <x v="0"/>
    <x v="3"/>
    <x v="11"/>
    <x v="0"/>
    <n v="3497462"/>
    <x v="11"/>
    <d v="1899-12-30T08:39:00"/>
    <n v="48720"/>
    <n v="17170"/>
    <n v="31550"/>
    <n v="31473170"/>
    <x v="0"/>
    <s v="PATIO 4"/>
    <n v="20"/>
    <n v="6.3431652394544877E-4"/>
    <x v="0"/>
    <d v="1899-12-30T09:38:00"/>
  </r>
  <r>
    <n v="412"/>
    <n v="19906"/>
    <x v="10"/>
    <d v="1899-12-30T23:12:00"/>
    <s v="JRP-060"/>
    <x v="1"/>
    <n v="48960"/>
    <n v="17130"/>
    <n v="31830"/>
    <n v="31519120"/>
    <x v="0"/>
    <x v="3"/>
    <x v="11"/>
    <x v="0"/>
    <n v="3497864"/>
    <x v="11"/>
    <d v="1899-12-30T13:37:00"/>
    <n v="48440"/>
    <n v="17080"/>
    <n v="31360"/>
    <n v="31504530"/>
    <x v="0"/>
    <s v="PATIO 4"/>
    <n v="-470"/>
    <n v="-1.4765944077913918E-2"/>
    <x v="0"/>
    <d v="1899-12-30T14:25:00"/>
  </r>
  <r>
    <n v="413"/>
    <n v="19921"/>
    <x v="10"/>
    <d v="1899-12-30T23:28:00"/>
    <s v="JYN-671"/>
    <x v="1"/>
    <n v="52320"/>
    <n v="17410"/>
    <n v="34910"/>
    <n v="31554030"/>
    <x v="0"/>
    <x v="5"/>
    <x v="11"/>
    <x v="0"/>
    <n v="3497804"/>
    <x v="11"/>
    <d v="1899-12-30T14:04:00"/>
    <n v="52380"/>
    <n v="17310"/>
    <n v="35070"/>
    <n v="31539600"/>
    <x v="0"/>
    <s v="PATIO 4"/>
    <n v="160"/>
    <n v="4.5832139788026353E-3"/>
    <x v="0"/>
    <d v="1899-12-30T14:36:00"/>
  </r>
  <r>
    <n v="414"/>
    <n v="19925"/>
    <x v="10"/>
    <d v="1899-12-30T23:44:00"/>
    <s v="TIO-245"/>
    <x v="1"/>
    <n v="48860"/>
    <n v="17780"/>
    <n v="31080"/>
    <n v="31585110"/>
    <x v="0"/>
    <x v="3"/>
    <x v="11"/>
    <x v="0"/>
    <n v="3497866"/>
    <x v="11"/>
    <d v="1899-12-30T13:57:00"/>
    <n v="48700"/>
    <n v="17610"/>
    <n v="31090"/>
    <n v="31570690"/>
    <x v="0"/>
    <s v="PATIO 4"/>
    <n v="10"/>
    <n v="3.2175032175032174E-4"/>
    <x v="0"/>
    <d v="1899-12-30T14:13:00"/>
  </r>
  <r>
    <n v="415"/>
    <n v="19928"/>
    <x v="10"/>
    <d v="1899-12-30T23:56:00"/>
    <s v="SMI-498"/>
    <x v="1"/>
    <n v="48640"/>
    <n v="17840"/>
    <n v="30800"/>
    <n v="31615910"/>
    <x v="0"/>
    <x v="3"/>
    <x v="11"/>
    <x v="0"/>
    <n v="3497905"/>
    <x v="11"/>
    <d v="1899-12-30T14:52:00"/>
    <n v="48720"/>
    <n v="17730"/>
    <n v="30990"/>
    <n v="31601680"/>
    <x v="0"/>
    <s v="PATIO 4"/>
    <n v="190"/>
    <n v="6.1688311688311692E-3"/>
    <x v="0"/>
    <d v="1899-12-30T14:56:00"/>
  </r>
  <r>
    <n v="416"/>
    <n v="19930"/>
    <x v="11"/>
    <d v="1899-12-30T00:08:00"/>
    <s v="SXS-393"/>
    <x v="1"/>
    <n v="51980"/>
    <n v="17890"/>
    <n v="34090"/>
    <n v="31650000"/>
    <x v="0"/>
    <x v="2"/>
    <x v="11"/>
    <x v="0"/>
    <n v="3498024"/>
    <x v="11"/>
    <d v="1899-12-30T15:44:00"/>
    <n v="51900"/>
    <n v="17620"/>
    <n v="34280"/>
    <n v="31635960"/>
    <x v="0"/>
    <s v="PATIO 4"/>
    <n v="190"/>
    <n v="5.5734819595189208E-3"/>
    <x v="0"/>
    <d v="1899-12-30T15:36:00"/>
  </r>
  <r>
    <n v="417"/>
    <n v="19938"/>
    <x v="11"/>
    <d v="1899-12-30T01:23:00"/>
    <s v="JRP-019"/>
    <x v="1"/>
    <n v="48200"/>
    <n v="17160"/>
    <n v="31040"/>
    <n v="31681040"/>
    <x v="0"/>
    <x v="3"/>
    <x v="11"/>
    <x v="0"/>
    <n v="3498104"/>
    <x v="11"/>
    <d v="1899-12-30T16:23:00"/>
    <n v="48120"/>
    <n v="17050"/>
    <n v="31070"/>
    <n v="31667030"/>
    <x v="0"/>
    <s v="PATIO 4"/>
    <n v="30"/>
    <n v="9.6649484536082478E-4"/>
    <x v="0"/>
    <d v="1899-12-30T15:00:00"/>
  </r>
  <r>
    <n v="418"/>
    <n v="19939"/>
    <x v="11"/>
    <d v="1899-12-30T01:24:00"/>
    <s v="SXV-972"/>
    <x v="1"/>
    <n v="51800"/>
    <n v="16950"/>
    <n v="34850"/>
    <n v="31715890"/>
    <x v="0"/>
    <x v="5"/>
    <x v="11"/>
    <x v="0"/>
    <n v="3498105"/>
    <x v="11"/>
    <d v="1899-12-30T16:58:00"/>
    <n v="51640"/>
    <n v="16760"/>
    <n v="34880"/>
    <n v="31701910"/>
    <x v="0"/>
    <s v="PATIO 4"/>
    <n v="30"/>
    <n v="8.6083213773314202E-4"/>
    <x v="0"/>
    <d v="1899-12-30T15:34:00"/>
  </r>
  <r>
    <n v="419"/>
    <n v="19963"/>
    <x v="11"/>
    <d v="1899-12-30T04:38:00"/>
    <s v="SOE-646"/>
    <x v="1"/>
    <n v="48700"/>
    <n v="16830"/>
    <n v="31870"/>
    <n v="31747760"/>
    <x v="0"/>
    <x v="3"/>
    <x v="12"/>
    <x v="0"/>
    <n v="3498727"/>
    <x v="12"/>
    <d v="1899-12-30T08:23:00"/>
    <n v="48740"/>
    <n v="16760"/>
    <n v="31980"/>
    <n v="31733890"/>
    <x v="0"/>
    <s v="PATIO 4"/>
    <n v="110"/>
    <n v="3.4515218073423283E-3"/>
    <x v="0"/>
    <d v="1899-12-31T03:45:00"/>
  </r>
  <r>
    <n v="420"/>
    <n v="19964"/>
    <x v="11"/>
    <d v="1899-12-30T07:27:00"/>
    <s v="STZ-681"/>
    <x v="1"/>
    <n v="52220"/>
    <n v="18210"/>
    <n v="34010"/>
    <n v="31781770"/>
    <x v="0"/>
    <x v="5"/>
    <x v="11"/>
    <x v="0"/>
    <n v="3498165"/>
    <x v="11"/>
    <d v="1899-12-30T16:30:00"/>
    <n v="52080"/>
    <n v="18050"/>
    <n v="34030"/>
    <n v="31767920"/>
    <x v="0"/>
    <s v="PATIO 4"/>
    <n v="20"/>
    <n v="5.8806233460746834E-4"/>
    <x v="0"/>
    <d v="1899-12-30T09:03:00"/>
  </r>
  <r>
    <n v="421"/>
    <n v="19965"/>
    <x v="11"/>
    <d v="1899-12-30T07:29:00"/>
    <s v="JYM-720"/>
    <x v="1"/>
    <n v="51640"/>
    <n v="17360"/>
    <n v="34280"/>
    <n v="31816050"/>
    <x v="0"/>
    <x v="4"/>
    <x v="11"/>
    <x v="0"/>
    <n v="3497891"/>
    <x v="11"/>
    <d v="1899-12-30T14:21:00"/>
    <n v="51700"/>
    <n v="17480"/>
    <n v="34220"/>
    <n v="31802140"/>
    <x v="0"/>
    <s v="PATIO 4"/>
    <n v="-60"/>
    <n v="-1.750291715285881E-3"/>
    <x v="0"/>
    <d v="1899-12-30T06:52:00"/>
  </r>
  <r>
    <n v="422"/>
    <n v="19966"/>
    <x v="11"/>
    <d v="1899-12-30T07:25:00"/>
    <s v="SKI-254"/>
    <x v="1"/>
    <n v="49040"/>
    <n v="17930"/>
    <n v="31110"/>
    <n v="31847160"/>
    <x v="1"/>
    <x v="3"/>
    <x v="9"/>
    <x v="1"/>
    <n v="3498065"/>
    <x v="11"/>
    <d v="1899-12-30T15:39:00"/>
    <n v="49000"/>
    <n v="17810"/>
    <n v="31190"/>
    <n v="31833330"/>
    <x v="1"/>
    <s v="PATIO 4"/>
    <n v="80"/>
    <n v="2.5715204114432656E-3"/>
    <x v="0"/>
    <d v="1899-12-30T08:14:00"/>
  </r>
  <r>
    <n v="423"/>
    <n v="19968"/>
    <x v="11"/>
    <d v="1899-12-30T07:45:00"/>
    <s v="TTP-566"/>
    <x v="1"/>
    <n v="51980"/>
    <n v="17720"/>
    <n v="34260"/>
    <n v="31881420"/>
    <x v="0"/>
    <x v="4"/>
    <x v="11"/>
    <x v="0"/>
    <n v="3498264"/>
    <x v="11"/>
    <d v="1899-12-30T17:03:00"/>
    <n v="52180"/>
    <n v="17830"/>
    <n v="34350"/>
    <n v="31867680"/>
    <x v="0"/>
    <s v="PATIO 4"/>
    <n v="90"/>
    <n v="2.6269702276707531E-3"/>
    <x v="0"/>
    <d v="1899-12-30T09:18:00"/>
  </r>
  <r>
    <n v="424"/>
    <n v="19971"/>
    <x v="11"/>
    <d v="1899-12-30T08:05:00"/>
    <s v="TKD-395"/>
    <x v="1"/>
    <n v="48380"/>
    <n v="17550"/>
    <n v="30830"/>
    <n v="31912250"/>
    <x v="1"/>
    <x v="3"/>
    <x v="9"/>
    <x v="1"/>
    <n v="3498364"/>
    <x v="11"/>
    <d v="1899-12-30T17:27:00"/>
    <n v="48300"/>
    <n v="17440"/>
    <n v="30860"/>
    <n v="31898540"/>
    <x v="1"/>
    <s v="PATIO 4"/>
    <n v="30"/>
    <n v="9.7307817061303926E-4"/>
    <x v="0"/>
    <d v="1899-12-30T09:22:00"/>
  </r>
  <r>
    <n v="425"/>
    <n v="19972"/>
    <x v="11"/>
    <d v="1899-12-30T08:29:00"/>
    <s v="SXU-431"/>
    <x v="1"/>
    <n v="52000"/>
    <n v="18230"/>
    <n v="33770"/>
    <n v="31946020"/>
    <x v="3"/>
    <x v="3"/>
    <x v="13"/>
    <x v="3"/>
    <n v="3502024"/>
    <x v="13"/>
    <d v="1899-12-30T16:44:00"/>
    <n v="52440"/>
    <n v="18940"/>
    <n v="33500"/>
    <n v="31932040"/>
    <x v="0"/>
    <s v="PATIO 4"/>
    <n v="-270"/>
    <n v="-7.9952620669233049E-3"/>
    <x v="0"/>
    <d v="1900-01-01T08:15:00"/>
  </r>
  <r>
    <n v="426"/>
    <n v="19974"/>
    <x v="11"/>
    <d v="1899-12-30T08:57:00"/>
    <s v="TRN-093"/>
    <x v="1"/>
    <n v="51980"/>
    <n v="17070"/>
    <n v="34910"/>
    <n v="31980930"/>
    <x v="3"/>
    <x v="4"/>
    <x v="10"/>
    <x v="3"/>
    <n v="3498464"/>
    <x v="11"/>
    <d v="1899-12-30T18:05:00"/>
    <n v="52120"/>
    <n v="17090"/>
    <n v="35030"/>
    <n v="31967070"/>
    <x v="0"/>
    <s v="PATIO 4"/>
    <n v="120"/>
    <n v="3.4374104841019765E-3"/>
    <x v="0"/>
    <d v="1899-12-30T09:08:00"/>
  </r>
  <r>
    <n v="427"/>
    <n v="19975"/>
    <x v="11"/>
    <d v="1899-12-30T09:28:00"/>
    <s v="WNP-941"/>
    <x v="1"/>
    <n v="52480"/>
    <n v="17650"/>
    <n v="34830"/>
    <n v="32015760"/>
    <x v="3"/>
    <x v="4"/>
    <x v="10"/>
    <x v="3"/>
    <n v="3498424"/>
    <x v="11"/>
    <d v="1899-12-30T17:57:00"/>
    <n v="52640"/>
    <n v="17680"/>
    <n v="34960"/>
    <n v="32002030"/>
    <x v="0"/>
    <s v="PATIO 4"/>
    <n v="130"/>
    <n v="3.7324145851277634E-3"/>
    <x v="0"/>
    <d v="1899-12-30T08:29:00"/>
  </r>
  <r>
    <n v="428"/>
    <n v="19976"/>
    <x v="11"/>
    <d v="1899-12-30T09:07:00"/>
    <s v="ZDA-274"/>
    <x v="1"/>
    <n v="48740"/>
    <n v="17300"/>
    <n v="31440"/>
    <n v="32047200"/>
    <x v="3"/>
    <x v="3"/>
    <x v="10"/>
    <x v="3"/>
    <n v="3498224"/>
    <x v="11"/>
    <d v="1899-12-30T16:36:00"/>
    <n v="48640"/>
    <n v="17110"/>
    <n v="31530"/>
    <n v="32033560"/>
    <x v="0"/>
    <s v="PATIO 4"/>
    <n v="90"/>
    <n v="2.8625954198473282E-3"/>
    <x v="0"/>
    <d v="1899-12-30T07:29:00"/>
  </r>
  <r>
    <n v="429"/>
    <n v="19979"/>
    <x v="11"/>
    <d v="1899-12-30T10:00:00"/>
    <s v="SXS-558"/>
    <x v="1"/>
    <n v="48860"/>
    <n v="16900"/>
    <n v="31960"/>
    <n v="32079160"/>
    <x v="3"/>
    <x v="3"/>
    <x v="10"/>
    <x v="3"/>
    <n v="3498524"/>
    <x v="11"/>
    <d v="1899-12-30T18:46:00"/>
    <n v="48740"/>
    <n v="16780"/>
    <n v="31960"/>
    <n v="32065520"/>
    <x v="0"/>
    <s v="PATIO 4"/>
    <n v="1.0000000000000001E-5"/>
    <n v="0"/>
    <x v="0"/>
    <d v="1899-12-30T08:46:00"/>
  </r>
  <r>
    <n v="430"/>
    <n v="19980"/>
    <x v="11"/>
    <d v="1899-12-30T10:17:00"/>
    <s v="JYN-800"/>
    <x v="1"/>
    <n v="51580"/>
    <n v="17370"/>
    <n v="34210"/>
    <n v="32113370"/>
    <x v="3"/>
    <x v="5"/>
    <x v="10"/>
    <x v="3"/>
    <n v="3498324"/>
    <x v="11"/>
    <d v="1899-12-30T17:35:00"/>
    <n v="51460"/>
    <n v="17290"/>
    <n v="34170"/>
    <n v="32099690"/>
    <x v="0"/>
    <s v="PATIO 4"/>
    <n v="-40"/>
    <n v="-1.1692487576731949E-3"/>
    <x v="0"/>
    <d v="1899-12-30T07:18:00"/>
  </r>
  <r>
    <n v="431"/>
    <n v="19998"/>
    <x v="11"/>
    <d v="1899-12-30T13:38:00"/>
    <s v="GDX-786"/>
    <x v="1"/>
    <n v="52100"/>
    <n v="17620"/>
    <n v="34480"/>
    <n v="32147850"/>
    <x v="3"/>
    <x v="4"/>
    <x v="10"/>
    <x v="3"/>
    <n v="3498584"/>
    <x v="11"/>
    <d v="1899-12-30T20:18:00"/>
    <n v="52260"/>
    <n v="17690"/>
    <n v="34570"/>
    <n v="32134260"/>
    <x v="0"/>
    <s v="PATIO 4"/>
    <n v="90"/>
    <n v="2.6102088167053363E-3"/>
    <x v="0"/>
    <d v="1899-12-30T06:40:00"/>
  </r>
  <r>
    <n v="432"/>
    <n v="20012"/>
    <x v="11"/>
    <d v="1899-12-30T14:43:00"/>
    <s v="TPP-899"/>
    <x v="1"/>
    <n v="52120"/>
    <n v="17340"/>
    <n v="34780"/>
    <n v="32182630"/>
    <x v="3"/>
    <x v="4"/>
    <x v="10"/>
    <x v="3"/>
    <n v="3498624"/>
    <x v="11"/>
    <d v="1899-12-30T21:52:00"/>
    <n v="52280"/>
    <n v="17370"/>
    <n v="34910"/>
    <n v="32169170"/>
    <x v="0"/>
    <s v="PATIO 4"/>
    <n v="130"/>
    <n v="3.7377803335250145E-3"/>
    <x v="0"/>
    <d v="1899-12-30T07:09:00"/>
  </r>
  <r>
    <n v="433"/>
    <n v="20020"/>
    <x v="11"/>
    <d v="1899-12-30T15:28:00"/>
    <s v="SMA-268"/>
    <x v="1"/>
    <n v="49060"/>
    <n v="17330"/>
    <n v="31730"/>
    <n v="32214360"/>
    <x v="3"/>
    <x v="3"/>
    <x v="10"/>
    <x v="3"/>
    <n v="3498724"/>
    <x v="12"/>
    <d v="1899-12-30T07:59:00"/>
    <n v="49000"/>
    <n v="17250"/>
    <n v="31750"/>
    <n v="32200920"/>
    <x v="0"/>
    <s v="PATIO 4"/>
    <n v="20"/>
    <n v="6.3031831074692715E-4"/>
    <x v="0"/>
    <d v="1899-12-30T16:31:00"/>
  </r>
  <r>
    <n v="434"/>
    <n v="20021"/>
    <x v="11"/>
    <d v="1899-12-30T15:35:00"/>
    <s v="TLK-055"/>
    <x v="1"/>
    <n v="48580"/>
    <n v="17320"/>
    <n v="31260"/>
    <n v="32245620"/>
    <x v="3"/>
    <x v="3"/>
    <x v="10"/>
    <x v="3"/>
    <n v="3498744"/>
    <x v="12"/>
    <d v="1899-12-30T08:34:00"/>
    <n v="48460"/>
    <n v="17260"/>
    <n v="31200"/>
    <n v="32232120"/>
    <x v="0"/>
    <s v="PATIO 4"/>
    <n v="-60"/>
    <n v="-1.9193857965451055E-3"/>
    <x v="0"/>
    <d v="1899-12-30T16:59:00"/>
  </r>
  <r>
    <n v="435"/>
    <n v="20024"/>
    <x v="11"/>
    <d v="1899-12-30T15:55:00"/>
    <s v="JRP-073"/>
    <x v="1"/>
    <n v="48980"/>
    <n v="17600"/>
    <n v="31380"/>
    <n v="32277000"/>
    <x v="3"/>
    <x v="3"/>
    <x v="10"/>
    <x v="3"/>
    <n v="3498644"/>
    <x v="11"/>
    <d v="1899-12-30T22:19:00"/>
    <n v="48920"/>
    <n v="17500"/>
    <n v="31420"/>
    <n v="32263540"/>
    <x v="0"/>
    <s v="PATIO 4"/>
    <n v="40"/>
    <n v="1.2746972594008922E-3"/>
    <x v="0"/>
    <d v="1899-12-30T06:24:00"/>
  </r>
  <r>
    <n v="436"/>
    <n v="20025"/>
    <x v="11"/>
    <d v="1899-12-30T16:17:00"/>
    <s v="JRP-091"/>
    <x v="1"/>
    <n v="48280"/>
    <n v="17830"/>
    <n v="30450"/>
    <n v="32307450"/>
    <x v="3"/>
    <x v="3"/>
    <x v="10"/>
    <x v="3"/>
    <n v="3498766"/>
    <x v="12"/>
    <d v="1899-12-30T09:00:00"/>
    <n v="48120"/>
    <n v="17620"/>
    <n v="30500"/>
    <n v="32294040"/>
    <x v="0"/>
    <s v="PATIO 4"/>
    <n v="50"/>
    <n v="1.6420361247947454E-3"/>
    <x v="0"/>
    <d v="1899-12-30T16:43:00"/>
  </r>
  <r>
    <n v="437"/>
    <n v="20027"/>
    <x v="11"/>
    <d v="1899-12-30T16:26:00"/>
    <s v="VMT-018"/>
    <x v="1"/>
    <n v="51860"/>
    <n v="17340"/>
    <n v="34520"/>
    <n v="32341970"/>
    <x v="3"/>
    <x v="3"/>
    <x v="10"/>
    <x v="3"/>
    <n v="3498864"/>
    <x v="12"/>
    <d v="1899-12-30T09:43:00"/>
    <n v="51460"/>
    <n v="17310"/>
    <n v="34150"/>
    <n v="32328190"/>
    <x v="0"/>
    <s v="PATIO 4"/>
    <n v="-370"/>
    <n v="-1.0718424101969872E-2"/>
    <x v="0"/>
    <d v="1899-12-30T17:17:00"/>
  </r>
  <r>
    <n v="438"/>
    <n v="20028"/>
    <x v="11"/>
    <d v="1899-12-30T16:50:00"/>
    <s v="TMI-773"/>
    <x v="1"/>
    <n v="49060"/>
    <n v="17400"/>
    <n v="31660"/>
    <n v="32373630"/>
    <x v="3"/>
    <x v="3"/>
    <x v="10"/>
    <x v="3"/>
    <n v="3499344"/>
    <x v="12"/>
    <d v="1899-12-30T14:15:00"/>
    <n v="49160"/>
    <n v="17490"/>
    <n v="31670"/>
    <n v="32359860"/>
    <x v="0"/>
    <s v="PATIO 4"/>
    <n v="10"/>
    <n v="3.1585596967782689E-4"/>
    <x v="0"/>
    <d v="1899-12-30T21:25:00"/>
  </r>
  <r>
    <n v="439"/>
    <n v="20029"/>
    <x v="11"/>
    <d v="1899-12-30T16:47:00"/>
    <s v="XGD-952"/>
    <x v="1"/>
    <n v="52100"/>
    <n v="18270"/>
    <n v="33830"/>
    <n v="32407460"/>
    <x v="0"/>
    <x v="3"/>
    <x v="12"/>
    <x v="0"/>
    <n v="3498725"/>
    <x v="12"/>
    <d v="1899-12-30T08:18:00"/>
    <n v="51920"/>
    <n v="18130"/>
    <n v="33790"/>
    <n v="32393650"/>
    <x v="0"/>
    <s v="PATIO 4"/>
    <n v="-40"/>
    <n v="-1.1823825007389892E-3"/>
    <x v="0"/>
    <d v="1899-12-30T15:31:00"/>
  </r>
  <r>
    <n v="440"/>
    <n v="20030"/>
    <x v="11"/>
    <d v="1899-12-30T16:59:00"/>
    <s v="SXV-981"/>
    <x v="1"/>
    <n v="51420"/>
    <n v="17270"/>
    <n v="34150"/>
    <n v="32441610"/>
    <x v="3"/>
    <x v="5"/>
    <x v="10"/>
    <x v="3"/>
    <n v="3499385"/>
    <x v="12"/>
    <d v="1899-12-30T15:31:00"/>
    <n v="51240"/>
    <n v="17180"/>
    <n v="34060"/>
    <n v="32427710"/>
    <x v="0"/>
    <s v="PATIO 4"/>
    <n v="-90"/>
    <n v="-2.6354319180087846E-3"/>
    <x v="0"/>
    <d v="1899-12-30T22:32:00"/>
  </r>
  <r>
    <n v="441"/>
    <n v="20031"/>
    <x v="11"/>
    <d v="1899-12-30T17:09:00"/>
    <s v="TRL-402"/>
    <x v="1"/>
    <n v="52480"/>
    <n v="17640"/>
    <n v="34840"/>
    <n v="32476450"/>
    <x v="0"/>
    <x v="5"/>
    <x v="12"/>
    <x v="0"/>
    <n v="3500204"/>
    <x v="12"/>
    <d v="1899-12-30T17:28:00"/>
    <n v="52360"/>
    <n v="17520"/>
    <n v="34840"/>
    <n v="32462550"/>
    <x v="0"/>
    <s v="PATIO 4"/>
    <n v="1.0000000000000001E-5"/>
    <n v="0"/>
    <x v="0"/>
    <d v="1899-12-31T00:19:00"/>
  </r>
  <r>
    <n v="442"/>
    <n v="20036"/>
    <x v="11"/>
    <d v="1899-12-30T17:38:00"/>
    <s v="SRM-920"/>
    <x v="1"/>
    <n v="52380"/>
    <n v="17410"/>
    <n v="34970"/>
    <n v="32511420"/>
    <x v="3"/>
    <x v="5"/>
    <x v="10"/>
    <x v="3"/>
    <n v="3500224"/>
    <x v="12"/>
    <d v="1899-12-30T17:35:00"/>
    <n v="52220"/>
    <n v="17300"/>
    <n v="34920"/>
    <n v="32497470"/>
    <x v="0"/>
    <s v="PATIO 4"/>
    <n v="-50"/>
    <n v="-1.4297969688304261E-3"/>
    <x v="0"/>
    <d v="1899-12-30T23:57:00"/>
  </r>
  <r>
    <n v="443"/>
    <n v="20037"/>
    <x v="11"/>
    <d v="1899-12-30T17:49:00"/>
    <s v="XVM-605"/>
    <x v="1"/>
    <n v="49040"/>
    <n v="17670"/>
    <n v="31370"/>
    <n v="32542790"/>
    <x v="3"/>
    <x v="3"/>
    <x v="10"/>
    <x v="3"/>
    <n v="3499324"/>
    <x v="12"/>
    <d v="1899-12-30T14:02:00"/>
    <n v="49040"/>
    <n v="17630"/>
    <n v="31410"/>
    <n v="32528880"/>
    <x v="0"/>
    <s v="PATIO 4"/>
    <n v="40"/>
    <n v="1.2751036021676761E-3"/>
    <x v="0"/>
    <d v="1899-12-30T20:13:00"/>
  </r>
  <r>
    <n v="444"/>
    <n v="20038"/>
    <x v="11"/>
    <d v="1899-12-30T17:47:00"/>
    <s v="TSR-898"/>
    <x v="1"/>
    <n v="48800"/>
    <n v="17780"/>
    <n v="31020"/>
    <n v="32573810"/>
    <x v="3"/>
    <x v="3"/>
    <x v="10"/>
    <x v="3"/>
    <n v="3498764"/>
    <x v="12"/>
    <d v="1899-12-30T08:55:00"/>
    <n v="48640"/>
    <n v="17680"/>
    <n v="30960"/>
    <n v="32559840"/>
    <x v="0"/>
    <s v="PATIO 4"/>
    <n v="-60"/>
    <n v="-1.9342359767891683E-3"/>
    <x v="0"/>
    <d v="1899-12-30T15:08:00"/>
  </r>
  <r>
    <n v="445"/>
    <n v="20040"/>
    <x v="11"/>
    <d v="1899-12-30T18:58:00"/>
    <s v="JRO-994"/>
    <x v="1"/>
    <n v="48720"/>
    <n v="17200"/>
    <n v="31520"/>
    <n v="32605330"/>
    <x v="3"/>
    <x v="3"/>
    <x v="10"/>
    <x v="3"/>
    <n v="3499304"/>
    <x v="12"/>
    <d v="1899-12-30T13:51:00"/>
    <n v="48700"/>
    <n v="17150"/>
    <n v="31550"/>
    <n v="32591390"/>
    <x v="0"/>
    <s v="PATIO 4"/>
    <n v="30"/>
    <n v="9.5177664974619293E-4"/>
    <x v="0"/>
    <d v="1899-12-30T18:53:00"/>
  </r>
  <r>
    <n v="446"/>
    <n v="20041"/>
    <x v="11"/>
    <d v="1899-12-30T19:03:00"/>
    <s v="STO-302"/>
    <x v="1"/>
    <n v="51800"/>
    <n v="17200"/>
    <n v="34600"/>
    <n v="32639930"/>
    <x v="3"/>
    <x v="4"/>
    <x v="10"/>
    <x v="3"/>
    <n v="3498984"/>
    <x v="12"/>
    <d v="1899-12-30T10:24:00"/>
    <n v="51880"/>
    <n v="17330"/>
    <n v="34550"/>
    <n v="32625940"/>
    <x v="0"/>
    <s v="PATIO 4"/>
    <n v="-50"/>
    <n v="-1.4450867052023121E-3"/>
    <x v="0"/>
    <d v="1899-12-30T15:21:00"/>
  </r>
  <r>
    <n v="447"/>
    <n v="20042"/>
    <x v="11"/>
    <d v="1899-12-30T19:10:00"/>
    <s v="TKD-337"/>
    <x v="1"/>
    <n v="47260"/>
    <n v="16430"/>
    <n v="30830"/>
    <n v="32670760"/>
    <x v="3"/>
    <x v="3"/>
    <x v="10"/>
    <x v="3"/>
    <n v="3499924"/>
    <x v="12"/>
    <d v="1899-12-30T16:42:00"/>
    <n v="46980"/>
    <n v="16370"/>
    <n v="30610"/>
    <n v="32656550"/>
    <x v="0"/>
    <s v="PATIO 4"/>
    <n v="-220"/>
    <n v="-7.1359065844956212E-3"/>
    <x v="0"/>
    <d v="1899-12-30T21:32:00"/>
  </r>
  <r>
    <n v="448"/>
    <n v="20043"/>
    <x v="11"/>
    <d v="1899-12-30T19:18:00"/>
    <s v="GDY-331"/>
    <x v="1"/>
    <n v="52160"/>
    <n v="18800"/>
    <n v="33360"/>
    <n v="32704120"/>
    <x v="3"/>
    <x v="5"/>
    <x v="10"/>
    <x v="3"/>
    <n v="3498985"/>
    <x v="12"/>
    <d v="1899-12-30T10:26:00"/>
    <n v="52060"/>
    <n v="18700"/>
    <n v="33360"/>
    <n v="32689910"/>
    <x v="0"/>
    <s v="PATIO 4"/>
    <n v="1.0000000000000001E-5"/>
    <n v="0"/>
    <x v="0"/>
    <d v="1899-12-30T15:08:00"/>
  </r>
  <r>
    <n v="449"/>
    <n v="20044"/>
    <x v="11"/>
    <d v="1899-12-30T19:31:00"/>
    <s v="GDY-864"/>
    <x v="1"/>
    <n v="52200"/>
    <n v="18590"/>
    <n v="33610"/>
    <n v="32737730"/>
    <x v="3"/>
    <x v="5"/>
    <x v="10"/>
    <x v="3"/>
    <n v="3499144"/>
    <x v="12"/>
    <d v="1899-12-30T11:49:00"/>
    <n v="52120"/>
    <n v="18650"/>
    <n v="33470"/>
    <n v="32723380"/>
    <x v="0"/>
    <s v="PATIO 4"/>
    <n v="-140"/>
    <n v="-4.1654269562630165E-3"/>
    <x v="0"/>
    <d v="1899-12-30T16:18:00"/>
  </r>
  <r>
    <n v="450"/>
    <n v="20045"/>
    <x v="11"/>
    <d v="1899-12-30T19:39:00"/>
    <s v="SSW-836"/>
    <x v="1"/>
    <n v="48340"/>
    <n v="17450"/>
    <n v="30890"/>
    <n v="32768620"/>
    <x v="3"/>
    <x v="3"/>
    <x v="10"/>
    <x v="3"/>
    <n v="3499004"/>
    <x v="12"/>
    <d v="1899-12-30T11:00:00"/>
    <n v="48280"/>
    <n v="17410"/>
    <n v="30870"/>
    <n v="32754250"/>
    <x v="0"/>
    <s v="PATIO 4"/>
    <n v="-20"/>
    <n v="-6.4745872450631275E-4"/>
    <x v="0"/>
    <d v="1899-12-30T15:21:00"/>
  </r>
  <r>
    <n v="451"/>
    <n v="20046"/>
    <x v="11"/>
    <d v="1899-12-30T19:50:00"/>
    <s v="STW-825"/>
    <x v="1"/>
    <n v="51860"/>
    <n v="17250"/>
    <n v="34610"/>
    <n v="32803230"/>
    <x v="3"/>
    <x v="4"/>
    <x v="10"/>
    <x v="3"/>
    <n v="3498844"/>
    <x v="12"/>
    <d v="1899-12-30T09:22:00"/>
    <n v="51980"/>
    <n v="17320"/>
    <n v="34660"/>
    <n v="32788910"/>
    <x v="0"/>
    <s v="PATIO 4"/>
    <n v="50"/>
    <n v="1.444669170759896E-3"/>
    <x v="0"/>
    <d v="1899-12-30T13:32:00"/>
  </r>
  <r>
    <n v="452"/>
    <n v="20047"/>
    <x v="11"/>
    <d v="1899-12-30T19:59:00"/>
    <s v="SXU-870"/>
    <x v="1"/>
    <n v="48860"/>
    <n v="17560"/>
    <n v="31300"/>
    <n v="32834530"/>
    <x v="3"/>
    <x v="3"/>
    <x v="10"/>
    <x v="3"/>
    <n v="3499864"/>
    <x v="12"/>
    <d v="1899-12-30T15:38:00"/>
    <n v="48580"/>
    <n v="17450"/>
    <n v="31130"/>
    <n v="32820040"/>
    <x v="0"/>
    <s v="PATIO 4"/>
    <n v="-170"/>
    <n v="-5.4313099041533542E-3"/>
    <x v="0"/>
    <d v="1899-12-30T19:39:00"/>
  </r>
  <r>
    <n v="453"/>
    <n v="20048"/>
    <x v="11"/>
    <d v="1899-12-30T20:10:00"/>
    <s v="GDY-863"/>
    <x v="1"/>
    <n v="51720"/>
    <n v="18680"/>
    <n v="33040"/>
    <n v="32867570"/>
    <x v="3"/>
    <x v="5"/>
    <x v="10"/>
    <x v="3"/>
    <n v="3499704"/>
    <x v="12"/>
    <d v="1899-12-30T15:07:00"/>
    <n v="51540"/>
    <n v="18760"/>
    <n v="32780"/>
    <n v="32852820"/>
    <x v="0"/>
    <s v="PATIO 4"/>
    <n v="-260"/>
    <n v="-7.8692493946731241E-3"/>
    <x v="0"/>
    <d v="1899-12-30T18:57:00"/>
  </r>
  <r>
    <n v="454"/>
    <n v="20049"/>
    <x v="11"/>
    <d v="1899-12-30T20:24:00"/>
    <s v="JRP-080"/>
    <x v="1"/>
    <n v="48180"/>
    <n v="17350"/>
    <n v="30830"/>
    <n v="32898400"/>
    <x v="3"/>
    <x v="3"/>
    <x v="10"/>
    <x v="3"/>
    <n v="3499024"/>
    <x v="12"/>
    <d v="1899-12-30T11:27:00"/>
    <n v="48020"/>
    <n v="17350"/>
    <n v="30670"/>
    <n v="32883490"/>
    <x v="0"/>
    <s v="PATIO 4"/>
    <n v="-160"/>
    <n v="-5.1897502432695424E-3"/>
    <x v="0"/>
    <d v="1899-12-30T15:03:00"/>
  </r>
  <r>
    <n v="455"/>
    <n v="20050"/>
    <x v="11"/>
    <d v="1899-12-30T20:34:00"/>
    <s v="JRP-057"/>
    <x v="1"/>
    <n v="48280"/>
    <n v="17120"/>
    <n v="31160"/>
    <n v="32929560"/>
    <x v="3"/>
    <x v="3"/>
    <x v="10"/>
    <x v="3"/>
    <n v="3499364"/>
    <x v="12"/>
    <d v="1899-12-30T14:20:00"/>
    <n v="47980"/>
    <n v="17080"/>
    <n v="30900"/>
    <n v="32914390"/>
    <x v="0"/>
    <s v="PATIO 4"/>
    <n v="-260"/>
    <n v="-8.3440308087291398E-3"/>
    <x v="0"/>
    <d v="1899-12-30T17:46:00"/>
  </r>
  <r>
    <n v="456"/>
    <n v="18632"/>
    <x v="4"/>
    <d v="1899-12-30T16:13:00"/>
    <s v="GDW-448"/>
    <x v="1"/>
    <n v="52420"/>
    <n v="17630"/>
    <n v="34790"/>
    <n v="32964350"/>
    <x v="3"/>
    <x v="3"/>
    <x v="10"/>
    <x v="3"/>
    <n v="3497447"/>
    <x v="11"/>
    <d v="1899-12-30T08:41:00"/>
    <n v="52060"/>
    <n v="17490"/>
    <n v="34570"/>
    <n v="32948960"/>
    <x v="0"/>
    <s v="PATIO 4"/>
    <n v="-220"/>
    <n v="-6.3236562230526011E-3"/>
    <x v="0"/>
    <d v="1900-01-06T16:28:00"/>
  </r>
  <r>
    <n v="457"/>
    <n v="20054"/>
    <x v="11"/>
    <d v="1899-12-30T22:23:00"/>
    <s v="JRP-060"/>
    <x v="1"/>
    <n v="48860"/>
    <n v="17320"/>
    <n v="31540"/>
    <n v="32995890"/>
    <x v="3"/>
    <x v="3"/>
    <x v="10"/>
    <x v="3"/>
    <n v="3499504"/>
    <x v="12"/>
    <d v="1899-12-30T14:25:00"/>
    <n v="48720"/>
    <n v="17110"/>
    <n v="31610"/>
    <n v="32980570"/>
    <x v="0"/>
    <s v="PATIO 4"/>
    <n v="70"/>
    <n v="2.2194039315155357E-3"/>
    <x v="0"/>
    <d v="1899-12-30T16:02:00"/>
  </r>
  <r>
    <n v="458"/>
    <n v="20055"/>
    <x v="11"/>
    <d v="1899-12-30T22:35:00"/>
    <s v="UPR-974"/>
    <x v="1"/>
    <n v="48160"/>
    <n v="17070"/>
    <n v="31090"/>
    <n v="33026980"/>
    <x v="3"/>
    <x v="3"/>
    <x v="10"/>
    <x v="3"/>
    <n v="3499984"/>
    <x v="12"/>
    <d v="1899-12-30T17:02:00"/>
    <n v="48140"/>
    <n v="17140"/>
    <n v="31000"/>
    <n v="33011570"/>
    <x v="0"/>
    <s v="PATIO 4"/>
    <n v="-90"/>
    <n v="-2.894821486008363E-3"/>
    <x v="0"/>
    <d v="1899-12-30T18:27:00"/>
  </r>
  <r>
    <n v="459"/>
    <n v="20056"/>
    <x v="11"/>
    <d v="1899-12-30T23:19:00"/>
    <s v="GDY-223"/>
    <x v="1"/>
    <n v="51940"/>
    <n v="18240"/>
    <n v="33700"/>
    <n v="33060680"/>
    <x v="3"/>
    <x v="5"/>
    <x v="10"/>
    <x v="3"/>
    <n v="3499964"/>
    <x v="12"/>
    <d v="1899-12-30T16:58:00"/>
    <n v="51880"/>
    <n v="18290"/>
    <n v="33590"/>
    <n v="33045160"/>
    <x v="0"/>
    <s v="PATIO 4"/>
    <n v="-110"/>
    <n v="-3.2640949554896144E-3"/>
    <x v="0"/>
    <d v="1899-12-30T17:39:00"/>
  </r>
  <r>
    <n v="460"/>
    <n v="20057"/>
    <x v="11"/>
    <d v="1899-12-30T23:32:00"/>
    <s v="JYM-720"/>
    <x v="1"/>
    <n v="52120"/>
    <n v="17370"/>
    <n v="34750"/>
    <n v="33095430"/>
    <x v="3"/>
    <x v="4"/>
    <x v="10"/>
    <x v="3"/>
    <n v="3499945"/>
    <x v="12"/>
    <d v="1899-12-30T16:46:00"/>
    <n v="52220"/>
    <n v="17500"/>
    <n v="34720"/>
    <n v="33079880"/>
    <x v="0"/>
    <s v="PATIO 4"/>
    <n v="-30"/>
    <n v="-8.6330935251798565E-4"/>
    <x v="0"/>
    <d v="1899-12-30T17:14:00"/>
  </r>
  <r>
    <n v="461"/>
    <n v="20058"/>
    <x v="11"/>
    <d v="1899-12-30T23:42:00"/>
    <s v="WAD-711"/>
    <x v="1"/>
    <n v="48720"/>
    <n v="17980"/>
    <n v="30740"/>
    <n v="33126170"/>
    <x v="3"/>
    <x v="3"/>
    <x v="10"/>
    <x v="3"/>
    <n v="3500184"/>
    <x v="12"/>
    <d v="1899-12-30T17:18:00"/>
    <n v="48600"/>
    <n v="17930"/>
    <n v="30670"/>
    <n v="33110550"/>
    <x v="0"/>
    <s v="PATIO 4"/>
    <n v="-70"/>
    <n v="-2.277163305139883E-3"/>
    <x v="0"/>
    <d v="1899-12-30T17:36:00"/>
  </r>
  <r>
    <n v="462"/>
    <n v="20059"/>
    <x v="12"/>
    <d v="1899-12-30T01:56:00"/>
    <s v="SMI-498"/>
    <x v="1"/>
    <n v="48920"/>
    <n v="17830"/>
    <n v="31090"/>
    <n v="33157260"/>
    <x v="3"/>
    <x v="3"/>
    <x v="10"/>
    <x v="3"/>
    <n v="3500584"/>
    <x v="12"/>
    <d v="1899-12-30T18:57:00"/>
    <n v="48600"/>
    <n v="17720"/>
    <n v="30880"/>
    <n v="33141430"/>
    <x v="0"/>
    <s v="PATIO 4"/>
    <n v="-210"/>
    <n v="-6.7545834673528463E-3"/>
    <x v="0"/>
    <d v="1899-12-30T17:01:00"/>
  </r>
  <r>
    <n v="463"/>
    <n v="20060"/>
    <x v="12"/>
    <d v="1899-12-30T02:31:00"/>
    <s v="SNW-780"/>
    <x v="1"/>
    <n v="52260"/>
    <n v="18050"/>
    <n v="34210"/>
    <n v="33191470"/>
    <x v="3"/>
    <x v="5"/>
    <x v="10"/>
    <x v="3"/>
    <n v="3499404"/>
    <x v="12"/>
    <d v="1899-12-30T15:36:00"/>
    <n v="52020"/>
    <n v="17990"/>
    <n v="34030"/>
    <n v="33175460"/>
    <x v="0"/>
    <s v="PATIO 4"/>
    <n v="-180"/>
    <n v="-5.2616194095293778E-3"/>
    <x v="0"/>
    <d v="1899-12-30T13:05:00"/>
  </r>
  <r>
    <n v="464"/>
    <n v="20061"/>
    <x v="12"/>
    <d v="1899-12-30T02:44:00"/>
    <s v="STZ-681"/>
    <x v="1"/>
    <n v="51780"/>
    <n v="17720"/>
    <n v="34060"/>
    <n v="33225530"/>
    <x v="3"/>
    <x v="5"/>
    <x v="10"/>
    <x v="3"/>
    <n v="3500044"/>
    <x v="12"/>
    <d v="1899-12-30T17:14:00"/>
    <n v="51560"/>
    <n v="17930"/>
    <n v="33630"/>
    <n v="33209090"/>
    <x v="0"/>
    <s v="PATIO 4"/>
    <n v="-430"/>
    <n v="-1.262477980035232E-2"/>
    <x v="0"/>
    <d v="1899-12-30T14:30:00"/>
  </r>
  <r>
    <n v="465"/>
    <n v="20062"/>
    <x v="12"/>
    <d v="1899-12-30T02:56:00"/>
    <s v="TMF-819"/>
    <x v="1"/>
    <n v="48540"/>
    <n v="17480"/>
    <n v="31060"/>
    <n v="33256590"/>
    <x v="3"/>
    <x v="3"/>
    <x v="10"/>
    <x v="3"/>
    <n v="3499944"/>
    <x v="12"/>
    <d v="1899-12-30T16:43:00"/>
    <n v="48220"/>
    <n v="17310"/>
    <n v="30910"/>
    <n v="33240000"/>
    <x v="0"/>
    <s v="PATIO 4"/>
    <n v="-150"/>
    <n v="-4.829362524146813E-3"/>
    <x v="0"/>
    <d v="1899-12-30T13:47:00"/>
  </r>
  <r>
    <n v="466"/>
    <n v="20063"/>
    <x v="12"/>
    <d v="1899-12-30T03:07:00"/>
    <s v="WMB-234"/>
    <x v="1"/>
    <n v="48980"/>
    <n v="17970"/>
    <n v="31010"/>
    <n v="33287600"/>
    <x v="3"/>
    <x v="3"/>
    <x v="10"/>
    <x v="3"/>
    <n v="3499884"/>
    <x v="12"/>
    <d v="1899-12-30T16:29:00"/>
    <n v="48860"/>
    <n v="17750"/>
    <n v="31110"/>
    <n v="33271110"/>
    <x v="0"/>
    <s v="PATIO 4"/>
    <n v="100"/>
    <n v="3.2247662044501773E-3"/>
    <x v="0"/>
    <d v="1899-12-30T13:22:00"/>
  </r>
  <r>
    <n v="467"/>
    <n v="20066"/>
    <x v="12"/>
    <d v="1899-12-30T03:25:00"/>
    <s v="JRP-054"/>
    <x v="1"/>
    <n v="48920"/>
    <n v="17520"/>
    <n v="31400"/>
    <n v="33319000"/>
    <x v="3"/>
    <x v="3"/>
    <x v="10"/>
    <x v="3"/>
    <n v="3499104"/>
    <x v="12"/>
    <d v="1899-12-30T11:28:00"/>
    <n v="48600"/>
    <n v="17280"/>
    <n v="31320"/>
    <n v="33302430"/>
    <x v="0"/>
    <s v="PATIO 4"/>
    <n v="-80"/>
    <n v="-2.5477707006369425E-3"/>
    <x v="0"/>
    <d v="1899-12-30T08:03:00"/>
  </r>
  <r>
    <n v="468"/>
    <n v="20073"/>
    <x v="12"/>
    <d v="1899-12-30T03:44:00"/>
    <s v="TKD-395"/>
    <x v="1"/>
    <n v="48440"/>
    <n v="17680"/>
    <n v="30760"/>
    <n v="33349760"/>
    <x v="3"/>
    <x v="3"/>
    <x v="10"/>
    <x v="3"/>
    <n v="3500648"/>
    <x v="12"/>
    <d v="1899-12-30T20:45:00"/>
    <n v="47940"/>
    <n v="17520"/>
    <n v="30420"/>
    <n v="33332850"/>
    <x v="0"/>
    <s v="PATIO 4"/>
    <n v="-340"/>
    <n v="-1.1053315994798439E-2"/>
    <x v="0"/>
    <d v="1899-12-30T17:01:00"/>
  </r>
  <r>
    <n v="469"/>
    <n v="20084"/>
    <x v="12"/>
    <d v="1899-12-30T04:20:00"/>
    <s v="STZ-263"/>
    <x v="1"/>
    <n v="52420"/>
    <n v="18980"/>
    <n v="33440"/>
    <n v="33383200"/>
    <x v="3"/>
    <x v="5"/>
    <x v="10"/>
    <x v="3"/>
    <n v="3499764"/>
    <x v="12"/>
    <d v="1899-12-30T16:10:00"/>
    <n v="51840"/>
    <n v="19070"/>
    <n v="32770"/>
    <n v="33365620"/>
    <x v="0"/>
    <s v="PATIO 4"/>
    <n v="-670"/>
    <n v="-2.0035885167464115E-2"/>
    <x v="0"/>
    <d v="1899-12-30T11:50:00"/>
  </r>
  <r>
    <n v="470"/>
    <n v="20088"/>
    <x v="12"/>
    <d v="1899-12-30T05:13:00"/>
    <s v="ZNL-102"/>
    <x v="1"/>
    <n v="52240"/>
    <n v="18450"/>
    <n v="33790"/>
    <n v="33416990"/>
    <x v="3"/>
    <x v="5"/>
    <x v="10"/>
    <x v="3"/>
    <n v="3500664"/>
    <x v="12"/>
    <d v="1899-12-30T20:56:00"/>
    <n v="52060"/>
    <n v="18550"/>
    <n v="33510"/>
    <n v="33399130"/>
    <x v="0"/>
    <s v="PATIO 4"/>
    <n v="-280"/>
    <n v="-8.2864752885469066E-3"/>
    <x v="0"/>
    <d v="1899-12-30T15:43:00"/>
  </r>
  <r>
    <n v="471"/>
    <n v="20089"/>
    <x v="12"/>
    <d v="1899-12-30T05:04:00"/>
    <s v="SND-330"/>
    <x v="1"/>
    <n v="51420"/>
    <n v="18820"/>
    <n v="32600"/>
    <n v="33449590"/>
    <x v="3"/>
    <x v="2"/>
    <x v="10"/>
    <x v="3"/>
    <n v="3500524"/>
    <x v="12"/>
    <d v="1899-12-30T18:25:00"/>
    <n v="51020"/>
    <n v="18590"/>
    <n v="32430"/>
    <n v="33431560"/>
    <x v="0"/>
    <s v="PATIO 4"/>
    <n v="-170"/>
    <n v="-5.2147239263803684E-3"/>
    <x v="0"/>
    <d v="1899-12-30T13:21:00"/>
  </r>
  <r>
    <n v="472"/>
    <n v="20091"/>
    <x v="12"/>
    <d v="1899-12-30T08:14:00"/>
    <s v="STZ-785"/>
    <x v="1"/>
    <n v="52200"/>
    <n v="17630"/>
    <n v="34570"/>
    <n v="33484160"/>
    <x v="3"/>
    <x v="5"/>
    <x v="10"/>
    <x v="3"/>
    <n v="3499784"/>
    <x v="12"/>
    <d v="1899-12-30T16:22:00"/>
    <n v="52140"/>
    <n v="17860"/>
    <n v="34280"/>
    <n v="33465840"/>
    <x v="0"/>
    <s v="PATIO 4"/>
    <n v="-290"/>
    <n v="-8.3887763957188315E-3"/>
    <x v="0"/>
    <d v="1899-12-30T08:08:00"/>
  </r>
  <r>
    <n v="473"/>
    <n v="20092"/>
    <x v="12"/>
    <d v="1899-12-30T08:51:00"/>
    <s v="WNP-941"/>
    <x v="1"/>
    <n v="52100"/>
    <n v="17610"/>
    <n v="34490"/>
    <n v="33518650"/>
    <x v="0"/>
    <x v="4"/>
    <x v="12"/>
    <x v="0"/>
    <n v="3500304"/>
    <x v="12"/>
    <d v="1899-12-30T17:45:00"/>
    <n v="52060"/>
    <n v="17740"/>
    <n v="34320"/>
    <n v="33500160"/>
    <x v="0"/>
    <s v="PATIO 4"/>
    <n v="-170"/>
    <n v="-4.9289649173673532E-3"/>
    <x v="0"/>
    <d v="1899-12-30T08:54:00"/>
  </r>
  <r>
    <n v="474"/>
    <n v="20093"/>
    <x v="12"/>
    <d v="1899-12-30T09:00:00"/>
    <s v="JYM-553"/>
    <x v="1"/>
    <n v="52720"/>
    <n v="18350"/>
    <n v="34370"/>
    <n v="33553020"/>
    <x v="0"/>
    <x v="5"/>
    <x v="12"/>
    <x v="0"/>
    <n v="3500264"/>
    <x v="12"/>
    <d v="1899-12-30T17:42:00"/>
    <n v="52680"/>
    <n v="18280"/>
    <n v="34400"/>
    <n v="33534560"/>
    <x v="0"/>
    <s v="PATIO 4"/>
    <n v="30"/>
    <n v="8.7285423334303169E-4"/>
    <x v="0"/>
    <d v="1899-12-30T08:42:00"/>
  </r>
  <r>
    <n v="475"/>
    <n v="20099"/>
    <x v="12"/>
    <d v="1899-12-30T09:36:00"/>
    <s v="ZDA-274"/>
    <x v="1"/>
    <n v="48740"/>
    <n v="17310"/>
    <n v="31430"/>
    <n v="33584450"/>
    <x v="0"/>
    <x v="3"/>
    <x v="12"/>
    <x v="0"/>
    <n v="3500404"/>
    <x v="12"/>
    <d v="1899-12-30T17:55:00"/>
    <n v="48580"/>
    <n v="17150"/>
    <n v="31430"/>
    <n v="33565990"/>
    <x v="0"/>
    <s v="PATIO 4"/>
    <n v="1.0000000000000001E-5"/>
    <n v="0"/>
    <x v="0"/>
    <d v="1899-12-30T08:19:00"/>
  </r>
  <r>
    <n v="476"/>
    <n v="20101"/>
    <x v="12"/>
    <d v="1899-12-30T10:05:00"/>
    <s v="TRN-093"/>
    <x v="1"/>
    <n v="52220"/>
    <n v="17060"/>
    <n v="35160"/>
    <n v="33619610"/>
    <x v="0"/>
    <x v="4"/>
    <x v="12"/>
    <x v="0"/>
    <n v="3500565"/>
    <x v="12"/>
    <d v="1899-12-30T18:32:00"/>
    <n v="52140"/>
    <n v="17110"/>
    <n v="35030"/>
    <n v="33601020"/>
    <x v="0"/>
    <s v="PATIO 4"/>
    <n v="-130"/>
    <n v="-3.6973833902161548E-3"/>
    <x v="0"/>
    <d v="1899-12-30T08:27:00"/>
  </r>
  <r>
    <n v="477"/>
    <n v="20102"/>
    <x v="12"/>
    <d v="1899-12-30T10:36:00"/>
    <s v="TTP-566"/>
    <x v="1"/>
    <n v="51920"/>
    <n v="17800"/>
    <n v="34120"/>
    <n v="33653730"/>
    <x v="0"/>
    <x v="4"/>
    <x v="12"/>
    <x v="0"/>
    <n v="3500604"/>
    <x v="12"/>
    <d v="1899-12-30T18:50:00"/>
    <n v="52100"/>
    <n v="17890"/>
    <n v="34210"/>
    <n v="33635230"/>
    <x v="0"/>
    <s v="PATIO 4"/>
    <n v="90"/>
    <n v="2.637749120750293E-3"/>
    <x v="0"/>
    <d v="1899-12-30T08:14:00"/>
  </r>
  <r>
    <n v="478"/>
    <n v="20113"/>
    <x v="12"/>
    <d v="1899-12-30T11:24:00"/>
    <s v="SXV-915"/>
    <x v="1"/>
    <n v="51420"/>
    <n v="17000"/>
    <n v="34420"/>
    <n v="33688150"/>
    <x v="1"/>
    <x v="5"/>
    <x v="1"/>
    <x v="1"/>
    <n v="3500525"/>
    <x v="12"/>
    <d v="1899-12-30T18:44:00"/>
    <n v="51220"/>
    <n v="16960"/>
    <n v="34260"/>
    <n v="33669490"/>
    <x v="1"/>
    <s v="PATIO 4"/>
    <n v="-160"/>
    <n v="-4.6484601975595582E-3"/>
    <x v="0"/>
    <d v="1899-12-30T07:20:00"/>
  </r>
  <r>
    <n v="479"/>
    <n v="20115"/>
    <x v="12"/>
    <d v="1899-12-30T11:17:00"/>
    <s v="SUL-148"/>
    <x v="1"/>
    <n v="47760"/>
    <n v="17670"/>
    <n v="30090"/>
    <n v="33718240"/>
    <x v="1"/>
    <x v="3"/>
    <x v="1"/>
    <x v="1"/>
    <n v="3500809"/>
    <x v="12"/>
    <d v="1899-12-30T22:33:00"/>
    <n v="47660"/>
    <n v="17670"/>
    <n v="29990"/>
    <n v="33699480"/>
    <x v="1"/>
    <s v="PATIO 4"/>
    <n v="-100"/>
    <n v="-3.3233632436025259E-3"/>
    <x v="0"/>
    <d v="1899-12-30T11:16:00"/>
  </r>
  <r>
    <n v="480"/>
    <n v="20134"/>
    <x v="12"/>
    <d v="1899-12-30T12:02:00"/>
    <s v="SKI-254"/>
    <x v="1"/>
    <n v="48880"/>
    <n v="17960"/>
    <n v="30920"/>
    <n v="33749160"/>
    <x v="3"/>
    <x v="3"/>
    <x v="10"/>
    <x v="3"/>
    <n v="3500644"/>
    <x v="12"/>
    <d v="1899-12-30T20:21:00"/>
    <n v="48740"/>
    <n v="17910"/>
    <n v="30830"/>
    <n v="33730310"/>
    <x v="0"/>
    <s v="PATIO 4"/>
    <n v="-90"/>
    <n v="-2.9107373868046574E-3"/>
    <x v="0"/>
    <d v="1899-12-30T08:19:00"/>
  </r>
  <r>
    <n v="481"/>
    <n v="20135"/>
    <x v="12"/>
    <d v="1899-12-30T12:14:00"/>
    <s v="SXS-558"/>
    <x v="1"/>
    <n v="48140"/>
    <n v="16850"/>
    <n v="31290"/>
    <n v="33780450"/>
    <x v="3"/>
    <x v="3"/>
    <x v="10"/>
    <x v="3"/>
    <n v="3500684"/>
    <x v="12"/>
    <d v="1899-12-30T21:13:00"/>
    <n v="48180"/>
    <n v="16810"/>
    <n v="31370"/>
    <n v="33761680"/>
    <x v="0"/>
    <s v="PATIO 4"/>
    <n v="80"/>
    <n v="2.556727388942154E-3"/>
    <x v="0"/>
    <d v="1899-12-30T08:59:00"/>
  </r>
  <r>
    <n v="482"/>
    <n v="20139"/>
    <x v="12"/>
    <d v="1899-12-30T12:29:00"/>
    <s v="JRP-019"/>
    <x v="1"/>
    <n v="48180"/>
    <n v="17150"/>
    <n v="31030"/>
    <n v="33811480"/>
    <x v="0"/>
    <x v="3"/>
    <x v="12"/>
    <x v="0"/>
    <n v="3500808"/>
    <x v="12"/>
    <d v="1899-12-30T22:24:00"/>
    <n v="48080"/>
    <n v="17130"/>
    <n v="30950"/>
    <n v="33792630"/>
    <x v="0"/>
    <s v="PATIO 4"/>
    <n v="-80"/>
    <n v="-2.5781501772478249E-3"/>
    <x v="0"/>
    <d v="1899-12-30T09:55:00"/>
  </r>
  <r>
    <n v="483"/>
    <n v="20140"/>
    <x v="12"/>
    <d v="1899-12-30T12:38:00"/>
    <s v="TIO-245"/>
    <x v="1"/>
    <n v="49040"/>
    <n v="17780"/>
    <n v="31260"/>
    <n v="33842740"/>
    <x v="0"/>
    <x v="3"/>
    <x v="12"/>
    <x v="0"/>
    <n v="3500646"/>
    <x v="12"/>
    <d v="1899-12-30T20:28:00"/>
    <n v="48980"/>
    <n v="17680"/>
    <n v="31300"/>
    <n v="33823930"/>
    <x v="0"/>
    <s v="PATIO 4"/>
    <n v="40"/>
    <n v="1.2795905310300703E-3"/>
    <x v="0"/>
    <d v="1899-12-30T07:50:00"/>
  </r>
  <r>
    <n v="484"/>
    <n v="20147"/>
    <x v="12"/>
    <d v="1899-12-30T13:05:00"/>
    <s v="GDZ-180"/>
    <x v="1"/>
    <n v="52060"/>
    <n v="18540"/>
    <n v="33520"/>
    <n v="33876260"/>
    <x v="0"/>
    <x v="5"/>
    <x v="12"/>
    <x v="0"/>
    <n v="3500647"/>
    <x v="12"/>
    <d v="1899-12-30T20:44:00"/>
    <n v="52100"/>
    <n v="18500"/>
    <n v="33600"/>
    <n v="33857530"/>
    <x v="0"/>
    <s v="PATIO 4"/>
    <n v="80"/>
    <n v="2.3866348448687352E-3"/>
    <x v="0"/>
    <d v="1899-12-30T07:39:00"/>
  </r>
  <r>
    <n v="485"/>
    <n v="20150"/>
    <x v="12"/>
    <d v="1899-12-30T13:23:00"/>
    <s v="ESQ-417"/>
    <x v="1"/>
    <n v="51880"/>
    <n v="18120"/>
    <n v="33760"/>
    <n v="33910020"/>
    <x v="0"/>
    <x v="5"/>
    <x v="12"/>
    <x v="0"/>
    <n v="3500724"/>
    <x v="12"/>
    <d v="1899-12-30T21:31:00"/>
    <n v="52100"/>
    <n v="18300"/>
    <n v="33800"/>
    <n v="33891330"/>
    <x v="0"/>
    <s v="PATIO 4"/>
    <n v="40"/>
    <n v="1.1848341232227489E-3"/>
    <x v="0"/>
    <d v="1899-12-30T08:08:00"/>
  </r>
  <r>
    <n v="486"/>
    <n v="20151"/>
    <x v="12"/>
    <d v="1899-12-30T13:40:00"/>
    <s v="JRP-073"/>
    <x v="1"/>
    <n v="48660"/>
    <n v="17580"/>
    <n v="31080"/>
    <n v="33941100"/>
    <x v="0"/>
    <x v="3"/>
    <x v="12"/>
    <x v="0"/>
    <n v="3500665"/>
    <x v="12"/>
    <d v="1899-12-30T21:12:00"/>
    <n v="48620"/>
    <n v="17460"/>
    <n v="31160"/>
    <n v="33922490"/>
    <x v="0"/>
    <s v="PATIO 4"/>
    <n v="80"/>
    <n v="2.5740025740025739E-3"/>
    <x v="0"/>
    <d v="1899-12-30T07:32:00"/>
  </r>
  <r>
    <n v="487"/>
    <n v="20152"/>
    <x v="12"/>
    <d v="1899-12-30T14:04:00"/>
    <s v="GDW-444"/>
    <x v="1"/>
    <n v="51580"/>
    <n v="18670"/>
    <n v="32910"/>
    <n v="33974010"/>
    <x v="0"/>
    <x v="5"/>
    <x v="12"/>
    <x v="0"/>
    <n v="3500746"/>
    <x v="12"/>
    <d v="1899-12-30T21:33:00"/>
    <n v="51500"/>
    <n v="18650"/>
    <n v="32850"/>
    <n v="33955340"/>
    <x v="0"/>
    <s v="PATIO 4"/>
    <n v="-60"/>
    <n v="-1.8231540565177757E-3"/>
    <x v="0"/>
    <d v="1899-12-30T07:29:00"/>
  </r>
  <r>
    <n v="488"/>
    <n v="20153"/>
    <x v="12"/>
    <d v="1899-12-30T14:10:00"/>
    <s v="FNL-707"/>
    <x v="1"/>
    <n v="51920"/>
    <n v="17240"/>
    <n v="34680"/>
    <n v="34008690"/>
    <x v="1"/>
    <x v="5"/>
    <x v="1"/>
    <x v="1"/>
    <n v="3500904"/>
    <x v="13"/>
    <d v="1899-12-30T08:18:00"/>
    <n v="52000"/>
    <n v="17350"/>
    <n v="34650"/>
    <n v="33989990"/>
    <x v="1"/>
    <s v="PATIO 4"/>
    <n v="-30"/>
    <n v="-8.6505190311418688E-4"/>
    <x v="0"/>
    <d v="1899-12-30T18:08:00"/>
  </r>
  <r>
    <n v="489"/>
    <n v="20154"/>
    <x v="12"/>
    <d v="1899-12-30T14:12:00"/>
    <s v="GDX-786"/>
    <x v="1"/>
    <n v="52120"/>
    <n v="17580"/>
    <n v="34540"/>
    <n v="34043230"/>
    <x v="1"/>
    <x v="4"/>
    <x v="1"/>
    <x v="1"/>
    <n v="3500925"/>
    <x v="13"/>
    <d v="1899-12-30T08:32:00"/>
    <n v="52200"/>
    <n v="17710"/>
    <n v="34490"/>
    <n v="34024480"/>
    <x v="1"/>
    <s v="PATIO 4"/>
    <n v="-50"/>
    <n v="-1.4475969889982628E-3"/>
    <x v="0"/>
    <d v="1899-12-30T18:20:00"/>
  </r>
  <r>
    <n v="490"/>
    <n v="20156"/>
    <x v="12"/>
    <d v="1899-12-30T14:16:00"/>
    <s v="TPP-899"/>
    <x v="1"/>
    <n v="51500"/>
    <n v="17260"/>
    <n v="34240"/>
    <n v="34077470"/>
    <x v="0"/>
    <x v="4"/>
    <x v="12"/>
    <x v="0"/>
    <n v="3500824"/>
    <x v="12"/>
    <d v="1899-12-30T22:40:00"/>
    <n v="51520"/>
    <n v="17410"/>
    <n v="34110"/>
    <n v="34058590"/>
    <x v="0"/>
    <s v="PATIO 4"/>
    <n v="-130"/>
    <n v="-3.7967289719626168E-3"/>
    <x v="0"/>
    <d v="1899-12-30T08:24:00"/>
  </r>
  <r>
    <n v="491"/>
    <n v="20157"/>
    <x v="12"/>
    <d v="1899-12-30T14:30:00"/>
    <s v="XVH-367"/>
    <x v="1"/>
    <n v="48280"/>
    <n v="17250"/>
    <n v="31030"/>
    <n v="34108500"/>
    <x v="0"/>
    <x v="3"/>
    <x v="12"/>
    <x v="0"/>
    <n v="3501924"/>
    <x v="13"/>
    <d v="1899-12-30T13:32:00"/>
    <n v="48160"/>
    <n v="17120"/>
    <n v="31040"/>
    <n v="34089630"/>
    <x v="0"/>
    <s v="PATIO 4"/>
    <n v="10"/>
    <n v="3.2226877215597811E-4"/>
    <x v="0"/>
    <d v="1899-12-30T23:02:00"/>
  </r>
  <r>
    <n v="492"/>
    <n v="20158"/>
    <x v="12"/>
    <d v="1899-12-30T14:42:00"/>
    <s v="JYN-994"/>
    <x v="1"/>
    <n v="52480"/>
    <n v="18070"/>
    <n v="34410"/>
    <n v="34142910"/>
    <x v="0"/>
    <x v="5"/>
    <x v="12"/>
    <x v="0"/>
    <n v="3500806"/>
    <x v="12"/>
    <d v="1899-12-30T22:11:00"/>
    <n v="52460"/>
    <n v="17980"/>
    <n v="34480"/>
    <n v="34124110"/>
    <x v="0"/>
    <s v="PATIO 4"/>
    <n v="70"/>
    <n v="2.0342923568730021E-3"/>
    <x v="0"/>
    <d v="1899-12-30T07:29:00"/>
  </r>
  <r>
    <n v="493"/>
    <n v="20170"/>
    <x v="12"/>
    <d v="1899-12-30T14:58:00"/>
    <s v="JYW-480"/>
    <x v="1"/>
    <n v="52540"/>
    <n v="18240"/>
    <n v="34300"/>
    <n v="34177210"/>
    <x v="0"/>
    <x v="5"/>
    <x v="12"/>
    <x v="0"/>
    <n v="3500805"/>
    <x v="12"/>
    <d v="1899-12-30T22:07:00"/>
    <n v="52560"/>
    <n v="18180"/>
    <n v="34380"/>
    <n v="34158490"/>
    <x v="0"/>
    <s v="PATIO 4"/>
    <n v="80"/>
    <n v="2.3323615160349854E-3"/>
    <x v="0"/>
    <d v="1899-12-30T07:09:00"/>
  </r>
  <r>
    <n v="494"/>
    <n v="20171"/>
    <x v="12"/>
    <d v="1899-12-30T15:20:00"/>
    <s v="GDY-710"/>
    <x v="1"/>
    <n v="51680"/>
    <n v="17940"/>
    <n v="33740"/>
    <n v="34210950"/>
    <x v="1"/>
    <x v="5"/>
    <x v="1"/>
    <x v="1"/>
    <n v="3500807"/>
    <x v="12"/>
    <d v="1899-12-30T22:16:00"/>
    <n v="51640"/>
    <n v="17890"/>
    <n v="33750"/>
    <n v="34192240"/>
    <x v="1"/>
    <s v="PATIO 4"/>
    <n v="10"/>
    <n v="2.9638411381149968E-4"/>
    <x v="0"/>
    <d v="1899-12-30T06:56:00"/>
  </r>
  <r>
    <n v="495"/>
    <n v="20172"/>
    <x v="12"/>
    <d v="1899-12-30T15:29:00"/>
    <s v="JYN-867"/>
    <x v="1"/>
    <n v="52240"/>
    <n v="18100"/>
    <n v="34140"/>
    <n v="34245090"/>
    <x v="1"/>
    <x v="5"/>
    <x v="1"/>
    <x v="1"/>
    <n v="3500804"/>
    <x v="12"/>
    <d v="1899-12-30T21:58:00"/>
    <n v="52920"/>
    <n v="18750"/>
    <n v="34170"/>
    <n v="34226410"/>
    <x v="1"/>
    <s v="PATIO 4"/>
    <n v="30"/>
    <n v="8.7873462214411243E-4"/>
    <x v="0"/>
    <d v="1899-12-30T06:29:00"/>
  </r>
  <r>
    <n v="496"/>
    <n v="20175"/>
    <x v="12"/>
    <d v="1899-12-30T15:43:00"/>
    <s v="TKF-858"/>
    <x v="1"/>
    <n v="48560"/>
    <n v="17890"/>
    <n v="30670"/>
    <n v="34275760"/>
    <x v="1"/>
    <x v="3"/>
    <x v="1"/>
    <x v="1"/>
    <n v="3501024"/>
    <x v="13"/>
    <d v="1899-12-30T09:03:00"/>
    <n v="48440"/>
    <n v="17740"/>
    <n v="30700"/>
    <n v="34257110"/>
    <x v="1"/>
    <s v="PATIO 4"/>
    <n v="30"/>
    <n v="9.7815454841865008E-4"/>
    <x v="0"/>
    <d v="1899-12-30T17:20:00"/>
  </r>
  <r>
    <n v="497"/>
    <n v="20184"/>
    <x v="12"/>
    <d v="1899-12-30T15:55:00"/>
    <s v="STW-825"/>
    <x v="1"/>
    <n v="51820"/>
    <n v="17230"/>
    <n v="34590"/>
    <n v="34310350"/>
    <x v="1"/>
    <x v="4"/>
    <x v="1"/>
    <x v="1"/>
    <n v="3501064"/>
    <x v="13"/>
    <d v="1899-12-30T09:25:00"/>
    <n v="52020"/>
    <n v="17330"/>
    <n v="34690"/>
    <n v="34291800"/>
    <x v="1"/>
    <s v="PATIO 4"/>
    <n v="100"/>
    <n v="2.8910089621277824E-3"/>
    <x v="0"/>
    <d v="1899-12-30T17:30:00"/>
  </r>
  <r>
    <n v="498"/>
    <n v="20195"/>
    <x v="12"/>
    <d v="1899-12-30T16:21:00"/>
    <s v="TSR-898"/>
    <x v="1"/>
    <n v="49000"/>
    <n v="17770"/>
    <n v="31230"/>
    <n v="34341580"/>
    <x v="1"/>
    <x v="3"/>
    <x v="1"/>
    <x v="1"/>
    <n v="3500964"/>
    <x v="13"/>
    <d v="1899-12-30T08:34:00"/>
    <n v="49180"/>
    <n v="17580"/>
    <n v="31600"/>
    <n v="34323400"/>
    <x v="1"/>
    <s v="PATIO 4"/>
    <n v="370"/>
    <n v="1.1847582452769772E-2"/>
    <x v="0"/>
    <d v="1899-12-30T16:13:00"/>
  </r>
  <r>
    <n v="499"/>
    <n v="20196"/>
    <x v="12"/>
    <d v="1899-12-30T16:15:00"/>
    <s v="TPV-401"/>
    <x v="1"/>
    <n v="51960"/>
    <n v="17870"/>
    <n v="34090"/>
    <n v="34375670"/>
    <x v="1"/>
    <x v="5"/>
    <x v="1"/>
    <x v="1"/>
    <n v="3501065"/>
    <x v="13"/>
    <d v="1899-12-30T09:26:00"/>
    <n v="51860"/>
    <n v="17690"/>
    <n v="34170"/>
    <n v="34357570"/>
    <x v="1"/>
    <s v="PATIO 4"/>
    <n v="80"/>
    <n v="2.3467292461132297E-3"/>
    <x v="0"/>
    <d v="1899-12-30T17:11:00"/>
  </r>
  <r>
    <n v="500"/>
    <n v="20198"/>
    <x v="12"/>
    <d v="1899-12-30T16:38:00"/>
    <s v="TLK-055"/>
    <x v="1"/>
    <n v="48780"/>
    <n v="17500"/>
    <n v="31280"/>
    <n v="34406950"/>
    <x v="0"/>
    <x v="3"/>
    <x v="12"/>
    <x v="0"/>
    <n v="3501044"/>
    <x v="13"/>
    <d v="1899-12-30T09:22:00"/>
    <n v="48740"/>
    <n v="17450"/>
    <n v="31290"/>
    <n v="34388860"/>
    <x v="0"/>
    <s v="PATIO 4"/>
    <n v="10"/>
    <n v="3.1969309462915604E-4"/>
    <x v="0"/>
    <d v="1899-12-30T16:44:00"/>
  </r>
  <r>
    <n v="501"/>
    <n v="20200"/>
    <x v="12"/>
    <d v="1899-12-30T16:35:00"/>
    <s v="GDY-331"/>
    <x v="1"/>
    <n v="52500"/>
    <n v="18580"/>
    <n v="33920"/>
    <n v="34440870"/>
    <x v="0"/>
    <x v="5"/>
    <x v="12"/>
    <x v="0"/>
    <n v="3501144"/>
    <x v="13"/>
    <d v="1899-12-30T09:46:00"/>
    <n v="52440"/>
    <n v="18510"/>
    <n v="33930"/>
    <n v="34422790"/>
    <x v="0"/>
    <s v="PATIO 4"/>
    <n v="10"/>
    <n v="2.9481132075471697E-4"/>
    <x v="0"/>
    <d v="1899-12-30T17:11:00"/>
  </r>
  <r>
    <n v="502"/>
    <n v="20205"/>
    <x v="12"/>
    <d v="1899-12-30T16:53:00"/>
    <s v="STO-302"/>
    <x v="1"/>
    <n v="51680"/>
    <n v="17210"/>
    <n v="34470"/>
    <n v="34475340"/>
    <x v="3"/>
    <x v="4"/>
    <x v="13"/>
    <x v="3"/>
    <n v="3501104"/>
    <x v="13"/>
    <d v="1899-12-30T09:28:00"/>
    <n v="51860"/>
    <n v="17320"/>
    <n v="34540"/>
    <n v="34457330"/>
    <x v="0"/>
    <s v="PATIO 4"/>
    <n v="70"/>
    <n v="2.0307513780098638E-3"/>
    <x v="0"/>
    <d v="1899-12-30T16:35:00"/>
  </r>
  <r>
    <n v="503"/>
    <n v="20213"/>
    <x v="12"/>
    <d v="1899-12-30T17:19:00"/>
    <s v="JRP-091"/>
    <x v="1"/>
    <n v="48800"/>
    <n v="17450"/>
    <n v="31350"/>
    <n v="34506690"/>
    <x v="1"/>
    <x v="3"/>
    <x v="1"/>
    <x v="1"/>
    <n v="3501344"/>
    <x v="13"/>
    <d v="1899-12-30T10:41:00"/>
    <n v="48760"/>
    <n v="17350"/>
    <n v="31410"/>
    <n v="34488740"/>
    <x v="1"/>
    <s v="PATIO 4"/>
    <n v="60"/>
    <n v="1.9138755980861245E-3"/>
    <x v="0"/>
    <d v="1899-12-30T17:22:00"/>
  </r>
  <r>
    <n v="504"/>
    <n v="20214"/>
    <x v="12"/>
    <d v="1899-12-30T17:26:00"/>
    <s v="SSW-836"/>
    <x v="1"/>
    <n v="49020"/>
    <n v="17490"/>
    <n v="31530"/>
    <n v="34538220"/>
    <x v="1"/>
    <x v="3"/>
    <x v="1"/>
    <x v="1"/>
    <n v="3501124"/>
    <x v="13"/>
    <d v="1899-12-30T09:37:00"/>
    <n v="48980"/>
    <n v="17400"/>
    <n v="31580"/>
    <n v="34520320"/>
    <x v="1"/>
    <s v="PATIO 4"/>
    <n v="50"/>
    <n v="1.585791309863622E-3"/>
    <x v="0"/>
    <d v="1899-12-30T16:11:00"/>
  </r>
  <r>
    <n v="505"/>
    <n v="20223"/>
    <x v="12"/>
    <d v="1899-12-30T18:05:00"/>
    <s v="GDY-864"/>
    <x v="1"/>
    <n v="52440"/>
    <n v="18900"/>
    <n v="33540"/>
    <n v="34571760"/>
    <x v="0"/>
    <x v="5"/>
    <x v="12"/>
    <x v="0"/>
    <n v="3501284"/>
    <x v="13"/>
    <d v="1899-12-30T10:20:00"/>
    <n v="52460"/>
    <n v="19080"/>
    <n v="33380"/>
    <n v="34553700"/>
    <x v="0"/>
    <s v="PATIO 4"/>
    <n v="-160"/>
    <n v="-4.7704233750745376E-3"/>
    <x v="0"/>
    <d v="1899-12-30T16:15:00"/>
  </r>
  <r>
    <n v="506"/>
    <n v="20224"/>
    <x v="12"/>
    <d v="1899-12-30T18:08:00"/>
    <s v="TPV-341"/>
    <x v="1"/>
    <n v="51800"/>
    <n v="18280"/>
    <n v="33520"/>
    <n v="34605280"/>
    <x v="0"/>
    <x v="5"/>
    <x v="12"/>
    <x v="0"/>
    <n v="3501664"/>
    <x v="13"/>
    <d v="1899-12-30T11:27:00"/>
    <n v="51700"/>
    <n v="17970"/>
    <n v="33730"/>
    <n v="34587430"/>
    <x v="0"/>
    <s v="PATIO 4"/>
    <n v="210"/>
    <n v="6.2649164677804296E-3"/>
    <x v="0"/>
    <d v="1899-12-30T17:19:00"/>
  </r>
  <r>
    <n v="507"/>
    <n v="20225"/>
    <x v="12"/>
    <d v="1899-12-30T18:40:00"/>
    <s v="JRP-080"/>
    <x v="1"/>
    <n v="48440"/>
    <n v="17430"/>
    <n v="31010"/>
    <n v="34636290"/>
    <x v="0"/>
    <x v="3"/>
    <x v="12"/>
    <x v="0"/>
    <n v="3501224"/>
    <x v="13"/>
    <d v="1899-12-30T09:59:00"/>
    <n v="48400"/>
    <n v="17300"/>
    <n v="31100"/>
    <n v="34618530"/>
    <x v="0"/>
    <s v="PATIO 4"/>
    <n v="90"/>
    <n v="2.9022895840051595E-3"/>
    <x v="0"/>
    <d v="1899-12-30T15:19:00"/>
  </r>
  <r>
    <n v="508"/>
    <n v="20226"/>
    <x v="12"/>
    <d v="1899-12-30T18:58:00"/>
    <s v="TJZ-838"/>
    <x v="1"/>
    <n v="52040"/>
    <n v="17750"/>
    <n v="34290"/>
    <n v="34670580"/>
    <x v="0"/>
    <x v="3"/>
    <x v="12"/>
    <x v="0"/>
    <n v="3501004"/>
    <x v="13"/>
    <d v="1899-12-30T08:37:00"/>
    <n v="52180"/>
    <n v="17920"/>
    <n v="34260"/>
    <n v="34652790"/>
    <x v="0"/>
    <s v="PATIO 4"/>
    <n v="-30"/>
    <n v="-8.7489063867016625E-4"/>
    <x v="0"/>
    <d v="1899-12-30T13:39:00"/>
  </r>
  <r>
    <n v="509"/>
    <n v="20227"/>
    <x v="12"/>
    <d v="1899-12-30T19:10:00"/>
    <s v="SMA-268"/>
    <x v="1"/>
    <n v="48060"/>
    <n v="17410"/>
    <n v="30650"/>
    <n v="34701230"/>
    <x v="0"/>
    <x v="3"/>
    <x v="12"/>
    <x v="0"/>
    <n v="3501604"/>
    <x v="13"/>
    <d v="1899-12-30T11:04:00"/>
    <n v="47920"/>
    <n v="17260"/>
    <n v="30660"/>
    <n v="34683450"/>
    <x v="0"/>
    <s v="PATIO 4"/>
    <n v="10"/>
    <n v="3.2626427406199022E-4"/>
    <x v="0"/>
    <d v="1899-12-30T15:54:00"/>
  </r>
  <r>
    <n v="510"/>
    <n v="20228"/>
    <x v="12"/>
    <d v="1899-12-30T19:28:00"/>
    <s v="SYS-261"/>
    <x v="1"/>
    <n v="51800"/>
    <n v="17850"/>
    <n v="33950"/>
    <n v="34735180"/>
    <x v="0"/>
    <x v="5"/>
    <x v="12"/>
    <x v="0"/>
    <n v="3502004"/>
    <x v="13"/>
    <d v="1899-12-30T15:23:00"/>
    <n v="51720"/>
    <n v="17860"/>
    <n v="33860"/>
    <n v="34717310"/>
    <x v="0"/>
    <s v="PATIO 4"/>
    <n v="-90"/>
    <n v="-2.650957290132548E-3"/>
    <x v="0"/>
    <d v="1899-12-30T19:55:00"/>
  </r>
  <r>
    <n v="511"/>
    <n v="20233"/>
    <x v="12"/>
    <d v="1899-12-30T19:45:00"/>
    <s v="TJY-483"/>
    <x v="1"/>
    <n v="51420"/>
    <n v="17750"/>
    <n v="33670"/>
    <n v="34768850"/>
    <x v="0"/>
    <x v="5"/>
    <x v="12"/>
    <x v="0"/>
    <n v="3501764"/>
    <x v="13"/>
    <d v="1899-12-30T11:55:00"/>
    <n v="51520"/>
    <n v="17820"/>
    <n v="33700"/>
    <n v="34751010"/>
    <x v="0"/>
    <s v="PATIO 4"/>
    <n v="30"/>
    <n v="8.9100089100089099E-4"/>
    <x v="0"/>
    <d v="1899-12-30T16:10:00"/>
  </r>
  <r>
    <n v="512"/>
    <n v="20238"/>
    <x v="12"/>
    <d v="1899-12-30T20:17:00"/>
    <s v="XVM-605"/>
    <x v="1"/>
    <n v="48320"/>
    <n v="17880"/>
    <n v="30440"/>
    <n v="34799290"/>
    <x v="0"/>
    <x v="3"/>
    <x v="12"/>
    <x v="0"/>
    <n v="3502104"/>
    <x v="13"/>
    <d v="1899-12-30T14:17:00"/>
    <n v="48080"/>
    <n v="17570"/>
    <n v="30510"/>
    <n v="34781520"/>
    <x v="0"/>
    <s v="PATIO 4"/>
    <n v="70"/>
    <n v="2.2996057818659658E-3"/>
    <x v="0"/>
    <d v="1899-12-30T18:00:00"/>
  </r>
  <r>
    <n v="513"/>
    <n v="20241"/>
    <x v="12"/>
    <d v="1899-12-30T20:31:00"/>
    <s v="TMI-773"/>
    <x v="1"/>
    <n v="48120"/>
    <n v="17520"/>
    <n v="30600"/>
    <n v="34829890"/>
    <x v="0"/>
    <x v="3"/>
    <x v="12"/>
    <x v="0"/>
    <n v="3502184"/>
    <x v="13"/>
    <d v="1899-12-30T15:03:00"/>
    <n v="47840"/>
    <n v="17150"/>
    <n v="30690"/>
    <n v="34812210"/>
    <x v="0"/>
    <s v="PATIO 4"/>
    <n v="90"/>
    <n v="2.9411764705882353E-3"/>
    <x v="0"/>
    <d v="1899-12-30T18:32:00"/>
  </r>
  <r>
    <n v="514"/>
    <n v="20245"/>
    <x v="12"/>
    <d v="1899-12-30T20:44:00"/>
    <s v="JRP-057"/>
    <x v="1"/>
    <n v="48000"/>
    <n v="17340"/>
    <n v="30660"/>
    <n v="34860550"/>
    <x v="0"/>
    <x v="3"/>
    <x v="12"/>
    <x v="0"/>
    <n v="3501324"/>
    <x v="13"/>
    <d v="1899-12-30T10:21:00"/>
    <n v="47800"/>
    <n v="16950"/>
    <n v="30850"/>
    <n v="34843060"/>
    <x v="0"/>
    <s v="PATIO 4"/>
    <n v="190"/>
    <n v="6.1969993476842788E-3"/>
    <x v="0"/>
    <d v="1899-12-30T13:37:00"/>
  </r>
  <r>
    <n v="515"/>
    <n v="20259"/>
    <x v="12"/>
    <d v="1899-12-30T22:00:00"/>
    <s v="JRP-060"/>
    <x v="1"/>
    <n v="48520"/>
    <n v="17380"/>
    <n v="31140"/>
    <n v="34891690"/>
    <x v="0"/>
    <x v="3"/>
    <x v="12"/>
    <x v="0"/>
    <n v="3501804"/>
    <x v="13"/>
    <d v="1899-12-30T11:56:00"/>
    <n v="48280"/>
    <n v="17090"/>
    <n v="31190"/>
    <n v="34874250"/>
    <x v="0"/>
    <s v="PATIO 4"/>
    <n v="50"/>
    <n v="1.6056518946692357E-3"/>
    <x v="0"/>
    <d v="1899-12-30T13:56:00"/>
  </r>
  <r>
    <n v="516"/>
    <n v="20271"/>
    <x v="12"/>
    <d v="1899-12-30T23:48:00"/>
    <s v="JRP-053"/>
    <x v="1"/>
    <n v="48820"/>
    <n v="17520"/>
    <n v="31300"/>
    <n v="34922990"/>
    <x v="0"/>
    <x v="3"/>
    <x v="12"/>
    <x v="0"/>
    <n v="3502264"/>
    <x v="13"/>
    <d v="1899-12-30T15:24:00"/>
    <n v="48640"/>
    <n v="17220"/>
    <n v="31420"/>
    <n v="34905670"/>
    <x v="0"/>
    <s v="PATIO 4"/>
    <n v="120"/>
    <n v="3.8338658146964857E-3"/>
    <x v="0"/>
    <d v="1899-12-30T15:36:00"/>
  </r>
  <r>
    <n v="517"/>
    <n v="20275"/>
    <x v="13"/>
    <d v="1899-12-30T02:21:00"/>
    <s v="TKD-337"/>
    <x v="1"/>
    <n v="48580"/>
    <n v="16660"/>
    <n v="31920"/>
    <n v="34954910"/>
    <x v="0"/>
    <x v="3"/>
    <x v="12"/>
    <x v="0"/>
    <n v="3502084"/>
    <x v="13"/>
    <d v="1899-12-30T14:09:00"/>
    <n v="48440"/>
    <n v="16390"/>
    <n v="32050"/>
    <n v="34937720"/>
    <x v="0"/>
    <s v="PATIO 4"/>
    <n v="130"/>
    <n v="4.0726817042606514E-3"/>
    <x v="0"/>
    <d v="1899-12-30T11:48:00"/>
  </r>
  <r>
    <n v="518"/>
    <n v="20279"/>
    <x v="13"/>
    <d v="1899-12-30T02:40:00"/>
    <s v="ESQ-417"/>
    <x v="1"/>
    <n v="51840"/>
    <n v="18410"/>
    <n v="33430"/>
    <n v="34988340"/>
    <x v="0"/>
    <x v="5"/>
    <x v="12"/>
    <x v="0"/>
    <n v="3502124"/>
    <x v="13"/>
    <d v="1899-12-30T14:28:00"/>
    <n v="51820"/>
    <n v="18360"/>
    <n v="33460"/>
    <n v="34971180"/>
    <x v="0"/>
    <s v="PATIO 4"/>
    <n v="30"/>
    <n v="8.9739754711337118E-4"/>
    <x v="0"/>
    <d v="1899-12-30T11:48:00"/>
  </r>
  <r>
    <n v="519"/>
    <n v="20290"/>
    <x v="13"/>
    <d v="1899-12-30T03:23:00"/>
    <s v="GDW-444"/>
    <x v="1"/>
    <n v="52080"/>
    <n v="19080"/>
    <n v="33000"/>
    <n v="35021340"/>
    <x v="1"/>
    <x v="5"/>
    <x v="1"/>
    <x v="1"/>
    <n v="3502644"/>
    <x v="13"/>
    <d v="1899-12-30T16:46:00"/>
    <n v="51740"/>
    <n v="19070"/>
    <n v="32670"/>
    <n v="35003850"/>
    <x v="1"/>
    <s v="PATIO 4"/>
    <n v="-330"/>
    <n v="-0.01"/>
    <x v="0"/>
    <d v="1899-12-30T13:23:00"/>
  </r>
  <r>
    <n v="520"/>
    <n v="20291"/>
    <x v="13"/>
    <d v="1899-12-30T04:13:00"/>
    <s v="SOE-646"/>
    <x v="1"/>
    <n v="48420"/>
    <n v="16720"/>
    <n v="31700"/>
    <n v="35053040"/>
    <x v="0"/>
    <x v="3"/>
    <x v="12"/>
    <x v="0"/>
    <n v="3502544"/>
    <x v="13"/>
    <d v="1899-12-30T16:22:00"/>
    <n v="48260"/>
    <n v="16750"/>
    <n v="31510"/>
    <n v="35035360"/>
    <x v="0"/>
    <s v="PATIO 4"/>
    <n v="-190"/>
    <n v="-5.9936908517350162E-3"/>
    <x v="0"/>
    <d v="1899-12-30T12:09:00"/>
  </r>
  <r>
    <n v="521"/>
    <n v="20295"/>
    <x v="13"/>
    <d v="1899-12-30T07:41:00"/>
    <s v="SMI-498"/>
    <x v="1"/>
    <n v="48940"/>
    <n v="17910"/>
    <n v="31030"/>
    <n v="35084070"/>
    <x v="1"/>
    <x v="3"/>
    <x v="1"/>
    <x v="1"/>
    <n v="3502344"/>
    <x v="13"/>
    <d v="1899-12-30T15:55:00"/>
    <n v="48700"/>
    <n v="17680"/>
    <n v="31020"/>
    <n v="35066380"/>
    <x v="1"/>
    <s v="PATIO 4"/>
    <n v="-10"/>
    <n v="-3.2226877215597811E-4"/>
    <x v="0"/>
    <d v="1899-12-30T08:14:00"/>
  </r>
  <r>
    <n v="522"/>
    <n v="20296"/>
    <x v="13"/>
    <d v="1899-12-30T07:55:00"/>
    <s v="TKD-395"/>
    <x v="1"/>
    <n v="48780"/>
    <n v="17690"/>
    <n v="31090"/>
    <n v="35115160"/>
    <x v="1"/>
    <x v="3"/>
    <x v="1"/>
    <x v="1"/>
    <n v="3502684"/>
    <x v="13"/>
    <d v="1899-12-30T17:36:00"/>
    <n v="48600"/>
    <n v="17530"/>
    <n v="31070"/>
    <n v="35097450"/>
    <x v="1"/>
    <s v="PATIO 4"/>
    <n v="-20"/>
    <n v="-6.4329366355741395E-4"/>
    <x v="0"/>
    <d v="1899-12-30T09:41:00"/>
  </r>
  <r>
    <n v="523"/>
    <n v="20298"/>
    <x v="13"/>
    <d v="1899-12-30T07:59:00"/>
    <s v="ZNL-102"/>
    <x v="1"/>
    <n v="51820"/>
    <n v="18550"/>
    <n v="33270"/>
    <n v="35148430"/>
    <x v="3"/>
    <x v="5"/>
    <x v="13"/>
    <x v="3"/>
    <n v="3502764"/>
    <x v="13"/>
    <d v="1899-12-30T18:08:00"/>
    <n v="51640"/>
    <n v="18270"/>
    <n v="33370"/>
    <n v="35130820"/>
    <x v="0"/>
    <s v="PATIO 4"/>
    <n v="100"/>
    <n v="3.0057108506161708E-3"/>
    <x v="0"/>
    <d v="1899-12-30T10:09:00"/>
  </r>
  <r>
    <n v="524"/>
    <n v="20301"/>
    <x v="13"/>
    <d v="1899-12-30T08:01:00"/>
    <s v="JYM-720"/>
    <x v="1"/>
    <n v="52040"/>
    <n v="17420"/>
    <n v="34620"/>
    <n v="35183050"/>
    <x v="3"/>
    <x v="4"/>
    <x v="13"/>
    <x v="3"/>
    <n v="3502404"/>
    <x v="13"/>
    <d v="1899-12-30T16:04:00"/>
    <n v="52120"/>
    <n v="17430"/>
    <n v="34690"/>
    <n v="35165510"/>
    <x v="0"/>
    <s v="PATIO 4"/>
    <n v="70"/>
    <n v="2.0219526285384171E-3"/>
    <x v="0"/>
    <d v="1899-12-30T08:03:00"/>
  </r>
  <r>
    <n v="525"/>
    <n v="20299"/>
    <x v="13"/>
    <d v="1899-12-30T08:26:00"/>
    <s v="WAD-711"/>
    <x v="1"/>
    <n v="48500"/>
    <n v="18090"/>
    <n v="30410"/>
    <n v="35213460"/>
    <x v="1"/>
    <x v="3"/>
    <x v="1"/>
    <x v="1"/>
    <n v="3502664"/>
    <x v="13"/>
    <d v="1899-12-30T17:33:00"/>
    <n v="48400"/>
    <n v="17930"/>
    <n v="30470"/>
    <n v="35195980"/>
    <x v="1"/>
    <s v="PATIO 4"/>
    <n v="60"/>
    <n v="1.9730351857941467E-3"/>
    <x v="0"/>
    <d v="1899-12-30T09:07:00"/>
  </r>
  <r>
    <n v="526"/>
    <n v="20302"/>
    <x v="13"/>
    <d v="1899-12-30T08:23:00"/>
    <s v="UPR-974"/>
    <x v="1"/>
    <n v="49020"/>
    <n v="17280"/>
    <n v="31740"/>
    <n v="35245200"/>
    <x v="1"/>
    <x v="3"/>
    <x v="1"/>
    <x v="1"/>
    <n v="3502484"/>
    <x v="13"/>
    <d v="1899-12-30T16:18:00"/>
    <n v="48900"/>
    <n v="17090"/>
    <n v="31810"/>
    <n v="35227790"/>
    <x v="1"/>
    <s v="PATIO 4"/>
    <n v="70"/>
    <n v="2.2054190296156269E-3"/>
    <x v="0"/>
    <d v="1899-12-30T07:55:00"/>
  </r>
  <r>
    <n v="527"/>
    <n v="20304"/>
    <x v="13"/>
    <d v="1899-12-30T08:28:00"/>
    <s v="GDY-863"/>
    <x v="1"/>
    <n v="51900"/>
    <n v="18760"/>
    <n v="33140"/>
    <n v="35278340"/>
    <x v="3"/>
    <x v="5"/>
    <x v="13"/>
    <x v="3"/>
    <n v="3502704"/>
    <x v="13"/>
    <d v="1899-12-30T18:00:00"/>
    <n v="52300"/>
    <n v="19140"/>
    <n v="33160"/>
    <n v="35260950"/>
    <x v="0"/>
    <s v="PATIO 4"/>
    <n v="20"/>
    <n v="6.0350030175015089E-4"/>
    <x v="0"/>
    <d v="1899-12-30T09:32:00"/>
  </r>
  <r>
    <n v="528"/>
    <n v="20305"/>
    <x v="13"/>
    <d v="1899-12-30T08:34:00"/>
    <s v="WNP-941"/>
    <x v="1"/>
    <n v="51940"/>
    <n v="17680"/>
    <n v="34260"/>
    <n v="35312600"/>
    <x v="1"/>
    <x v="4"/>
    <x v="1"/>
    <x v="1"/>
    <n v="3502624"/>
    <x v="13"/>
    <d v="1899-12-30T16:41:00"/>
    <n v="51940"/>
    <n v="17690"/>
    <n v="34250"/>
    <n v="35295200"/>
    <x v="1"/>
    <s v="PATIO 4"/>
    <n v="-10"/>
    <n v="-2.918855808523059E-4"/>
    <x v="0"/>
    <d v="1899-12-30T08:07:00"/>
  </r>
  <r>
    <n v="529"/>
    <n v="20306"/>
    <x v="13"/>
    <d v="1899-12-30T08:53:00"/>
    <s v="JRO-994"/>
    <x v="1"/>
    <n v="48200"/>
    <n v="17320"/>
    <n v="30880"/>
    <n v="35343480"/>
    <x v="1"/>
    <x v="3"/>
    <x v="1"/>
    <x v="1"/>
    <n v="3502724"/>
    <x v="13"/>
    <d v="1899-12-30T18:08:00"/>
    <n v="48100"/>
    <n v="17010"/>
    <n v="31090"/>
    <n v="35326290"/>
    <x v="1"/>
    <s v="PATIO 4"/>
    <n v="210"/>
    <n v="6.8005181347150258E-3"/>
    <x v="0"/>
    <d v="1899-12-30T09:15:00"/>
  </r>
  <r>
    <n v="530"/>
    <n v="20307"/>
    <x v="13"/>
    <d v="1899-12-30T08:56:00"/>
    <s v="TTP-566"/>
    <x v="1"/>
    <n v="51100"/>
    <n v="17880"/>
    <n v="33220"/>
    <n v="35376700"/>
    <x v="3"/>
    <x v="4"/>
    <x v="13"/>
    <x v="3"/>
    <n v="3503124"/>
    <x v="13"/>
    <d v="1899-12-30T20:19:00"/>
    <n v="51220"/>
    <n v="17850"/>
    <n v="33370"/>
    <n v="35359660"/>
    <x v="0"/>
    <s v="PATIO 4"/>
    <n v="150"/>
    <n v="4.5153521974714032E-3"/>
    <x v="0"/>
    <d v="1899-12-30T11:23:00"/>
  </r>
  <r>
    <n v="531"/>
    <n v="20309"/>
    <x v="13"/>
    <d v="1899-12-30T09:09:00"/>
    <s v="GDY-223"/>
    <x v="1"/>
    <n v="52260"/>
    <n v="18950"/>
    <n v="33310"/>
    <n v="35410010"/>
    <x v="3"/>
    <x v="5"/>
    <x v="13"/>
    <x v="3"/>
    <n v="3503104"/>
    <x v="13"/>
    <d v="1899-12-30T20:14:00"/>
    <n v="52220"/>
    <n v="18880"/>
    <n v="33340"/>
    <n v="35393000"/>
    <x v="0"/>
    <s v="PATIO 4"/>
    <n v="30"/>
    <n v="9.006304413089162E-4"/>
    <x v="0"/>
    <d v="1899-12-30T11:05:00"/>
  </r>
  <r>
    <n v="532"/>
    <n v="20310"/>
    <x v="13"/>
    <d v="1899-12-30T09:23:00"/>
    <s v="SSZ-728"/>
    <x v="1"/>
    <n v="52540"/>
    <n v="17940"/>
    <n v="34600"/>
    <n v="35444610"/>
    <x v="0"/>
    <x v="5"/>
    <x v="12"/>
    <x v="0"/>
    <n v="3502824"/>
    <x v="13"/>
    <d v="1899-12-30T18:18:00"/>
    <n v="52460"/>
    <n v="17790"/>
    <n v="34670"/>
    <n v="35427670"/>
    <x v="0"/>
    <s v="PATIO 4"/>
    <n v="70"/>
    <n v="2.0231213872832369E-3"/>
    <x v="0"/>
    <d v="1899-12-30T08:55:00"/>
  </r>
  <r>
    <n v="533"/>
    <n v="20311"/>
    <x v="13"/>
    <d v="1899-12-30T09:32:00"/>
    <s v="TRN-093"/>
    <x v="1"/>
    <n v="51620"/>
    <n v="17030"/>
    <n v="34590"/>
    <n v="35479200"/>
    <x v="0"/>
    <x v="4"/>
    <x v="12"/>
    <x v="0"/>
    <n v="3503144"/>
    <x v="13"/>
    <d v="1899-12-30T20:22:00"/>
    <n v="51720"/>
    <n v="17080"/>
    <n v="34640"/>
    <n v="35462310"/>
    <x v="0"/>
    <s v="PATIO 4"/>
    <n v="50"/>
    <n v="1.4455044810638912E-3"/>
    <x v="0"/>
    <d v="1899-12-30T10:50:00"/>
  </r>
  <r>
    <n v="534"/>
    <n v="20312"/>
    <x v="13"/>
    <d v="1899-12-30T09:37:00"/>
    <s v="JYN-867"/>
    <x v="1"/>
    <n v="51700"/>
    <n v="18650"/>
    <n v="33050"/>
    <n v="35512250"/>
    <x v="0"/>
    <x v="5"/>
    <x v="12"/>
    <x v="0"/>
    <n v="3502884"/>
    <x v="13"/>
    <d v="1899-12-30T18:34:00"/>
    <n v="51660"/>
    <n v="18500"/>
    <n v="33160"/>
    <n v="35495470"/>
    <x v="0"/>
    <s v="PATIO 4"/>
    <n v="110"/>
    <n v="3.3282904689863843E-3"/>
    <x v="0"/>
    <d v="1899-12-30T08:57:00"/>
  </r>
  <r>
    <n v="535"/>
    <n v="20314"/>
    <x v="13"/>
    <d v="1899-12-30T10:00:00"/>
    <s v="JYN-994"/>
    <x v="1"/>
    <n v="52440"/>
    <n v="18330"/>
    <n v="34110"/>
    <n v="35546360"/>
    <x v="0"/>
    <x v="5"/>
    <x v="12"/>
    <x v="0"/>
    <n v="3502864"/>
    <x v="13"/>
    <d v="1899-12-30T18:23:00"/>
    <n v="52420"/>
    <n v="18230"/>
    <n v="34190"/>
    <n v="35529660"/>
    <x v="0"/>
    <s v="PATIO 4"/>
    <n v="80"/>
    <n v="2.3453532688361184E-3"/>
    <x v="0"/>
    <d v="1899-12-30T08:23:00"/>
  </r>
  <r>
    <n v="536"/>
    <n v="20315"/>
    <x v="13"/>
    <d v="1899-12-30T10:03:00"/>
    <s v="JYW-480"/>
    <x v="1"/>
    <n v="51940"/>
    <n v="18600"/>
    <n v="33340"/>
    <n v="35579700"/>
    <x v="0"/>
    <x v="5"/>
    <x v="12"/>
    <x v="0"/>
    <n v="3502904"/>
    <x v="13"/>
    <d v="1899-12-30T18:45:00"/>
    <n v="51920"/>
    <n v="18470"/>
    <n v="33450"/>
    <n v="35563110"/>
    <x v="0"/>
    <s v="PATIO 4"/>
    <n v="110"/>
    <n v="3.2993401319736052E-3"/>
    <x v="0"/>
    <d v="1899-12-30T08:42:00"/>
  </r>
  <r>
    <n v="537"/>
    <n v="20317"/>
    <x v="13"/>
    <d v="1899-12-30T10:21:00"/>
    <s v="GDY-710"/>
    <x v="1"/>
    <n v="51880"/>
    <n v="18270"/>
    <n v="33610"/>
    <n v="35613310"/>
    <x v="0"/>
    <x v="5"/>
    <x v="12"/>
    <x v="0"/>
    <n v="3502924"/>
    <x v="13"/>
    <d v="1899-12-30T18:51:00"/>
    <n v="51760"/>
    <n v="18160"/>
    <n v="33600"/>
    <n v="35596710"/>
    <x v="0"/>
    <s v="PATIO 4"/>
    <n v="-10"/>
    <n v="-2.9753049687592978E-4"/>
    <x v="0"/>
    <d v="1899-12-30T08:30:00"/>
  </r>
  <r>
    <n v="538"/>
    <n v="20322"/>
    <x v="13"/>
    <d v="1899-12-30T10:39:00"/>
    <s v="JYM-553"/>
    <x v="1"/>
    <n v="51800"/>
    <n v="18750"/>
    <n v="33050"/>
    <n v="35646360"/>
    <x v="0"/>
    <x v="5"/>
    <x v="12"/>
    <x v="0"/>
    <n v="3503024"/>
    <x v="13"/>
    <d v="1899-12-30T19:06:00"/>
    <n v="51680"/>
    <n v="18600"/>
    <n v="33080"/>
    <n v="35629790"/>
    <x v="0"/>
    <s v="PATIO 4"/>
    <n v="30"/>
    <n v="9.0771558245083205E-4"/>
    <x v="0"/>
    <d v="1899-12-30T08:27:00"/>
  </r>
  <r>
    <n v="539"/>
    <n v="20323"/>
    <x v="13"/>
    <d v="1899-12-30T10:47:00"/>
    <s v="TPP-899"/>
    <x v="1"/>
    <n v="51500"/>
    <n v="17290"/>
    <n v="34210"/>
    <n v="35680570"/>
    <x v="0"/>
    <x v="4"/>
    <x v="12"/>
    <x v="0"/>
    <n v="3503585"/>
    <x v="13"/>
    <d v="1899-12-30T22:23:00"/>
    <n v="51620"/>
    <n v="17380"/>
    <n v="34240"/>
    <n v="35664030"/>
    <x v="0"/>
    <s v="PATIO 4"/>
    <n v="30"/>
    <n v="8.7693656825489619E-4"/>
    <x v="0"/>
    <d v="1899-12-30T11:36:00"/>
  </r>
  <r>
    <n v="540"/>
    <n v="20328"/>
    <x v="13"/>
    <d v="1899-12-30T11:10:00"/>
    <s v="JYN-950"/>
    <x v="1"/>
    <n v="52380"/>
    <n v="17350"/>
    <n v="35030"/>
    <n v="35715600"/>
    <x v="0"/>
    <x v="5"/>
    <x v="12"/>
    <x v="0"/>
    <n v="3503904"/>
    <x v="14"/>
    <d v="1899-12-30T08:55:00"/>
    <n v="52360"/>
    <n v="17310"/>
    <n v="35050"/>
    <n v="35699080"/>
    <x v="0"/>
    <s v="PATIO 4"/>
    <n v="20"/>
    <n v="5.7093919497573512E-4"/>
    <x v="0"/>
    <d v="1899-12-30T21:45:00"/>
  </r>
  <r>
    <n v="541"/>
    <n v="20329"/>
    <x v="13"/>
    <d v="1899-12-30T11:32:00"/>
    <s v="ZDA-274"/>
    <x v="1"/>
    <n v="48920"/>
    <n v="17230"/>
    <n v="31690"/>
    <n v="35747290"/>
    <x v="0"/>
    <x v="3"/>
    <x v="12"/>
    <x v="0"/>
    <n v="3503405"/>
    <x v="13"/>
    <d v="1899-12-30T21:11:00"/>
    <n v="48840"/>
    <n v="17100"/>
    <n v="31740"/>
    <n v="35730820"/>
    <x v="0"/>
    <s v="PATIO 4"/>
    <n v="50"/>
    <n v="1.577784790154623E-3"/>
    <x v="0"/>
    <d v="1899-12-30T09:39:00"/>
  </r>
  <r>
    <n v="542"/>
    <n v="20330"/>
    <x v="13"/>
    <d v="1899-12-30T11:43:00"/>
    <s v="SNW-120"/>
    <x v="1"/>
    <n v="52440"/>
    <n v="17930"/>
    <n v="34510"/>
    <n v="35781800"/>
    <x v="0"/>
    <x v="5"/>
    <x v="12"/>
    <x v="0"/>
    <n v="3503284"/>
    <x v="13"/>
    <d v="1899-12-30T20:25:00"/>
    <n v="52460"/>
    <n v="17830"/>
    <n v="34630"/>
    <n v="35765450"/>
    <x v="0"/>
    <s v="PATIO 4"/>
    <n v="120"/>
    <n v="3.4772529701535787E-3"/>
    <x v="0"/>
    <d v="1899-12-30T08:42:00"/>
  </r>
  <r>
    <n v="543"/>
    <n v="20333"/>
    <x v="13"/>
    <d v="1899-12-30T11:53:00"/>
    <s v="SNR-888"/>
    <x v="1"/>
    <n v="52380"/>
    <n v="17730"/>
    <n v="34650"/>
    <n v="35816450"/>
    <x v="0"/>
    <x v="5"/>
    <x v="12"/>
    <x v="0"/>
    <n v="3503884"/>
    <x v="14"/>
    <d v="1899-12-30T08:26:00"/>
    <n v="52820"/>
    <n v="18220"/>
    <n v="34600"/>
    <n v="35800050"/>
    <x v="0"/>
    <s v="PATIO 4"/>
    <n v="-50"/>
    <n v="-1.443001443001443E-3"/>
    <x v="0"/>
    <d v="1899-12-30T20:33:00"/>
  </r>
  <r>
    <n v="544"/>
    <n v="20335"/>
    <x v="13"/>
    <d v="1899-12-30T12:02:00"/>
    <s v="TIO-245"/>
    <x v="1"/>
    <n v="49160"/>
    <n v="17810"/>
    <n v="31350"/>
    <n v="35847800"/>
    <x v="0"/>
    <x v="3"/>
    <x v="12"/>
    <x v="0"/>
    <n v="3503425"/>
    <x v="13"/>
    <d v="1899-12-30T21:12:00"/>
    <n v="49020"/>
    <n v="17630"/>
    <n v="31390"/>
    <n v="35831440"/>
    <x v="0"/>
    <s v="PATIO 4"/>
    <n v="40"/>
    <n v="1.2759170653907496E-3"/>
    <x v="0"/>
    <d v="1899-12-30T09:10:00"/>
  </r>
  <r>
    <n v="545"/>
    <n v="20341"/>
    <x v="13"/>
    <d v="1899-12-30T12:27:00"/>
    <s v="SKI-254"/>
    <x v="1"/>
    <n v="48060"/>
    <n v="17920"/>
    <n v="30140"/>
    <n v="35877940"/>
    <x v="0"/>
    <x v="3"/>
    <x v="12"/>
    <x v="0"/>
    <n v="3503464"/>
    <x v="13"/>
    <d v="1899-12-30T21:20:00"/>
    <n v="48060"/>
    <n v="17880"/>
    <n v="30180"/>
    <n v="35861620"/>
    <x v="0"/>
    <s v="PATIO 4"/>
    <n v="40"/>
    <n v="1.3271400132714001E-3"/>
    <x v="0"/>
    <d v="1899-12-30T08:53:00"/>
  </r>
  <r>
    <n v="546"/>
    <n v="20342"/>
    <x v="13"/>
    <d v="1899-12-30T12:39:00"/>
    <s v="GDZ-180"/>
    <x v="1"/>
    <n v="52120"/>
    <n v="18960"/>
    <n v="33160"/>
    <n v="35911100"/>
    <x v="0"/>
    <x v="5"/>
    <x v="12"/>
    <x v="0"/>
    <n v="3503344"/>
    <x v="13"/>
    <d v="1899-12-30T20:29:00"/>
    <n v="52000"/>
    <n v="18860"/>
    <n v="33140"/>
    <n v="35894760"/>
    <x v="0"/>
    <s v="PATIO 4"/>
    <n v="-20"/>
    <n v="-6.0313630880579007E-4"/>
    <x v="0"/>
    <d v="1899-12-30T07:50:00"/>
  </r>
  <r>
    <n v="547"/>
    <n v="20345"/>
    <x v="13"/>
    <d v="1899-12-30T12:52:00"/>
    <s v="SXS-558"/>
    <x v="1"/>
    <n v="47820"/>
    <n v="16840"/>
    <n v="30980"/>
    <n v="35942080"/>
    <x v="0"/>
    <x v="3"/>
    <x v="12"/>
    <x v="0"/>
    <n v="3504964"/>
    <x v="14"/>
    <d v="1899-12-30T14:20:00"/>
    <n v="47700"/>
    <n v="16710"/>
    <n v="30990"/>
    <n v="35925750"/>
    <x v="0"/>
    <s v="PATIO 4"/>
    <n v="10"/>
    <n v="3.2278889606197545E-4"/>
    <x v="0"/>
    <d v="1899-12-31T01:28:00"/>
  </r>
  <r>
    <n v="548"/>
    <n v="20347"/>
    <x v="13"/>
    <d v="1899-12-30T13:13:00"/>
    <s v="JRO-999"/>
    <x v="1"/>
    <n v="48740"/>
    <n v="17250"/>
    <n v="31490"/>
    <n v="35973570"/>
    <x v="1"/>
    <x v="3"/>
    <x v="1"/>
    <x v="1"/>
    <n v="3504244"/>
    <x v="14"/>
    <d v="1899-12-30T11:02:00"/>
    <n v="48700"/>
    <n v="17200"/>
    <n v="31500"/>
    <n v="35957250"/>
    <x v="0"/>
    <s v="PATIO 4"/>
    <n v="10"/>
    <n v="3.1756113051762465E-4"/>
    <x v="0"/>
    <d v="1899-12-30T21:49:00"/>
  </r>
  <r>
    <n v="549"/>
    <n v="20349"/>
    <x v="13"/>
    <d v="1899-12-30T14:27:00"/>
    <s v="TMF-819"/>
    <x v="1"/>
    <n v="48120"/>
    <n v="17380"/>
    <n v="30740"/>
    <n v="36004310"/>
    <x v="0"/>
    <x v="3"/>
    <x v="12"/>
    <x v="0"/>
    <n v="3503504"/>
    <x v="13"/>
    <d v="1899-12-30T21:29:00"/>
    <n v="48100"/>
    <n v="17280"/>
    <n v="30820"/>
    <n v="35988070"/>
    <x v="0"/>
    <s v="PATIO 4"/>
    <n v="80"/>
    <n v="2.6024723487312949E-3"/>
    <x v="0"/>
    <d v="1899-12-30T07:02:00"/>
  </r>
  <r>
    <n v="550"/>
    <n v="20350"/>
    <x v="13"/>
    <d v="1899-12-30T14:41:00"/>
    <s v="SXU-870"/>
    <x v="1"/>
    <n v="48660"/>
    <n v="17550"/>
    <n v="31110"/>
    <n v="36035420"/>
    <x v="0"/>
    <x v="3"/>
    <x v="12"/>
    <x v="0"/>
    <n v="3503505"/>
    <x v="13"/>
    <d v="1899-12-30T21:39:00"/>
    <n v="48660"/>
    <n v="17460"/>
    <n v="31200"/>
    <n v="36019270"/>
    <x v="0"/>
    <s v="PATIO 4"/>
    <n v="90"/>
    <n v="2.8929604628736743E-3"/>
    <x v="0"/>
    <d v="1899-12-30T06:58:00"/>
  </r>
  <r>
    <n v="551"/>
    <n v="20356"/>
    <x v="13"/>
    <d v="1899-12-30T14:50:00"/>
    <s v="JRP-019"/>
    <x v="1"/>
    <n v="48440"/>
    <n v="17080"/>
    <n v="31360"/>
    <n v="36066780"/>
    <x v="0"/>
    <x v="3"/>
    <x v="14"/>
    <x v="0"/>
    <n v="3507085"/>
    <x v="1"/>
    <d v="1899-12-30T09:32:00"/>
    <n v="48480"/>
    <n v="17090"/>
    <n v="31390"/>
    <n v="36050660"/>
    <x v="0"/>
    <s v="PATIO 4"/>
    <n v="30"/>
    <n v="9.5663265306122447E-4"/>
    <x v="0"/>
    <d v="1899-12-31T18:42:00"/>
  </r>
  <r>
    <n v="552"/>
    <n v="20358"/>
    <x v="13"/>
    <d v="1899-12-30T15:03:00"/>
    <s v="SUL-148"/>
    <x v="1"/>
    <n v="48700"/>
    <n v="17650"/>
    <n v="31050"/>
    <n v="36097830"/>
    <x v="0"/>
    <x v="3"/>
    <x v="14"/>
    <x v="0"/>
    <n v="3505864"/>
    <x v="14"/>
    <d v="1899-12-30T18:22:00"/>
    <n v="48580"/>
    <n v="17610"/>
    <n v="30970"/>
    <n v="36081630"/>
    <x v="0"/>
    <s v="PATIO 4"/>
    <n v="-80"/>
    <n v="-2.5764895330112722E-3"/>
    <x v="0"/>
    <d v="1899-12-31T03:19:00"/>
  </r>
  <r>
    <n v="553"/>
    <n v="20361"/>
    <x v="13"/>
    <d v="1899-12-30T15:29:00"/>
    <s v="JRP-073"/>
    <x v="1"/>
    <n v="48720"/>
    <n v="17450"/>
    <n v="31270"/>
    <n v="36129100"/>
    <x v="0"/>
    <x v="3"/>
    <x v="12"/>
    <x v="0"/>
    <n v="3503584"/>
    <x v="13"/>
    <d v="1899-12-30T22:10:00"/>
    <n v="48640"/>
    <n v="17410"/>
    <n v="31230"/>
    <n v="36112860"/>
    <x v="0"/>
    <s v="PATIO 4"/>
    <n v="-40"/>
    <n v="-1.2791813239526704E-3"/>
    <x v="0"/>
    <d v="1899-12-30T06:41:00"/>
  </r>
  <r>
    <n v="554"/>
    <n v="20362"/>
    <x v="13"/>
    <d v="1899-12-30T15:40:00"/>
    <s v="TSR-898"/>
    <x v="1"/>
    <n v="48960"/>
    <n v="17590"/>
    <n v="31370"/>
    <n v="36160470"/>
    <x v="3"/>
    <x v="3"/>
    <x v="13"/>
    <x v="3"/>
    <n v="3503604"/>
    <x v="13"/>
    <d v="1899-12-30T22:24:00"/>
    <n v="48880"/>
    <n v="17560"/>
    <n v="31320"/>
    <n v="36144180"/>
    <x v="0"/>
    <s v="PATIO 4"/>
    <n v="-50"/>
    <n v="-1.5938795027095952E-3"/>
    <x v="0"/>
    <d v="1899-12-30T06:44:00"/>
  </r>
  <r>
    <n v="555"/>
    <n v="20365"/>
    <x v="13"/>
    <d v="1899-12-30T15:55:00"/>
    <s v="GDX-786"/>
    <x v="1"/>
    <n v="52400"/>
    <n v="17540"/>
    <n v="34860"/>
    <n v="36195330"/>
    <x v="3"/>
    <x v="4"/>
    <x v="13"/>
    <x v="3"/>
    <n v="3504424"/>
    <x v="14"/>
    <d v="1899-12-30T11:21:00"/>
    <n v="52600"/>
    <n v="17680"/>
    <n v="34920"/>
    <n v="36179100"/>
    <x v="0"/>
    <s v="PATIO 4"/>
    <n v="60"/>
    <n v="1.7211703958691911E-3"/>
    <x v="0"/>
    <d v="1899-12-30T19:26:00"/>
  </r>
  <r>
    <n v="556"/>
    <n v="20366"/>
    <x v="13"/>
    <d v="1899-12-30T16:03:00"/>
    <s v="STW-825"/>
    <x v="1"/>
    <n v="51640"/>
    <n v="17180"/>
    <n v="34460"/>
    <n v="36229790"/>
    <x v="3"/>
    <x v="4"/>
    <x v="13"/>
    <x v="3"/>
    <n v="3504444"/>
    <x v="14"/>
    <d v="1899-12-30T11:30:00"/>
    <n v="51800"/>
    <n v="17320"/>
    <n v="34480"/>
    <n v="36213580"/>
    <x v="0"/>
    <s v="PATIO 4"/>
    <n v="20"/>
    <n v="5.8038305281485781E-4"/>
    <x v="0"/>
    <d v="1899-12-30T19:27:00"/>
  </r>
  <r>
    <n v="557"/>
    <n v="20367"/>
    <x v="13"/>
    <d v="1899-12-30T16:21:00"/>
    <s v="TJZ-838"/>
    <x v="1"/>
    <n v="52500"/>
    <n v="17740"/>
    <n v="34760"/>
    <n v="36264550"/>
    <x v="3"/>
    <x v="3"/>
    <x v="13"/>
    <x v="3"/>
    <n v="3504004"/>
    <x v="14"/>
    <d v="1899-12-30T08:47:00"/>
    <n v="52600"/>
    <n v="17880"/>
    <n v="34720"/>
    <n v="36248300"/>
    <x v="0"/>
    <s v="PATIO 4"/>
    <n v="-40"/>
    <n v="-1.1507479861910242E-3"/>
    <x v="0"/>
    <d v="1899-12-30T16:26:00"/>
  </r>
  <r>
    <n v="558"/>
    <n v="20374"/>
    <x v="13"/>
    <d v="1899-12-30T16:29:00"/>
    <s v="JYN-799"/>
    <x v="1"/>
    <n v="51320"/>
    <n v="17190"/>
    <n v="34130"/>
    <n v="36298680"/>
    <x v="3"/>
    <x v="5"/>
    <x v="13"/>
    <x v="3"/>
    <n v="3503964"/>
    <x v="14"/>
    <d v="1899-12-30T09:51:00"/>
    <n v="51720"/>
    <n v="17730"/>
    <n v="33990"/>
    <n v="36282290"/>
    <x v="0"/>
    <s v="PATIO 4"/>
    <n v="-140"/>
    <n v="-4.1019630823322592E-3"/>
    <x v="0"/>
    <d v="1899-12-30T17:22:00"/>
  </r>
  <r>
    <n v="559"/>
    <n v="20375"/>
    <x v="13"/>
    <d v="1899-12-30T16:31:00"/>
    <s v="GDY-331"/>
    <x v="1"/>
    <n v="52500"/>
    <n v="19030"/>
    <n v="33470"/>
    <n v="36332150"/>
    <x v="3"/>
    <x v="5"/>
    <x v="13"/>
    <x v="3"/>
    <n v="3504125"/>
    <x v="14"/>
    <d v="1899-12-30T10:36:00"/>
    <n v="52400"/>
    <n v="18920"/>
    <n v="33480"/>
    <n v="36315770"/>
    <x v="0"/>
    <s v="PATIO 4"/>
    <n v="10"/>
    <n v="2.9877502240812666E-4"/>
    <x v="0"/>
    <d v="1899-12-30T18:05:00"/>
  </r>
  <r>
    <n v="560"/>
    <n v="20378"/>
    <x v="13"/>
    <d v="1899-12-30T16:42:00"/>
    <s v="GDY-864"/>
    <x v="1"/>
    <n v="52460"/>
    <n v="18970"/>
    <n v="33490"/>
    <n v="36365640"/>
    <x v="3"/>
    <x v="5"/>
    <x v="13"/>
    <x v="3"/>
    <n v="3504204"/>
    <x v="14"/>
    <d v="1899-12-30T10:43:00"/>
    <n v="52300"/>
    <n v="18890"/>
    <n v="33410"/>
    <n v="36349180"/>
    <x v="0"/>
    <s v="PATIO 4"/>
    <n v="-80"/>
    <n v="-2.3887727679904451E-3"/>
    <x v="0"/>
    <d v="1899-12-30T18:01:00"/>
  </r>
  <r>
    <n v="561"/>
    <n v="20379"/>
    <x v="13"/>
    <d v="1899-12-30T17:00:00"/>
    <s v="SSW-836"/>
    <x v="1"/>
    <n v="48420"/>
    <n v="17530"/>
    <n v="30890"/>
    <n v="36396530"/>
    <x v="3"/>
    <x v="3"/>
    <x v="13"/>
    <x v="3"/>
    <n v="3503984"/>
    <x v="14"/>
    <d v="1899-12-30T08:38:00"/>
    <n v="48280"/>
    <n v="17380"/>
    <n v="30900"/>
    <n v="36380080"/>
    <x v="0"/>
    <s v="PATIO 4"/>
    <n v="10"/>
    <n v="3.2372936225315638E-4"/>
    <x v="0"/>
    <d v="1899-12-30T15:38:00"/>
  </r>
  <r>
    <n v="562"/>
    <n v="20383"/>
    <x v="13"/>
    <d v="1899-12-30T17:08:00"/>
    <s v="STO-302"/>
    <x v="1"/>
    <n v="51940"/>
    <n v="17120"/>
    <n v="34820"/>
    <n v="36431350"/>
    <x v="0"/>
    <x v="4"/>
    <x v="12"/>
    <x v="0"/>
    <n v="3504504"/>
    <x v="14"/>
    <d v="1899-12-30T12:13:00"/>
    <n v="52060"/>
    <n v="17320"/>
    <n v="34740"/>
    <n v="36414820"/>
    <x v="0"/>
    <s v="PATIO 4"/>
    <n v="-80"/>
    <n v="-2.2975301550832855E-3"/>
    <x v="0"/>
    <d v="1899-12-30T19:05:00"/>
  </r>
  <r>
    <n v="563"/>
    <n v="20390"/>
    <x v="13"/>
    <d v="1899-12-30T17:33:00"/>
    <s v="SXV-981"/>
    <x v="1"/>
    <n v="51980"/>
    <n v="17020"/>
    <n v="34960"/>
    <n v="36466310"/>
    <x v="0"/>
    <x v="5"/>
    <x v="12"/>
    <x v="0"/>
    <n v="3503985"/>
    <x v="14"/>
    <d v="1899-12-30T10:16:00"/>
    <n v="52300"/>
    <n v="17350"/>
    <n v="34950"/>
    <n v="36449770"/>
    <x v="0"/>
    <s v="PATIO 4"/>
    <n v="-10"/>
    <n v="-2.8604118993135012E-4"/>
    <x v="0"/>
    <d v="1899-12-30T16:43:00"/>
  </r>
  <r>
    <n v="564"/>
    <n v="20392"/>
    <x v="13"/>
    <d v="1899-12-30T17:45:00"/>
    <s v="JYM-748"/>
    <x v="1"/>
    <n v="52460"/>
    <n v="18740"/>
    <n v="33720"/>
    <n v="36500030"/>
    <x v="0"/>
    <x v="5"/>
    <x v="12"/>
    <x v="0"/>
    <n v="3504524"/>
    <x v="14"/>
    <d v="1899-12-30T12:16:00"/>
    <n v="52300"/>
    <n v="18610"/>
    <n v="33690"/>
    <n v="36483460"/>
    <x v="0"/>
    <s v="PATIO 4"/>
    <n v="-30"/>
    <n v="-8.8967971530249106E-4"/>
    <x v="0"/>
    <d v="1899-12-30T18:31:00"/>
  </r>
  <r>
    <n v="565"/>
    <n v="20397"/>
    <x v="13"/>
    <d v="1899-12-30T17:52:00"/>
    <s v="TJY-208"/>
    <x v="1"/>
    <n v="48700"/>
    <n v="17200"/>
    <n v="31500"/>
    <n v="36531530"/>
    <x v="0"/>
    <x v="3"/>
    <x v="12"/>
    <x v="0"/>
    <n v="3504484"/>
    <x v="14"/>
    <d v="1899-12-30T11:54:00"/>
    <n v="48560"/>
    <n v="16980"/>
    <n v="31580"/>
    <n v="36515040"/>
    <x v="0"/>
    <s v="PATIO 4"/>
    <n v="80"/>
    <n v="2.5396825396825397E-3"/>
    <x v="0"/>
    <d v="1899-12-30T18:02:00"/>
  </r>
  <r>
    <n v="566"/>
    <n v="20399"/>
    <x v="13"/>
    <d v="1899-12-30T19:02:00"/>
    <s v="TLK-055"/>
    <x v="1"/>
    <n v="48940"/>
    <n v="17310"/>
    <n v="31630"/>
    <n v="36563160"/>
    <x v="0"/>
    <x v="3"/>
    <x v="12"/>
    <x v="0"/>
    <n v="3504144"/>
    <x v="14"/>
    <d v="1899-12-30T10:37:00"/>
    <n v="48880"/>
    <n v="17230"/>
    <n v="31650"/>
    <n v="36546690"/>
    <x v="0"/>
    <s v="PATIO 4"/>
    <n v="20"/>
    <n v="6.3231109705975345E-4"/>
    <x v="0"/>
    <d v="1899-12-30T15:35:00"/>
  </r>
  <r>
    <n v="567"/>
    <n v="20401"/>
    <x v="13"/>
    <d v="1899-12-30T19:37:00"/>
    <s v="TKF-858"/>
    <x v="1"/>
    <n v="48640"/>
    <n v="17850"/>
    <n v="30790"/>
    <n v="36593950"/>
    <x v="0"/>
    <x v="3"/>
    <x v="12"/>
    <x v="0"/>
    <n v="3504944"/>
    <x v="14"/>
    <d v="1899-12-30T14:12:00"/>
    <n v="48580"/>
    <n v="17750"/>
    <n v="30830"/>
    <n v="36577520"/>
    <x v="0"/>
    <s v="PATIO 4"/>
    <n v="40"/>
    <n v="1.2991230919129587E-3"/>
    <x v="0"/>
    <d v="1899-12-30T18:35:00"/>
  </r>
  <r>
    <n v="568"/>
    <n v="20402"/>
    <x v="13"/>
    <d v="1899-12-30T19:17:00"/>
    <s v="JRP-080"/>
    <x v="1"/>
    <n v="49060"/>
    <n v="17320"/>
    <n v="31740"/>
    <n v="36625690"/>
    <x v="0"/>
    <x v="3"/>
    <x v="12"/>
    <x v="0"/>
    <n v="3504224"/>
    <x v="14"/>
    <d v="1899-12-30T10:58:00"/>
    <n v="48980"/>
    <n v="17250"/>
    <n v="31730"/>
    <n v="36609250"/>
    <x v="0"/>
    <s v="PATIO 4"/>
    <n v="-10"/>
    <n v="-3.15059861373661E-4"/>
    <x v="0"/>
    <d v="1899-12-30T15:41:00"/>
  </r>
  <r>
    <n v="569"/>
    <n v="20411"/>
    <x v="13"/>
    <d v="1899-12-30T19:53:00"/>
    <s v="VMT-018"/>
    <x v="1"/>
    <n v="51440"/>
    <n v="17270"/>
    <n v="34170"/>
    <n v="36659860"/>
    <x v="0"/>
    <x v="3"/>
    <x v="12"/>
    <x v="0"/>
    <n v="3504684"/>
    <x v="14"/>
    <d v="1899-12-30T13:13:00"/>
    <n v="51280"/>
    <n v="17260"/>
    <n v="34020"/>
    <n v="36643270"/>
    <x v="0"/>
    <s v="PATIO 4"/>
    <n v="-150"/>
    <n v="-4.3898156277436349E-3"/>
    <x v="0"/>
    <d v="1899-12-30T17:20:00"/>
  </r>
  <r>
    <n v="570"/>
    <n v="20413"/>
    <x v="13"/>
    <d v="1899-12-30T20:22:00"/>
    <s v="JRP-081"/>
    <x v="1"/>
    <n v="48960"/>
    <n v="17100"/>
    <n v="31860"/>
    <n v="36691720"/>
    <x v="0"/>
    <x v="3"/>
    <x v="12"/>
    <x v="0"/>
    <n v="3505084"/>
    <x v="14"/>
    <d v="1899-12-30T14:43:00"/>
    <n v="48880"/>
    <n v="17060"/>
    <n v="31820"/>
    <n v="36675090"/>
    <x v="0"/>
    <s v="PATIO 4"/>
    <n v="-40"/>
    <n v="-1.2554927809165098E-3"/>
    <x v="0"/>
    <d v="1899-12-30T18:21:00"/>
  </r>
  <r>
    <n v="571"/>
    <n v="20428"/>
    <x v="13"/>
    <d v="1899-12-30T20:51:00"/>
    <s v="JRP-054"/>
    <x v="1"/>
    <n v="48520"/>
    <n v="17330"/>
    <n v="31190"/>
    <n v="36722910"/>
    <x v="0"/>
    <x v="3"/>
    <x v="12"/>
    <x v="0"/>
    <n v="3504024"/>
    <x v="14"/>
    <d v="1899-12-30T08:55:00"/>
    <n v="48460"/>
    <n v="17240"/>
    <n v="31220"/>
    <n v="36706310"/>
    <x v="0"/>
    <s v="PATIO 4"/>
    <n v="30"/>
    <n v="9.6184674575184356E-4"/>
    <x v="0"/>
    <d v="1899-12-30T12:04:00"/>
  </r>
  <r>
    <n v="572"/>
    <n v="20429"/>
    <x v="13"/>
    <d v="1899-12-30T21:08:00"/>
    <s v="JRP-057"/>
    <x v="1"/>
    <n v="48360"/>
    <n v="17080"/>
    <n v="31280"/>
    <n v="36754190"/>
    <x v="0"/>
    <x v="3"/>
    <x v="12"/>
    <x v="0"/>
    <n v="3504464"/>
    <x v="14"/>
    <d v="1899-12-30T11:42:00"/>
    <n v="48280"/>
    <n v="17000"/>
    <n v="31280"/>
    <n v="36737590"/>
    <x v="0"/>
    <s v="PATIO 4"/>
    <n v="1.0000000000000001E-5"/>
    <n v="0"/>
    <x v="0"/>
    <d v="1899-12-30T14:34:00"/>
  </r>
  <r>
    <n v="573"/>
    <n v="20435"/>
    <x v="13"/>
    <d v="1899-12-30T21:21:00"/>
    <s v="TKD-337"/>
    <x v="1"/>
    <n v="47520"/>
    <n v="16460"/>
    <n v="31060"/>
    <n v="36785250"/>
    <x v="0"/>
    <x v="3"/>
    <x v="14"/>
    <x v="0"/>
    <n v="3505545"/>
    <x v="14"/>
    <d v="1899-12-30T16:29:00"/>
    <n v="47500"/>
    <n v="16370"/>
    <n v="31130"/>
    <n v="36768720"/>
    <x v="0"/>
    <s v="PATIO 4"/>
    <n v="70"/>
    <n v="2.2537025112685126E-3"/>
    <x v="0"/>
    <d v="1899-12-30T19:08:00"/>
  </r>
  <r>
    <n v="574"/>
    <n v="20439"/>
    <x v="13"/>
    <d v="1899-12-30T21:36:00"/>
    <s v="JRP-091"/>
    <x v="1"/>
    <n v="48620"/>
    <n v="17600"/>
    <n v="31020"/>
    <n v="36816270"/>
    <x v="0"/>
    <x v="3"/>
    <x v="12"/>
    <x v="0"/>
    <n v="3505304"/>
    <x v="14"/>
    <d v="1899-12-30T15:42:00"/>
    <n v="48580"/>
    <n v="17460"/>
    <n v="31120"/>
    <n v="36799840"/>
    <x v="0"/>
    <s v="PATIO 4"/>
    <n v="100"/>
    <n v="3.2237266279819469E-3"/>
    <x v="0"/>
    <d v="1899-12-30T18:06:00"/>
  </r>
  <r>
    <n v="575"/>
    <n v="20441"/>
    <x v="13"/>
    <d v="1899-12-30T21:55:00"/>
    <s v="JRP-060"/>
    <x v="1"/>
    <n v="48880"/>
    <n v="17190"/>
    <n v="31690"/>
    <n v="36847960"/>
    <x v="0"/>
    <x v="3"/>
    <x v="12"/>
    <x v="0"/>
    <n v="3504904"/>
    <x v="14"/>
    <d v="1899-12-30T13:47:00"/>
    <n v="48780"/>
    <n v="17020"/>
    <n v="31760"/>
    <n v="36831600"/>
    <x v="0"/>
    <s v="PATIO 4"/>
    <n v="70"/>
    <n v="2.208898706216472E-3"/>
    <x v="0"/>
    <d v="1899-12-30T15:52:00"/>
  </r>
  <r>
    <n v="576"/>
    <n v="20446"/>
    <x v="13"/>
    <d v="1899-12-30T22:08:00"/>
    <s v="JYN-671"/>
    <x v="1"/>
    <n v="51800"/>
    <n v="17390"/>
    <n v="34410"/>
    <n v="36882370"/>
    <x v="0"/>
    <x v="5"/>
    <x v="12"/>
    <x v="0"/>
    <n v="3504404"/>
    <x v="14"/>
    <d v="1899-12-30T11:53:00"/>
    <n v="51760"/>
    <n v="17320"/>
    <n v="34440"/>
    <n v="36866040"/>
    <x v="0"/>
    <s v="PATIO 4"/>
    <n v="30"/>
    <n v="8.7183958151700091E-4"/>
    <x v="0"/>
    <d v="1899-12-30T13:45:00"/>
  </r>
  <r>
    <n v="577"/>
    <n v="20447"/>
    <x v="13"/>
    <d v="1899-12-30T22:22:00"/>
    <s v="ESQ-417"/>
    <x v="1"/>
    <n v="52020"/>
    <n v="18250"/>
    <n v="33770"/>
    <n v="36916140"/>
    <x v="0"/>
    <x v="5"/>
    <x v="12"/>
    <x v="0"/>
    <n v="3505104"/>
    <x v="14"/>
    <d v="1899-12-30T14:45:00"/>
    <n v="52120"/>
    <n v="18360"/>
    <n v="33760"/>
    <n v="36899800"/>
    <x v="0"/>
    <s v="PATIO 4"/>
    <n v="-10"/>
    <n v="-2.9612081729345571E-4"/>
    <x v="0"/>
    <d v="1899-12-30T16:23:00"/>
  </r>
  <r>
    <n v="578"/>
    <n v="20451"/>
    <x v="13"/>
    <d v="1899-12-30T22:44:00"/>
    <s v="XVM-605"/>
    <x v="1"/>
    <n v="48980"/>
    <n v="17670"/>
    <n v="31310"/>
    <n v="36947450"/>
    <x v="0"/>
    <x v="3"/>
    <x v="12"/>
    <x v="0"/>
    <n v="3505164"/>
    <x v="14"/>
    <d v="1899-12-30T15:34:00"/>
    <n v="49020"/>
    <n v="17580"/>
    <n v="31440"/>
    <n v="36931240"/>
    <x v="0"/>
    <s v="PATIO 4"/>
    <n v="130"/>
    <n v="4.15202810603641E-3"/>
    <x v="0"/>
    <d v="1899-12-30T16:50:00"/>
  </r>
  <r>
    <n v="579"/>
    <n v="20452"/>
    <x v="13"/>
    <d v="1899-12-30T23:15:00"/>
    <s v="TMI-773"/>
    <x v="1"/>
    <n v="48180"/>
    <n v="17260"/>
    <n v="30920"/>
    <n v="36978370"/>
    <x v="0"/>
    <x v="3"/>
    <x v="12"/>
    <x v="0"/>
    <n v="3505324"/>
    <x v="14"/>
    <d v="1899-12-30T15:48:00"/>
    <n v="48040"/>
    <n v="17170"/>
    <n v="30870"/>
    <n v="36962110"/>
    <x v="0"/>
    <s v="PATIO 4"/>
    <n v="-50"/>
    <n v="-1.6170763260025874E-3"/>
    <x v="0"/>
    <d v="1899-12-30T16:33:00"/>
  </r>
  <r>
    <n v="580"/>
    <n v="20460"/>
    <x v="13"/>
    <d v="1899-12-30T23:28:00"/>
    <s v="TTG-466"/>
    <x v="1"/>
    <n v="51880"/>
    <n v="18320"/>
    <n v="33560"/>
    <n v="37011930"/>
    <x v="0"/>
    <x v="5"/>
    <x v="12"/>
    <x v="0"/>
    <n v="3506064"/>
    <x v="14"/>
    <d v="1899-12-30T20:13:00"/>
    <n v="51760"/>
    <n v="18220"/>
    <n v="33540"/>
    <n v="36995650"/>
    <x v="0"/>
    <s v="PATIO 4"/>
    <n v="-20"/>
    <n v="-5.9594755661501785E-4"/>
    <x v="0"/>
    <d v="1899-12-30T20:45:00"/>
  </r>
  <r>
    <n v="581"/>
    <n v="20461"/>
    <x v="13"/>
    <d v="1899-12-30T23:42:00"/>
    <s v="JRP-053"/>
    <x v="1"/>
    <n v="48860"/>
    <n v="17300"/>
    <n v="31560"/>
    <n v="37043490"/>
    <x v="0"/>
    <x v="3"/>
    <x v="12"/>
    <x v="0"/>
    <n v="3505184"/>
    <x v="14"/>
    <d v="1899-12-30T15:35:00"/>
    <n v="48720"/>
    <n v="17150"/>
    <n v="31570"/>
    <n v="37027220"/>
    <x v="0"/>
    <s v="PATIO 4"/>
    <n v="10"/>
    <n v="3.1685678073510771E-4"/>
    <x v="0"/>
    <d v="1899-12-30T15:53:00"/>
  </r>
  <r>
    <n v="582"/>
    <n v="20467"/>
    <x v="13"/>
    <d v="1899-12-30T23:52:00"/>
    <s v="UPR-974"/>
    <x v="1"/>
    <n v="48260"/>
    <n v="17190"/>
    <n v="31070"/>
    <n v="37074560"/>
    <x v="0"/>
    <x v="3"/>
    <x v="12"/>
    <x v="0"/>
    <n v="3504924"/>
    <x v="14"/>
    <d v="1899-12-30T13:52:00"/>
    <n v="48140"/>
    <n v="17020"/>
    <n v="31120"/>
    <n v="37058340"/>
    <x v="0"/>
    <s v="PATIO 4"/>
    <n v="50"/>
    <n v="1.6092693916961698E-3"/>
    <x v="0"/>
    <d v="1899-12-30T14:00:00"/>
  </r>
  <r>
    <n v="583"/>
    <n v="20468"/>
    <x v="14"/>
    <d v="1899-12-30T00:06:00"/>
    <s v="XVH-367"/>
    <x v="1"/>
    <n v="48680"/>
    <n v="17290"/>
    <n v="31390"/>
    <n v="37105950"/>
    <x v="0"/>
    <x v="3"/>
    <x v="14"/>
    <x v="0"/>
    <n v="3507184"/>
    <x v="1"/>
    <d v="1899-12-30T09:52:00"/>
    <n v="48680"/>
    <n v="17210"/>
    <n v="31470"/>
    <n v="37089810"/>
    <x v="0"/>
    <s v="PATIO 4"/>
    <n v="80"/>
    <n v="2.5485823510672189E-3"/>
    <x v="0"/>
    <d v="1899-12-31T09:46:00"/>
  </r>
  <r>
    <n v="584"/>
    <n v="20483"/>
    <x v="14"/>
    <d v="1899-12-30T02:03:00"/>
    <s v="GDY-223"/>
    <x v="1"/>
    <n v="52280"/>
    <n v="18740"/>
    <n v="33540"/>
    <n v="37139490"/>
    <x v="0"/>
    <x v="5"/>
    <x v="14"/>
    <x v="0"/>
    <n v="3505764"/>
    <x v="14"/>
    <d v="1899-12-30T18:11:00"/>
    <n v="52280"/>
    <n v="18580"/>
    <n v="33700"/>
    <n v="37123510"/>
    <x v="0"/>
    <s v="PATIO 4"/>
    <n v="160"/>
    <n v="4.7704233750745376E-3"/>
    <x v="0"/>
    <d v="1899-12-30T16:08:00"/>
  </r>
  <r>
    <n v="585"/>
    <n v="20484"/>
    <x v="14"/>
    <d v="1899-12-30T02:18:00"/>
    <s v="TKD-395"/>
    <x v="1"/>
    <n v="47920"/>
    <n v="17600"/>
    <n v="30320"/>
    <n v="37169810"/>
    <x v="0"/>
    <x v="3"/>
    <x v="12"/>
    <x v="0"/>
    <n v="3505144"/>
    <x v="14"/>
    <d v="1899-12-30T15:00:00"/>
    <n v="47880"/>
    <n v="17320"/>
    <n v="30560"/>
    <n v="37154070"/>
    <x v="0"/>
    <s v="PATIO 4"/>
    <n v="240"/>
    <n v="7.9155672823219003E-3"/>
    <x v="0"/>
    <d v="1899-12-30T12:42:00"/>
  </r>
  <r>
    <n v="586"/>
    <n v="20485"/>
    <x v="14"/>
    <d v="1899-12-30T02:29:00"/>
    <s v="SRC-560"/>
    <x v="1"/>
    <n v="52320"/>
    <n v="18220"/>
    <n v="34100"/>
    <n v="37203910"/>
    <x v="0"/>
    <x v="2"/>
    <x v="14"/>
    <x v="0"/>
    <n v="3505624"/>
    <x v="14"/>
    <d v="1899-12-30T17:06:00"/>
    <n v="52260"/>
    <n v="18150"/>
    <n v="34110"/>
    <n v="37188180"/>
    <x v="0"/>
    <s v="PATIO 4"/>
    <n v="10"/>
    <n v="2.9325513196480938E-4"/>
    <x v="0"/>
    <d v="1899-12-30T14:37:00"/>
  </r>
  <r>
    <n v="587"/>
    <n v="20486"/>
    <x v="14"/>
    <d v="1899-12-30T03:26:00"/>
    <s v="SWM-440"/>
    <x v="1"/>
    <n v="50720"/>
    <n v="17960"/>
    <n v="32760"/>
    <n v="37236670"/>
    <x v="0"/>
    <x v="5"/>
    <x v="14"/>
    <x v="0"/>
    <n v="3506364"/>
    <x v="14"/>
    <d v="1899-12-30T22:44:00"/>
    <n v="50380"/>
    <n v="17830"/>
    <n v="32550"/>
    <n v="37220730"/>
    <x v="0"/>
    <s v="PATIO 4"/>
    <n v="-210"/>
    <n v="-6.41025641025641E-3"/>
    <x v="0"/>
    <d v="1899-12-30T19:18:00"/>
  </r>
  <r>
    <n v="588"/>
    <n v="20487"/>
    <x v="14"/>
    <d v="1899-12-30T03:39:00"/>
    <s v="SZM-785"/>
    <x v="1"/>
    <n v="52060"/>
    <n v="17720"/>
    <n v="34340"/>
    <n v="37271010"/>
    <x v="0"/>
    <x v="2"/>
    <x v="14"/>
    <x v="0"/>
    <n v="3505744"/>
    <x v="14"/>
    <d v="1899-12-30T18:00:00"/>
    <n v="52160"/>
    <n v="17870"/>
    <n v="34290"/>
    <n v="37255020"/>
    <x v="0"/>
    <s v="PATIO 4"/>
    <n v="-50"/>
    <n v="-1.4560279557367501E-3"/>
    <x v="0"/>
    <d v="1899-12-30T14:21:00"/>
  </r>
  <r>
    <n v="589"/>
    <n v="20488"/>
    <x v="14"/>
    <d v="1899-12-30T04:19:00"/>
    <s v="GDW-444"/>
    <x v="1"/>
    <n v="52360"/>
    <n v="18940"/>
    <n v="33420"/>
    <n v="37304430"/>
    <x v="0"/>
    <x v="5"/>
    <x v="14"/>
    <x v="0"/>
    <n v="3505844"/>
    <x v="14"/>
    <d v="1899-12-30T18:21:00"/>
    <n v="52260"/>
    <n v="18820"/>
    <n v="33440"/>
    <n v="37288460"/>
    <x v="0"/>
    <s v="PATIO 4"/>
    <n v="20"/>
    <n v="5.9844404548174744E-4"/>
    <x v="0"/>
    <d v="1899-12-30T14:02:00"/>
  </r>
  <r>
    <n v="590"/>
    <n v="20490"/>
    <x v="14"/>
    <d v="1899-12-30T07:31:00"/>
    <s v="TSR-898"/>
    <x v="1"/>
    <n v="48420"/>
    <n v="17630"/>
    <n v="30790"/>
    <n v="37335220"/>
    <x v="0"/>
    <x v="3"/>
    <x v="14"/>
    <x v="0"/>
    <n v="3505985"/>
    <x v="14"/>
    <d v="1899-12-30T19:05:00"/>
    <n v="48420"/>
    <n v="17500"/>
    <n v="30920"/>
    <n v="37319380"/>
    <x v="0"/>
    <s v="PATIO 4"/>
    <n v="130"/>
    <n v="4.2221500487171163E-3"/>
    <x v="0"/>
    <d v="1899-12-30T11:34:00"/>
  </r>
  <r>
    <n v="591"/>
    <n v="20491"/>
    <x v="14"/>
    <d v="1899-12-30T07:40:00"/>
    <s v="JYM-720"/>
    <x v="1"/>
    <n v="51580"/>
    <n v="17350"/>
    <n v="34230"/>
    <n v="37369450"/>
    <x v="0"/>
    <x v="4"/>
    <x v="14"/>
    <x v="0"/>
    <n v="3505824"/>
    <x v="14"/>
    <d v="1899-12-30T18:08:00"/>
    <n v="51580"/>
    <n v="17410"/>
    <n v="34170"/>
    <n v="37353550"/>
    <x v="0"/>
    <s v="PATIO 4"/>
    <n v="-60"/>
    <n v="-1.7528483786152498E-3"/>
    <x v="0"/>
    <d v="1899-12-30T10:28:00"/>
  </r>
  <r>
    <n v="592"/>
    <n v="20493"/>
    <x v="14"/>
    <d v="1899-12-30T07:58:00"/>
    <s v="WNP-941"/>
    <x v="1"/>
    <n v="51640"/>
    <n v="17560"/>
    <n v="34080"/>
    <n v="37403530"/>
    <x v="0"/>
    <x v="4"/>
    <x v="14"/>
    <x v="0"/>
    <n v="3505684"/>
    <x v="14"/>
    <d v="1899-12-30T17:09:00"/>
    <n v="51720"/>
    <n v="17770"/>
    <n v="33950"/>
    <n v="37387500"/>
    <x v="0"/>
    <s v="PATIO 4"/>
    <n v="-130"/>
    <n v="-3.8145539906103286E-3"/>
    <x v="0"/>
    <d v="1899-12-30T09:11:00"/>
  </r>
  <r>
    <n v="593"/>
    <n v="20494"/>
    <x v="14"/>
    <d v="1899-12-30T08:01:00"/>
    <s v="GDY-863"/>
    <x v="1"/>
    <n v="52020"/>
    <n v="18860"/>
    <n v="33160"/>
    <n v="37436690"/>
    <x v="0"/>
    <x v="5"/>
    <x v="14"/>
    <x v="0"/>
    <n v="3505904"/>
    <x v="14"/>
    <d v="1899-12-30T18:29:00"/>
    <n v="52100"/>
    <n v="18910"/>
    <n v="33190"/>
    <n v="37420690"/>
    <x v="0"/>
    <s v="PATIO 4"/>
    <n v="30"/>
    <n v="9.0470446320868516E-4"/>
    <x v="0"/>
    <d v="1899-12-30T10:28:00"/>
  </r>
  <r>
    <n v="594"/>
    <n v="20495"/>
    <x v="14"/>
    <d v="1899-12-30T08:21:00"/>
    <s v="SSZ-728"/>
    <x v="1"/>
    <n v="52380"/>
    <n v="17660"/>
    <n v="34720"/>
    <n v="37471410"/>
    <x v="0"/>
    <x v="5"/>
    <x v="14"/>
    <x v="0"/>
    <n v="3505924"/>
    <x v="14"/>
    <d v="1899-12-30T18:34:00"/>
    <n v="52320"/>
    <n v="17570"/>
    <n v="34750"/>
    <n v="37455440"/>
    <x v="0"/>
    <s v="PATIO 4"/>
    <n v="30"/>
    <n v="8.6405529953917056E-4"/>
    <x v="0"/>
    <d v="1899-12-30T10:13:00"/>
  </r>
  <r>
    <n v="595"/>
    <n v="20496"/>
    <x v="14"/>
    <d v="1899-12-30T08:46:00"/>
    <s v="TTP-566"/>
    <x v="1"/>
    <n v="51620"/>
    <n v="17750"/>
    <n v="33870"/>
    <n v="37505280"/>
    <x v="0"/>
    <x v="4"/>
    <x v="14"/>
    <x v="0"/>
    <n v="3505664"/>
    <x v="14"/>
    <d v="1899-12-30T17:08:00"/>
    <n v="51780"/>
    <n v="17920"/>
    <n v="33860"/>
    <n v="37489300"/>
    <x v="0"/>
    <s v="PATIO 4"/>
    <n v="-10"/>
    <n v="-2.9524653085326248E-4"/>
    <x v="0"/>
    <d v="1899-12-30T08:22:00"/>
  </r>
  <r>
    <n v="596"/>
    <n v="20497"/>
    <x v="14"/>
    <d v="1899-12-30T08:42:00"/>
    <s v="WAD-711"/>
    <x v="1"/>
    <n v="48680"/>
    <n v="17970"/>
    <n v="30710"/>
    <n v="37535990"/>
    <x v="0"/>
    <x v="3"/>
    <x v="14"/>
    <x v="0"/>
    <n v="3505965"/>
    <x v="14"/>
    <d v="1899-12-30T18:56:00"/>
    <n v="48540"/>
    <n v="17900"/>
    <n v="30640"/>
    <n v="37519940"/>
    <x v="0"/>
    <s v="PATIO 4"/>
    <n v="-70"/>
    <n v="-2.2793878215564964E-3"/>
    <x v="0"/>
    <d v="1899-12-30T10:14:00"/>
  </r>
  <r>
    <n v="597"/>
    <n v="20501"/>
    <x v="14"/>
    <d v="1899-12-30T08:51:00"/>
    <s v="JYN-294"/>
    <x v="1"/>
    <n v="51640"/>
    <n v="17080"/>
    <n v="34560"/>
    <n v="37570550"/>
    <x v="1"/>
    <x v="5"/>
    <x v="1"/>
    <x v="1"/>
    <n v="3507504"/>
    <x v="1"/>
    <d v="1899-12-30T14:17:00"/>
    <n v="51560"/>
    <n v="17090"/>
    <n v="34470"/>
    <n v="37554410"/>
    <x v="1"/>
    <s v="PATIO 4"/>
    <n v="-90"/>
    <n v="-2.6041666666666665E-3"/>
    <x v="0"/>
    <d v="1899-12-31T05:26:00"/>
  </r>
  <r>
    <n v="598"/>
    <n v="20502"/>
    <x v="14"/>
    <d v="1899-12-30T09:02:00"/>
    <s v="TRN-093"/>
    <x v="1"/>
    <n v="51640"/>
    <n v="17080"/>
    <n v="34560"/>
    <n v="37605110"/>
    <x v="1"/>
    <x v="4"/>
    <x v="1"/>
    <x v="1"/>
    <n v="3505884"/>
    <x v="14"/>
    <d v="1899-12-30T18:24:00"/>
    <n v="51700"/>
    <n v="17070"/>
    <n v="34630"/>
    <n v="37589040"/>
    <x v="1"/>
    <s v="PATIO 4"/>
    <n v="70"/>
    <n v="2.0254629629629629E-3"/>
    <x v="0"/>
    <d v="1899-12-30T09:22:00"/>
  </r>
  <r>
    <n v="599"/>
    <n v="20503"/>
    <x v="14"/>
    <d v="1899-12-30T09:15:00"/>
    <s v="SOE-646"/>
    <x v="1"/>
    <n v="48200"/>
    <n v="16610"/>
    <n v="31590"/>
    <n v="37636700"/>
    <x v="1"/>
    <x v="3"/>
    <x v="1"/>
    <x v="1"/>
    <n v="3506144"/>
    <x v="14"/>
    <d v="1899-12-30T20:34:00"/>
    <n v="48380"/>
    <n v="16750"/>
    <n v="31630"/>
    <n v="37620670"/>
    <x v="1"/>
    <s v="PATIO 4"/>
    <n v="40"/>
    <n v="1.2662234884457107E-3"/>
    <x v="0"/>
    <d v="1899-12-30T11:19:00"/>
  </r>
  <r>
    <n v="600"/>
    <n v="20514"/>
    <x v="14"/>
    <d v="1899-12-30T09:51:00"/>
    <s v="JRP-073"/>
    <x v="1"/>
    <n v="48660"/>
    <n v="17420"/>
    <n v="31240"/>
    <n v="37667940"/>
    <x v="0"/>
    <x v="3"/>
    <x v="14"/>
    <x v="0"/>
    <n v="3506004"/>
    <x v="14"/>
    <d v="1899-12-30T20:09:00"/>
    <n v="48660"/>
    <n v="17370"/>
    <n v="31290"/>
    <n v="37651960"/>
    <x v="0"/>
    <s v="PATIO 4"/>
    <n v="50"/>
    <n v="1.6005121638924455E-3"/>
    <x v="0"/>
    <d v="1899-12-30T10:18:00"/>
  </r>
  <r>
    <n v="601"/>
    <n v="20515"/>
    <x v="14"/>
    <d v="1899-12-30T09:45:00"/>
    <s v="JYN-994"/>
    <x v="1"/>
    <n v="51760"/>
    <n v="18190"/>
    <n v="33570"/>
    <n v="37701510"/>
    <x v="1"/>
    <x v="5"/>
    <x v="1"/>
    <x v="1"/>
    <n v="3505724"/>
    <x v="14"/>
    <d v="1899-12-30T17:29:00"/>
    <n v="51700"/>
    <n v="18020"/>
    <n v="33680"/>
    <n v="37685640"/>
    <x v="1"/>
    <s v="PATIO 4"/>
    <n v="110"/>
    <n v="3.2767351802204347E-3"/>
    <x v="0"/>
    <d v="1899-12-30T07:44:00"/>
  </r>
  <r>
    <n v="602"/>
    <n v="20516"/>
    <x v="14"/>
    <d v="1899-12-30T09:48:00"/>
    <s v="JYN-867"/>
    <x v="1"/>
    <n v="51940"/>
    <n v="18420"/>
    <n v="33520"/>
    <n v="37735030"/>
    <x v="1"/>
    <x v="5"/>
    <x v="1"/>
    <x v="1"/>
    <n v="3505704"/>
    <x v="14"/>
    <d v="1899-12-30T17:26:00"/>
    <n v="51880"/>
    <n v="18290"/>
    <n v="33590"/>
    <n v="37719230"/>
    <x v="1"/>
    <s v="PATIO 4"/>
    <n v="70"/>
    <n v="2.0883054892601432E-3"/>
    <x v="0"/>
    <d v="1899-12-30T07:38:00"/>
  </r>
  <r>
    <n v="603"/>
    <n v="20518"/>
    <x v="14"/>
    <d v="1899-12-30T10:16:00"/>
    <s v="JYW-480"/>
    <x v="1"/>
    <n v="52520"/>
    <n v="18350"/>
    <n v="34170"/>
    <n v="37769200"/>
    <x v="1"/>
    <x v="5"/>
    <x v="1"/>
    <x v="1"/>
    <n v="3505964"/>
    <x v="14"/>
    <d v="1899-12-30T18:53:00"/>
    <n v="52440"/>
    <n v="18230"/>
    <n v="34210"/>
    <n v="37753440"/>
    <x v="1"/>
    <s v="PATIO 4"/>
    <n v="40"/>
    <n v="1.1706175007316359E-3"/>
    <x v="0"/>
    <d v="1899-12-30T08:37:00"/>
  </r>
  <r>
    <n v="604"/>
    <n v="20519"/>
    <x v="14"/>
    <d v="1899-12-30T10:01:00"/>
    <s v="GDY-710"/>
    <x v="1"/>
    <n v="52020"/>
    <n v="18110"/>
    <n v="33910"/>
    <n v="37803110"/>
    <x v="0"/>
    <x v="5"/>
    <x v="14"/>
    <x v="0"/>
    <n v="3505984"/>
    <x v="14"/>
    <d v="1899-12-30T18:58:00"/>
    <n v="51900"/>
    <n v="17940"/>
    <n v="33960"/>
    <n v="37787400"/>
    <x v="0"/>
    <s v="PATIO 4"/>
    <n v="50"/>
    <n v="1.474491300501327E-3"/>
    <x v="0"/>
    <d v="1899-12-30T08:57:00"/>
  </r>
  <r>
    <n v="605"/>
    <n v="20525"/>
    <x v="14"/>
    <d v="1899-12-30T10:22:00"/>
    <s v="JRP-061"/>
    <x v="1"/>
    <n v="48760"/>
    <n v="17260"/>
    <n v="31500"/>
    <n v="37834610"/>
    <x v="0"/>
    <x v="3"/>
    <x v="14"/>
    <x v="0"/>
    <n v="3506325"/>
    <x v="14"/>
    <d v="1899-12-30T22:27:00"/>
    <n v="48460"/>
    <n v="17080"/>
    <n v="31380"/>
    <n v="37818780"/>
    <x v="0"/>
    <s v="PATIO 4"/>
    <n v="-120"/>
    <n v="-3.8095238095238095E-3"/>
    <x v="0"/>
    <d v="1899-12-30T12:05:00"/>
  </r>
  <r>
    <n v="606"/>
    <n v="20526"/>
    <x v="14"/>
    <d v="1899-12-30T10:37:00"/>
    <s v="JYN-800"/>
    <x v="1"/>
    <n v="52460"/>
    <n v="17300"/>
    <n v="35160"/>
    <n v="37869770"/>
    <x v="0"/>
    <x v="5"/>
    <x v="14"/>
    <x v="0"/>
    <n v="3507224"/>
    <x v="1"/>
    <d v="1899-12-30T11:11:00"/>
    <n v="52400"/>
    <n v="17290"/>
    <n v="35110"/>
    <n v="37853890"/>
    <x v="0"/>
    <s v="PATIO 4"/>
    <n v="-50"/>
    <n v="-1.422070534698521E-3"/>
    <x v="0"/>
    <d v="1899-12-31T00:34:00"/>
  </r>
  <r>
    <n v="607"/>
    <n v="20532"/>
    <x v="14"/>
    <d v="1899-12-30T11:12:00"/>
    <s v="JRO-994"/>
    <x v="1"/>
    <n v="48920"/>
    <n v="17210"/>
    <n v="31710"/>
    <n v="37901480"/>
    <x v="0"/>
    <x v="3"/>
    <x v="14"/>
    <x v="0"/>
    <n v="3506185"/>
    <x v="14"/>
    <d v="1899-12-30T20:47:00"/>
    <n v="48720"/>
    <n v="17060"/>
    <n v="31660"/>
    <n v="37885550"/>
    <x v="0"/>
    <s v="PATIO 4"/>
    <n v="-50"/>
    <n v="-1.5767896562598549E-3"/>
    <x v="0"/>
    <d v="1899-12-30T09:35:00"/>
  </r>
  <r>
    <n v="608"/>
    <n v="20533"/>
    <x v="14"/>
    <d v="1899-12-30T11:20:00"/>
    <s v="TPP-899"/>
    <x v="1"/>
    <n v="52500"/>
    <n v="17460"/>
    <n v="35040"/>
    <n v="37936520"/>
    <x v="3"/>
    <x v="4"/>
    <x v="13"/>
    <x v="3"/>
    <n v="3506524"/>
    <x v="14"/>
    <d v="1899-12-30T23:24:00"/>
    <n v="52420"/>
    <n v="17360"/>
    <n v="35060"/>
    <n v="37920610"/>
    <x v="0"/>
    <s v="PATIO 4"/>
    <n v="20"/>
    <n v="5.7077625570776253E-4"/>
    <x v="0"/>
    <d v="1899-12-30T12:04:00"/>
  </r>
  <r>
    <n v="609"/>
    <n v="20544"/>
    <x v="14"/>
    <d v="1899-12-30T11:25:00"/>
    <s v="SXV-915"/>
    <x v="1"/>
    <n v="51920"/>
    <n v="17290"/>
    <n v="34630"/>
    <n v="37971150"/>
    <x v="0"/>
    <x v="5"/>
    <x v="14"/>
    <x v="0"/>
    <n v="3507484"/>
    <x v="1"/>
    <d v="1899-12-30T13:05:00"/>
    <n v="51760"/>
    <n v="17190"/>
    <n v="34570"/>
    <n v="37955180"/>
    <x v="0"/>
    <s v="PATIO 4"/>
    <n v="-60"/>
    <n v="-1.7326017903551833E-3"/>
    <x v="0"/>
    <d v="1899-12-31T01:40:00"/>
  </r>
  <r>
    <n v="610"/>
    <n v="20545"/>
    <x v="14"/>
    <d v="1899-12-30T11:32:00"/>
    <s v="GDZ-180"/>
    <x v="1"/>
    <n v="52140"/>
    <n v="18770"/>
    <n v="33370"/>
    <n v="38004520"/>
    <x v="3"/>
    <x v="5"/>
    <x v="13"/>
    <x v="3"/>
    <n v="3606424"/>
    <x v="14"/>
    <d v="1899-12-30T22:46:00"/>
    <n v="51880"/>
    <n v="18630"/>
    <n v="33250"/>
    <n v="37988430"/>
    <x v="0"/>
    <s v="PATIO 4"/>
    <n v="-120"/>
    <n v="-3.596044351213665E-3"/>
    <x v="0"/>
    <d v="1899-12-30T11:14:00"/>
  </r>
  <r>
    <n v="611"/>
    <n v="20546"/>
    <x v="14"/>
    <d v="1899-12-30T11:34:00"/>
    <s v="TIO-245"/>
    <x v="1"/>
    <n v="48940"/>
    <n v="17760"/>
    <n v="31180"/>
    <n v="38035700"/>
    <x v="0"/>
    <x v="3"/>
    <x v="14"/>
    <x v="0"/>
    <n v="3506484"/>
    <x v="14"/>
    <d v="1899-12-30T23:14:00"/>
    <n v="48720"/>
    <n v="17600"/>
    <n v="31120"/>
    <n v="38019550"/>
    <x v="0"/>
    <s v="PATIO 4"/>
    <n v="-60"/>
    <n v="-1.9243104554201411E-3"/>
    <x v="0"/>
    <d v="1899-12-30T11:40:00"/>
  </r>
  <r>
    <n v="612"/>
    <n v="20547"/>
    <x v="14"/>
    <d v="1899-12-30T11:49:00"/>
    <s v="JUY-853"/>
    <x v="1"/>
    <n v="52200"/>
    <n v="17940"/>
    <n v="34260"/>
    <n v="38069960"/>
    <x v="0"/>
    <x v="5"/>
    <x v="14"/>
    <x v="0"/>
    <n v="3506204"/>
    <x v="14"/>
    <d v="1899-12-30T20:54:00"/>
    <n v="52100"/>
    <n v="17870"/>
    <n v="34230"/>
    <n v="38053780"/>
    <x v="0"/>
    <s v="PATIO 4"/>
    <n v="-30"/>
    <n v="-8.7565674255691769E-4"/>
    <x v="0"/>
    <d v="1899-12-30T09:05:00"/>
  </r>
  <r>
    <n v="613"/>
    <n v="20561"/>
    <x v="14"/>
    <d v="1899-12-30T11:57:00"/>
    <s v="SMA-268"/>
    <x v="1"/>
    <n v="47880"/>
    <n v="17330"/>
    <n v="30550"/>
    <n v="38100510"/>
    <x v="0"/>
    <x v="3"/>
    <x v="14"/>
    <x v="0"/>
    <n v="3506506"/>
    <x v="14"/>
    <d v="1899-12-30T23:15:00"/>
    <n v="47840"/>
    <n v="17170"/>
    <n v="30670"/>
    <n v="38084450"/>
    <x v="0"/>
    <s v="PATIO 4"/>
    <n v="120"/>
    <n v="3.9279869067103106E-3"/>
    <x v="0"/>
    <d v="1899-12-30T11:18:00"/>
  </r>
  <r>
    <n v="614"/>
    <n v="20567"/>
    <x v="14"/>
    <d v="1899-12-30T12:19:00"/>
    <s v="ZNL-102"/>
    <x v="1"/>
    <n v="52140"/>
    <n v="18190"/>
    <n v="33950"/>
    <n v="38134460"/>
    <x v="3"/>
    <x v="5"/>
    <x v="13"/>
    <x v="3"/>
    <n v="3506284"/>
    <x v="14"/>
    <d v="1899-12-30T22:25:00"/>
    <n v="51840"/>
    <n v="18280"/>
    <n v="33560"/>
    <n v="38118010"/>
    <x v="0"/>
    <s v="PATIO 4"/>
    <n v="-390"/>
    <n v="-1.1487481590574375E-2"/>
    <x v="0"/>
    <d v="1899-12-30T10:06:00"/>
  </r>
  <r>
    <n v="615"/>
    <n v="20583"/>
    <x v="14"/>
    <d v="1899-12-30T14:08:00"/>
    <s v="TMF-819"/>
    <x v="1"/>
    <n v="47840"/>
    <n v="17320"/>
    <n v="30520"/>
    <n v="38164980"/>
    <x v="0"/>
    <x v="3"/>
    <x v="14"/>
    <x v="0"/>
    <n v="3506544"/>
    <x v="14"/>
    <d v="1899-12-30T23:42:00"/>
    <n v="46580"/>
    <n v="17240"/>
    <n v="29340"/>
    <n v="38147350"/>
    <x v="0"/>
    <s v="PATIO 4"/>
    <n v="-1180"/>
    <n v="-3.866317169069463E-2"/>
    <x v="0"/>
    <d v="1899-12-30T09:34:00"/>
  </r>
  <r>
    <n v="616"/>
    <n v="20584"/>
    <x v="14"/>
    <d v="1899-12-30T14:15:00"/>
    <s v="SXU-870"/>
    <x v="1"/>
    <n v="48680"/>
    <n v="17600"/>
    <n v="31080"/>
    <n v="38196060"/>
    <x v="0"/>
    <x v="3"/>
    <x v="14"/>
    <x v="0"/>
    <n v="3506564"/>
    <x v="14"/>
    <d v="1899-12-30T23:45:00"/>
    <n v="48080"/>
    <n v="17450"/>
    <n v="30630"/>
    <n v="38177980"/>
    <x v="0"/>
    <s v="PATIO 4"/>
    <n v="-450"/>
    <n v="-1.4478764478764479E-2"/>
    <x v="0"/>
    <d v="1899-12-30T09:30:00"/>
  </r>
  <r>
    <n v="617"/>
    <n v="20587"/>
    <x v="14"/>
    <d v="1899-12-30T14:27:00"/>
    <s v="TEO-139"/>
    <x v="1"/>
    <n v="51500"/>
    <n v="17460"/>
    <n v="34040"/>
    <n v="38230100"/>
    <x v="0"/>
    <x v="4"/>
    <x v="14"/>
    <x v="0"/>
    <n v="3507164"/>
    <x v="1"/>
    <d v="1899-12-30T09:46:00"/>
    <n v="50820"/>
    <n v="17710"/>
    <n v="33110"/>
    <n v="38211090"/>
    <x v="0"/>
    <s v="PATIO 4"/>
    <n v="-930"/>
    <n v="-2.7320799059929495E-2"/>
    <x v="0"/>
    <d v="1899-12-30T19:19:00"/>
  </r>
  <r>
    <n v="618"/>
    <n v="20603"/>
    <x v="14"/>
    <d v="1899-12-30T14:59:00"/>
    <s v="GDW-424"/>
    <x v="1"/>
    <n v="52520"/>
    <n v="18280"/>
    <n v="34240"/>
    <n v="38264340"/>
    <x v="0"/>
    <x v="5"/>
    <x v="14"/>
    <x v="0"/>
    <n v="3506504"/>
    <x v="14"/>
    <d v="1899-12-30T23:23:00"/>
    <n v="52280"/>
    <n v="18240"/>
    <n v="34040"/>
    <n v="38245130"/>
    <x v="0"/>
    <s v="PATIO 4"/>
    <n v="-200"/>
    <n v="-5.8411214953271026E-3"/>
    <x v="0"/>
    <d v="1899-12-30T08:24:00"/>
  </r>
  <r>
    <n v="619"/>
    <n v="20616"/>
    <x v="14"/>
    <d v="1899-12-30T15:30:00"/>
    <s v="SSW-836"/>
    <x v="1"/>
    <n v="48880"/>
    <n v="17780"/>
    <n v="31100"/>
    <n v="38295440"/>
    <x v="3"/>
    <x v="3"/>
    <x v="13"/>
    <x v="3"/>
    <n v="3507544"/>
    <x v="1"/>
    <d v="1899-12-30T11:19:00"/>
    <n v="48560"/>
    <n v="17390"/>
    <n v="31170"/>
    <n v="38276300"/>
    <x v="0"/>
    <s v="PATIO 4"/>
    <n v="70"/>
    <n v="2.2508038585209002E-3"/>
    <x v="0"/>
    <d v="1899-12-30T19:49:00"/>
  </r>
  <r>
    <n v="620"/>
    <n v="20619"/>
    <x v="14"/>
    <d v="1899-12-30T15:42:00"/>
    <s v="TJZ-838"/>
    <x v="1"/>
    <n v="52160"/>
    <n v="17690"/>
    <n v="34470"/>
    <n v="38329910"/>
    <x v="3"/>
    <x v="3"/>
    <x v="13"/>
    <x v="3"/>
    <n v="3507065"/>
    <x v="1"/>
    <d v="1899-12-30T09:11:00"/>
    <n v="51740"/>
    <n v="17690"/>
    <n v="34050"/>
    <n v="38310350"/>
    <x v="0"/>
    <s v="PATIO 4"/>
    <n v="-420"/>
    <n v="-1.2184508268059183E-2"/>
    <x v="0"/>
    <d v="1899-12-30T17:29:00"/>
  </r>
  <r>
    <n v="621"/>
    <n v="20625"/>
    <x v="14"/>
    <d v="1899-12-30T15:53:00"/>
    <s v="SKI-254"/>
    <x v="1"/>
    <n v="48340"/>
    <n v="17860"/>
    <n v="30480"/>
    <n v="38360390"/>
    <x v="0"/>
    <x v="3"/>
    <x v="14"/>
    <x v="0"/>
    <n v="3507464"/>
    <x v="1"/>
    <d v="1899-12-30T11:11:00"/>
    <n v="47920"/>
    <n v="17880"/>
    <n v="30040"/>
    <n v="38340390"/>
    <x v="0"/>
    <s v="PATIO 4"/>
    <n v="-440"/>
    <n v="-1.4435695538057743E-2"/>
    <x v="0"/>
    <d v="1899-12-30T19:18:00"/>
  </r>
  <r>
    <n v="622"/>
    <n v="20626"/>
    <x v="14"/>
    <d v="1899-12-30T16:04:00"/>
    <s v="JRP-054"/>
    <x v="1"/>
    <n v="48640"/>
    <n v="17430"/>
    <n v="31210"/>
    <n v="38391600"/>
    <x v="0"/>
    <x v="3"/>
    <x v="14"/>
    <x v="0"/>
    <n v="3507424"/>
    <x v="1"/>
    <d v="1899-12-30T11:07:00"/>
    <n v="48320"/>
    <n v="17330"/>
    <n v="30990"/>
    <n v="38371380"/>
    <x v="0"/>
    <s v="PATIO 4"/>
    <n v="-220"/>
    <n v="-7.0490227491188722E-3"/>
    <x v="0"/>
    <d v="1899-12-30T19:03:00"/>
  </r>
  <r>
    <n v="623"/>
    <n v="20634"/>
    <x v="14"/>
    <d v="1899-12-30T16:42:00"/>
    <s v="SRP-666"/>
    <x v="1"/>
    <n v="51140"/>
    <n v="16390"/>
    <n v="34750"/>
    <n v="38426350"/>
    <x v="0"/>
    <x v="3"/>
    <x v="14"/>
    <x v="0"/>
    <n v="3508664"/>
    <x v="15"/>
    <d v="1899-12-30T12:00:00"/>
    <n v="51600"/>
    <n v="17000"/>
    <n v="34600"/>
    <n v="38405980"/>
    <x v="0"/>
    <s v="PATIO 4"/>
    <n v="-150"/>
    <n v="-4.3165467625899279E-3"/>
    <x v="0"/>
    <d v="1899-12-31T19:18:00"/>
  </r>
  <r>
    <n v="624"/>
    <n v="20638"/>
    <x v="14"/>
    <d v="1899-12-30T16:45:00"/>
    <s v="STZ-681"/>
    <x v="1"/>
    <n v="52120"/>
    <n v="18120"/>
    <n v="34000"/>
    <n v="38460350"/>
    <x v="0"/>
    <x v="5"/>
    <x v="14"/>
    <x v="0"/>
    <n v="3507144"/>
    <x v="1"/>
    <d v="1899-12-30T09:33:00"/>
    <n v="51980"/>
    <n v="18130"/>
    <n v="33850"/>
    <n v="38439830"/>
    <x v="0"/>
    <s v="PATIO 4"/>
    <n v="-150"/>
    <n v="-4.4117647058823529E-3"/>
    <x v="0"/>
    <d v="1899-12-30T16:48:00"/>
  </r>
  <r>
    <n v="625"/>
    <n v="20642"/>
    <x v="14"/>
    <d v="1899-12-30T16:55:00"/>
    <s v="STW-825"/>
    <x v="1"/>
    <n v="51460"/>
    <n v="17180"/>
    <n v="34280"/>
    <n v="38494630"/>
    <x v="0"/>
    <x v="4"/>
    <x v="14"/>
    <x v="0"/>
    <n v="3507124"/>
    <x v="1"/>
    <d v="1899-12-30T09:31:00"/>
    <n v="51580"/>
    <n v="17360"/>
    <n v="34220"/>
    <n v="38474050"/>
    <x v="0"/>
    <s v="PATIO 4"/>
    <n v="-60"/>
    <n v="-1.750291715285881E-3"/>
    <x v="0"/>
    <d v="1899-12-30T16:36:00"/>
  </r>
  <r>
    <n v="626"/>
    <n v="20647"/>
    <x v="14"/>
    <d v="1899-12-30T17:16:00"/>
    <s v="GDX-786"/>
    <x v="1"/>
    <n v="51740"/>
    <n v="17580"/>
    <n v="34160"/>
    <n v="38528790"/>
    <x v="0"/>
    <x v="4"/>
    <x v="14"/>
    <x v="0"/>
    <n v="3507284"/>
    <x v="1"/>
    <d v="1899-12-30T10:11:00"/>
    <n v="51740"/>
    <n v="17670"/>
    <n v="34070"/>
    <n v="38508120"/>
    <x v="0"/>
    <s v="PATIO 4"/>
    <n v="-90"/>
    <n v="-2.6346604215456673E-3"/>
    <x v="0"/>
    <d v="1899-12-30T16:55:00"/>
  </r>
  <r>
    <n v="627"/>
    <n v="20651"/>
    <x v="14"/>
    <d v="1899-12-30T17:25:00"/>
    <s v="TLK-055"/>
    <x v="1"/>
    <n v="48400"/>
    <n v="17510"/>
    <n v="30890"/>
    <n v="38559680"/>
    <x v="0"/>
    <x v="3"/>
    <x v="14"/>
    <x v="0"/>
    <n v="3507404"/>
    <x v="1"/>
    <d v="1899-12-30T10:44:00"/>
    <n v="48260"/>
    <n v="17480"/>
    <n v="30780"/>
    <n v="38538900"/>
    <x v="0"/>
    <s v="PATIO 4"/>
    <n v="-110"/>
    <n v="-3.56102298478472E-3"/>
    <x v="0"/>
    <d v="1899-12-30T17:19:00"/>
  </r>
  <r>
    <n v="628"/>
    <n v="20659"/>
    <x v="14"/>
    <d v="1899-12-30T18:42:00"/>
    <s v="JRP-080"/>
    <x v="1"/>
    <n v="48040"/>
    <n v="17480"/>
    <n v="30560"/>
    <n v="38590240"/>
    <x v="0"/>
    <x v="3"/>
    <x v="14"/>
    <x v="0"/>
    <n v="3507384"/>
    <x v="1"/>
    <d v="1899-12-30T10:45:00"/>
    <n v="48040"/>
    <n v="17290"/>
    <n v="30750"/>
    <n v="38569650"/>
    <x v="0"/>
    <s v="PATIO 4"/>
    <n v="190"/>
    <n v="6.2172774869109944E-3"/>
    <x v="0"/>
    <d v="1899-12-30T16:03:00"/>
  </r>
  <r>
    <n v="629"/>
    <n v="20660"/>
    <x v="14"/>
    <d v="1899-12-30T18:51:00"/>
    <s v="JRO-999"/>
    <x v="1"/>
    <n v="48500"/>
    <n v="17410"/>
    <n v="31090"/>
    <n v="38621330"/>
    <x v="0"/>
    <x v="3"/>
    <x v="14"/>
    <x v="0"/>
    <n v="3507604"/>
    <x v="1"/>
    <d v="1899-12-30T11:40:00"/>
    <n v="48520"/>
    <n v="17210"/>
    <n v="31310"/>
    <n v="38600960"/>
    <x v="0"/>
    <s v="PATIO 4"/>
    <n v="220"/>
    <n v="7.0762302991315539E-3"/>
    <x v="0"/>
    <d v="1899-12-30T16:49:00"/>
  </r>
  <r>
    <n v="630"/>
    <n v="20662"/>
    <x v="14"/>
    <d v="1899-12-30T19:30:00"/>
    <s v="TJY-208"/>
    <x v="1"/>
    <n v="48880"/>
    <n v="17220"/>
    <n v="31660"/>
    <n v="38652990"/>
    <x v="0"/>
    <x v="3"/>
    <x v="14"/>
    <x v="0"/>
    <n v="3507704"/>
    <x v="1"/>
    <d v="1899-12-30T13:32:00"/>
    <n v="48780"/>
    <n v="17130"/>
    <n v="31650"/>
    <n v="38632610"/>
    <x v="0"/>
    <s v="PATIO 4"/>
    <n v="-10"/>
    <n v="-3.1585596967782689E-4"/>
    <x v="0"/>
    <d v="1899-12-30T18:02:00"/>
  </r>
  <r>
    <n v="631"/>
    <n v="20663"/>
    <x v="14"/>
    <d v="1899-12-30T19:48:00"/>
    <s v="JRP-057"/>
    <x v="1"/>
    <n v="48960"/>
    <n v="17200"/>
    <n v="31760"/>
    <n v="38684750"/>
    <x v="0"/>
    <x v="3"/>
    <x v="14"/>
    <x v="0"/>
    <n v="3507564"/>
    <x v="1"/>
    <d v="1899-12-30T11:33:00"/>
    <n v="48980"/>
    <n v="17060"/>
    <n v="31920"/>
    <n v="38664530"/>
    <x v="0"/>
    <s v="PATIO 4"/>
    <n v="160"/>
    <n v="5.0377833753148613E-3"/>
    <x v="0"/>
    <d v="1899-12-30T15:45:00"/>
  </r>
  <r>
    <n v="632"/>
    <n v="20665"/>
    <x v="14"/>
    <d v="1899-12-30T20:09:00"/>
    <s v="GDX-062"/>
    <x v="1"/>
    <n v="52160"/>
    <n v="17870"/>
    <n v="34290"/>
    <n v="38719040"/>
    <x v="3"/>
    <x v="4"/>
    <x v="13"/>
    <x v="3"/>
    <n v="3507344"/>
    <x v="1"/>
    <d v="1899-12-30T10:34:00"/>
    <n v="52060"/>
    <n v="17690"/>
    <n v="34370"/>
    <n v="38698900"/>
    <x v="0"/>
    <s v="PATIO 4"/>
    <n v="80"/>
    <n v="2.3330417031204435E-3"/>
    <x v="0"/>
    <d v="1899-12-30T14:25:00"/>
  </r>
  <r>
    <n v="633"/>
    <n v="20666"/>
    <x v="14"/>
    <d v="1899-12-30T21:02:00"/>
    <s v="JYM-748"/>
    <x v="1"/>
    <n v="51880"/>
    <n v="19370"/>
    <n v="32510"/>
    <n v="38751550"/>
    <x v="3"/>
    <x v="5"/>
    <x v="13"/>
    <x v="3"/>
    <n v="3508864"/>
    <x v="15"/>
    <d v="1899-12-30T11:31:00"/>
    <n v="51700"/>
    <n v="19210"/>
    <n v="32490"/>
    <n v="38731390"/>
    <x v="0"/>
    <s v="PATIO 4"/>
    <n v="-20"/>
    <n v="-6.1519532451553372E-4"/>
    <x v="0"/>
    <d v="1899-12-31T14:29:00"/>
  </r>
  <r>
    <n v="634"/>
    <n v="20667"/>
    <x v="14"/>
    <d v="1899-12-30T22:38:00"/>
    <s v="UPR-974"/>
    <x v="1"/>
    <n v="48780"/>
    <n v="17280"/>
    <n v="31500"/>
    <n v="38783050"/>
    <x v="0"/>
    <x v="3"/>
    <x v="14"/>
    <x v="0"/>
    <n v="3507684"/>
    <x v="1"/>
    <d v="1899-12-30T13:08:00"/>
    <n v="47500"/>
    <n v="17020"/>
    <n v="30480"/>
    <n v="38761870"/>
    <x v="0"/>
    <s v="PATIO 4"/>
    <n v="-1020"/>
    <n v="-3.2380952380952378E-2"/>
    <x v="0"/>
    <d v="1899-12-30T14:30:00"/>
  </r>
  <r>
    <n v="635"/>
    <n v="20668"/>
    <x v="14"/>
    <d v="1899-12-30T22:49:00"/>
    <s v="SMI-498"/>
    <x v="1"/>
    <n v="48260"/>
    <n v="17940"/>
    <n v="30320"/>
    <n v="38813370"/>
    <x v="3"/>
    <x v="3"/>
    <x v="13"/>
    <x v="3"/>
    <n v="3507524"/>
    <x v="1"/>
    <d v="1899-12-30T11:12:00"/>
    <n v="48100"/>
    <n v="17720"/>
    <n v="30380"/>
    <n v="38792250"/>
    <x v="0"/>
    <s v="PATIO 4"/>
    <n v="60"/>
    <n v="1.9788918205804751E-3"/>
    <x v="0"/>
    <d v="1899-12-30T12:23:00"/>
  </r>
  <r>
    <n v="636"/>
    <n v="20670"/>
    <x v="14"/>
    <d v="1899-12-30T23:30:00"/>
    <s v="UTU-288"/>
    <x v="1"/>
    <n v="52240"/>
    <n v="18190"/>
    <n v="34050"/>
    <n v="38847420"/>
    <x v="0"/>
    <x v="2"/>
    <x v="14"/>
    <x v="0"/>
    <n v="3507924"/>
    <x v="1"/>
    <d v="1899-12-30T16:44:00"/>
    <n v="52220"/>
    <n v="18150"/>
    <n v="34070"/>
    <n v="38826320"/>
    <x v="0"/>
    <s v="PATIO 4"/>
    <n v="20"/>
    <n v="5.8737151248164463E-4"/>
    <x v="0"/>
    <d v="1899-12-30T17:14:00"/>
  </r>
  <r>
    <n v="637"/>
    <n v="20671"/>
    <x v="14"/>
    <d v="1899-12-30T23:38:00"/>
    <s v="XVM-605"/>
    <x v="1"/>
    <n v="48680"/>
    <n v="17830"/>
    <n v="30850"/>
    <n v="38878270"/>
    <x v="3"/>
    <x v="3"/>
    <x v="13"/>
    <x v="3"/>
    <n v="3507966"/>
    <x v="1"/>
    <d v="1899-12-30T16:48:00"/>
    <n v="47960"/>
    <n v="17890"/>
    <n v="30070"/>
    <n v="38856390"/>
    <x v="0"/>
    <s v="PATIO 4"/>
    <n v="-780"/>
    <n v="-2.5283630470016208E-2"/>
    <x v="0"/>
    <d v="1899-12-30T17:10:00"/>
  </r>
  <r>
    <n v="638"/>
    <n v="20672"/>
    <x v="14"/>
    <d v="1899-12-30T23:48:00"/>
    <s v="SRC-560"/>
    <x v="1"/>
    <n v="52340"/>
    <n v="18660"/>
    <n v="33680"/>
    <n v="38911950"/>
    <x v="0"/>
    <x v="2"/>
    <x v="14"/>
    <x v="0"/>
    <n v="3507804"/>
    <x v="1"/>
    <d v="1899-12-30T14:01:00"/>
    <n v="52320"/>
    <n v="18460"/>
    <n v="33860"/>
    <n v="38890250"/>
    <x v="0"/>
    <s v="PATIO 4"/>
    <n v="180"/>
    <n v="5.3444180522565317E-3"/>
    <x v="0"/>
    <d v="1899-12-30T14:13:00"/>
  </r>
  <r>
    <n v="639"/>
    <n v="20673"/>
    <x v="14"/>
    <d v="1899-12-30T23:42:00"/>
    <s v="SZM-785"/>
    <x v="1"/>
    <n v="52280"/>
    <n v="18000"/>
    <n v="34280"/>
    <n v="38946230"/>
    <x v="3"/>
    <x v="2"/>
    <x v="13"/>
    <x v="3"/>
    <n v="3507844"/>
    <x v="1"/>
    <d v="1899-12-30T14:33:00"/>
    <n v="52420"/>
    <n v="18000"/>
    <n v="34420"/>
    <n v="38924670"/>
    <x v="0"/>
    <s v="PATIO 4"/>
    <n v="140"/>
    <n v="4.0840140023337222E-3"/>
    <x v="0"/>
    <d v="1899-12-30T14:51:00"/>
  </r>
  <r>
    <n v="640"/>
    <n v="20674"/>
    <x v="15"/>
    <d v="1899-12-30T01:49:00"/>
    <s v="SZX-503"/>
    <x v="1"/>
    <n v="51400"/>
    <n v="17650"/>
    <n v="33750"/>
    <n v="38979980"/>
    <x v="3"/>
    <x v="2"/>
    <x v="13"/>
    <x v="3"/>
    <n v="3508184"/>
    <x v="15"/>
    <d v="1899-12-30T08:37:00"/>
    <n v="51160"/>
    <n v="17500"/>
    <n v="33660"/>
    <n v="38958330"/>
    <x v="0"/>
    <s v="PATIO 4"/>
    <n v="-90"/>
    <n v="-2.6666666666666666E-3"/>
    <x v="0"/>
    <d v="1899-12-31T06:48:00"/>
  </r>
  <r>
    <n v="641"/>
    <n v="20675"/>
    <x v="15"/>
    <d v="1899-12-30T01:58:00"/>
    <s v="TSR-898"/>
    <x v="1"/>
    <n v="48880"/>
    <n v="17730"/>
    <n v="31150"/>
    <n v="39011130"/>
    <x v="0"/>
    <x v="3"/>
    <x v="14"/>
    <x v="0"/>
    <n v="3507324"/>
    <x v="1"/>
    <d v="1899-12-30T10:29:00"/>
    <n v="48840"/>
    <n v="17550"/>
    <n v="31290"/>
    <n v="38989620"/>
    <x v="0"/>
    <s v="PATIO 4"/>
    <n v="140"/>
    <n v="4.4943820224719105E-3"/>
    <x v="0"/>
    <d v="1899-12-30T08:31:00"/>
  </r>
  <r>
    <n v="642"/>
    <n v="20676"/>
    <x v="15"/>
    <d v="1899-12-30T02:40:00"/>
    <s v="TKD-395"/>
    <x v="1"/>
    <n v="48260"/>
    <n v="17740"/>
    <n v="30520"/>
    <n v="39041650"/>
    <x v="3"/>
    <x v="3"/>
    <x v="15"/>
    <x v="3"/>
    <n v="3512144"/>
    <x v="16"/>
    <d v="1899-12-30T08:13:00"/>
    <n v="48060"/>
    <n v="17540"/>
    <n v="30520"/>
    <n v="39020140"/>
    <x v="0"/>
    <s v="PATIO 4"/>
    <n v="1.0000000000000001E-5"/>
    <n v="0"/>
    <x v="0"/>
    <d v="1900-01-02T05:33:00"/>
  </r>
  <r>
    <n v="643"/>
    <n v="20679"/>
    <x v="15"/>
    <d v="1899-12-30T08:20:00"/>
    <s v="JUY-853"/>
    <x v="1"/>
    <n v="51900"/>
    <n v="18550"/>
    <n v="33350"/>
    <n v="39075000"/>
    <x v="0"/>
    <x v="5"/>
    <x v="14"/>
    <x v="0"/>
    <n v="3507845"/>
    <x v="1"/>
    <d v="1899-12-30T14:42:00"/>
    <n v="51760"/>
    <n v="17900"/>
    <n v="33860"/>
    <n v="39054000"/>
    <x v="0"/>
    <s v="PATIO 4"/>
    <n v="510"/>
    <n v="1.5292353823088457E-2"/>
    <x v="0"/>
    <d v="1899-12-30T06:22:00"/>
  </r>
  <r>
    <n v="644"/>
    <n v="20680"/>
    <x v="15"/>
    <d v="1899-12-30T08:57:00"/>
    <s v="TTP-566"/>
    <x v="1"/>
    <n v="51440"/>
    <n v="17970"/>
    <n v="33470"/>
    <n v="39108470"/>
    <x v="3"/>
    <x v="4"/>
    <x v="13"/>
    <x v="3"/>
    <n v="3508364"/>
    <x v="15"/>
    <d v="1899-12-30T09:08:00"/>
    <n v="51420"/>
    <n v="18100"/>
    <n v="33320"/>
    <n v="39087320"/>
    <x v="0"/>
    <s v="PATIO 4"/>
    <n v="-150"/>
    <n v="-4.4816253361218998E-3"/>
    <x v="0"/>
    <d v="1899-12-31T00:11:00"/>
  </r>
  <r>
    <n v="645"/>
    <n v="20681"/>
    <x v="15"/>
    <d v="1899-12-30T09:35:00"/>
    <s v="JYM-553"/>
    <x v="1"/>
    <n v="52380"/>
    <n v="18570"/>
    <n v="33810"/>
    <n v="39142280"/>
    <x v="0"/>
    <x v="5"/>
    <x v="14"/>
    <x v="0"/>
    <n v="3507944"/>
    <x v="1"/>
    <d v="1899-12-30T16:45:00"/>
    <n v="52380"/>
    <n v="18510"/>
    <n v="33870"/>
    <n v="39121190"/>
    <x v="0"/>
    <s v="PATIO 4"/>
    <n v="60"/>
    <n v="1.7746228926353151E-3"/>
    <x v="0"/>
    <d v="1899-12-30T07:10:00"/>
  </r>
  <r>
    <n v="646"/>
    <n v="20682"/>
    <x v="15"/>
    <d v="1899-12-30T09:39:00"/>
    <s v="SSZ-728"/>
    <x v="1"/>
    <n v="51880"/>
    <n v="18330"/>
    <n v="33550"/>
    <n v="39175830"/>
    <x v="0"/>
    <x v="5"/>
    <x v="14"/>
    <x v="0"/>
    <n v="3507884"/>
    <x v="1"/>
    <d v="1899-12-30T16:43:00"/>
    <n v="51800"/>
    <n v="18220"/>
    <n v="33580"/>
    <n v="39154770"/>
    <x v="0"/>
    <s v="PATIO 4"/>
    <n v="30"/>
    <n v="8.9418777943368107E-4"/>
    <x v="0"/>
    <d v="1899-12-30T07:04:00"/>
  </r>
  <r>
    <n v="647"/>
    <n v="20683"/>
    <x v="15"/>
    <d v="1899-12-30T10:00:00"/>
    <s v="STO-302"/>
    <x v="1"/>
    <n v="51440"/>
    <n v="17400"/>
    <n v="34040"/>
    <n v="39209870"/>
    <x v="3"/>
    <x v="4"/>
    <x v="13"/>
    <x v="3"/>
    <n v="3508944"/>
    <x v="15"/>
    <d v="1899-12-30T12:01:00"/>
    <n v="51220"/>
    <n v="17420"/>
    <n v="33800"/>
    <n v="39188570"/>
    <x v="0"/>
    <s v="PATIO 4"/>
    <n v="-240"/>
    <n v="-7.0505287896592246E-3"/>
    <x v="0"/>
    <d v="1899-12-31T02:01:00"/>
  </r>
  <r>
    <n v="648"/>
    <n v="20685"/>
    <x v="15"/>
    <d v="1899-12-30T10:12:00"/>
    <s v="JRP-053"/>
    <x v="1"/>
    <n v="48860"/>
    <n v="17560"/>
    <n v="31300"/>
    <n v="39241170"/>
    <x v="0"/>
    <x v="3"/>
    <x v="14"/>
    <x v="0"/>
    <n v="3508404"/>
    <x v="15"/>
    <d v="1899-12-30T09:30:00"/>
    <n v="48680"/>
    <n v="17420"/>
    <n v="31260"/>
    <n v="39219830"/>
    <x v="0"/>
    <s v="PATIO 4"/>
    <n v="-40"/>
    <n v="-1.2779552715654952E-3"/>
    <x v="0"/>
    <d v="1899-12-30T23:18:00"/>
  </r>
  <r>
    <n v="649"/>
    <n v="20686"/>
    <x v="15"/>
    <d v="1899-12-30T10:19:00"/>
    <s v="TRN-093"/>
    <x v="1"/>
    <n v="51380"/>
    <n v="17240"/>
    <n v="34140"/>
    <n v="39275310"/>
    <x v="0"/>
    <x v="4"/>
    <x v="14"/>
    <x v="0"/>
    <n v="3508564"/>
    <x v="15"/>
    <d v="1899-12-30T10:11:00"/>
    <n v="51360"/>
    <n v="17330"/>
    <n v="34030"/>
    <n v="39253860"/>
    <x v="0"/>
    <s v="PATIO 4"/>
    <n v="-110"/>
    <n v="-3.2220269478617459E-3"/>
    <x v="0"/>
    <d v="1899-12-30T23:52:00"/>
  </r>
  <r>
    <n v="650"/>
    <n v="20687"/>
    <x v="15"/>
    <d v="1899-12-30T10:59:00"/>
    <s v="LJZ-672"/>
    <x v="1"/>
    <n v="52360"/>
    <n v="18580"/>
    <n v="33780"/>
    <n v="39309090"/>
    <x v="3"/>
    <x v="4"/>
    <x v="13"/>
    <x v="3"/>
    <n v="3508384"/>
    <x v="15"/>
    <d v="1899-12-30T09:22:00"/>
    <n v="52040"/>
    <n v="18770"/>
    <n v="33270"/>
    <n v="39287130"/>
    <x v="0"/>
    <s v="PATIO 4"/>
    <n v="-510"/>
    <n v="-1.5097690941385435E-2"/>
    <x v="0"/>
    <d v="1899-12-30T22:23:00"/>
  </r>
  <r>
    <n v="651"/>
    <n v="20688"/>
    <x v="15"/>
    <d v="1899-12-30T10:42:00"/>
    <s v="WAD-711"/>
    <x v="1"/>
    <n v="48640"/>
    <n v="18290"/>
    <n v="30350"/>
    <n v="39339440"/>
    <x v="3"/>
    <x v="3"/>
    <x v="13"/>
    <x v="3"/>
    <n v="3508424"/>
    <x v="15"/>
    <d v="1899-12-30T09:35:00"/>
    <n v="48540"/>
    <n v="18070"/>
    <n v="30470"/>
    <n v="39317600"/>
    <x v="0"/>
    <s v="PATIO 4"/>
    <n v="120"/>
    <n v="3.953871499176277E-3"/>
    <x v="0"/>
    <d v="1899-12-30T22:53:00"/>
  </r>
  <r>
    <n v="652"/>
    <n v="20689"/>
    <x v="15"/>
    <d v="1899-12-30T11:09:00"/>
    <s v="ZDA-274"/>
    <x v="1"/>
    <n v="48990"/>
    <n v="17470"/>
    <n v="31520"/>
    <n v="39370960"/>
    <x v="3"/>
    <x v="3"/>
    <x v="13"/>
    <x v="3"/>
    <n v="3508844"/>
    <x v="15"/>
    <d v="1899-12-30T11:21:00"/>
    <n v="48880"/>
    <n v="17270"/>
    <n v="31610"/>
    <n v="39349210"/>
    <x v="0"/>
    <s v="PATIO 4"/>
    <n v="90"/>
    <n v="2.8553299492385786E-3"/>
    <x v="0"/>
    <d v="1899-12-31T00:12:00"/>
  </r>
  <r>
    <n v="653"/>
    <n v="20690"/>
    <x v="15"/>
    <d v="1899-12-30T11:49:00"/>
    <s v="WMB-234"/>
    <x v="1"/>
    <n v="48720"/>
    <n v="18510"/>
    <n v="30210"/>
    <n v="39401170"/>
    <x v="3"/>
    <x v="3"/>
    <x v="13"/>
    <x v="3"/>
    <n v="3508484"/>
    <x v="15"/>
    <d v="1899-12-30T10:04:00"/>
    <n v="48160"/>
    <n v="19490"/>
    <n v="28670"/>
    <n v="39377880"/>
    <x v="0"/>
    <s v="PATIO 4"/>
    <n v="-1540"/>
    <n v="-5.0976497848394572E-2"/>
    <x v="0"/>
    <d v="1899-12-30T22:15:00"/>
  </r>
  <r>
    <n v="654"/>
    <n v="20693"/>
    <x v="15"/>
    <d v="1899-12-30T13:21:00"/>
    <s v="SMA-268"/>
    <x v="1"/>
    <n v="48580"/>
    <n v="17360"/>
    <n v="31220"/>
    <n v="39432390"/>
    <x v="0"/>
    <x v="3"/>
    <x v="14"/>
    <x v="0"/>
    <n v="3509604"/>
    <x v="15"/>
    <d v="1899-12-30T16:32:00"/>
    <n v="48320"/>
    <n v="17270"/>
    <n v="31050"/>
    <n v="39408930"/>
    <x v="0"/>
    <s v="PATIO 4"/>
    <n v="-170"/>
    <n v="-5.4452274183215887E-3"/>
    <x v="0"/>
    <d v="1899-12-31T03:11:00"/>
  </r>
  <r>
    <n v="655"/>
    <n v="20696"/>
    <x v="15"/>
    <d v="1899-12-30T13:55:00"/>
    <s v="TMX-839"/>
    <x v="1"/>
    <n v="51420"/>
    <n v="18140"/>
    <n v="33280"/>
    <n v="39465670"/>
    <x v="0"/>
    <x v="3"/>
    <x v="14"/>
    <x v="0"/>
    <n v="3508824"/>
    <x v="15"/>
    <d v="1899-12-30T11:12:00"/>
    <n v="51240"/>
    <n v="17930"/>
    <n v="33310"/>
    <n v="39442240"/>
    <x v="0"/>
    <s v="PATIO 4"/>
    <n v="30"/>
    <n v="9.0144230769230774E-4"/>
    <x v="0"/>
    <d v="1899-12-30T21:17:00"/>
  </r>
  <r>
    <n v="656"/>
    <n v="20697"/>
    <x v="15"/>
    <d v="1899-12-30T14:08:00"/>
    <s v="GDZ-179"/>
    <x v="1"/>
    <n v="52320"/>
    <n v="18680"/>
    <n v="33640"/>
    <n v="39499310"/>
    <x v="1"/>
    <x v="5"/>
    <x v="1"/>
    <x v="1"/>
    <n v="3508704"/>
    <x v="15"/>
    <d v="1899-12-30T10:37:00"/>
    <n v="52000"/>
    <n v="18580"/>
    <n v="33420"/>
    <n v="39475660"/>
    <x v="1"/>
    <s v="PATIO 4"/>
    <n v="-220"/>
    <n v="-6.5398335315101069E-3"/>
    <x v="0"/>
    <d v="1899-12-30T20:29:00"/>
  </r>
  <r>
    <n v="657"/>
    <n v="20698"/>
    <x v="15"/>
    <d v="1899-12-30T14:24:00"/>
    <s v="GDY-223"/>
    <x v="1"/>
    <n v="52100"/>
    <n v="18450"/>
    <n v="33650"/>
    <n v="39532960"/>
    <x v="1"/>
    <x v="5"/>
    <x v="1"/>
    <x v="1"/>
    <n v="3509124"/>
    <x v="15"/>
    <d v="1899-12-30T14:33:00"/>
    <n v="51980"/>
    <n v="18360"/>
    <n v="33620"/>
    <n v="39509280"/>
    <x v="1"/>
    <s v="PATIO 4"/>
    <n v="-30"/>
    <n v="-8.915304606240713E-4"/>
    <x v="0"/>
    <d v="1899-12-31T00:09:00"/>
  </r>
  <r>
    <n v="658"/>
    <n v="20699"/>
    <x v="15"/>
    <d v="1899-12-30T14:35:00"/>
    <s v="SUL-148"/>
    <x v="1"/>
    <n v="48240"/>
    <n v="17750"/>
    <n v="30490"/>
    <n v="39563450"/>
    <x v="0"/>
    <x v="3"/>
    <x v="14"/>
    <x v="0"/>
    <n v="3509064"/>
    <x v="15"/>
    <d v="1899-12-30T14:02:00"/>
    <n v="48100"/>
    <n v="17610"/>
    <n v="30490"/>
    <n v="39539770"/>
    <x v="0"/>
    <s v="PATIO 4"/>
    <n v="1.0000000000000001E-5"/>
    <n v="0"/>
    <x v="0"/>
    <d v="1899-12-30T23:27:00"/>
  </r>
  <r>
    <n v="659"/>
    <n v="20700"/>
    <x v="15"/>
    <d v="1899-12-30T14:39:00"/>
    <s v="SXU-870"/>
    <x v="1"/>
    <n v="47800"/>
    <n v="17650"/>
    <n v="30150"/>
    <n v="39593600"/>
    <x v="1"/>
    <x v="3"/>
    <x v="1"/>
    <x v="1"/>
    <n v="3508444"/>
    <x v="15"/>
    <d v="1899-12-30T09:40:00"/>
    <n v="47660"/>
    <n v="17500"/>
    <n v="30160"/>
    <n v="39569930"/>
    <x v="1"/>
    <s v="PATIO 4"/>
    <n v="10"/>
    <n v="3.3167495854063018E-4"/>
    <x v="0"/>
    <d v="1899-12-30T19:01:00"/>
  </r>
  <r>
    <n v="660"/>
    <n v="20701"/>
    <x v="15"/>
    <d v="1899-12-30T14:52:00"/>
    <s v="GDW-424"/>
    <x v="1"/>
    <n v="52100"/>
    <n v="18160"/>
    <n v="33940"/>
    <n v="39627540"/>
    <x v="3"/>
    <x v="5"/>
    <x v="13"/>
    <x v="3"/>
    <n v="3509125"/>
    <x v="15"/>
    <d v="1899-12-30T14:40:00"/>
    <n v="51940"/>
    <n v="18020"/>
    <n v="33920"/>
    <n v="39603850"/>
    <x v="0"/>
    <s v="PATIO 4"/>
    <n v="-20"/>
    <n v="-5.8927519151443723E-4"/>
    <x v="0"/>
    <d v="1899-12-30T23:48:00"/>
  </r>
  <r>
    <n v="661"/>
    <n v="20702"/>
    <x v="15"/>
    <d v="1899-12-30T14:55:00"/>
    <s v="TGA-220"/>
    <x v="1"/>
    <n v="52020"/>
    <n v="17990"/>
    <n v="34030"/>
    <n v="39661570"/>
    <x v="1"/>
    <x v="5"/>
    <x v="1"/>
    <x v="1"/>
    <n v="3509085"/>
    <x v="15"/>
    <d v="1899-12-30T14:09:00"/>
    <n v="51760"/>
    <n v="17820"/>
    <n v="33940"/>
    <n v="39637790"/>
    <x v="1"/>
    <s v="PATIO 4"/>
    <n v="-90"/>
    <n v="-2.644725242433147E-3"/>
    <x v="0"/>
    <d v="1899-12-30T23:14:00"/>
  </r>
  <r>
    <n v="662"/>
    <n v="20704"/>
    <x v="15"/>
    <d v="1899-12-30T15:17:00"/>
    <s v="WNP-941"/>
    <x v="1"/>
    <n v="51760"/>
    <n v="17570"/>
    <n v="34190"/>
    <n v="39695760"/>
    <x v="1"/>
    <x v="4"/>
    <x v="1"/>
    <x v="1"/>
    <n v="3508964"/>
    <x v="15"/>
    <d v="1899-12-30T12:08:00"/>
    <n v="51820"/>
    <n v="17660"/>
    <n v="34160"/>
    <n v="39671950"/>
    <x v="1"/>
    <s v="PATIO 4"/>
    <n v="-30"/>
    <n v="-8.774495466510676E-4"/>
    <x v="0"/>
    <d v="1899-12-30T20:51:00"/>
  </r>
  <r>
    <n v="663"/>
    <n v="20705"/>
    <x v="15"/>
    <d v="1899-12-30T15:35:00"/>
    <s v="STW-825"/>
    <x v="1"/>
    <n v="51860"/>
    <n v="17200"/>
    <n v="34660"/>
    <n v="39730420"/>
    <x v="1"/>
    <x v="4"/>
    <x v="1"/>
    <x v="1"/>
    <n v="3508884"/>
    <x v="15"/>
    <d v="1899-12-30T11:40:00"/>
    <n v="51880"/>
    <n v="17300"/>
    <n v="34580"/>
    <n v="39706530"/>
    <x v="1"/>
    <s v="PATIO 4"/>
    <n v="-80"/>
    <n v="-2.3081361800346219E-3"/>
    <x v="0"/>
    <d v="1899-12-30T20:05:00"/>
  </r>
  <r>
    <n v="664"/>
    <n v="20706"/>
    <x v="15"/>
    <d v="1899-12-30T15:23:00"/>
    <s v="TEO-139"/>
    <x v="1"/>
    <n v="51860"/>
    <n v="17490"/>
    <n v="34370"/>
    <n v="39764790"/>
    <x v="3"/>
    <x v="4"/>
    <x v="13"/>
    <x v="3"/>
    <n v="3508604"/>
    <x v="15"/>
    <d v="1899-12-30T10:25:00"/>
    <n v="51900"/>
    <n v="17600"/>
    <n v="34300"/>
    <n v="39740830"/>
    <x v="0"/>
    <s v="PATIO 4"/>
    <n v="-70"/>
    <n v="-2.0366598778004071E-3"/>
    <x v="0"/>
    <d v="1899-12-30T19:02:00"/>
  </r>
  <r>
    <n v="665"/>
    <n v="20708"/>
    <x v="15"/>
    <d v="1899-12-30T15:49:00"/>
    <s v="SNT-546"/>
    <x v="1"/>
    <n v="52280"/>
    <n v="17940"/>
    <n v="34340"/>
    <n v="39799130"/>
    <x v="3"/>
    <x v="2"/>
    <x v="13"/>
    <x v="3"/>
    <n v="3509524"/>
    <x v="15"/>
    <d v="1899-12-30T16:14:00"/>
    <n v="52260"/>
    <n v="17960"/>
    <n v="34300"/>
    <n v="39775130"/>
    <x v="0"/>
    <s v="PATIO 4"/>
    <n v="-40"/>
    <n v="-1.1648223645894002E-3"/>
    <x v="0"/>
    <d v="1899-12-31T00:25:00"/>
  </r>
  <r>
    <n v="666"/>
    <n v="20709"/>
    <x v="15"/>
    <d v="1899-12-30T16:00:00"/>
    <s v="TBZ-955"/>
    <x v="1"/>
    <n v="52000"/>
    <n v="17870"/>
    <n v="34130"/>
    <n v="39833260"/>
    <x v="3"/>
    <x v="2"/>
    <x v="13"/>
    <x v="3"/>
    <n v="3509544"/>
    <x v="15"/>
    <d v="1899-12-30T16:22:00"/>
    <n v="51920"/>
    <n v="17760"/>
    <n v="34160"/>
    <n v="39809290"/>
    <x v="0"/>
    <s v="PATIO 4"/>
    <n v="30"/>
    <n v="8.7899208907119832E-4"/>
    <x v="0"/>
    <d v="1899-12-31T00:22:00"/>
  </r>
  <r>
    <n v="667"/>
    <n v="20710"/>
    <x v="15"/>
    <d v="1899-12-30T16:15:00"/>
    <s v="JRP-061"/>
    <x v="1"/>
    <n v="48820"/>
    <n v="17220"/>
    <n v="31600"/>
    <n v="39864860"/>
    <x v="3"/>
    <x v="3"/>
    <x v="13"/>
    <x v="3"/>
    <n v="3509004"/>
    <x v="15"/>
    <d v="1899-12-30T13:37:00"/>
    <n v="48680"/>
    <n v="17090"/>
    <n v="31590"/>
    <n v="39840880"/>
    <x v="0"/>
    <s v="PATIO 4"/>
    <n v="-10"/>
    <n v="-3.1645569620253165E-4"/>
    <x v="0"/>
    <d v="1899-12-30T21:22:00"/>
  </r>
  <r>
    <n v="668"/>
    <n v="20711"/>
    <x v="15"/>
    <d v="1899-12-30T16:20:00"/>
    <s v="TTQ-629"/>
    <x v="1"/>
    <n v="52260"/>
    <n v="18010"/>
    <n v="34250"/>
    <n v="39899110"/>
    <x v="3"/>
    <x v="2"/>
    <x v="13"/>
    <x v="3"/>
    <n v="3509404"/>
    <x v="15"/>
    <d v="1899-12-30T15:30:00"/>
    <n v="52220"/>
    <n v="18200"/>
    <n v="34020"/>
    <n v="39874900"/>
    <x v="0"/>
    <s v="PATIO 4"/>
    <n v="-230"/>
    <n v="-6.7153284671532844E-3"/>
    <x v="0"/>
    <d v="1899-12-30T23:10:00"/>
  </r>
  <r>
    <n v="669"/>
    <n v="20712"/>
    <x v="15"/>
    <d v="1899-12-30T16:30:00"/>
    <s v="WLW-577"/>
    <x v="1"/>
    <n v="52280"/>
    <n v="17280"/>
    <n v="35000"/>
    <n v="39934110"/>
    <x v="3"/>
    <x v="3"/>
    <x v="13"/>
    <x v="3"/>
    <n v="3509624"/>
    <x v="15"/>
    <d v="1899-12-30T16:41:00"/>
    <n v="52360"/>
    <n v="17360"/>
    <n v="35000"/>
    <n v="39909900"/>
    <x v="0"/>
    <s v="PATIO 4"/>
    <n v="1.0000000000000001E-5"/>
    <n v="0"/>
    <x v="0"/>
    <d v="1899-12-31T00:11:00"/>
  </r>
  <r>
    <n v="670"/>
    <n v="20713"/>
    <x v="15"/>
    <d v="1899-12-30T16:39:00"/>
    <s v="GDX-062"/>
    <x v="1"/>
    <n v="52120"/>
    <n v="17620"/>
    <n v="34500"/>
    <n v="39968610"/>
    <x v="3"/>
    <x v="4"/>
    <x v="13"/>
    <x v="3"/>
    <n v="3508584"/>
    <x v="15"/>
    <d v="1899-12-30T10:17:00"/>
    <n v="52240"/>
    <n v="17680"/>
    <n v="34560"/>
    <n v="39944460"/>
    <x v="0"/>
    <s v="PATIO 4"/>
    <n v="60"/>
    <n v="1.7391304347826088E-3"/>
    <x v="0"/>
    <d v="1899-12-30T17:38:00"/>
  </r>
  <r>
    <n v="671"/>
    <n v="20714"/>
    <x v="15"/>
    <d v="1899-12-30T16:45:00"/>
    <s v="TPV-114"/>
    <x v="1"/>
    <n v="51460"/>
    <n v="18000"/>
    <n v="33460"/>
    <n v="40002070"/>
    <x v="3"/>
    <x v="2"/>
    <x v="13"/>
    <x v="3"/>
    <n v="3509084"/>
    <x v="15"/>
    <d v="1899-12-30T14:02:00"/>
    <n v="51340"/>
    <n v="17790"/>
    <n v="33550"/>
    <n v="39978010"/>
    <x v="0"/>
    <s v="PATIO 4"/>
    <n v="90"/>
    <n v="2.6897788404064557E-3"/>
    <x v="0"/>
    <d v="1899-12-30T21:17:00"/>
  </r>
  <r>
    <n v="672"/>
    <n v="20715"/>
    <x v="15"/>
    <d v="1899-12-30T16:57:00"/>
    <s v="JRP-019"/>
    <x v="1"/>
    <n v="48680"/>
    <n v="17080"/>
    <n v="31600"/>
    <n v="40033670"/>
    <x v="0"/>
    <x v="3"/>
    <x v="14"/>
    <x v="0"/>
    <n v="3508904"/>
    <x v="15"/>
    <d v="1899-12-30T11:50:00"/>
    <n v="48520"/>
    <n v="17040"/>
    <n v="31480"/>
    <n v="40009490"/>
    <x v="0"/>
    <s v="PATIO 4"/>
    <n v="-120"/>
    <n v="-3.7974683544303796E-3"/>
    <x v="0"/>
    <d v="1899-12-30T18:53:00"/>
  </r>
  <r>
    <n v="673"/>
    <n v="20716"/>
    <x v="15"/>
    <d v="1899-12-30T17:05:00"/>
    <s v="STZ-681"/>
    <x v="1"/>
    <n v="52360"/>
    <n v="17960"/>
    <n v="34400"/>
    <n v="40068070"/>
    <x v="0"/>
    <x v="5"/>
    <x v="14"/>
    <x v="0"/>
    <n v="3509105"/>
    <x v="15"/>
    <d v="1899-12-30T14:23:00"/>
    <n v="52040"/>
    <n v="17900"/>
    <n v="34140"/>
    <n v="40043630"/>
    <x v="0"/>
    <s v="PATIO 4"/>
    <n v="-260"/>
    <n v="-7.5581395348837208E-3"/>
    <x v="0"/>
    <d v="1899-12-30T21:18:00"/>
  </r>
  <r>
    <n v="674"/>
    <n v="20717"/>
    <x v="15"/>
    <d v="1899-12-30T17:13:00"/>
    <s v="XVV-533"/>
    <x v="1"/>
    <n v="52240"/>
    <n v="18150"/>
    <n v="34090"/>
    <n v="40102160"/>
    <x v="3"/>
    <x v="2"/>
    <x v="13"/>
    <x v="3"/>
    <n v="3509086"/>
    <x v="15"/>
    <d v="1899-12-30T14:17:00"/>
    <n v="52440"/>
    <n v="18210"/>
    <n v="34230"/>
    <n v="40077860"/>
    <x v="0"/>
    <s v="PATIO 4"/>
    <n v="140"/>
    <n v="4.1067761806981521E-3"/>
    <x v="0"/>
    <d v="1899-12-30T21:04:00"/>
  </r>
  <r>
    <n v="675"/>
    <n v="20718"/>
    <x v="15"/>
    <d v="1899-12-30T17:27:00"/>
    <s v="TSR-898"/>
    <x v="1"/>
    <n v="48800"/>
    <n v="17660"/>
    <n v="31140"/>
    <n v="40133300"/>
    <x v="3"/>
    <x v="3"/>
    <x v="13"/>
    <x v="3"/>
    <n v="3509485"/>
    <x v="15"/>
    <d v="1899-12-30T16:02:00"/>
    <n v="48580"/>
    <n v="17520"/>
    <n v="31060"/>
    <n v="40108920"/>
    <x v="0"/>
    <s v="PATIO 4"/>
    <n v="-80"/>
    <n v="-2.569043031470777E-3"/>
    <x v="0"/>
    <d v="1899-12-30T22:35:00"/>
  </r>
  <r>
    <n v="676"/>
    <n v="20719"/>
    <x v="15"/>
    <d v="1899-12-30T17:32:00"/>
    <s v="JRP-080"/>
    <x v="1"/>
    <n v="48500"/>
    <n v="17440"/>
    <n v="31060"/>
    <n v="40164360"/>
    <x v="0"/>
    <x v="3"/>
    <x v="14"/>
    <x v="0"/>
    <n v="3509504"/>
    <x v="15"/>
    <d v="1899-12-30T16:08:00"/>
    <n v="48300"/>
    <n v="17210"/>
    <n v="31090"/>
    <n v="40140010"/>
    <x v="0"/>
    <s v="PATIO 4"/>
    <n v="30"/>
    <n v="9.6587250482936256E-4"/>
    <x v="0"/>
    <d v="1899-12-30T22:36:00"/>
  </r>
  <r>
    <n v="677"/>
    <n v="20720"/>
    <x v="15"/>
    <d v="1899-12-30T17:42:00"/>
    <s v="JRP-054"/>
    <x v="1"/>
    <n v="48800"/>
    <n v="17450"/>
    <n v="31350"/>
    <n v="40195710"/>
    <x v="3"/>
    <x v="3"/>
    <x v="13"/>
    <x v="3"/>
    <n v="3509145"/>
    <x v="15"/>
    <d v="1899-12-30T14:43:00"/>
    <n v="48600"/>
    <n v="17240"/>
    <n v="31360"/>
    <n v="40171370"/>
    <x v="0"/>
    <s v="PATIO 4"/>
    <n v="10"/>
    <n v="3.1897926634768739E-4"/>
    <x v="0"/>
    <d v="1899-12-30T21:01:00"/>
  </r>
  <r>
    <n v="678"/>
    <n v="20721"/>
    <x v="15"/>
    <d v="1899-12-30T17:56:00"/>
    <s v="SMI-498"/>
    <x v="1"/>
    <n v="48820"/>
    <n v="17540"/>
    <n v="31280"/>
    <n v="40226990"/>
    <x v="3"/>
    <x v="3"/>
    <x v="13"/>
    <x v="3"/>
    <n v="3509044"/>
    <x v="15"/>
    <d v="1899-12-30T13:51:00"/>
    <n v="49380"/>
    <n v="17830"/>
    <n v="31550"/>
    <n v="40202920"/>
    <x v="0"/>
    <s v="PATIO 4"/>
    <n v="270"/>
    <n v="8.6317135549872116E-3"/>
    <x v="0"/>
    <d v="1899-12-30T19:55:00"/>
  </r>
  <r>
    <n v="679"/>
    <n v="20722"/>
    <x v="15"/>
    <d v="1899-12-30T18:08:00"/>
    <s v="SRN-015"/>
    <x v="1"/>
    <n v="51560"/>
    <n v="18320"/>
    <n v="33240"/>
    <n v="40260230"/>
    <x v="3"/>
    <x v="2"/>
    <x v="13"/>
    <x v="3"/>
    <n v="3509784"/>
    <x v="15"/>
    <d v="1899-12-30T17:17:00"/>
    <n v="51560"/>
    <n v="18480"/>
    <n v="33080"/>
    <n v="40236000"/>
    <x v="0"/>
    <s v="PATIO 4"/>
    <n v="-160"/>
    <n v="-4.8134777376654635E-3"/>
    <x v="0"/>
    <d v="1899-12-30T23:09:00"/>
  </r>
  <r>
    <n v="680"/>
    <n v="20723"/>
    <x v="15"/>
    <d v="1899-12-30T18:13:00"/>
    <s v="VMT-018"/>
    <x v="1"/>
    <n v="51960"/>
    <n v="17110"/>
    <n v="34850"/>
    <n v="40295080"/>
    <x v="3"/>
    <x v="3"/>
    <x v="13"/>
    <x v="3"/>
    <n v="3509804"/>
    <x v="15"/>
    <d v="1899-12-30T17:35:00"/>
    <n v="51720"/>
    <n v="17240"/>
    <n v="34480"/>
    <n v="40270480"/>
    <x v="0"/>
    <s v="PATIO 4"/>
    <n v="-370"/>
    <n v="-1.0616929698708751E-2"/>
    <x v="0"/>
    <d v="1899-12-30T23:22:00"/>
  </r>
  <r>
    <n v="681"/>
    <n v="20724"/>
    <x v="15"/>
    <d v="1899-12-30T18:28:00"/>
    <s v="TLK-055"/>
    <x v="1"/>
    <n v="48980"/>
    <n v="17310"/>
    <n v="31670"/>
    <n v="40326750"/>
    <x v="3"/>
    <x v="3"/>
    <x v="13"/>
    <x v="3"/>
    <n v="3509024"/>
    <x v="15"/>
    <d v="1899-12-30T13:50:00"/>
    <n v="48980"/>
    <n v="17240"/>
    <n v="31740"/>
    <n v="40302220"/>
    <x v="0"/>
    <s v="PATIO 4"/>
    <n v="70"/>
    <n v="2.2102936532996525E-3"/>
    <x v="0"/>
    <d v="1899-12-30T19:22:00"/>
  </r>
  <r>
    <n v="682"/>
    <n v="20725"/>
    <x v="15"/>
    <d v="1899-12-30T18:34:00"/>
    <s v="SNZ-119"/>
    <x v="1"/>
    <n v="51360"/>
    <n v="18290"/>
    <n v="33070"/>
    <n v="40359820"/>
    <x v="3"/>
    <x v="2"/>
    <x v="13"/>
    <x v="3"/>
    <n v="3509444"/>
    <x v="15"/>
    <d v="1899-12-30T15:46:00"/>
    <n v="51320"/>
    <n v="18380"/>
    <n v="32940"/>
    <n v="40335160"/>
    <x v="0"/>
    <s v="PATIO 4"/>
    <n v="-130"/>
    <n v="-3.9310553371635923E-3"/>
    <x v="0"/>
    <d v="1899-12-30T21:12:00"/>
  </r>
  <r>
    <n v="683"/>
    <n v="20726"/>
    <x v="15"/>
    <d v="1899-12-30T18:43:00"/>
    <s v="VZI-190"/>
    <x v="1"/>
    <n v="52100"/>
    <n v="17540"/>
    <n v="34560"/>
    <n v="40394380"/>
    <x v="3"/>
    <x v="2"/>
    <x v="13"/>
    <x v="3"/>
    <n v="3509564"/>
    <x v="15"/>
    <d v="1899-12-30T16:30:00"/>
    <n v="51880"/>
    <n v="17380"/>
    <n v="34500"/>
    <n v="40369660"/>
    <x v="0"/>
    <s v="PATIO 4"/>
    <n v="-60"/>
    <n v="-1.736111111111111E-3"/>
    <x v="0"/>
    <d v="1899-12-30T21:47:00"/>
  </r>
  <r>
    <n v="684"/>
    <n v="20738"/>
    <x v="16"/>
    <d v="1899-12-30T07:44:00"/>
    <s v="GDW-444"/>
    <x v="1"/>
    <n v="52120"/>
    <n v="19350"/>
    <n v="32770"/>
    <n v="40427150"/>
    <x v="3"/>
    <x v="5"/>
    <x v="13"/>
    <x v="3"/>
    <n v="3509884"/>
    <x v="15"/>
    <d v="1899-12-30T18:07:00"/>
    <n v="51960"/>
    <n v="19240"/>
    <n v="32720"/>
    <n v="40402380"/>
    <x v="0"/>
    <s v="PATIO 4"/>
    <n v="-50"/>
    <n v="-1.5257857796765334E-3"/>
    <x v="0"/>
    <d v="1899-12-30T10:23:00"/>
  </r>
  <r>
    <n v="685"/>
    <n v="20742"/>
    <x v="16"/>
    <d v="1899-12-30T07:52:00"/>
    <s v="JRO-999"/>
    <x v="1"/>
    <n v="49160"/>
    <n v="17370"/>
    <n v="31790"/>
    <n v="40458940"/>
    <x v="3"/>
    <x v="3"/>
    <x v="13"/>
    <x v="3"/>
    <n v="3509464"/>
    <x v="15"/>
    <d v="1899-12-30T15:47:00"/>
    <n v="49200"/>
    <n v="17210"/>
    <n v="31990"/>
    <n v="40434370"/>
    <x v="0"/>
    <s v="PATIO 4"/>
    <n v="200"/>
    <n v="6.2912865681031774E-3"/>
    <x v="0"/>
    <d v="1899-12-30T07:55:00"/>
  </r>
  <r>
    <n v="686"/>
    <n v="20744"/>
    <x v="16"/>
    <d v="1899-12-30T08:08:00"/>
    <s v="JRP-057"/>
    <x v="1"/>
    <n v="48600"/>
    <n v="17100"/>
    <n v="31500"/>
    <n v="40490440"/>
    <x v="1"/>
    <x v="3"/>
    <x v="1"/>
    <x v="1"/>
    <n v="3509824"/>
    <x v="15"/>
    <d v="1899-12-30T17:40:00"/>
    <n v="48420"/>
    <n v="17060"/>
    <n v="31360"/>
    <n v="40465730"/>
    <x v="1"/>
    <s v="PATIO 4"/>
    <n v="-140"/>
    <n v="-4.4444444444444444E-3"/>
    <x v="0"/>
    <d v="1899-12-30T09:32:00"/>
  </r>
  <r>
    <n v="687"/>
    <n v="20745"/>
    <x v="16"/>
    <d v="1899-12-30T08:05:00"/>
    <s v="UTU-288"/>
    <x v="1"/>
    <n v="51780"/>
    <n v="18120"/>
    <n v="33660"/>
    <n v="40524100"/>
    <x v="3"/>
    <x v="2"/>
    <x v="13"/>
    <x v="3"/>
    <n v="3510105"/>
    <x v="15"/>
    <d v="1899-12-30T20:03:00"/>
    <n v="51880"/>
    <n v="18130"/>
    <n v="33750"/>
    <n v="40499480"/>
    <x v="0"/>
    <s v="PATIO 4"/>
    <n v="90"/>
    <n v="2.6737967914438501E-3"/>
    <x v="0"/>
    <d v="1899-12-30T11:58:00"/>
  </r>
  <r>
    <n v="688"/>
    <n v="20748"/>
    <x v="16"/>
    <d v="1899-12-30T08:26:00"/>
    <s v="WZX-231"/>
    <x v="1"/>
    <n v="52240"/>
    <n v="19070"/>
    <n v="33170"/>
    <n v="40557270"/>
    <x v="1"/>
    <x v="2"/>
    <x v="1"/>
    <x v="1"/>
    <n v="3510106"/>
    <x v="15"/>
    <d v="1899-12-30T20:06:00"/>
    <n v="52360"/>
    <n v="19170"/>
    <n v="33190"/>
    <n v="40532670"/>
    <x v="1"/>
    <s v="PATIO 4"/>
    <n v="20"/>
    <n v="6.0295447693699126E-4"/>
    <x v="0"/>
    <d v="1899-12-30T11:40:00"/>
  </r>
  <r>
    <n v="689"/>
    <n v="20754"/>
    <x v="16"/>
    <d v="1899-12-30T08:37:00"/>
    <s v="XVV-493"/>
    <x v="1"/>
    <n v="51620"/>
    <n v="16950"/>
    <n v="34670"/>
    <n v="40591940"/>
    <x v="1"/>
    <x v="2"/>
    <x v="1"/>
    <x v="1"/>
    <n v="3510104"/>
    <x v="15"/>
    <d v="1899-12-30T19:01:00"/>
    <n v="51600"/>
    <n v="17080"/>
    <n v="34520"/>
    <n v="40567190"/>
    <x v="1"/>
    <s v="PATIO 4"/>
    <n v="-150"/>
    <n v="-4.3265070666282084E-3"/>
    <x v="0"/>
    <d v="1899-12-30T10:24:00"/>
  </r>
  <r>
    <n v="690"/>
    <n v="20755"/>
    <x v="16"/>
    <d v="1899-12-30T08:34:00"/>
    <s v="SOE-646"/>
    <x v="1"/>
    <n v="48860"/>
    <n v="16580"/>
    <n v="32280"/>
    <n v="40624220"/>
    <x v="3"/>
    <x v="3"/>
    <x v="15"/>
    <x v="3"/>
    <n v="3511224"/>
    <x v="17"/>
    <d v="1899-12-30T14:02:00"/>
    <n v="48940"/>
    <n v="16680"/>
    <n v="32260"/>
    <n v="40599450"/>
    <x v="0"/>
    <s v="PATIO 4"/>
    <n v="-20"/>
    <n v="-6.1957868649318464E-4"/>
    <x v="0"/>
    <d v="1899-12-31T05:28:00"/>
  </r>
  <r>
    <n v="691"/>
    <n v="20764"/>
    <x v="16"/>
    <d v="1899-12-30T09:03:00"/>
    <s v="GDX-786"/>
    <x v="1"/>
    <n v="52040"/>
    <n v="17570"/>
    <n v="34470"/>
    <n v="40658690"/>
    <x v="0"/>
    <x v="4"/>
    <x v="14"/>
    <x v="0"/>
    <n v="3509964"/>
    <x v="15"/>
    <d v="1899-12-30T18:21:00"/>
    <n v="51960"/>
    <n v="17580"/>
    <n v="34380"/>
    <n v="40633830"/>
    <x v="0"/>
    <s v="PATIO 4"/>
    <n v="-90"/>
    <n v="-2.6109660574412533E-3"/>
    <x v="0"/>
    <d v="1899-12-30T09:18:00"/>
  </r>
  <r>
    <n v="692"/>
    <n v="20767"/>
    <x v="16"/>
    <d v="1899-12-30T09:19:00"/>
    <s v="SRN-721"/>
    <x v="1"/>
    <n v="51980"/>
    <n v="17290"/>
    <n v="34690"/>
    <n v="40693380"/>
    <x v="3"/>
    <x v="3"/>
    <x v="15"/>
    <x v="3"/>
    <n v="3511344"/>
    <x v="17"/>
    <d v="1899-12-30T14:39:00"/>
    <n v="52200"/>
    <n v="17310"/>
    <n v="34890"/>
    <n v="40668720"/>
    <x v="0"/>
    <s v="PATIO 4"/>
    <n v="200"/>
    <n v="5.7653502450273853E-3"/>
    <x v="0"/>
    <d v="1899-12-31T05:20:00"/>
  </r>
  <r>
    <n v="693"/>
    <n v="20775"/>
    <x v="16"/>
    <d v="1899-12-30T09:39:00"/>
    <s v="TJZ-838"/>
    <x v="1"/>
    <n v="52220"/>
    <n v="17500"/>
    <n v="34720"/>
    <n v="40728100"/>
    <x v="3"/>
    <x v="3"/>
    <x v="13"/>
    <x v="3"/>
    <n v="3509844"/>
    <x v="15"/>
    <d v="1899-12-30T17:50:00"/>
    <n v="52020"/>
    <n v="17460"/>
    <n v="34560"/>
    <n v="40703280"/>
    <x v="0"/>
    <s v="PATIO 4"/>
    <n v="-160"/>
    <n v="-4.608294930875576E-3"/>
    <x v="0"/>
    <d v="1899-12-30T08:11:00"/>
  </r>
  <r>
    <n v="694"/>
    <n v="20776"/>
    <x v="16"/>
    <d v="1899-12-30T09:54:00"/>
    <s v="UVO-715"/>
    <x v="1"/>
    <n v="52340"/>
    <n v="18950"/>
    <n v="33390"/>
    <n v="40761490"/>
    <x v="3"/>
    <x v="2"/>
    <x v="13"/>
    <x v="3"/>
    <n v="3509864"/>
    <x v="15"/>
    <d v="1899-12-30T18:01:00"/>
    <n v="51980"/>
    <n v="18810"/>
    <n v="33170"/>
    <n v="40736450"/>
    <x v="0"/>
    <s v="PATIO 4"/>
    <n v="-220"/>
    <n v="-6.5887990416292307E-3"/>
    <x v="0"/>
    <d v="1899-12-30T08:07:00"/>
  </r>
  <r>
    <n v="695"/>
    <n v="20785"/>
    <x v="16"/>
    <d v="1899-12-30T10:19:00"/>
    <s v="SZS-940"/>
    <x v="1"/>
    <n v="52100"/>
    <n v="18090"/>
    <n v="34010"/>
    <n v="40795500"/>
    <x v="3"/>
    <x v="2"/>
    <x v="13"/>
    <x v="3"/>
    <n v="3510804"/>
    <x v="17"/>
    <d v="1899-12-30T10:00:00"/>
    <n v="52140"/>
    <n v="17810"/>
    <n v="34330"/>
    <n v="40770780"/>
    <x v="0"/>
    <s v="PATIO 4"/>
    <n v="320"/>
    <n v="9.4089973537194935E-3"/>
    <x v="0"/>
    <d v="1899-12-30T23:41:00"/>
  </r>
  <r>
    <n v="696"/>
    <n v="20786"/>
    <x v="16"/>
    <d v="1899-12-30T10:27:00"/>
    <s v="ZNL-102"/>
    <x v="1"/>
    <n v="50240"/>
    <n v="18460"/>
    <n v="31780"/>
    <n v="40827280"/>
    <x v="0"/>
    <x v="5"/>
    <x v="14"/>
    <x v="0"/>
    <n v="3510124"/>
    <x v="15"/>
    <d v="1899-12-30T20:04:00"/>
    <n v="49660"/>
    <n v="18290"/>
    <n v="31370"/>
    <n v="40802150"/>
    <x v="0"/>
    <s v="PATIO 4"/>
    <n v="-410"/>
    <n v="-1.2901195720578981E-2"/>
    <x v="0"/>
    <d v="1899-12-30T09:37:00"/>
  </r>
  <r>
    <n v="697"/>
    <n v="20793"/>
    <x v="16"/>
    <d v="1899-12-30T10:45:00"/>
    <s v="ESQ-417"/>
    <x v="1"/>
    <n v="51820"/>
    <n v="18670"/>
    <n v="33150"/>
    <n v="40860430"/>
    <x v="0"/>
    <x v="5"/>
    <x v="14"/>
    <x v="0"/>
    <n v="3510144"/>
    <x v="15"/>
    <d v="1899-12-30T20:07:00"/>
    <n v="51080"/>
    <n v="18160"/>
    <n v="32920"/>
    <n v="40835070"/>
    <x v="0"/>
    <s v="PATIO 4"/>
    <n v="-230"/>
    <n v="-6.9381598793363496E-3"/>
    <x v="0"/>
    <d v="1899-12-30T09:22:00"/>
  </r>
  <r>
    <n v="698"/>
    <n v="20801"/>
    <x v="16"/>
    <d v="1899-12-30T11:30:00"/>
    <s v="UVO-877"/>
    <x v="1"/>
    <n v="52560"/>
    <n v="18700"/>
    <n v="33860"/>
    <n v="40894290"/>
    <x v="3"/>
    <x v="2"/>
    <x v="13"/>
    <x v="3"/>
    <n v="3510585"/>
    <x v="17"/>
    <d v="1899-12-30T08:58:00"/>
    <n v="51960"/>
    <n v="18700"/>
    <n v="33260"/>
    <n v="40868330"/>
    <x v="0"/>
    <s v="PATIO 4"/>
    <n v="-600"/>
    <n v="-1.772002362669817E-2"/>
    <x v="0"/>
    <d v="1899-12-30T21:28:00"/>
  </r>
  <r>
    <n v="699"/>
    <n v="20802"/>
    <x v="16"/>
    <d v="1899-12-30T11:38:00"/>
    <s v="JRO-994"/>
    <x v="1"/>
    <n v="49300"/>
    <n v="17840"/>
    <n v="31460"/>
    <n v="40925750"/>
    <x v="3"/>
    <x v="3"/>
    <x v="13"/>
    <x v="3"/>
    <n v="3510044"/>
    <x v="15"/>
    <d v="1899-12-30T18:34:00"/>
    <n v="47980"/>
    <n v="17100"/>
    <n v="30880"/>
    <n v="40899210"/>
    <x v="0"/>
    <s v="PATIO 4"/>
    <n v="-580"/>
    <n v="-1.8436109345200253E-2"/>
    <x v="0"/>
    <d v="1899-12-30T06:56:00"/>
  </r>
  <r>
    <n v="700"/>
    <n v="20816"/>
    <x v="16"/>
    <d v="1899-12-30T13:19:00"/>
    <s v="SXS-558"/>
    <x v="1"/>
    <n v="48000"/>
    <n v="17680"/>
    <n v="30320"/>
    <n v="40956070"/>
    <x v="0"/>
    <x v="3"/>
    <x v="14"/>
    <x v="0"/>
    <n v="3510225"/>
    <x v="15"/>
    <d v="1899-12-30T21:55:00"/>
    <n v="46560"/>
    <n v="16740"/>
    <n v="29820"/>
    <n v="40929030"/>
    <x v="0"/>
    <s v="PATIO 4"/>
    <n v="-500"/>
    <n v="-1.6490765171503958E-2"/>
    <x v="0"/>
    <d v="1899-12-30T08:36:00"/>
  </r>
  <r>
    <n v="701"/>
    <n v="20817"/>
    <x v="16"/>
    <d v="1899-12-30T12:52:00"/>
    <s v="GDZ-180"/>
    <x v="1"/>
    <n v="52180"/>
    <n v="19510"/>
    <n v="32670"/>
    <n v="40988740"/>
    <x v="0"/>
    <x v="5"/>
    <x v="14"/>
    <x v="0"/>
    <n v="3510224"/>
    <x v="15"/>
    <d v="1899-12-30T21:18:00"/>
    <n v="51540"/>
    <n v="18420"/>
    <n v="33120"/>
    <n v="40962150"/>
    <x v="0"/>
    <s v="PATIO 4"/>
    <n v="450"/>
    <n v="1.3774104683195593E-2"/>
    <x v="0"/>
    <d v="1899-12-30T08:26:00"/>
  </r>
  <r>
    <n v="702"/>
    <n v="20821"/>
    <x v="16"/>
    <d v="1899-12-30T13:10:00"/>
    <s v="SNQ-658"/>
    <x v="1"/>
    <n v="52260"/>
    <n v="17970"/>
    <n v="34290"/>
    <n v="41023030"/>
    <x v="0"/>
    <x v="2"/>
    <x v="14"/>
    <x v="0"/>
    <n v="3510764"/>
    <x v="17"/>
    <d v="1899-12-30T09:59:00"/>
    <n v="50540"/>
    <n v="18170"/>
    <n v="32370"/>
    <n v="40994520"/>
    <x v="0"/>
    <s v="PATIO 4"/>
    <n v="-1920"/>
    <n v="-5.599300087489064E-2"/>
    <x v="0"/>
    <d v="1899-12-30T20:49:00"/>
  </r>
  <r>
    <n v="703"/>
    <n v="20824"/>
    <x v="16"/>
    <d v="1899-12-30T13:34:00"/>
    <s v="XVM-605"/>
    <x v="1"/>
    <n v="49260"/>
    <n v="17940"/>
    <n v="31320"/>
    <n v="41054350"/>
    <x v="0"/>
    <x v="3"/>
    <x v="14"/>
    <x v="0"/>
    <n v="3510264"/>
    <x v="15"/>
    <d v="1899-12-30T22:05:00"/>
    <n v="47940"/>
    <n v="17830"/>
    <n v="30110"/>
    <n v="41024630"/>
    <x v="0"/>
    <s v="PATIO 4"/>
    <n v="-1210"/>
    <n v="-3.8633461047254153E-2"/>
    <x v="0"/>
    <d v="1899-12-30T08:31:00"/>
  </r>
  <r>
    <n v="704"/>
    <n v="20825"/>
    <x v="16"/>
    <d v="1899-12-30T13:52:00"/>
    <s v="JYN-718"/>
    <x v="1"/>
    <n v="52220"/>
    <n v="18600"/>
    <n v="33620"/>
    <n v="41087970"/>
    <x v="0"/>
    <x v="5"/>
    <x v="14"/>
    <x v="0"/>
    <n v="3510604"/>
    <x v="17"/>
    <d v="1899-12-30T09:09:00"/>
    <n v="50240"/>
    <n v="18100"/>
    <n v="32140"/>
    <n v="41056770"/>
    <x v="0"/>
    <s v="PATIO 4"/>
    <n v="-1480"/>
    <n v="-4.4021415823914334E-2"/>
    <x v="0"/>
    <d v="1899-12-30T19:17:00"/>
  </r>
  <r>
    <n v="705"/>
    <n v="20830"/>
    <x v="16"/>
    <d v="1899-12-30T14:17:00"/>
    <s v="GDY-712"/>
    <x v="1"/>
    <n v="52040"/>
    <n v="19110"/>
    <n v="32930"/>
    <n v="41120900"/>
    <x v="0"/>
    <x v="5"/>
    <x v="14"/>
    <x v="0"/>
    <n v="3510805"/>
    <x v="17"/>
    <d v="1899-12-30T10:18:00"/>
    <n v="50440"/>
    <n v="18090"/>
    <n v="32350"/>
    <n v="41089120"/>
    <x v="0"/>
    <s v="PATIO 4"/>
    <n v="-580"/>
    <n v="-1.7613118736714242E-2"/>
    <x v="0"/>
    <d v="1899-12-30T20:01:00"/>
  </r>
  <r>
    <n v="706"/>
    <n v="20832"/>
    <x v="16"/>
    <d v="1899-12-30T14:23:00"/>
    <s v="TKD-337"/>
    <x v="1"/>
    <n v="47400"/>
    <n v="16740"/>
    <n v="30660"/>
    <n v="41151560"/>
    <x v="0"/>
    <x v="3"/>
    <x v="14"/>
    <x v="0"/>
    <n v="3510704"/>
    <x v="17"/>
    <d v="1899-12-30T09:19:00"/>
    <n v="46060"/>
    <n v="16340"/>
    <n v="29720"/>
    <n v="41118840"/>
    <x v="0"/>
    <s v="PATIO 4"/>
    <n v="-940"/>
    <n v="-3.0658838878016959E-2"/>
    <x v="0"/>
    <d v="1899-12-30T18:56:00"/>
  </r>
  <r>
    <n v="707"/>
    <n v="20837"/>
    <x v="16"/>
    <d v="1899-12-30T15:02:00"/>
    <s v="SKI-254"/>
    <x v="1"/>
    <n v="48840"/>
    <n v="18090"/>
    <n v="30750"/>
    <n v="41182310"/>
    <x v="3"/>
    <x v="3"/>
    <x v="13"/>
    <x v="3"/>
    <n v="3510744"/>
    <x v="17"/>
    <d v="1899-12-30T09:58:00"/>
    <n v="47640"/>
    <n v="17870"/>
    <n v="29770"/>
    <n v="41148610"/>
    <x v="0"/>
    <s v="PATIO 4"/>
    <n v="-980"/>
    <n v="-3.186991869918699E-2"/>
    <x v="0"/>
    <d v="1899-12-30T18:56:00"/>
  </r>
  <r>
    <n v="708"/>
    <n v="20842"/>
    <x v="16"/>
    <d v="1899-12-30T15:12:00"/>
    <s v="SZX-580"/>
    <x v="1"/>
    <n v="51440"/>
    <n v="17450"/>
    <n v="33990"/>
    <n v="41216300"/>
    <x v="1"/>
    <x v="2"/>
    <x v="1"/>
    <x v="1"/>
    <n v="3510644"/>
    <x v="17"/>
    <d v="1899-12-30T09:11:00"/>
    <n v="50760"/>
    <n v="17410"/>
    <n v="33350"/>
    <n v="41181960"/>
    <x v="1"/>
    <s v="PATIO 4"/>
    <n v="-640"/>
    <n v="-1.8829067372756692E-2"/>
    <x v="0"/>
    <d v="1899-12-30T17:59:00"/>
  </r>
  <r>
    <n v="709"/>
    <n v="20843"/>
    <x v="16"/>
    <d v="1899-12-30T15:26:00"/>
    <s v="TMI-773"/>
    <x v="1"/>
    <n v="48760"/>
    <n v="17570"/>
    <n v="31190"/>
    <n v="41247490"/>
    <x v="1"/>
    <x v="3"/>
    <x v="1"/>
    <x v="1"/>
    <n v="3510265"/>
    <x v="15"/>
    <d v="1899-12-30T22:20:00"/>
    <n v="48000"/>
    <n v="17200"/>
    <n v="30800"/>
    <n v="41212760"/>
    <x v="1"/>
    <s v="PATIO 4"/>
    <n v="-390"/>
    <n v="-1.2504007694773967E-2"/>
    <x v="0"/>
    <d v="1899-12-30T06:54:00"/>
  </r>
  <r>
    <n v="710"/>
    <n v="20857"/>
    <x v="16"/>
    <d v="1899-12-30T15:43:00"/>
    <s v="TIO-245"/>
    <x v="1"/>
    <n v="49280"/>
    <n v="17720"/>
    <n v="31560"/>
    <n v="41279050"/>
    <x v="3"/>
    <x v="3"/>
    <x v="15"/>
    <x v="3"/>
    <n v="3511725"/>
    <x v="17"/>
    <d v="1899-12-30T17:26:00"/>
    <n v="48760"/>
    <n v="17620"/>
    <n v="31140"/>
    <n v="41243900"/>
    <x v="0"/>
    <s v="PATIO 4"/>
    <n v="-420"/>
    <n v="-1.3307984790874524E-2"/>
    <x v="0"/>
    <d v="1899-12-31T01:43:00"/>
  </r>
  <r>
    <n v="711"/>
    <n v="20859"/>
    <x v="16"/>
    <d v="1899-12-30T15:56:00"/>
    <s v="TMF-819"/>
    <x v="1"/>
    <n v="49020"/>
    <n v="17690"/>
    <n v="31330"/>
    <n v="41310380"/>
    <x v="3"/>
    <x v="3"/>
    <x v="15"/>
    <x v="3"/>
    <n v="3511346"/>
    <x v="17"/>
    <d v="1899-12-30T14:41:00"/>
    <n v="48960"/>
    <n v="17330"/>
    <n v="31630"/>
    <n v="41275530"/>
    <x v="0"/>
    <s v="PATIO 4"/>
    <n v="300"/>
    <n v="9.5754867539099911E-3"/>
    <x v="0"/>
    <d v="1899-12-30T22:45:00"/>
  </r>
  <r>
    <n v="712"/>
    <n v="20870"/>
    <x v="16"/>
    <d v="1899-12-30T16:27:00"/>
    <s v="JUY-853"/>
    <x v="1"/>
    <n v="51640"/>
    <n v="17490"/>
    <n v="34150"/>
    <n v="41344530"/>
    <x v="3"/>
    <x v="5"/>
    <x v="13"/>
    <x v="3"/>
    <n v="3510305"/>
    <x v="15"/>
    <d v="1899-12-30T23:19:00"/>
    <n v="51400"/>
    <n v="17630"/>
    <n v="33770"/>
    <n v="41309300"/>
    <x v="0"/>
    <s v="PATIO 4"/>
    <n v="-380"/>
    <n v="-1.1127379209370425E-2"/>
    <x v="0"/>
    <d v="1899-12-30T06:52:00"/>
  </r>
  <r>
    <n v="713"/>
    <n v="20871"/>
    <x v="16"/>
    <d v="1899-12-30T16:40:00"/>
    <s v="JRP-073"/>
    <x v="1"/>
    <n v="48520"/>
    <n v="17160"/>
    <n v="31360"/>
    <n v="41375890"/>
    <x v="0"/>
    <x v="3"/>
    <x v="16"/>
    <x v="0"/>
    <n v="3511364"/>
    <x v="17"/>
    <d v="1899-12-30T14:48:00"/>
    <n v="48460"/>
    <n v="17360"/>
    <n v="31100"/>
    <n v="41340400"/>
    <x v="0"/>
    <s v="PATIO 4"/>
    <n v="-260"/>
    <n v="-8.2908163265306128E-3"/>
    <x v="0"/>
    <d v="1899-12-30T22:08:00"/>
  </r>
  <r>
    <n v="714"/>
    <n v="20877"/>
    <x v="16"/>
    <d v="1899-12-30T16:55:00"/>
    <s v="GDX-982"/>
    <x v="1"/>
    <n v="50660"/>
    <n v="17130"/>
    <n v="33530"/>
    <n v="41409420"/>
    <x v="0"/>
    <x v="5"/>
    <x v="14"/>
    <x v="0"/>
    <n v="3511125"/>
    <x v="17"/>
    <d v="1899-12-30T15:27:00"/>
    <n v="51080"/>
    <n v="17690"/>
    <n v="33390"/>
    <n v="41373790"/>
    <x v="0"/>
    <s v="PATIO 4"/>
    <n v="-140"/>
    <n v="-4.1753653444676405E-3"/>
    <x v="0"/>
    <d v="1899-12-30T22:32:00"/>
  </r>
  <r>
    <n v="715"/>
    <n v="20878"/>
    <x v="16"/>
    <d v="1899-12-30T17:07:00"/>
    <s v="GDY-159"/>
    <x v="1"/>
    <n v="52060"/>
    <n v="17300"/>
    <n v="34760"/>
    <n v="41444180"/>
    <x v="1"/>
    <x v="5"/>
    <x v="1"/>
    <x v="1"/>
    <n v="3510806"/>
    <x v="17"/>
    <d v="1899-12-30T14:20:00"/>
    <n v="52620"/>
    <n v="17900"/>
    <n v="34720"/>
    <n v="41408510"/>
    <x v="1"/>
    <s v="PATIO 4"/>
    <n v="-40"/>
    <n v="-1.1507479861910242E-3"/>
    <x v="0"/>
    <d v="1899-12-30T21:13:00"/>
  </r>
  <r>
    <n v="716"/>
    <n v="20888"/>
    <x v="16"/>
    <d v="1899-12-30T17:33:00"/>
    <s v="JYN-567"/>
    <x v="1"/>
    <n v="51640"/>
    <n v="17280"/>
    <n v="34360"/>
    <n v="41478540"/>
    <x v="1"/>
    <x v="5"/>
    <x v="1"/>
    <x v="1"/>
    <n v="3511185"/>
    <x v="17"/>
    <d v="1899-12-30T15:17:00"/>
    <n v="51560"/>
    <n v="17150"/>
    <n v="34410"/>
    <n v="41442920"/>
    <x v="1"/>
    <s v="PATIO 4"/>
    <n v="50"/>
    <n v="1.4551804423748546E-3"/>
    <x v="0"/>
    <d v="1899-12-30T21:44:00"/>
  </r>
  <r>
    <n v="717"/>
    <n v="20905"/>
    <x v="16"/>
    <d v="1899-12-30T19:19:00"/>
    <s v="JYN-994"/>
    <x v="1"/>
    <n v="51520"/>
    <n v="18260"/>
    <n v="33260"/>
    <n v="41511800"/>
    <x v="3"/>
    <x v="5"/>
    <x v="13"/>
    <x v="3"/>
    <n v="3510524"/>
    <x v="17"/>
    <d v="1899-12-30T08:23:00"/>
    <n v="51340"/>
    <n v="18150"/>
    <n v="33190"/>
    <n v="41476110"/>
    <x v="0"/>
    <s v="PATIO 4"/>
    <n v="-70"/>
    <n v="-2.1046301864101023E-3"/>
    <x v="0"/>
    <d v="1899-12-30T13:04:00"/>
  </r>
  <r>
    <n v="718"/>
    <n v="20906"/>
    <x v="16"/>
    <d v="1899-12-30T19:26:00"/>
    <s v="JYN-867"/>
    <x v="1"/>
    <n v="52460"/>
    <n v="18710"/>
    <n v="33750"/>
    <n v="41545550"/>
    <x v="3"/>
    <x v="5"/>
    <x v="13"/>
    <x v="3"/>
    <n v="3510525"/>
    <x v="17"/>
    <d v="1899-12-30T08:26:00"/>
    <n v="52300"/>
    <n v="18580"/>
    <n v="33720"/>
    <n v="41509830"/>
    <x v="0"/>
    <s v="PATIO 4"/>
    <n v="-30"/>
    <n v="-8.8888888888888893E-4"/>
    <x v="0"/>
    <d v="1899-12-30T13:00:00"/>
  </r>
  <r>
    <n v="719"/>
    <n v="20909"/>
    <x v="16"/>
    <d v="1899-12-30T19:42:00"/>
    <s v="GDW-500"/>
    <x v="1"/>
    <n v="52580"/>
    <n v="18330"/>
    <n v="34250"/>
    <n v="41579800"/>
    <x v="0"/>
    <x v="5"/>
    <x v="16"/>
    <x v="0"/>
    <n v="3511165"/>
    <x v="17"/>
    <d v="1899-12-30T13:32:00"/>
    <n v="52500"/>
    <n v="18220"/>
    <n v="34280"/>
    <n v="41544110"/>
    <x v="0"/>
    <s v="PATIO 4"/>
    <n v="30"/>
    <n v="8.7591240875912405E-4"/>
    <x v="0"/>
    <d v="1899-12-30T17:50:00"/>
  </r>
  <r>
    <n v="720"/>
    <n v="20915"/>
    <x v="16"/>
    <d v="1899-12-30T21:06:00"/>
    <s v="GDY-710"/>
    <x v="1"/>
    <n v="51940"/>
    <n v="18170"/>
    <n v="33770"/>
    <n v="41613570"/>
    <x v="0"/>
    <x v="5"/>
    <x v="14"/>
    <x v="0"/>
    <n v="3510545"/>
    <x v="17"/>
    <d v="1899-12-30T08:30:00"/>
    <n v="51780"/>
    <n v="18030"/>
    <n v="33750"/>
    <n v="41577860"/>
    <x v="0"/>
    <s v="PATIO 4"/>
    <n v="-20"/>
    <n v="-5.9224163458691142E-4"/>
    <x v="0"/>
    <d v="1899-12-30T11:24:00"/>
  </r>
  <r>
    <n v="721"/>
    <n v="20916"/>
    <x v="16"/>
    <d v="1899-12-30T21:20:00"/>
    <s v="JYW-480"/>
    <x v="1"/>
    <n v="51920"/>
    <n v="18540"/>
    <n v="33380"/>
    <n v="41646950"/>
    <x v="0"/>
    <x v="5"/>
    <x v="14"/>
    <x v="0"/>
    <n v="3510564"/>
    <x v="17"/>
    <d v="1899-12-30T08:36:00"/>
    <n v="51760"/>
    <n v="18360"/>
    <n v="33400"/>
    <n v="41611260"/>
    <x v="0"/>
    <s v="PATIO 4"/>
    <n v="20"/>
    <n v="5.9916117435590175E-4"/>
    <x v="0"/>
    <d v="1899-12-30T11:16:00"/>
  </r>
  <r>
    <n v="722"/>
    <n v="20917"/>
    <x v="16"/>
    <d v="1899-12-30T21:26:00"/>
    <s v="UPR-974"/>
    <x v="1"/>
    <n v="47900"/>
    <n v="17170"/>
    <n v="30730"/>
    <n v="41677680"/>
    <x v="0"/>
    <x v="3"/>
    <x v="14"/>
    <x v="0"/>
    <n v="3511044"/>
    <x v="17"/>
    <d v="1899-12-30T11:20:00"/>
    <n v="47760"/>
    <n v="17090"/>
    <n v="30670"/>
    <n v="41641930"/>
    <x v="0"/>
    <s v="PATIO 4"/>
    <n v="-60"/>
    <n v="-1.9524894240156199E-3"/>
    <x v="0"/>
    <d v="1899-12-30T13:54:00"/>
  </r>
  <r>
    <n v="723"/>
    <n v="20918"/>
    <x v="16"/>
    <d v="1899-12-30T21:45:00"/>
    <s v="LJZ-672"/>
    <x v="1"/>
    <n v="52520"/>
    <n v="18660"/>
    <n v="33860"/>
    <n v="41711540"/>
    <x v="0"/>
    <x v="4"/>
    <x v="16"/>
    <x v="0"/>
    <n v="3512004"/>
    <x v="17"/>
    <d v="1899-12-30T22:00:00"/>
    <n v="52480"/>
    <n v="18710"/>
    <n v="33770"/>
    <n v="41675700"/>
    <x v="0"/>
    <s v="PATIO 4"/>
    <n v="-90"/>
    <n v="-2.6580035440047253E-3"/>
    <x v="0"/>
    <d v="1899-12-31T00:15:00"/>
  </r>
  <r>
    <n v="724"/>
    <n v="20919"/>
    <x v="16"/>
    <d v="1899-12-30T21:57:00"/>
    <s v="JRP-053"/>
    <x v="1"/>
    <n v="48740"/>
    <n v="17510"/>
    <n v="31230"/>
    <n v="41742770"/>
    <x v="0"/>
    <x v="3"/>
    <x v="14"/>
    <x v="0"/>
    <n v="3510944"/>
    <x v="17"/>
    <d v="1899-12-30T10:42:00"/>
    <n v="48520"/>
    <n v="17290"/>
    <n v="31230"/>
    <n v="41706930"/>
    <x v="0"/>
    <s v="PATIO 4"/>
    <n v="1.0000000000000001E-5"/>
    <n v="0"/>
    <x v="0"/>
    <d v="1899-12-30T12:45:00"/>
  </r>
  <r>
    <n v="725"/>
    <n v="20920"/>
    <x v="16"/>
    <d v="1899-12-30T22:08:00"/>
    <s v="TKF-858"/>
    <x v="1"/>
    <n v="48640"/>
    <n v="18020"/>
    <n v="30620"/>
    <n v="41773390"/>
    <x v="0"/>
    <x v="3"/>
    <x v="16"/>
    <x v="0"/>
    <n v="3511404"/>
    <x v="17"/>
    <d v="1899-12-30T15:02:00"/>
    <n v="48500"/>
    <n v="17760"/>
    <n v="30740"/>
    <n v="41737670"/>
    <x v="0"/>
    <s v="PATIO 4"/>
    <n v="120"/>
    <n v="3.9190071848465057E-3"/>
    <x v="0"/>
    <d v="1899-12-30T16:54:00"/>
  </r>
  <r>
    <n v="726"/>
    <n v="20921"/>
    <x v="16"/>
    <d v="1899-12-30T22:27:00"/>
    <s v="JYO-478"/>
    <x v="1"/>
    <n v="51780"/>
    <n v="17510"/>
    <n v="34270"/>
    <n v="41807660"/>
    <x v="0"/>
    <x v="5"/>
    <x v="14"/>
    <x v="0"/>
    <n v="3511204"/>
    <x v="17"/>
    <d v="1899-12-30T16:12:00"/>
    <n v="51520"/>
    <n v="17310"/>
    <n v="34210"/>
    <n v="41771880"/>
    <x v="0"/>
    <s v="PATIO 4"/>
    <n v="-60"/>
    <n v="-1.7508024511234317E-3"/>
    <x v="0"/>
    <d v="1899-12-30T17:45:00"/>
  </r>
  <r>
    <n v="727"/>
    <n v="20922"/>
    <x v="16"/>
    <d v="1899-12-30T22:43:00"/>
    <s v="SXU-870"/>
    <x v="1"/>
    <n v="47900"/>
    <n v="17710"/>
    <n v="30190"/>
    <n v="41837850"/>
    <x v="0"/>
    <x v="3"/>
    <x v="14"/>
    <x v="0"/>
    <n v="3510964"/>
    <x v="17"/>
    <d v="1899-12-30T10:43:00"/>
    <n v="47700"/>
    <n v="17530"/>
    <n v="30170"/>
    <n v="41802050"/>
    <x v="0"/>
    <s v="PATIO 4"/>
    <n v="-20"/>
    <n v="-6.6247101689301095E-4"/>
    <x v="0"/>
    <d v="1899-12-30T12:00:00"/>
  </r>
  <r>
    <n v="728"/>
    <n v="20923"/>
    <x v="16"/>
    <d v="1899-12-30T22:52:00"/>
    <s v="TTP-566"/>
    <x v="1"/>
    <n v="52140"/>
    <n v="18070"/>
    <n v="34070"/>
    <n v="41871920"/>
    <x v="0"/>
    <x v="4"/>
    <x v="16"/>
    <x v="0"/>
    <n v="3511991"/>
    <x v="17"/>
    <d v="1899-12-30T21:38:00"/>
    <n v="51940"/>
    <n v="17950"/>
    <n v="33990"/>
    <n v="41836040"/>
    <x v="0"/>
    <s v="PATIO 4"/>
    <n v="-80"/>
    <n v="-2.348106838861168E-3"/>
    <x v="0"/>
    <d v="1899-12-30T22:46:00"/>
  </r>
  <r>
    <n v="729"/>
    <n v="20924"/>
    <x v="16"/>
    <d v="1899-12-30T23:02:00"/>
    <s v="TJY-483"/>
    <x v="1"/>
    <n v="51580"/>
    <n v="17740"/>
    <n v="33840"/>
    <n v="41905760"/>
    <x v="0"/>
    <x v="5"/>
    <x v="16"/>
    <x v="0"/>
    <n v="3511844"/>
    <x v="17"/>
    <d v="1899-12-30T18:17:00"/>
    <n v="51800"/>
    <n v="17990"/>
    <n v="33810"/>
    <n v="41869850"/>
    <x v="0"/>
    <s v="PATIO 4"/>
    <n v="-30"/>
    <n v="-8.8652482269503544E-4"/>
    <x v="0"/>
    <d v="1899-12-30T19:15:00"/>
  </r>
  <r>
    <n v="730"/>
    <n v="20925"/>
    <x v="16"/>
    <d v="1899-12-30T23:13:00"/>
    <s v="GDY-863"/>
    <x v="1"/>
    <n v="52700"/>
    <n v="19420"/>
    <n v="33280"/>
    <n v="41939040"/>
    <x v="0"/>
    <x v="5"/>
    <x v="16"/>
    <x v="0"/>
    <n v="3511604"/>
    <x v="17"/>
    <d v="1899-12-30T16:22:00"/>
    <n v="52360"/>
    <n v="19020"/>
    <n v="33340"/>
    <n v="41903190"/>
    <x v="0"/>
    <s v="PATIO 4"/>
    <n v="60"/>
    <n v="1.8028846153846155E-3"/>
    <x v="0"/>
    <d v="1899-12-30T17:09:00"/>
  </r>
  <r>
    <n v="731"/>
    <n v="20926"/>
    <x v="16"/>
    <d v="1899-12-30T23:27:00"/>
    <s v="TEO-139"/>
    <x v="1"/>
    <n v="51880"/>
    <n v="17670"/>
    <n v="34210"/>
    <n v="41973250"/>
    <x v="0"/>
    <x v="4"/>
    <x v="16"/>
    <x v="0"/>
    <n v="3512006"/>
    <x v="17"/>
    <d v="1899-12-30T22:27:00"/>
    <n v="51940"/>
    <n v="17620"/>
    <n v="34320"/>
    <n v="41937510"/>
    <x v="0"/>
    <s v="PATIO 4"/>
    <n v="110"/>
    <n v="3.2154340836012861E-3"/>
    <x v="0"/>
    <d v="1899-12-30T23:00:00"/>
  </r>
  <r>
    <n v="732"/>
    <n v="20927"/>
    <x v="16"/>
    <d v="1899-12-30T23:36:00"/>
    <s v="GDZ-179"/>
    <x v="1"/>
    <n v="52180"/>
    <n v="18630"/>
    <n v="33550"/>
    <n v="42006800"/>
    <x v="0"/>
    <x v="5"/>
    <x v="16"/>
    <x v="0"/>
    <n v="3511585"/>
    <x v="17"/>
    <d v="1899-12-30T16:13:00"/>
    <n v="52200"/>
    <n v="18610"/>
    <n v="33590"/>
    <n v="41971100"/>
    <x v="0"/>
    <s v="PATIO 4"/>
    <n v="40"/>
    <n v="1.1922503725782414E-3"/>
    <x v="0"/>
    <d v="1899-12-30T16:37:00"/>
  </r>
  <r>
    <n v="733"/>
    <n v="20928"/>
    <x v="16"/>
    <d v="1899-12-30T23:49:00"/>
    <s v="GDX-062"/>
    <x v="1"/>
    <n v="52120"/>
    <n v="17640"/>
    <n v="34480"/>
    <n v="42041280"/>
    <x v="0"/>
    <x v="4"/>
    <x v="16"/>
    <x v="0"/>
    <n v="3512008"/>
    <x v="17"/>
    <d v="1899-12-30T22:41:00"/>
    <n v="52080"/>
    <n v="17690"/>
    <n v="34390"/>
    <n v="42005490"/>
    <x v="0"/>
    <s v="PATIO 4"/>
    <n v="-90"/>
    <n v="-2.6102088167053363E-3"/>
    <x v="0"/>
    <d v="1899-12-30T22:52:00"/>
  </r>
  <r>
    <n v="734"/>
    <n v="20929"/>
    <x v="17"/>
    <d v="1899-12-30T01:44:00"/>
    <s v="TRN-093"/>
    <x v="1"/>
    <n v="52400"/>
    <n v="17160"/>
    <n v="35240"/>
    <n v="42076520"/>
    <x v="0"/>
    <x v="4"/>
    <x v="16"/>
    <x v="0"/>
    <n v="3512009"/>
    <x v="17"/>
    <d v="1899-12-30T22:55:00"/>
    <n v="52300"/>
    <n v="17110"/>
    <n v="35190"/>
    <n v="42040680"/>
    <x v="0"/>
    <s v="PATIO 4"/>
    <n v="-50"/>
    <n v="-1.4188422247446084E-3"/>
    <x v="0"/>
    <d v="1899-12-30T21:11:00"/>
  </r>
  <r>
    <n v="735"/>
    <n v="20930"/>
    <x v="17"/>
    <d v="1899-12-30T01:58:00"/>
    <s v="WAD-711"/>
    <x v="1"/>
    <n v="48700"/>
    <n v="18250"/>
    <n v="30450"/>
    <n v="42106970"/>
    <x v="0"/>
    <x v="3"/>
    <x v="14"/>
    <x v="0"/>
    <n v="3511504"/>
    <x v="17"/>
    <d v="1899-12-30T15:54:00"/>
    <n v="48340"/>
    <n v="17910"/>
    <n v="30430"/>
    <n v="42071110"/>
    <x v="0"/>
    <s v="PATIO 4"/>
    <n v="-20"/>
    <n v="-6.5681444991789822E-4"/>
    <x v="0"/>
    <d v="1899-12-30T13:56:00"/>
  </r>
  <r>
    <n v="736"/>
    <n v="20931"/>
    <x v="17"/>
    <d v="1899-12-30T02:22:00"/>
    <s v="STW-825"/>
    <x v="1"/>
    <n v="51480"/>
    <n v="17330"/>
    <n v="34150"/>
    <n v="42141120"/>
    <x v="0"/>
    <x v="4"/>
    <x v="16"/>
    <x v="0"/>
    <n v="3511986"/>
    <x v="17"/>
    <d v="1899-12-30T21:23:00"/>
    <n v="51580"/>
    <n v="17300"/>
    <n v="34280"/>
    <n v="42105390"/>
    <x v="0"/>
    <s v="PATIO 4"/>
    <n v="130"/>
    <n v="3.8067349926793558E-3"/>
    <x v="0"/>
    <d v="1899-12-30T19:01:00"/>
  </r>
  <r>
    <n v="737"/>
    <n v="20932"/>
    <x v="17"/>
    <d v="1899-12-30T02:37:00"/>
    <s v="WMB-234"/>
    <x v="1"/>
    <n v="48620"/>
    <n v="18120"/>
    <n v="30500"/>
    <n v="42171620"/>
    <x v="0"/>
    <x v="3"/>
    <x v="16"/>
    <x v="0"/>
    <n v="3511644"/>
    <x v="17"/>
    <d v="1899-12-30T16:31:00"/>
    <n v="48420"/>
    <n v="17790"/>
    <n v="30630"/>
    <n v="42136020"/>
    <x v="0"/>
    <s v="PATIO 4"/>
    <n v="130"/>
    <n v="4.2622950819672135E-3"/>
    <x v="0"/>
    <d v="1899-12-30T13:54:00"/>
  </r>
  <r>
    <n v="738"/>
    <n v="20933"/>
    <x v="17"/>
    <d v="1899-12-30T03:01:00"/>
    <s v="TMX-839"/>
    <x v="1"/>
    <n v="52080"/>
    <n v="18520"/>
    <n v="33560"/>
    <n v="42205180"/>
    <x v="0"/>
    <x v="3"/>
    <x v="14"/>
    <x v="0"/>
    <n v="3511124"/>
    <x v="17"/>
    <d v="1899-12-30T12:17:00"/>
    <n v="52040"/>
    <n v="18360"/>
    <n v="33680"/>
    <n v="42169700"/>
    <x v="0"/>
    <s v="PATIO 4"/>
    <n v="120"/>
    <n v="3.5756853396901071E-3"/>
    <x v="0"/>
    <d v="1899-12-30T09:16:00"/>
  </r>
  <r>
    <n v="739"/>
    <n v="20934"/>
    <x v="17"/>
    <d v="1899-12-30T03:05:00"/>
    <s v="WNP-941"/>
    <x v="1"/>
    <n v="51740"/>
    <n v="17620"/>
    <n v="34120"/>
    <n v="42239300"/>
    <x v="0"/>
    <x v="4"/>
    <x v="16"/>
    <x v="0"/>
    <n v="3511985"/>
    <x v="17"/>
    <d v="1899-12-30T21:18:00"/>
    <n v="51760"/>
    <n v="17660"/>
    <n v="34100"/>
    <n v="42203800"/>
    <x v="0"/>
    <s v="PATIO 4"/>
    <n v="-20"/>
    <n v="-5.8616647127784287E-4"/>
    <x v="0"/>
    <d v="1899-12-30T18:13:00"/>
  </r>
  <r>
    <n v="740"/>
    <n v="20935"/>
    <x v="17"/>
    <d v="1899-12-30T03:23:00"/>
    <s v="XVH-367"/>
    <x v="1"/>
    <n v="48920"/>
    <n v="17380"/>
    <n v="31540"/>
    <n v="42270840"/>
    <x v="0"/>
    <x v="3"/>
    <x v="16"/>
    <x v="0"/>
    <n v="3511485"/>
    <x v="17"/>
    <d v="1899-12-30T15:47:00"/>
    <n v="48920"/>
    <n v="17200"/>
    <n v="31720"/>
    <n v="42235520"/>
    <x v="0"/>
    <s v="PATIO 4"/>
    <n v="180"/>
    <n v="5.7070386810399495E-3"/>
    <x v="0"/>
    <d v="1899-12-30T12:24:00"/>
  </r>
  <r>
    <n v="741"/>
    <n v="20936"/>
    <x v="17"/>
    <d v="1899-12-30T03:40:00"/>
    <s v="SMI-498"/>
    <x v="1"/>
    <n v="48180"/>
    <n v="17750"/>
    <n v="30430"/>
    <n v="42301270"/>
    <x v="0"/>
    <x v="3"/>
    <x v="16"/>
    <x v="0"/>
    <n v="3511424"/>
    <x v="17"/>
    <d v="1899-12-30T15:18:00"/>
    <n v="48200"/>
    <n v="17820"/>
    <n v="30380"/>
    <n v="42265900"/>
    <x v="0"/>
    <s v="PATIO 4"/>
    <n v="-50"/>
    <n v="-1.6431153466973381E-3"/>
    <x v="0"/>
    <d v="1899-12-30T11:38:00"/>
  </r>
  <r>
    <n v="742"/>
    <n v="20937"/>
    <x v="17"/>
    <d v="1899-12-30T03:58:00"/>
    <s v="ZDA-274"/>
    <x v="1"/>
    <n v="48840"/>
    <n v="17330"/>
    <n v="31510"/>
    <n v="42332780"/>
    <x v="0"/>
    <x v="3"/>
    <x v="16"/>
    <x v="0"/>
    <n v="3511624"/>
    <x v="17"/>
    <d v="1899-12-30T16:23:00"/>
    <n v="48680"/>
    <n v="17160"/>
    <n v="31520"/>
    <n v="42297420"/>
    <x v="0"/>
    <s v="PATIO 4"/>
    <n v="10"/>
    <n v="3.1735956839098697E-4"/>
    <x v="0"/>
    <d v="1899-12-30T12:25:00"/>
  </r>
  <r>
    <n v="743"/>
    <n v="20938"/>
    <x v="17"/>
    <d v="1899-12-30T04:04:00"/>
    <s v="JRP-061"/>
    <x v="1"/>
    <n v="48300"/>
    <n v="17320"/>
    <n v="30980"/>
    <n v="42363760"/>
    <x v="0"/>
    <x v="3"/>
    <x v="16"/>
    <x v="0"/>
    <n v="3512205"/>
    <x v="16"/>
    <d v="1899-12-30T08:51:00"/>
    <n v="48080"/>
    <n v="17140"/>
    <n v="30940"/>
    <n v="42328360"/>
    <x v="0"/>
    <s v="PATIO 4"/>
    <n v="-40"/>
    <n v="-1.2911555842479018E-3"/>
    <x v="0"/>
    <d v="1899-12-31T04:47:00"/>
  </r>
  <r>
    <n v="744"/>
    <n v="20939"/>
    <x v="17"/>
    <d v="1899-12-30T04:26:00"/>
    <s v="TLK-055"/>
    <x v="1"/>
    <n v="48960"/>
    <n v="17630"/>
    <n v="31330"/>
    <n v="42395090"/>
    <x v="0"/>
    <x v="3"/>
    <x v="16"/>
    <x v="0"/>
    <n v="3514044"/>
    <x v="16"/>
    <d v="1899-12-30T20:42:00"/>
    <n v="48900"/>
    <n v="17460"/>
    <n v="31440"/>
    <n v="42359800"/>
    <x v="0"/>
    <s v="PATIO 4"/>
    <n v="110"/>
    <n v="3.5110118097669966E-3"/>
    <x v="0"/>
    <d v="1899-12-31T16:16:00"/>
  </r>
  <r>
    <n v="745"/>
    <n v="20940"/>
    <x v="17"/>
    <d v="1899-12-30T04:35:00"/>
    <s v="TPV-401"/>
    <x v="1"/>
    <n v="51700"/>
    <n v="18160"/>
    <n v="33540"/>
    <n v="42428630"/>
    <x v="0"/>
    <x v="5"/>
    <x v="16"/>
    <x v="0"/>
    <n v="3511784"/>
    <x v="17"/>
    <d v="1899-12-30T17:42:00"/>
    <n v="51420"/>
    <n v="17980"/>
    <n v="33440"/>
    <n v="42393240"/>
    <x v="0"/>
    <s v="PATIO 4"/>
    <n v="-100"/>
    <n v="-2.9815146094215863E-3"/>
    <x v="0"/>
    <d v="1899-12-30T13:07:00"/>
  </r>
  <r>
    <n v="746"/>
    <n v="20941"/>
    <x v="17"/>
    <d v="1899-12-30T05:03:00"/>
    <s v="TJZ-838"/>
    <x v="1"/>
    <n v="52180"/>
    <n v="18100"/>
    <n v="34080"/>
    <n v="42462710"/>
    <x v="0"/>
    <x v="3"/>
    <x v="16"/>
    <x v="0"/>
    <n v="3511971"/>
    <x v="17"/>
    <d v="1899-12-30T21:00:00"/>
    <n v="52020"/>
    <n v="17880"/>
    <n v="34140"/>
    <n v="42427380"/>
    <x v="0"/>
    <s v="PATIO 4"/>
    <n v="60"/>
    <n v="1.7605633802816902E-3"/>
    <x v="0"/>
    <d v="1899-12-30T15:57:00"/>
  </r>
  <r>
    <n v="747"/>
    <n v="20942"/>
    <x v="17"/>
    <d v="1899-12-30T05:25:00"/>
    <s v="XVV-493"/>
    <x v="1"/>
    <n v="51720"/>
    <n v="17180"/>
    <n v="34540"/>
    <n v="42497250"/>
    <x v="0"/>
    <x v="2"/>
    <x v="16"/>
    <x v="0"/>
    <n v="3511786"/>
    <x v="17"/>
    <d v="1899-12-30T17:52:00"/>
    <n v="51800"/>
    <n v="17170"/>
    <n v="34630"/>
    <n v="42462010"/>
    <x v="0"/>
    <s v="PATIO 4"/>
    <n v="90"/>
    <n v="2.6056745801968733E-3"/>
    <x v="0"/>
    <d v="1899-12-30T12:27:00"/>
  </r>
  <r>
    <n v="748"/>
    <n v="20943"/>
    <x v="17"/>
    <d v="1899-12-30T05:14:00"/>
    <s v="TTQ-629"/>
    <x v="1"/>
    <n v="52260"/>
    <n v="18300"/>
    <n v="33960"/>
    <n v="42531210"/>
    <x v="0"/>
    <x v="2"/>
    <x v="16"/>
    <x v="0"/>
    <n v="3511664"/>
    <x v="17"/>
    <d v="1899-12-30T16:53:00"/>
    <n v="52220"/>
    <n v="18340"/>
    <n v="33880"/>
    <n v="42495890"/>
    <x v="0"/>
    <s v="PATIO 4"/>
    <n v="-80"/>
    <n v="-2.3557126030624262E-3"/>
    <x v="0"/>
    <d v="1899-12-30T11:39:00"/>
  </r>
  <r>
    <n v="749"/>
    <n v="20950"/>
    <x v="17"/>
    <d v="1899-12-30T08:41:00"/>
    <s v="JRO-999"/>
    <x v="1"/>
    <n v="48820"/>
    <n v="17520"/>
    <n v="31300"/>
    <n v="42562510"/>
    <x v="0"/>
    <x v="3"/>
    <x v="16"/>
    <x v="0"/>
    <n v="3511964"/>
    <x v="17"/>
    <d v="1899-12-30T20:23:00"/>
    <n v="48580"/>
    <n v="17320"/>
    <n v="31260"/>
    <n v="42527150"/>
    <x v="0"/>
    <s v="PATIO 4"/>
    <n v="-40"/>
    <n v="-1.2779552715654952E-3"/>
    <x v="0"/>
    <d v="1899-12-30T11:42:00"/>
  </r>
  <r>
    <n v="750"/>
    <n v="20957"/>
    <x v="17"/>
    <d v="1899-12-30T09:08:00"/>
    <s v="JRP-057"/>
    <x v="1"/>
    <n v="48700"/>
    <n v="17330"/>
    <n v="31370"/>
    <n v="42593880"/>
    <x v="0"/>
    <x v="3"/>
    <x v="16"/>
    <x v="0"/>
    <n v="3511965"/>
    <x v="17"/>
    <d v="1899-12-30T20:32:00"/>
    <n v="48660"/>
    <n v="17320"/>
    <n v="31340"/>
    <n v="42558490"/>
    <x v="0"/>
    <s v="PATIO 4"/>
    <n v="-30"/>
    <n v="-9.5632770162575704E-4"/>
    <x v="0"/>
    <d v="1899-12-30T11:24:00"/>
  </r>
  <r>
    <n v="751"/>
    <n v="20959"/>
    <x v="17"/>
    <d v="1899-12-30T09:32:00"/>
    <s v="STO-302"/>
    <x v="1"/>
    <n v="52300"/>
    <n v="17360"/>
    <n v="34940"/>
    <n v="42628820"/>
    <x v="3"/>
    <x v="4"/>
    <x v="15"/>
    <x v="3"/>
    <n v="3511987"/>
    <x v="17"/>
    <d v="1899-12-30T21:30:00"/>
    <n v="52240"/>
    <n v="17340"/>
    <n v="34900"/>
    <n v="42593390"/>
    <x v="0"/>
    <s v="PATIO 4"/>
    <n v="-40"/>
    <n v="-1.1448196908986834E-3"/>
    <x v="0"/>
    <d v="1899-12-30T11:58:00"/>
  </r>
  <r>
    <n v="752"/>
    <n v="20960"/>
    <x v="17"/>
    <d v="1899-12-30T09:36:00"/>
    <s v="TSR-898"/>
    <x v="1"/>
    <n v="49060"/>
    <n v="17760"/>
    <n v="31300"/>
    <n v="42660120"/>
    <x v="1"/>
    <x v="3"/>
    <x v="1"/>
    <x v="1"/>
    <n v="3511978"/>
    <x v="17"/>
    <d v="1899-12-30T21:08:00"/>
    <n v="48940"/>
    <n v="17760"/>
    <n v="31180"/>
    <n v="42624570"/>
    <x v="1"/>
    <s v="PATIO 4"/>
    <n v="-120"/>
    <n v="-3.8338658146964857E-3"/>
    <x v="0"/>
    <d v="1899-12-30T11:32:00"/>
  </r>
  <r>
    <n v="753"/>
    <n v="20975"/>
    <x v="17"/>
    <d v="1899-12-30T09:56:00"/>
    <s v="JRP-080"/>
    <x v="1"/>
    <n v="49000"/>
    <n v="17450"/>
    <n v="31550"/>
    <n v="42691670"/>
    <x v="0"/>
    <x v="3"/>
    <x v="16"/>
    <x v="0"/>
    <n v="3511966"/>
    <x v="17"/>
    <d v="1899-12-30T20:40:00"/>
    <n v="49040"/>
    <n v="17460"/>
    <n v="31580"/>
    <n v="42656150"/>
    <x v="0"/>
    <s v="PATIO 4"/>
    <n v="30"/>
    <n v="9.5087163232963554E-4"/>
    <x v="0"/>
    <d v="1899-12-30T10:44:00"/>
  </r>
  <r>
    <n v="754"/>
    <n v="20988"/>
    <x v="17"/>
    <d v="1899-12-30T11:12:00"/>
    <s v="JRO-994"/>
    <x v="1"/>
    <n v="48720"/>
    <n v="17330"/>
    <n v="31390"/>
    <n v="42723060"/>
    <x v="1"/>
    <x v="3"/>
    <x v="1"/>
    <x v="1"/>
    <n v="3512086"/>
    <x v="16"/>
    <d v="1899-12-30T07:44:00"/>
    <n v="48500"/>
    <n v="17150"/>
    <n v="31350"/>
    <n v="42687500"/>
    <x v="1"/>
    <s v="PATIO 4"/>
    <n v="-40"/>
    <n v="-1.2742911755336094E-3"/>
    <x v="0"/>
    <d v="1899-12-30T20:32:00"/>
  </r>
  <r>
    <n v="755"/>
    <n v="20989"/>
    <x v="17"/>
    <d v="1899-12-30T11:25:00"/>
    <s v="JYN-999"/>
    <x v="1"/>
    <n v="52260"/>
    <n v="17450"/>
    <n v="34810"/>
    <n v="42757870"/>
    <x v="0"/>
    <x v="5"/>
    <x v="16"/>
    <x v="0"/>
    <n v="3512364"/>
    <x v="16"/>
    <d v="1899-12-30T10:36:00"/>
    <n v="52040"/>
    <n v="17270"/>
    <n v="34770"/>
    <n v="42722270"/>
    <x v="0"/>
    <s v="PATIO 4"/>
    <n v="-40"/>
    <n v="-1.1490950876185005E-3"/>
    <x v="0"/>
    <d v="1899-12-30T23:11:00"/>
  </r>
  <r>
    <n v="756"/>
    <n v="21003"/>
    <x v="17"/>
    <d v="1899-12-30T11:41:00"/>
    <s v="TDZ-232"/>
    <x v="1"/>
    <n v="51740"/>
    <n v="19070"/>
    <n v="32670"/>
    <n v="42790540"/>
    <x v="0"/>
    <x v="2"/>
    <x v="16"/>
    <x v="0"/>
    <n v="3512005"/>
    <x v="17"/>
    <d v="1899-12-30T22:26:00"/>
    <n v="51660"/>
    <n v="19000"/>
    <n v="32660"/>
    <n v="42754930"/>
    <x v="0"/>
    <s v="PATIO 4"/>
    <n v="-10"/>
    <n v="-3.0609121518212427E-4"/>
    <x v="0"/>
    <d v="1899-12-30T10:45:00"/>
  </r>
  <r>
    <n v="757"/>
    <n v="21019"/>
    <x v="17"/>
    <d v="1899-12-30T12:30:00"/>
    <s v="SUL-148"/>
    <x v="1"/>
    <n v="48020"/>
    <n v="17680"/>
    <n v="30340"/>
    <n v="42820880"/>
    <x v="3"/>
    <x v="3"/>
    <x v="15"/>
    <x v="3"/>
    <n v="3513124"/>
    <x v="16"/>
    <d v="1899-12-30T15:36:00"/>
    <n v="47920"/>
    <n v="17560"/>
    <n v="30360"/>
    <n v="42785290"/>
    <x v="0"/>
    <s v="PATIO 4"/>
    <n v="20"/>
    <n v="6.5919578114700061E-4"/>
    <x v="0"/>
    <d v="1899-12-31T03:06:00"/>
  </r>
  <r>
    <n v="758"/>
    <n v="21028"/>
    <x v="17"/>
    <d v="1899-12-30T13:03:00"/>
    <s v="SMA-268"/>
    <x v="1"/>
    <n v="48900"/>
    <n v="17350"/>
    <n v="31550"/>
    <n v="42852430"/>
    <x v="0"/>
    <x v="3"/>
    <x v="16"/>
    <x v="0"/>
    <n v="3513604"/>
    <x v="16"/>
    <d v="1899-12-30T17:15:00"/>
    <n v="48780"/>
    <n v="17200"/>
    <n v="31580"/>
    <n v="42816870"/>
    <x v="0"/>
    <s v="PATIO 4"/>
    <n v="30"/>
    <n v="9.5087163232963554E-4"/>
    <x v="0"/>
    <d v="1899-12-31T04:12:00"/>
  </r>
  <r>
    <n v="759"/>
    <n v="21034"/>
    <x v="17"/>
    <d v="1899-12-30T13:56:00"/>
    <s v="TRL-402"/>
    <x v="1"/>
    <n v="51960"/>
    <n v="17850"/>
    <n v="34110"/>
    <n v="42886540"/>
    <x v="0"/>
    <x v="5"/>
    <x v="16"/>
    <x v="0"/>
    <n v="3512105"/>
    <x v="16"/>
    <d v="1899-12-30T08:06:00"/>
    <n v="51820"/>
    <n v="17690"/>
    <n v="34130"/>
    <n v="42851000"/>
    <x v="0"/>
    <s v="PATIO 4"/>
    <n v="20"/>
    <n v="5.863383172090296E-4"/>
    <x v="0"/>
    <d v="1899-12-30T18:10:00"/>
  </r>
  <r>
    <n v="760"/>
    <n v="21035"/>
    <x v="17"/>
    <d v="1899-12-30T14:08:00"/>
    <s v="TMI-773"/>
    <x v="1"/>
    <n v="48420"/>
    <n v="17270"/>
    <n v="31150"/>
    <n v="42917690"/>
    <x v="0"/>
    <x v="3"/>
    <x v="16"/>
    <x v="0"/>
    <n v="3512104"/>
    <x v="16"/>
    <d v="1899-12-30T08:00:00"/>
    <n v="48160"/>
    <n v="17200"/>
    <n v="30960"/>
    <n v="42881960"/>
    <x v="0"/>
    <s v="PATIO 4"/>
    <n v="-190"/>
    <n v="-6.0995184590690206E-3"/>
    <x v="0"/>
    <d v="1899-12-30T17:52:00"/>
  </r>
  <r>
    <n v="761"/>
    <n v="21041"/>
    <x v="17"/>
    <d v="1899-12-30T14:22:00"/>
    <s v="GDX-786"/>
    <x v="1"/>
    <n v="51800"/>
    <n v="17580"/>
    <n v="34220"/>
    <n v="42951910"/>
    <x v="0"/>
    <x v="4"/>
    <x v="16"/>
    <x v="0"/>
    <n v="3512304"/>
    <x v="16"/>
    <d v="1899-12-30T09:36:00"/>
    <n v="51800"/>
    <n v="17610"/>
    <n v="34190"/>
    <n v="42916150"/>
    <x v="0"/>
    <s v="PATIO 4"/>
    <n v="-30"/>
    <n v="-8.7668030391583869E-4"/>
    <x v="0"/>
    <d v="1899-12-30T19:14:00"/>
  </r>
  <r>
    <n v="762"/>
    <n v="21043"/>
    <x v="17"/>
    <d v="1899-12-30T15:07:00"/>
    <s v="KNL-008"/>
    <x v="1"/>
    <n v="51640"/>
    <n v="19050"/>
    <n v="32590"/>
    <n v="42984500"/>
    <x v="1"/>
    <x v="2"/>
    <x v="1"/>
    <x v="1"/>
    <n v="3512244"/>
    <x v="16"/>
    <d v="1899-12-30T09:15:00"/>
    <n v="51660"/>
    <n v="19060"/>
    <n v="32600"/>
    <n v="42948750"/>
    <x v="1"/>
    <s v="PATIO 4"/>
    <n v="10"/>
    <n v="3.0684258975145751E-4"/>
    <x v="0"/>
    <d v="1899-12-30T18:08:00"/>
  </r>
  <r>
    <n v="763"/>
    <n v="21052"/>
    <x v="17"/>
    <d v="1899-12-30T14:45:00"/>
    <s v="SNZ-119"/>
    <x v="1"/>
    <n v="51800"/>
    <n v="18270"/>
    <n v="33530"/>
    <n v="43018030"/>
    <x v="0"/>
    <x v="2"/>
    <x v="16"/>
    <x v="0"/>
    <n v="3512149"/>
    <x v="16"/>
    <d v="1899-12-30T08:32:00"/>
    <n v="51760"/>
    <n v="18440"/>
    <n v="33320"/>
    <n v="42982070"/>
    <x v="0"/>
    <s v="PATIO 4"/>
    <n v="-210"/>
    <n v="-6.2630480167014616E-3"/>
    <x v="0"/>
    <d v="1899-12-30T17:47:00"/>
  </r>
  <r>
    <n v="764"/>
    <n v="21054"/>
    <x v="17"/>
    <d v="1899-12-30T15:04:00"/>
    <s v="UTU-288"/>
    <x v="1"/>
    <n v="52560"/>
    <n v="18050"/>
    <n v="34510"/>
    <n v="43052540"/>
    <x v="0"/>
    <x v="2"/>
    <x v="16"/>
    <x v="0"/>
    <n v="3512150"/>
    <x v="16"/>
    <d v="1899-12-30T08:40:00"/>
    <n v="52240"/>
    <n v="18150"/>
    <n v="34090"/>
    <n v="43016160"/>
    <x v="0"/>
    <s v="PATIO 4"/>
    <n v="-420"/>
    <n v="-1.2170385395537525E-2"/>
    <x v="0"/>
    <d v="1899-12-30T17:36:00"/>
  </r>
  <r>
    <n v="765"/>
    <n v="21071"/>
    <x v="17"/>
    <d v="1899-12-30T15:47:00"/>
    <s v="TPV-341"/>
    <x v="1"/>
    <n v="52180"/>
    <n v="17960"/>
    <n v="34220"/>
    <n v="43086760"/>
    <x v="1"/>
    <x v="5"/>
    <x v="1"/>
    <x v="1"/>
    <n v="3512324"/>
    <x v="16"/>
    <d v="1899-12-30T09:47:00"/>
    <n v="51800"/>
    <n v="17770"/>
    <n v="34030"/>
    <n v="43050190"/>
    <x v="1"/>
    <s v="PATIO 4"/>
    <n v="-190"/>
    <n v="-5.5523085914669784E-3"/>
    <x v="0"/>
    <d v="1899-12-30T18:00:00"/>
  </r>
  <r>
    <n v="766"/>
    <n v="21072"/>
    <x v="17"/>
    <d v="1899-12-30T15:51:00"/>
    <s v="UVO-877"/>
    <x v="1"/>
    <n v="52280"/>
    <n v="18460"/>
    <n v="33820"/>
    <n v="43120580"/>
    <x v="3"/>
    <x v="2"/>
    <x v="15"/>
    <x v="3"/>
    <n v="3512404"/>
    <x v="16"/>
    <d v="1899-12-30T10:34:00"/>
    <n v="52420"/>
    <n v="18670"/>
    <n v="33750"/>
    <n v="43083940"/>
    <x v="0"/>
    <s v="PATIO 4"/>
    <n v="-70"/>
    <n v="-2.0697811945594325E-3"/>
    <x v="0"/>
    <d v="1899-12-30T18:43:00"/>
  </r>
  <r>
    <n v="767"/>
    <n v="21078"/>
    <x v="17"/>
    <d v="1899-12-30T16:15:00"/>
    <s v="WZX-231"/>
    <x v="1"/>
    <n v="52660"/>
    <n v="19030"/>
    <n v="33630"/>
    <n v="43154210"/>
    <x v="3"/>
    <x v="2"/>
    <x v="15"/>
    <x v="3"/>
    <n v="3513464"/>
    <x v="16"/>
    <d v="1899-12-30T16:33:00"/>
    <n v="52700"/>
    <n v="19100"/>
    <n v="33600"/>
    <n v="43117540"/>
    <x v="0"/>
    <s v="PATIO 4"/>
    <n v="-30"/>
    <n v="-8.9206066012488853E-4"/>
    <x v="0"/>
    <d v="1899-12-31T00:18:00"/>
  </r>
  <r>
    <n v="768"/>
    <n v="21079"/>
    <x v="17"/>
    <d v="1899-12-30T16:35:00"/>
    <s v="JRP-019"/>
    <x v="1"/>
    <n v="48460"/>
    <n v="16990"/>
    <n v="31470"/>
    <n v="43185680"/>
    <x v="3"/>
    <x v="3"/>
    <x v="15"/>
    <x v="3"/>
    <n v="3512184"/>
    <x v="16"/>
    <d v="1899-12-30T08:47:00"/>
    <n v="48440"/>
    <n v="17120"/>
    <n v="31320"/>
    <n v="43148860"/>
    <x v="0"/>
    <s v="PATIO 4"/>
    <n v="-150"/>
    <n v="-4.7664442326024788E-3"/>
    <x v="0"/>
    <d v="1899-12-30T16:12:00"/>
  </r>
  <r>
    <n v="769"/>
    <n v="21090"/>
    <x v="17"/>
    <d v="1899-12-30T16:44:00"/>
    <s v="TKD-337"/>
    <x v="1"/>
    <n v="48300"/>
    <n v="16470"/>
    <n v="31830"/>
    <n v="43217510"/>
    <x v="3"/>
    <x v="3"/>
    <x v="15"/>
    <x v="3"/>
    <n v="3512345"/>
    <x v="16"/>
    <d v="1899-12-30T09:51:00"/>
    <n v="48420"/>
    <n v="16440"/>
    <n v="31980"/>
    <n v="43180840"/>
    <x v="0"/>
    <s v="PATIO 4"/>
    <n v="150"/>
    <n v="4.7125353440150798E-3"/>
    <x v="0"/>
    <d v="1899-12-30T17:07:00"/>
  </r>
  <r>
    <n v="770"/>
    <n v="21092"/>
    <x v="17"/>
    <d v="1899-12-30T16:57:00"/>
    <s v="SZW-990"/>
    <x v="1"/>
    <n v="52120"/>
    <n v="18570"/>
    <n v="33550"/>
    <n v="43251060"/>
    <x v="3"/>
    <x v="2"/>
    <x v="15"/>
    <x v="3"/>
    <n v="3512405"/>
    <x v="16"/>
    <d v="1899-12-30T10:37:00"/>
    <n v="52180"/>
    <n v="18710"/>
    <n v="33470"/>
    <n v="43214310"/>
    <x v="0"/>
    <s v="PATIO 4"/>
    <n v="-80"/>
    <n v="-2.3845007451564829E-3"/>
    <x v="0"/>
    <d v="1899-12-30T17:40:00"/>
  </r>
  <r>
    <n v="771"/>
    <n v="21093"/>
    <x v="17"/>
    <d v="1899-12-30T16:59:00"/>
    <s v="TDM-678"/>
    <x v="1"/>
    <n v="51900"/>
    <n v="18180"/>
    <n v="33720"/>
    <n v="43284780"/>
    <x v="1"/>
    <x v="2"/>
    <x v="1"/>
    <x v="1"/>
    <n v="3512424"/>
    <x v="16"/>
    <d v="1899-12-30T10:46:00"/>
    <n v="52080"/>
    <n v="18360"/>
    <n v="33720"/>
    <n v="43248030"/>
    <x v="1"/>
    <s v="PATIO 4"/>
    <n v="1.0000000000000001E-5"/>
    <n v="0"/>
    <x v="0"/>
    <d v="1899-12-30T17:47:00"/>
  </r>
  <r>
    <n v="772"/>
    <n v="21098"/>
    <x v="17"/>
    <d v="1899-12-30T17:29:00"/>
    <s v="JYM-748"/>
    <x v="1"/>
    <n v="52540"/>
    <n v="19030"/>
    <n v="33510"/>
    <n v="43318290"/>
    <x v="3"/>
    <x v="5"/>
    <x v="15"/>
    <x v="3"/>
    <n v="3512544"/>
    <x v="16"/>
    <d v="1899-12-30T11:07:00"/>
    <n v="52340"/>
    <n v="18860"/>
    <n v="33480"/>
    <n v="43281510"/>
    <x v="0"/>
    <s v="PATIO 4"/>
    <n v="-30"/>
    <n v="-8.9525514771709937E-4"/>
    <x v="0"/>
    <d v="1899-12-30T17:38:00"/>
  </r>
  <r>
    <n v="773"/>
    <n v="21100"/>
    <x v="17"/>
    <d v="1899-12-30T17:34:00"/>
    <s v="GDY-864"/>
    <x v="1"/>
    <n v="51400"/>
    <n v="18680"/>
    <n v="32720"/>
    <n v="43351010"/>
    <x v="1"/>
    <x v="5"/>
    <x v="1"/>
    <x v="1"/>
    <n v="3512485"/>
    <x v="16"/>
    <d v="1899-12-30T11:05:00"/>
    <n v="51640"/>
    <n v="19020"/>
    <n v="32620"/>
    <n v="43314130"/>
    <x v="1"/>
    <s v="PATIO 4"/>
    <n v="-100"/>
    <n v="-3.0562347188264061E-3"/>
    <x v="0"/>
    <d v="1899-12-30T17:31:00"/>
  </r>
  <r>
    <n v="774"/>
    <n v="21101"/>
    <x v="17"/>
    <d v="1899-12-30T17:31:00"/>
    <s v="GDY-331"/>
    <x v="1"/>
    <n v="52240"/>
    <n v="18630"/>
    <n v="33610"/>
    <n v="43384620"/>
    <x v="3"/>
    <x v="5"/>
    <x v="15"/>
    <x v="3"/>
    <n v="3512465"/>
    <x v="16"/>
    <d v="1899-12-30T10:55:00"/>
    <n v="52120"/>
    <n v="18530"/>
    <n v="33590"/>
    <n v="43347720"/>
    <x v="0"/>
    <s v="PATIO 4"/>
    <n v="-20"/>
    <n v="-5.9506099375185957E-4"/>
    <x v="0"/>
    <d v="1899-12-30T17:24:00"/>
  </r>
  <r>
    <n v="775"/>
    <n v="21109"/>
    <x v="17"/>
    <d v="1899-12-30T20:47:00"/>
    <s v="SQY-458"/>
    <x v="1"/>
    <n v="52200"/>
    <n v="18400"/>
    <n v="33800"/>
    <n v="43418420"/>
    <x v="3"/>
    <x v="2"/>
    <x v="15"/>
    <x v="3"/>
    <n v="3512724"/>
    <x v="16"/>
    <d v="1899-12-30T13:37:00"/>
    <n v="52200"/>
    <n v="18490"/>
    <n v="33710"/>
    <n v="43381430"/>
    <x v="0"/>
    <s v="PATIO 4"/>
    <n v="-90"/>
    <n v="-2.6627218934911242E-3"/>
    <x v="0"/>
    <d v="1899-12-30T16:50:00"/>
  </r>
  <r>
    <n v="776"/>
    <n v="21110"/>
    <x v="17"/>
    <d v="1899-12-30T19:38:00"/>
    <s v="STZ-681"/>
    <x v="1"/>
    <n v="51620"/>
    <n v="17610"/>
    <n v="34010"/>
    <n v="43452430"/>
    <x v="0"/>
    <x v="5"/>
    <x v="16"/>
    <x v="0"/>
    <n v="3512664"/>
    <x v="16"/>
    <d v="1899-12-30T11:48:00"/>
    <n v="52080"/>
    <n v="18200"/>
    <n v="33880"/>
    <n v="43415310"/>
    <x v="0"/>
    <s v="PATIO 4"/>
    <n v="-130"/>
    <n v="-3.8224051749485444E-3"/>
    <x v="0"/>
    <d v="1899-12-30T16:10:00"/>
  </r>
  <r>
    <n v="777"/>
    <n v="21111"/>
    <x v="17"/>
    <d v="1899-12-30T20:47:00"/>
    <s v="TKC-576"/>
    <x v="1"/>
    <n v="52240"/>
    <n v="18450"/>
    <n v="33790"/>
    <n v="43486220"/>
    <x v="3"/>
    <x v="2"/>
    <x v="15"/>
    <x v="3"/>
    <n v="3512685"/>
    <x v="16"/>
    <d v="1899-12-30T12:15:00"/>
    <n v="52320"/>
    <n v="18520"/>
    <n v="33800"/>
    <n v="43449110"/>
    <x v="0"/>
    <s v="PATIO 4"/>
    <n v="10"/>
    <n v="2.9594554601953242E-4"/>
    <x v="0"/>
    <d v="1899-12-30T15:28:00"/>
  </r>
  <r>
    <n v="778"/>
    <n v="21112"/>
    <x v="17"/>
    <d v="1899-12-30T20:47:00"/>
    <s v="SZM-785"/>
    <x v="1"/>
    <n v="51500"/>
    <n v="17650"/>
    <n v="33850"/>
    <n v="43520070"/>
    <x v="0"/>
    <x v="2"/>
    <x v="16"/>
    <x v="0"/>
    <n v="3512744"/>
    <x v="16"/>
    <d v="1899-12-30T13:48:00"/>
    <n v="51660"/>
    <n v="17950"/>
    <n v="33710"/>
    <n v="43482820"/>
    <x v="0"/>
    <s v="PATIO 4"/>
    <n v="-140"/>
    <n v="-4.13589364844904E-3"/>
    <x v="0"/>
    <d v="1899-12-30T17:01:00"/>
  </r>
  <r>
    <n v="779"/>
    <n v="21114"/>
    <x v="17"/>
    <d v="1899-12-30T20:52:00"/>
    <s v="JRP-060"/>
    <x v="1"/>
    <n v="48420"/>
    <n v="17300"/>
    <n v="31120"/>
    <n v="43551190"/>
    <x v="0"/>
    <x v="3"/>
    <x v="16"/>
    <x v="0"/>
    <n v="3512904"/>
    <x v="16"/>
    <d v="1899-12-30T14:33:00"/>
    <n v="48480"/>
    <n v="17010"/>
    <n v="31470"/>
    <n v="43514290"/>
    <x v="0"/>
    <s v="PATIO 4"/>
    <n v="350"/>
    <n v="1.1246786632390746E-2"/>
    <x v="0"/>
    <d v="1899-12-30T17:41:00"/>
  </r>
  <r>
    <n v="780"/>
    <n v="21116"/>
    <x v="18"/>
    <d v="1899-12-30T03:23:00"/>
    <s v="JRP-053"/>
    <x v="1"/>
    <n v="48880"/>
    <n v="17420"/>
    <n v="31460"/>
    <n v="43582650"/>
    <x v="0"/>
    <x v="3"/>
    <x v="16"/>
    <x v="0"/>
    <n v="3512884"/>
    <x v="16"/>
    <d v="1899-12-30T14:25:00"/>
    <n v="48760"/>
    <n v="17270"/>
    <n v="31490"/>
    <n v="43545780"/>
    <x v="0"/>
    <s v="PATIO 4"/>
    <n v="30"/>
    <n v="9.5359186268277173E-4"/>
    <x v="0"/>
    <d v="1899-12-30T11:02:00"/>
  </r>
  <r>
    <n v="781"/>
    <n v="21117"/>
    <x v="18"/>
    <d v="1899-12-30T03:47:00"/>
    <s v="SKI-254"/>
    <x v="1"/>
    <n v="48540"/>
    <n v="18080"/>
    <n v="30460"/>
    <n v="43613110"/>
    <x v="0"/>
    <x v="3"/>
    <x v="16"/>
    <x v="0"/>
    <n v="3512944"/>
    <x v="16"/>
    <d v="1899-12-30T14:48:00"/>
    <n v="48380"/>
    <n v="17850"/>
    <n v="30530"/>
    <n v="43576310"/>
    <x v="0"/>
    <s v="PATIO 4"/>
    <n v="70"/>
    <n v="2.2980958634274459E-3"/>
    <x v="0"/>
    <d v="1899-12-30T11:01:00"/>
  </r>
  <r>
    <n v="782"/>
    <n v="21118"/>
    <x v="18"/>
    <d v="1899-12-30T04:00:00"/>
    <s v="SXS-558"/>
    <x v="1"/>
    <n v="48740"/>
    <n v="16930"/>
    <n v="31810"/>
    <n v="43644920"/>
    <x v="0"/>
    <x v="3"/>
    <x v="16"/>
    <x v="0"/>
    <n v="3513324"/>
    <x v="16"/>
    <d v="1899-12-30T16:05:00"/>
    <n v="48620"/>
    <n v="16680"/>
    <n v="31940"/>
    <n v="43608250"/>
    <x v="0"/>
    <s v="PATIO 4"/>
    <n v="130"/>
    <n v="4.0867651681861048E-3"/>
    <x v="0"/>
    <d v="1899-12-30T12:05:00"/>
  </r>
  <r>
    <n v="783"/>
    <n v="21119"/>
    <x v="18"/>
    <d v="1899-12-30T04:19:00"/>
    <s v="GDW-424"/>
    <x v="1"/>
    <n v="52160"/>
    <n v="18460"/>
    <n v="33700"/>
    <n v="43678620"/>
    <x v="0"/>
    <x v="5"/>
    <x v="16"/>
    <x v="0"/>
    <n v="3513104"/>
    <x v="16"/>
    <d v="1899-12-30T15:28:00"/>
    <n v="52180"/>
    <n v="18250"/>
    <n v="33930"/>
    <n v="43642180"/>
    <x v="0"/>
    <s v="PATIO 4"/>
    <n v="230"/>
    <n v="6.8249258160237389E-3"/>
    <x v="0"/>
    <d v="1899-12-30T11:09:00"/>
  </r>
  <r>
    <n v="784"/>
    <n v="21120"/>
    <x v="18"/>
    <d v="1899-12-30T04:38:00"/>
    <s v="SZS-940"/>
    <x v="1"/>
    <n v="52420"/>
    <n v="18130"/>
    <n v="34290"/>
    <n v="43712910"/>
    <x v="0"/>
    <x v="2"/>
    <x v="16"/>
    <x v="0"/>
    <n v="3512784"/>
    <x v="16"/>
    <d v="1899-12-30T14:03:00"/>
    <n v="52300"/>
    <n v="17970"/>
    <n v="34330"/>
    <n v="43676510"/>
    <x v="0"/>
    <s v="PATIO 4"/>
    <n v="40"/>
    <n v="1.1665208515602217E-3"/>
    <x v="0"/>
    <d v="1899-12-30T09:25:00"/>
  </r>
  <r>
    <n v="785"/>
    <n v="21121"/>
    <x v="18"/>
    <d v="1899-12-30T04:55:00"/>
    <s v="SRC-560"/>
    <x v="1"/>
    <n v="52500"/>
    <n v="18630"/>
    <n v="33870"/>
    <n v="43746780"/>
    <x v="0"/>
    <x v="2"/>
    <x v="16"/>
    <x v="0"/>
    <n v="3513184"/>
    <x v="16"/>
    <d v="1899-12-30T15:51:00"/>
    <n v="52280"/>
    <n v="18440"/>
    <n v="33840"/>
    <n v="43710350"/>
    <x v="0"/>
    <s v="PATIO 4"/>
    <n v="-30"/>
    <n v="-8.8573959255978745E-4"/>
    <x v="0"/>
    <d v="1899-12-30T10:56:00"/>
  </r>
  <r>
    <n v="786"/>
    <n v="21122"/>
    <x v="18"/>
    <d v="1899-12-30T05:09:00"/>
    <s v="SZX-503"/>
    <x v="1"/>
    <n v="51700"/>
    <n v="17640"/>
    <n v="34060"/>
    <n v="43780840"/>
    <x v="0"/>
    <x v="2"/>
    <x v="16"/>
    <x v="0"/>
    <n v="3512924"/>
    <x v="16"/>
    <d v="1899-12-30T14:46:00"/>
    <n v="51500"/>
    <n v="17500"/>
    <n v="34000"/>
    <n v="43744350"/>
    <x v="0"/>
    <s v="PATIO 4"/>
    <n v="-60"/>
    <n v="-1.7615971814445098E-3"/>
    <x v="0"/>
    <d v="1899-12-30T09:37:00"/>
  </r>
  <r>
    <n v="787"/>
    <n v="21123"/>
    <x v="18"/>
    <d v="1899-12-30T05:22:00"/>
    <s v="KUK-608"/>
    <x v="1"/>
    <n v="52040"/>
    <n v="18620"/>
    <n v="33420"/>
    <n v="43814260"/>
    <x v="0"/>
    <x v="2"/>
    <x v="16"/>
    <x v="0"/>
    <n v="3512964"/>
    <x v="16"/>
    <d v="1899-12-30T14:57:00"/>
    <n v="51740"/>
    <n v="18300"/>
    <n v="33440"/>
    <n v="43777790"/>
    <x v="0"/>
    <s v="PATIO 4"/>
    <n v="20"/>
    <n v="5.9844404548174744E-4"/>
    <x v="0"/>
    <d v="1899-12-30T09:35:00"/>
  </r>
  <r>
    <n v="788"/>
    <n v="21124"/>
    <x v="18"/>
    <d v="1899-12-30T05:36:00"/>
    <s v="SNR-141"/>
    <x v="1"/>
    <n v="52040"/>
    <n v="18780"/>
    <n v="33260"/>
    <n v="43847520"/>
    <x v="0"/>
    <x v="2"/>
    <x v="16"/>
    <x v="0"/>
    <n v="3512864"/>
    <x v="16"/>
    <d v="1899-12-30T14:18:00"/>
    <n v="51820"/>
    <n v="18790"/>
    <n v="33030"/>
    <n v="43810820"/>
    <x v="0"/>
    <s v="PATIO 4"/>
    <n v="-230"/>
    <n v="-6.9152134696331934E-3"/>
    <x v="0"/>
    <d v="1899-12-30T08:42:00"/>
  </r>
  <r>
    <n v="789"/>
    <n v="21125"/>
    <x v="18"/>
    <d v="1899-12-30T05:45:00"/>
    <s v="VMT-018"/>
    <x v="1"/>
    <n v="52320"/>
    <n v="17490"/>
    <n v="34830"/>
    <n v="43882350"/>
    <x v="0"/>
    <x v="3"/>
    <x v="16"/>
    <x v="0"/>
    <n v="3514084"/>
    <x v="16"/>
    <d v="1899-12-30T21:10:00"/>
    <n v="51980"/>
    <n v="17340"/>
    <n v="34640"/>
    <n v="43845460"/>
    <x v="0"/>
    <s v="PATIO 4"/>
    <n v="-190"/>
    <n v="-5.4550674705713467E-3"/>
    <x v="0"/>
    <d v="1899-12-30T15:25:00"/>
  </r>
  <r>
    <n v="790"/>
    <n v="21131"/>
    <x v="18"/>
    <d v="1899-12-30T10:42:00"/>
    <s v="JYN-989"/>
    <x v="1"/>
    <n v="51680"/>
    <n v="18120"/>
    <n v="33560"/>
    <n v="43915910"/>
    <x v="0"/>
    <x v="5"/>
    <x v="16"/>
    <x v="0"/>
    <n v="3513844"/>
    <x v="16"/>
    <d v="1899-12-30T18:54:00"/>
    <n v="51500"/>
    <n v="17980"/>
    <n v="33520"/>
    <n v="43878980"/>
    <x v="0"/>
    <s v="PATIO 4"/>
    <n v="-40"/>
    <n v="-1.1918951132300357E-3"/>
    <x v="0"/>
    <d v="1899-12-30T08:12:00"/>
  </r>
  <r>
    <n v="791"/>
    <n v="21132"/>
    <x v="18"/>
    <d v="1899-12-30T10:49:00"/>
    <s v="GTW-911"/>
    <x v="1"/>
    <n v="51720"/>
    <n v="18150"/>
    <n v="33570"/>
    <n v="43949480"/>
    <x v="0"/>
    <x v="2"/>
    <x v="16"/>
    <x v="0"/>
    <n v="3513764"/>
    <x v="16"/>
    <d v="1899-12-30T18:30:00"/>
    <n v="51460"/>
    <n v="18030"/>
    <n v="33430"/>
    <n v="43912410"/>
    <x v="0"/>
    <s v="PATIO 4"/>
    <n v="-140"/>
    <n v="-4.1703902293714623E-3"/>
    <x v="0"/>
    <d v="1899-12-30T07:41:00"/>
  </r>
  <r>
    <n v="792"/>
    <n v="21133"/>
    <x v="18"/>
    <d v="1899-12-30T11:08:00"/>
    <s v="TTQ-629"/>
    <x v="1"/>
    <n v="52260"/>
    <n v="18300"/>
    <n v="33960"/>
    <n v="43983440"/>
    <x v="0"/>
    <x v="2"/>
    <x v="16"/>
    <x v="0"/>
    <n v="3513824"/>
    <x v="16"/>
    <d v="1899-12-30T18:41:00"/>
    <n v="52160"/>
    <n v="18330"/>
    <n v="33830"/>
    <n v="43946240"/>
    <x v="0"/>
    <s v="PATIO 4"/>
    <n v="-130"/>
    <n v="-3.8280329799764428E-3"/>
    <x v="0"/>
    <d v="1899-12-30T07:33:00"/>
  </r>
  <r>
    <n v="793"/>
    <n v="21141"/>
    <x v="18"/>
    <d v="1899-12-30T11:56:00"/>
    <s v="SMI-498"/>
    <x v="1"/>
    <n v="49180"/>
    <n v="17730"/>
    <n v="31450"/>
    <n v="44014890"/>
    <x v="0"/>
    <x v="3"/>
    <x v="16"/>
    <x v="0"/>
    <n v="3513904"/>
    <x v="16"/>
    <d v="1899-12-30T20:22:00"/>
    <n v="48780"/>
    <n v="18020"/>
    <n v="30760"/>
    <n v="43977000"/>
    <x v="0"/>
    <s v="PATIO 4"/>
    <n v="-690"/>
    <n v="-2.1939586645468998E-2"/>
    <x v="0"/>
    <d v="1899-12-30T08:26:00"/>
  </r>
  <r>
    <n v="794"/>
    <n v="21148"/>
    <x v="18"/>
    <d v="1899-12-30T12:15:00"/>
    <s v="LCM-315"/>
    <x v="1"/>
    <n v="52160"/>
    <n v="18160"/>
    <n v="34000"/>
    <n v="44048890"/>
    <x v="0"/>
    <x v="3"/>
    <x v="17"/>
    <x v="0"/>
    <n v="3517484"/>
    <x v="18"/>
    <d v="1899-12-30T11:44:00"/>
    <n v="52440"/>
    <n v="18500"/>
    <n v="33940"/>
    <n v="44010940"/>
    <x v="0"/>
    <s v="PATIO 4"/>
    <n v="-60"/>
    <n v="-1.7647058823529412E-3"/>
    <x v="0"/>
    <d v="1900-01-01T23:29:00"/>
  </r>
  <r>
    <n v="795"/>
    <n v="21149"/>
    <x v="18"/>
    <d v="1899-12-30T12:24:00"/>
    <s v="JYN-867"/>
    <x v="1"/>
    <n v="51960"/>
    <n v="18550"/>
    <n v="33410"/>
    <n v="44082300"/>
    <x v="0"/>
    <x v="5"/>
    <x v="16"/>
    <x v="0"/>
    <n v="3514124"/>
    <x v="16"/>
    <d v="1899-12-30T21:27:00"/>
    <n v="51700"/>
    <n v="18330"/>
    <n v="33370"/>
    <n v="44044310"/>
    <x v="0"/>
    <s v="PATIO 4"/>
    <n v="-40"/>
    <n v="-1.1972463334331039E-3"/>
    <x v="0"/>
    <d v="1899-12-30T09:03:00"/>
  </r>
  <r>
    <n v="796"/>
    <n v="21154"/>
    <x v="18"/>
    <d v="1899-12-30T13:05:00"/>
    <s v="JRP-073"/>
    <x v="1"/>
    <n v="48740"/>
    <n v="17670"/>
    <n v="31070"/>
    <n v="44113370"/>
    <x v="0"/>
    <x v="3"/>
    <x v="16"/>
    <x v="0"/>
    <n v="3514004"/>
    <x v="16"/>
    <d v="1899-12-30T20:35:00"/>
    <n v="48480"/>
    <n v="17440"/>
    <n v="31040"/>
    <n v="44075350"/>
    <x v="0"/>
    <s v="PATIO 4"/>
    <n v="-30"/>
    <n v="-9.6556163501770192E-4"/>
    <x v="0"/>
    <d v="1899-12-30T07:30:00"/>
  </r>
  <r>
    <n v="797"/>
    <n v="21155"/>
    <x v="18"/>
    <d v="1899-12-30T13:17:00"/>
    <s v="SXV-538"/>
    <x v="1"/>
    <n v="52340"/>
    <n v="18420"/>
    <n v="33920"/>
    <n v="44147290"/>
    <x v="0"/>
    <x v="3"/>
    <x v="17"/>
    <x v="0"/>
    <n v="3517584"/>
    <x v="18"/>
    <d v="1899-12-30T12:22:00"/>
    <n v="52180"/>
    <n v="18510"/>
    <n v="33670"/>
    <n v="44109020"/>
    <x v="0"/>
    <s v="PATIO 4"/>
    <n v="-250"/>
    <n v="-7.3702830188679246E-3"/>
    <x v="0"/>
    <d v="1900-01-01T23:05:00"/>
  </r>
  <r>
    <n v="798"/>
    <n v="21157"/>
    <x v="18"/>
    <d v="1899-12-30T13:41:00"/>
    <s v="UPR-974"/>
    <x v="1"/>
    <n v="48620"/>
    <n v="17300"/>
    <n v="31320"/>
    <n v="44178610"/>
    <x v="0"/>
    <x v="3"/>
    <x v="17"/>
    <x v="0"/>
    <n v="3520364"/>
    <x v="18"/>
    <d v="1899-12-30T09:36:00"/>
    <n v="48520"/>
    <n v="17090"/>
    <n v="31430"/>
    <n v="44140450"/>
    <x v="0"/>
    <s v="PATIO 4"/>
    <n v="110"/>
    <n v="3.5121328224776501E-3"/>
    <x v="0"/>
    <d v="1900-01-01T19:55:00"/>
  </r>
  <r>
    <n v="799"/>
    <n v="21158"/>
    <x v="18"/>
    <d v="1899-12-30T13:57:00"/>
    <s v="WMB-234"/>
    <x v="1"/>
    <n v="48720"/>
    <n v="18000"/>
    <n v="30720"/>
    <n v="44209330"/>
    <x v="0"/>
    <x v="3"/>
    <x v="16"/>
    <x v="0"/>
    <n v="3514104"/>
    <x v="16"/>
    <d v="1899-12-30T21:26:00"/>
    <n v="48580"/>
    <n v="17820"/>
    <n v="30760"/>
    <n v="44171210"/>
    <x v="0"/>
    <s v="PATIO 4"/>
    <n v="40"/>
    <n v="1.3020833333333333E-3"/>
    <x v="0"/>
    <d v="1899-12-30T07:29:00"/>
  </r>
  <r>
    <n v="800"/>
    <n v="21161"/>
    <x v="18"/>
    <d v="1899-12-30T14:18:00"/>
    <s v="JYW-480"/>
    <x v="1"/>
    <n v="51760"/>
    <n v="18330"/>
    <n v="33430"/>
    <n v="44242760"/>
    <x v="0"/>
    <x v="5"/>
    <x v="16"/>
    <x v="0"/>
    <n v="3514185"/>
    <x v="16"/>
    <d v="1899-12-30T21:45:00"/>
    <n v="51480"/>
    <n v="18050"/>
    <n v="33430"/>
    <n v="44204640"/>
    <x v="0"/>
    <s v="PATIO 4"/>
    <n v="1.0000000000000001E-5"/>
    <n v="0"/>
    <x v="0"/>
    <d v="1899-12-30T07:27:00"/>
  </r>
  <r>
    <n v="801"/>
    <n v="21166"/>
    <x v="18"/>
    <d v="1899-12-30T14:30:00"/>
    <s v="GDY-710"/>
    <x v="1"/>
    <n v="51740"/>
    <n v="17930"/>
    <n v="33810"/>
    <n v="44276570"/>
    <x v="0"/>
    <x v="5"/>
    <x v="16"/>
    <x v="0"/>
    <n v="3514184"/>
    <x v="16"/>
    <d v="1899-12-30T21:39:00"/>
    <n v="51460"/>
    <n v="17750"/>
    <n v="33710"/>
    <n v="44238350"/>
    <x v="0"/>
    <s v="PATIO 4"/>
    <n v="-100"/>
    <n v="-2.9577048210588583E-3"/>
    <x v="0"/>
    <d v="1899-12-30T07:09:00"/>
  </r>
  <r>
    <n v="802"/>
    <n v="21167"/>
    <x v="18"/>
    <d v="1899-12-30T14:47:00"/>
    <s v="SSW-836"/>
    <x v="1"/>
    <n v="49000"/>
    <n v="17470"/>
    <n v="31530"/>
    <n v="44308100"/>
    <x v="0"/>
    <x v="3"/>
    <x v="16"/>
    <x v="0"/>
    <n v="3514205"/>
    <x v="16"/>
    <d v="1899-12-30T21:51:00"/>
    <n v="48880"/>
    <n v="17320"/>
    <n v="31560"/>
    <n v="44269910"/>
    <x v="0"/>
    <s v="PATIO 4"/>
    <n v="30"/>
    <n v="9.5147478591817321E-4"/>
    <x v="0"/>
    <d v="1899-12-30T07:04:00"/>
  </r>
  <r>
    <n v="803"/>
    <n v="21177"/>
    <x v="18"/>
    <d v="1899-12-30T15:18:00"/>
    <s v="WAD-711"/>
    <x v="1"/>
    <n v="48740"/>
    <n v="18040"/>
    <n v="30700"/>
    <n v="44338800"/>
    <x v="1"/>
    <x v="3"/>
    <x v="1"/>
    <x v="1"/>
    <n v="3514264"/>
    <x v="16"/>
    <d v="1899-12-30T22:20:00"/>
    <n v="48700"/>
    <n v="17960"/>
    <n v="30740"/>
    <n v="44300650"/>
    <x v="1"/>
    <s v="PATIO 4"/>
    <n v="40"/>
    <n v="1.3029315960912053E-3"/>
    <x v="0"/>
    <d v="1899-12-30T07:02:00"/>
  </r>
  <r>
    <n v="804"/>
    <n v="21178"/>
    <x v="18"/>
    <d v="1899-12-30T15:23:00"/>
    <s v="WLW-577"/>
    <x v="1"/>
    <n v="51580"/>
    <n v="17360"/>
    <n v="34220"/>
    <n v="44373020"/>
    <x v="1"/>
    <x v="2"/>
    <x v="1"/>
    <x v="1"/>
    <n v="3514224"/>
    <x v="16"/>
    <d v="1899-12-30T22:03:00"/>
    <n v="51540"/>
    <n v="17220"/>
    <n v="34320"/>
    <n v="44334970"/>
    <x v="1"/>
    <s v="PATIO 4"/>
    <n v="100"/>
    <n v="2.9222676797194622E-3"/>
    <x v="0"/>
    <d v="1899-12-30T06:40:00"/>
  </r>
  <r>
    <n v="805"/>
    <n v="21179"/>
    <x v="18"/>
    <d v="1899-12-30T15:34:00"/>
    <s v="SRN-015"/>
    <x v="1"/>
    <n v="52280"/>
    <n v="18470"/>
    <n v="33810"/>
    <n v="44406830"/>
    <x v="1"/>
    <x v="2"/>
    <x v="1"/>
    <x v="1"/>
    <n v="3514285"/>
    <x v="16"/>
    <d v="1899-12-30T22:31:00"/>
    <n v="52300"/>
    <n v="18540"/>
    <n v="33760"/>
    <n v="44368730"/>
    <x v="1"/>
    <s v="PATIO 4"/>
    <n v="-50"/>
    <n v="-1.4788524105294291E-3"/>
    <x v="0"/>
    <d v="1899-12-30T06:57:00"/>
  </r>
  <r>
    <n v="806"/>
    <n v="21201"/>
    <x v="18"/>
    <d v="1899-12-30T16:40:00"/>
    <s v="TDU-211"/>
    <x v="1"/>
    <n v="52260"/>
    <n v="17290"/>
    <n v="34970"/>
    <n v="44441800"/>
    <x v="3"/>
    <x v="2"/>
    <x v="15"/>
    <x v="3"/>
    <n v="3514704"/>
    <x v="19"/>
    <d v="1899-12-30T09:46:00"/>
    <n v="52540"/>
    <n v="17500"/>
    <n v="35040"/>
    <n v="44403770"/>
    <x v="0"/>
    <s v="PATIO 4"/>
    <n v="70"/>
    <n v="2.0017157563625965E-3"/>
    <x v="0"/>
    <d v="1899-12-30T17:06:00"/>
  </r>
  <r>
    <n v="807"/>
    <n v="21205"/>
    <x v="18"/>
    <d v="1899-12-30T16:55:00"/>
    <s v="JRO-994"/>
    <x v="1"/>
    <n v="48660"/>
    <n v="17320"/>
    <n v="31340"/>
    <n v="44473140"/>
    <x v="1"/>
    <x v="3"/>
    <x v="18"/>
    <x v="1"/>
    <n v="3515044"/>
    <x v="20"/>
    <d v="1899-12-30T17:16:00"/>
    <n v="48520"/>
    <n v="17160"/>
    <n v="31360"/>
    <n v="44435130"/>
    <x v="1"/>
    <s v="PATIO 4"/>
    <n v="20"/>
    <n v="6.3816209317166565E-4"/>
    <x v="0"/>
    <d v="1900-01-01T00:21:00"/>
  </r>
  <r>
    <n v="808"/>
    <n v="21215"/>
    <x v="18"/>
    <d v="1899-12-30T17:19:00"/>
    <s v="WHM-975"/>
    <x v="1"/>
    <n v="52140"/>
    <n v="19350"/>
    <n v="32790"/>
    <n v="44505930"/>
    <x v="3"/>
    <x v="2"/>
    <x v="15"/>
    <x v="3"/>
    <n v="3514584"/>
    <x v="19"/>
    <d v="1899-12-30T08:32:00"/>
    <n v="52140"/>
    <n v="19410"/>
    <n v="32730"/>
    <n v="44467860"/>
    <x v="0"/>
    <s v="PATIO 4"/>
    <n v="-60"/>
    <n v="-1.8298261665141812E-3"/>
    <x v="0"/>
    <d v="1899-12-30T15:13:00"/>
  </r>
  <r>
    <n v="809"/>
    <n v="21219"/>
    <x v="18"/>
    <d v="1899-12-30T17:34:00"/>
    <s v="JRP-019"/>
    <x v="1"/>
    <n v="48720"/>
    <n v="17200"/>
    <n v="31520"/>
    <n v="44537450"/>
    <x v="3"/>
    <x v="3"/>
    <x v="15"/>
    <x v="3"/>
    <n v="3516884"/>
    <x v="18"/>
    <d v="1899-12-30T08:47:00"/>
    <n v="48580"/>
    <n v="17090"/>
    <n v="31490"/>
    <n v="44499350"/>
    <x v="0"/>
    <s v="PATIO 4"/>
    <n v="-30"/>
    <n v="-9.5177664974619293E-4"/>
    <x v="0"/>
    <d v="1900-01-01T15:13:00"/>
  </r>
  <r>
    <n v="810"/>
    <n v="21234"/>
    <x v="18"/>
    <d v="1899-12-30T19:03:00"/>
    <s v="JRP-080"/>
    <x v="1"/>
    <n v="48300"/>
    <n v="17370"/>
    <n v="30930"/>
    <n v="44568380"/>
    <x v="0"/>
    <x v="3"/>
    <x v="16"/>
    <x v="0"/>
    <n v="3514504"/>
    <x v="19"/>
    <d v="1899-12-30T07:56:00"/>
    <n v="48100"/>
    <n v="17450"/>
    <n v="30650"/>
    <n v="44530000"/>
    <x v="0"/>
    <s v="PATIO 4"/>
    <n v="-280"/>
    <n v="-9.0526996443582291E-3"/>
    <x v="0"/>
    <d v="1899-12-30T12:53:00"/>
  </r>
  <r>
    <n v="811"/>
    <n v="21235"/>
    <x v="18"/>
    <d v="1899-12-30T19:18:00"/>
    <s v="TSR-898"/>
    <x v="1"/>
    <n v="48700"/>
    <n v="17690"/>
    <n v="31010"/>
    <n v="44599390"/>
    <x v="0"/>
    <x v="3"/>
    <x v="16"/>
    <x v="0"/>
    <n v="3514565"/>
    <x v="19"/>
    <d v="1899-12-30T08:11:00"/>
    <n v="48660"/>
    <n v="17760"/>
    <n v="30900"/>
    <n v="44560900"/>
    <x v="0"/>
    <s v="PATIO 4"/>
    <n v="-110"/>
    <n v="-3.547242824895195E-3"/>
    <x v="0"/>
    <d v="1899-12-30T12:53:00"/>
  </r>
  <r>
    <n v="812"/>
    <n v="21239"/>
    <x v="18"/>
    <d v="1899-12-30T19:32:00"/>
    <s v="ZDA-274"/>
    <x v="1"/>
    <n v="48360"/>
    <n v="17280"/>
    <n v="31080"/>
    <n v="44630470"/>
    <x v="0"/>
    <x v="3"/>
    <x v="16"/>
    <x v="0"/>
    <n v="3514464"/>
    <x v="19"/>
    <d v="1899-12-30T07:45:00"/>
    <n v="48160"/>
    <n v="17330"/>
    <n v="30830"/>
    <n v="44591730"/>
    <x v="0"/>
    <s v="PATIO 4"/>
    <n v="-250"/>
    <n v="-8.0437580437580439E-3"/>
    <x v="0"/>
    <d v="1899-12-30T12:13:00"/>
  </r>
  <r>
    <n v="813"/>
    <n v="21242"/>
    <x v="18"/>
    <d v="1899-12-30T19:42:00"/>
    <s v="SRP-675"/>
    <x v="1"/>
    <n v="52160"/>
    <n v="17970"/>
    <n v="34190"/>
    <n v="44664660"/>
    <x v="0"/>
    <x v="3"/>
    <x v="17"/>
    <x v="0"/>
    <n v="3517724"/>
    <x v="18"/>
    <d v="1899-12-30T13:58:00"/>
    <n v="52340"/>
    <n v="18470"/>
    <n v="33870"/>
    <n v="44625600"/>
    <x v="0"/>
    <s v="PATIO 4"/>
    <n v="-320"/>
    <n v="-9.3594618309447205E-3"/>
    <x v="0"/>
    <d v="1900-01-01T18:16:00"/>
  </r>
  <r>
    <n v="814"/>
    <n v="21243"/>
    <x v="18"/>
    <d v="1899-12-30T20:00:00"/>
    <s v="JRP-057"/>
    <x v="1"/>
    <n v="48200"/>
    <n v="17200"/>
    <n v="31000"/>
    <n v="44695660"/>
    <x v="0"/>
    <x v="3"/>
    <x v="16"/>
    <x v="0"/>
    <n v="3514564"/>
    <x v="19"/>
    <d v="1899-12-30T08:05:00"/>
    <n v="47920"/>
    <n v="17100"/>
    <n v="30820"/>
    <n v="44656420"/>
    <x v="0"/>
    <s v="PATIO 4"/>
    <n v="-180"/>
    <n v="-5.8064516129032262E-3"/>
    <x v="0"/>
    <d v="1899-12-30T12:05:00"/>
  </r>
  <r>
    <n v="815"/>
    <n v="21250"/>
    <x v="18"/>
    <d v="1899-12-30T20:15:00"/>
    <s v="JRO-999"/>
    <x v="1"/>
    <n v="48360"/>
    <n v="17380"/>
    <n v="30980"/>
    <n v="44726640"/>
    <x v="0"/>
    <x v="3"/>
    <x v="17"/>
    <x v="0"/>
    <n v="3517324"/>
    <x v="18"/>
    <d v="1899-12-30T10:33:00"/>
    <n v="48200"/>
    <n v="17210"/>
    <n v="30990"/>
    <n v="44687410"/>
    <x v="0"/>
    <s v="PATIO 4"/>
    <n v="10"/>
    <n v="3.2278889606197545E-4"/>
    <x v="0"/>
    <d v="1900-01-01T14:18:00"/>
  </r>
  <r>
    <n v="816"/>
    <n v="21278"/>
    <x v="18"/>
    <d v="1899-12-30T23:20:00"/>
    <s v="TMF-819"/>
    <x v="1"/>
    <n v="47880"/>
    <n v="17530"/>
    <n v="30350"/>
    <n v="44756990"/>
    <x v="0"/>
    <x v="3"/>
    <x v="17"/>
    <x v="0"/>
    <n v="3520164"/>
    <x v="18"/>
    <d v="1899-12-30T20:35:00"/>
    <n v="47720"/>
    <n v="17280"/>
    <n v="30440"/>
    <n v="44717850"/>
    <x v="0"/>
    <s v="PATIO 4"/>
    <n v="90"/>
    <n v="2.9654036243822075E-3"/>
    <x v="0"/>
    <d v="1900-01-01T21:15:00"/>
  </r>
  <r>
    <n v="817"/>
    <n v="21282"/>
    <x v="18"/>
    <d v="1899-12-30T23:07:00"/>
    <s v="JRP-060"/>
    <x v="1"/>
    <n v="48540"/>
    <n v="17400"/>
    <n v="31140"/>
    <n v="44788130"/>
    <x v="0"/>
    <x v="3"/>
    <x v="17"/>
    <x v="0"/>
    <n v="3518024"/>
    <x v="18"/>
    <d v="1899-12-30T13:50:00"/>
    <n v="48480"/>
    <n v="17050"/>
    <n v="31430"/>
    <n v="44749280"/>
    <x v="0"/>
    <s v="PATIO 4"/>
    <n v="290"/>
    <n v="9.3127809890815663E-3"/>
    <x v="0"/>
    <d v="1900-01-01T14:43:00"/>
  </r>
  <r>
    <n v="818"/>
    <n v="21283"/>
    <x v="18"/>
    <d v="1899-12-30T23:34:00"/>
    <s v="SXU-870"/>
    <x v="1"/>
    <n v="48220"/>
    <n v="17530"/>
    <n v="30690"/>
    <n v="44818820"/>
    <x v="0"/>
    <x v="3"/>
    <x v="17"/>
    <x v="0"/>
    <n v="3520365"/>
    <x v="18"/>
    <d v="1899-12-30T21:50:00"/>
    <n v="48120"/>
    <n v="17340"/>
    <n v="30780"/>
    <n v="44780060"/>
    <x v="0"/>
    <s v="PATIO 4"/>
    <n v="90"/>
    <n v="2.9325513196480938E-3"/>
    <x v="0"/>
    <d v="1900-01-01T22:16:00"/>
  </r>
  <r>
    <n v="819"/>
    <n v="21290"/>
    <x v="18"/>
    <d v="1899-12-30T23:54:00"/>
    <s v="WNP-941"/>
    <x v="1"/>
    <n v="51460"/>
    <n v="17570"/>
    <n v="33890"/>
    <n v="44852710"/>
    <x v="0"/>
    <x v="4"/>
    <x v="17"/>
    <x v="0"/>
    <n v="3516964"/>
    <x v="18"/>
    <d v="1899-12-30T08:56:00"/>
    <n v="51420"/>
    <n v="17690"/>
    <n v="33730"/>
    <n v="44813790"/>
    <x v="0"/>
    <s v="PATIO 4"/>
    <n v="-160"/>
    <n v="-4.7211566833874298E-3"/>
    <x v="0"/>
    <d v="1900-01-01T09:02:00"/>
  </r>
  <r>
    <n v="820"/>
    <n v="21293"/>
    <x v="18"/>
    <d v="1899-12-30T23:58:00"/>
    <s v="LJZ-672"/>
    <x v="1"/>
    <n v="51800"/>
    <n v="18690"/>
    <n v="33110"/>
    <n v="44885820"/>
    <x v="0"/>
    <x v="4"/>
    <x v="17"/>
    <x v="0"/>
    <n v="3517064"/>
    <x v="18"/>
    <d v="1899-12-30T09:22:00"/>
    <n v="51280"/>
    <n v="18760"/>
    <n v="32520"/>
    <n v="44846310"/>
    <x v="0"/>
    <s v="PATIO 4"/>
    <n v="-590"/>
    <n v="-1.7819389912413167E-2"/>
    <x v="0"/>
    <d v="1900-01-01T09:24:00"/>
  </r>
  <r>
    <n v="821"/>
    <n v="21301"/>
    <x v="19"/>
    <d v="1899-12-30T02:59:48"/>
    <s v="STW-825"/>
    <x v="1"/>
    <n v="49400"/>
    <n v="17280"/>
    <n v="32120"/>
    <n v="44917940"/>
    <x v="3"/>
    <x v="4"/>
    <x v="15"/>
    <x v="3"/>
    <n v="3517244"/>
    <x v="18"/>
    <d v="1899-12-30T10:14:00"/>
    <n v="49540"/>
    <n v="17320"/>
    <n v="32220"/>
    <n v="44878530"/>
    <x v="0"/>
    <s v="PATIO 4"/>
    <n v="100"/>
    <n v="3.1133250311332502E-3"/>
    <x v="0"/>
    <d v="1900-01-01T07:14:12"/>
  </r>
  <r>
    <n v="822"/>
    <n v="21302"/>
    <x v="19"/>
    <d v="1899-12-30T02:28:41"/>
    <s v="TKF-858"/>
    <x v="1"/>
    <n v="47980"/>
    <n v="17970"/>
    <n v="30010"/>
    <n v="44947950"/>
    <x v="0"/>
    <x v="3"/>
    <x v="17"/>
    <x v="0"/>
    <n v="3515844"/>
    <x v="20"/>
    <d v="1899-12-30T21:08:00"/>
    <n v="47800"/>
    <n v="17790"/>
    <n v="30010"/>
    <n v="44908540"/>
    <x v="0"/>
    <s v="PATIO 4"/>
    <n v="1.0000000000000001E-5"/>
    <n v="0"/>
    <x v="0"/>
    <d v="1899-12-31T18:39:19"/>
  </r>
  <r>
    <n v="823"/>
    <n v="21303"/>
    <x v="19"/>
    <d v="1899-12-30T02:32:50"/>
    <s v="GDX-062"/>
    <x v="1"/>
    <n v="51700"/>
    <n v="17690"/>
    <n v="34010"/>
    <n v="44981960"/>
    <x v="3"/>
    <x v="4"/>
    <x v="15"/>
    <x v="3"/>
    <n v="3517084"/>
    <x v="18"/>
    <d v="1899-12-30T09:40:00"/>
    <n v="51700"/>
    <n v="17710"/>
    <n v="33990"/>
    <n v="44942530"/>
    <x v="0"/>
    <s v="PATIO 4"/>
    <n v="-20"/>
    <n v="-5.8806233460746834E-4"/>
    <x v="0"/>
    <d v="1900-01-01T07:07:10"/>
  </r>
  <r>
    <n v="824"/>
    <n v="21311"/>
    <x v="19"/>
    <d v="1899-12-30T03:19:54"/>
    <s v="TRL-403"/>
    <x v="1"/>
    <n v="51300"/>
    <n v="18180"/>
    <n v="33120"/>
    <n v="45015080"/>
    <x v="0"/>
    <x v="5"/>
    <x v="17"/>
    <x v="0"/>
    <n v="3514944"/>
    <x v="20"/>
    <d v="1899-12-30T17:04:00"/>
    <n v="51020"/>
    <n v="18000"/>
    <n v="33020"/>
    <n v="44975550"/>
    <x v="0"/>
    <s v="PATIO 4"/>
    <n v="-100"/>
    <n v="-3.0193236714975845E-3"/>
    <x v="0"/>
    <d v="1899-12-31T13:44:06"/>
  </r>
  <r>
    <n v="825"/>
    <n v="21316"/>
    <x v="19"/>
    <d v="1899-12-30T03:47:15"/>
    <s v="XVH-367"/>
    <x v="1"/>
    <n v="47760"/>
    <n v="17360"/>
    <n v="30400"/>
    <n v="45045480"/>
    <x v="0"/>
    <x v="3"/>
    <x v="17"/>
    <x v="0"/>
    <n v="3515984"/>
    <x v="20"/>
    <d v="1899-12-30T21:49:00"/>
    <n v="47740"/>
    <n v="17230"/>
    <n v="30510"/>
    <n v="45006060"/>
    <x v="0"/>
    <s v="PATIO 4"/>
    <n v="110"/>
    <n v="3.6184210526315789E-3"/>
    <x v="0"/>
    <d v="1899-12-31T18:01:45"/>
  </r>
  <r>
    <n v="826"/>
    <n v="21320"/>
    <x v="19"/>
    <d v="1899-12-30T04:01:48"/>
    <s v="SRN-721"/>
    <x v="1"/>
    <n v="52040"/>
    <n v="17260"/>
    <n v="34780"/>
    <n v="45080260"/>
    <x v="0"/>
    <x v="3"/>
    <x v="17"/>
    <x v="0"/>
    <n v="3515544"/>
    <x v="20"/>
    <d v="1899-12-30T20:15:00"/>
    <n v="52420"/>
    <n v="17380"/>
    <n v="35040"/>
    <n v="45041100"/>
    <x v="0"/>
    <s v="PATIO 4"/>
    <n v="260"/>
    <n v="7.4755606670500289E-3"/>
    <x v="0"/>
    <d v="1899-12-31T16:13:12"/>
  </r>
  <r>
    <n v="827"/>
    <n v="21323"/>
    <x v="19"/>
    <d v="1899-12-30T04:08:03"/>
    <s v="TTG-466"/>
    <x v="1"/>
    <n v="52160"/>
    <n v="18400"/>
    <n v="33760"/>
    <n v="45114020"/>
    <x v="0"/>
    <x v="5"/>
    <x v="17"/>
    <x v="0"/>
    <n v="3514964"/>
    <x v="20"/>
    <d v="1899-12-30T17:10:00"/>
    <n v="51920"/>
    <n v="18240"/>
    <n v="33680"/>
    <n v="45074780"/>
    <x v="0"/>
    <s v="PATIO 4"/>
    <n v="-80"/>
    <n v="-2.3696682464454978E-3"/>
    <x v="0"/>
    <d v="1899-12-31T13:01:57"/>
  </r>
  <r>
    <n v="828"/>
    <n v="21326"/>
    <x v="19"/>
    <d v="1899-12-30T04:20:41"/>
    <s v="JRP-091"/>
    <x v="1"/>
    <n v="48340"/>
    <n v="17630"/>
    <n v="30710"/>
    <n v="45144730"/>
    <x v="0"/>
    <x v="3"/>
    <x v="17"/>
    <x v="0"/>
    <n v="3515244"/>
    <x v="20"/>
    <d v="1899-12-30T18:05:00"/>
    <n v="48260"/>
    <n v="17560"/>
    <n v="30700"/>
    <n v="45105480"/>
    <x v="0"/>
    <s v="PATIO 4"/>
    <n v="-10"/>
    <n v="-3.2562683165092806E-4"/>
    <x v="0"/>
    <d v="1899-12-31T13:44:19"/>
  </r>
  <r>
    <n v="829"/>
    <n v="21328"/>
    <x v="19"/>
    <d v="1899-12-30T04:31:53"/>
    <s v="TDK-395"/>
    <x v="1"/>
    <n v="48420"/>
    <n v="17660"/>
    <n v="30760"/>
    <n v="45175490"/>
    <x v="0"/>
    <x v="3"/>
    <x v="17"/>
    <x v="0"/>
    <n v="3516044"/>
    <x v="20"/>
    <d v="1899-12-30T22:03:00"/>
    <n v="48380"/>
    <n v="17640"/>
    <n v="30740"/>
    <n v="45136220"/>
    <x v="0"/>
    <s v="PATIO 4"/>
    <n v="-20"/>
    <n v="-6.5019505851755528E-4"/>
    <x v="0"/>
    <d v="1899-12-31T17:31:07"/>
  </r>
  <r>
    <n v="830"/>
    <n v="21331"/>
    <x v="19"/>
    <d v="1899-12-30T05:05:36"/>
    <s v="SMA-268"/>
    <x v="1"/>
    <n v="48860"/>
    <n v="17390"/>
    <n v="31470"/>
    <n v="45206960"/>
    <x v="0"/>
    <x v="3"/>
    <x v="17"/>
    <x v="0"/>
    <n v="3520424"/>
    <x v="18"/>
    <d v="1899-12-30T22:03:00"/>
    <n v="48860"/>
    <n v="17200"/>
    <n v="31660"/>
    <n v="45167880"/>
    <x v="0"/>
    <s v="PATIO 4"/>
    <n v="190"/>
    <n v="6.0374960279631395E-3"/>
    <x v="0"/>
    <d v="1900-01-01T16:57:24"/>
  </r>
  <r>
    <n v="831"/>
    <n v="21333"/>
    <x v="19"/>
    <d v="1899-12-30T05:52:41"/>
    <s v="TGA-220"/>
    <x v="1"/>
    <n v="51840"/>
    <n v="18090"/>
    <n v="33750"/>
    <n v="45240710"/>
    <x v="0"/>
    <x v="5"/>
    <x v="17"/>
    <x v="0"/>
    <n v="3515064"/>
    <x v="20"/>
    <d v="1899-12-30T17:26:00"/>
    <n v="51720"/>
    <n v="17920"/>
    <n v="33800"/>
    <n v="45201680"/>
    <x v="0"/>
    <s v="PATIO 4"/>
    <n v="50"/>
    <n v="1.4814814814814814E-3"/>
    <x v="0"/>
    <d v="1899-12-31T11:33:19"/>
  </r>
  <r>
    <n v="832"/>
    <n v="21334"/>
    <x v="19"/>
    <d v="1899-12-30T05:55:32"/>
    <s v="KUK-608"/>
    <x v="1"/>
    <n v="52620"/>
    <n v="18240"/>
    <n v="34380"/>
    <n v="45275090"/>
    <x v="3"/>
    <x v="2"/>
    <x v="15"/>
    <x v="3"/>
    <n v="3521865"/>
    <x v="21"/>
    <d v="1899-12-30T10:43:00"/>
    <n v="52400"/>
    <n v="18000"/>
    <n v="34400"/>
    <n v="45236080"/>
    <x v="0"/>
    <s v="PATIO 4"/>
    <n v="20"/>
    <n v="5.8173356602675972E-4"/>
    <x v="0"/>
    <d v="1900-01-02T04:47:28"/>
  </r>
  <r>
    <n v="833"/>
    <n v="21337"/>
    <x v="19"/>
    <d v="1899-12-30T07:52:34"/>
    <s v="SMI-498"/>
    <x v="1"/>
    <n v="48500"/>
    <n v="17500"/>
    <n v="31000"/>
    <n v="45306090"/>
    <x v="0"/>
    <x v="3"/>
    <x v="17"/>
    <x v="0"/>
    <n v="3516084"/>
    <x v="20"/>
    <d v="1899-12-30T22:12:00"/>
    <n v="48720"/>
    <n v="17950"/>
    <n v="30770"/>
    <n v="45266850"/>
    <x v="0"/>
    <s v="PATIO 4"/>
    <n v="-230"/>
    <n v="-7.4193548387096776E-3"/>
    <x v="0"/>
    <d v="1899-12-31T14:19:26"/>
  </r>
  <r>
    <n v="834"/>
    <n v="21338"/>
    <x v="19"/>
    <d v="1899-12-30T07:49:06"/>
    <s v="SZM-785"/>
    <x v="1"/>
    <n v="52240"/>
    <n v="17800"/>
    <n v="34440"/>
    <n v="45340530"/>
    <x v="0"/>
    <x v="2"/>
    <x v="17"/>
    <x v="0"/>
    <n v="3520104"/>
    <x v="18"/>
    <d v="1899-12-30T20:23:00"/>
    <n v="52240"/>
    <n v="17940"/>
    <n v="34300"/>
    <n v="45301150"/>
    <x v="0"/>
    <s v="PATIO 4"/>
    <n v="-140"/>
    <n v="-4.0650406504065045E-3"/>
    <x v="0"/>
    <d v="1900-01-01T12:33:54"/>
  </r>
  <r>
    <n v="835"/>
    <n v="21345"/>
    <x v="19"/>
    <d v="1899-12-30T08:18:46"/>
    <s v="JRP-054"/>
    <x v="1"/>
    <n v="48600"/>
    <n v="17400"/>
    <n v="31200"/>
    <n v="45371730"/>
    <x v="0"/>
    <x v="3"/>
    <x v="17"/>
    <x v="0"/>
    <n v="3517004"/>
    <x v="18"/>
    <d v="1899-12-30T09:09:00"/>
    <n v="48720"/>
    <n v="17350"/>
    <n v="31370"/>
    <n v="45332520"/>
    <x v="0"/>
    <s v="PATIO 4"/>
    <n v="170"/>
    <n v="5.4487179487179484E-3"/>
    <x v="0"/>
    <d v="1900-01-01T00:50:14"/>
  </r>
  <r>
    <n v="836"/>
    <n v="21346"/>
    <x v="19"/>
    <d v="1899-12-30T08:33:07"/>
    <s v="SZW-990"/>
    <x v="1"/>
    <n v="52340"/>
    <n v="18780"/>
    <n v="33560"/>
    <n v="45405290"/>
    <x v="0"/>
    <x v="2"/>
    <x v="17"/>
    <x v="0"/>
    <n v="3515684"/>
    <x v="20"/>
    <d v="1899-12-30T20:22:00"/>
    <n v="52220"/>
    <n v="18750"/>
    <n v="33470"/>
    <n v="45365990"/>
    <x v="0"/>
    <s v="PATIO 4"/>
    <n v="-90"/>
    <n v="-2.6817640047675805E-3"/>
    <x v="0"/>
    <d v="1899-12-31T11:48:53"/>
  </r>
  <r>
    <n v="837"/>
    <n v="21347"/>
    <x v="19"/>
    <d v="1899-12-30T08:42:35"/>
    <s v="SOE-646"/>
    <x v="1"/>
    <n v="48060"/>
    <n v="16550"/>
    <n v="31510"/>
    <n v="45436800"/>
    <x v="0"/>
    <x v="3"/>
    <x v="17"/>
    <x v="0"/>
    <n v="3517104"/>
    <x v="18"/>
    <d v="1899-12-30T09:41:00"/>
    <n v="48360"/>
    <n v="16760"/>
    <n v="31600"/>
    <n v="45397590"/>
    <x v="0"/>
    <s v="PATIO 4"/>
    <n v="90"/>
    <n v="2.8562361155188829E-3"/>
    <x v="0"/>
    <d v="1900-01-01T00:58:25"/>
  </r>
  <r>
    <n v="838"/>
    <n v="21351"/>
    <x v="19"/>
    <d v="1899-12-30T08:46:59"/>
    <s v="SWM-440"/>
    <x v="1"/>
    <n v="50500"/>
    <n v="18020"/>
    <n v="32480"/>
    <n v="45469280"/>
    <x v="0"/>
    <x v="5"/>
    <x v="17"/>
    <x v="0"/>
    <n v="3515424"/>
    <x v="20"/>
    <d v="1899-12-30T18:54:00"/>
    <n v="50400"/>
    <n v="17970"/>
    <n v="32430"/>
    <n v="45430020"/>
    <x v="0"/>
    <s v="PATIO 4"/>
    <n v="-50"/>
    <n v="-1.539408866995074E-3"/>
    <x v="0"/>
    <d v="1899-12-31T10:07:01"/>
  </r>
  <r>
    <n v="839"/>
    <n v="21363"/>
    <x v="19"/>
    <d v="1899-12-30T09:15:15"/>
    <s v="JRP-053"/>
    <x v="1"/>
    <n v="48480"/>
    <n v="17390"/>
    <n v="31090"/>
    <n v="45500370"/>
    <x v="0"/>
    <x v="3"/>
    <x v="17"/>
    <x v="0"/>
    <n v="3515284"/>
    <x v="20"/>
    <d v="1899-12-30T18:13:00"/>
    <n v="48440"/>
    <n v="17280"/>
    <n v="31160"/>
    <n v="45461180"/>
    <x v="0"/>
    <s v="PATIO 4"/>
    <n v="70"/>
    <n v="2.2515278224509491E-3"/>
    <x v="0"/>
    <d v="1899-12-31T08:57:45"/>
  </r>
  <r>
    <n v="840"/>
    <n v="21366"/>
    <x v="19"/>
    <d v="1899-12-30T09:21:43"/>
    <s v="TDZ-232"/>
    <x v="1"/>
    <n v="52620"/>
    <n v="19070"/>
    <n v="33550"/>
    <n v="45533920"/>
    <x v="1"/>
    <x v="2"/>
    <x v="18"/>
    <x v="1"/>
    <n v="3514864"/>
    <x v="20"/>
    <d v="1899-12-30T16:56:00"/>
    <n v="52620"/>
    <n v="19070"/>
    <n v="33550"/>
    <n v="45494730"/>
    <x v="1"/>
    <s v="PATIO 4"/>
    <n v="1.0000000000000001E-5"/>
    <n v="0"/>
    <x v="0"/>
    <d v="1899-12-31T07:34:17"/>
  </r>
  <r>
    <n v="841"/>
    <n v="21371"/>
    <x v="19"/>
    <d v="1899-12-30T09:40:24"/>
    <s v="SZX-580"/>
    <x v="1"/>
    <n v="51400"/>
    <n v="17490"/>
    <n v="33910"/>
    <n v="45567830"/>
    <x v="0"/>
    <x v="2"/>
    <x v="17"/>
    <x v="0"/>
    <n v="3516944"/>
    <x v="18"/>
    <d v="1899-12-30T08:50:00"/>
    <n v="51320"/>
    <n v="17450"/>
    <n v="33870"/>
    <n v="45528600"/>
    <x v="0"/>
    <s v="PATIO 4"/>
    <n v="-40"/>
    <n v="-1.1795930404010617E-3"/>
    <x v="0"/>
    <d v="1899-12-31T23:09:36"/>
  </r>
  <r>
    <n v="842"/>
    <n v="21375"/>
    <x v="19"/>
    <d v="1899-12-30T09:51:52"/>
    <s v="XVM-605"/>
    <x v="1"/>
    <n v="49340"/>
    <n v="17710"/>
    <n v="31630"/>
    <n v="45599460"/>
    <x v="0"/>
    <x v="3"/>
    <x v="17"/>
    <x v="0"/>
    <n v="3515924"/>
    <x v="20"/>
    <d v="1899-12-30T21:33:00"/>
    <n v="49380"/>
    <n v="17820"/>
    <n v="31560"/>
    <n v="45560160"/>
    <x v="0"/>
    <s v="PATIO 4"/>
    <n v="-70"/>
    <n v="-2.2130888397091371E-3"/>
    <x v="0"/>
    <d v="1899-12-31T11:41:08"/>
  </r>
  <r>
    <n v="843"/>
    <n v="21378"/>
    <x v="19"/>
    <d v="1899-12-30T09:59:47"/>
    <s v="TLK-055"/>
    <x v="1"/>
    <n v="48800"/>
    <n v="17360"/>
    <n v="31440"/>
    <n v="45630900"/>
    <x v="0"/>
    <x v="3"/>
    <x v="19"/>
    <x v="0"/>
    <n v="3517504"/>
    <x v="18"/>
    <d v="1899-12-30T11:02:00"/>
    <n v="48620"/>
    <n v="17290"/>
    <n v="31330"/>
    <n v="45591490"/>
    <x v="0"/>
    <s v="PATIO 4"/>
    <n v="-110"/>
    <n v="-3.4987277353689568E-3"/>
    <x v="0"/>
    <d v="1900-01-01T01:02:13"/>
  </r>
  <r>
    <n v="844"/>
    <n v="21385"/>
    <x v="19"/>
    <d v="1899-12-30T10:26:01"/>
    <s v="TKC-576"/>
    <x v="1"/>
    <n v="51820"/>
    <n v="18410"/>
    <n v="33410"/>
    <n v="45664310"/>
    <x v="3"/>
    <x v="2"/>
    <x v="15"/>
    <x v="3"/>
    <n v="3515304"/>
    <x v="20"/>
    <d v="1899-12-30T18:25:00"/>
    <n v="51940"/>
    <n v="18540"/>
    <n v="33400"/>
    <n v="45624890"/>
    <x v="0"/>
    <s v="PATIO 4"/>
    <n v="-10"/>
    <n v="-2.9931158335827599E-4"/>
    <x v="0"/>
    <d v="1899-12-31T07:58:59"/>
  </r>
  <r>
    <n v="845"/>
    <n v="21386"/>
    <x v="19"/>
    <d v="1899-12-30T10:20:36"/>
    <s v="WZX-231"/>
    <x v="1"/>
    <n v="52580"/>
    <n v="18930"/>
    <n v="33650"/>
    <n v="45697960"/>
    <x v="0"/>
    <x v="2"/>
    <x v="17"/>
    <x v="0"/>
    <n v="3517184"/>
    <x v="18"/>
    <d v="1899-12-30T10:00:00"/>
    <n v="52660"/>
    <n v="19040"/>
    <n v="33620"/>
    <n v="45658510"/>
    <x v="0"/>
    <s v="PATIO 4"/>
    <n v="-30"/>
    <n v="-8.915304606240713E-4"/>
    <x v="0"/>
    <d v="1899-12-31T23:39:24"/>
  </r>
  <r>
    <n v="846"/>
    <n v="21387"/>
    <x v="19"/>
    <d v="1899-12-30T10:29:46"/>
    <s v="TKD-337"/>
    <x v="1"/>
    <n v="47060"/>
    <n v="16510"/>
    <n v="30550"/>
    <n v="45728510"/>
    <x v="0"/>
    <x v="3"/>
    <x v="17"/>
    <x v="0"/>
    <n v="3516144"/>
    <x v="20"/>
    <d v="1899-12-30T22:34:00"/>
    <n v="47140"/>
    <n v="16420"/>
    <n v="30720"/>
    <n v="45689230"/>
    <x v="0"/>
    <s v="PATIO 4"/>
    <n v="170"/>
    <n v="5.5646481178396072E-3"/>
    <x v="0"/>
    <d v="1899-12-31T12:04:14"/>
  </r>
  <r>
    <n v="847"/>
    <n v="21393"/>
    <x v="19"/>
    <d v="1899-12-30T10:50:26"/>
    <s v="SUL-148"/>
    <x v="1"/>
    <n v="48740"/>
    <n v="17650"/>
    <n v="31090"/>
    <n v="45759600"/>
    <x v="0"/>
    <x v="3"/>
    <x v="17"/>
    <x v="0"/>
    <n v="3517544"/>
    <x v="18"/>
    <d v="1899-12-30T11:25:00"/>
    <n v="48780"/>
    <n v="17560"/>
    <n v="31220"/>
    <n v="45720450"/>
    <x v="0"/>
    <s v="PATIO 4"/>
    <n v="130"/>
    <n v="4.1814088131231905E-3"/>
    <x v="0"/>
    <d v="1900-01-01T00:34:34"/>
  </r>
  <r>
    <n v="848"/>
    <n v="21394"/>
    <x v="19"/>
    <d v="1899-12-30T11:14:31"/>
    <s v="WMB-234"/>
    <x v="1"/>
    <n v="48840"/>
    <n v="17920"/>
    <n v="30920"/>
    <n v="45790520"/>
    <x v="0"/>
    <x v="3"/>
    <x v="17"/>
    <x v="0"/>
    <n v="3517904"/>
    <x v="18"/>
    <d v="1899-12-30T13:29:00"/>
    <n v="48940"/>
    <n v="17960"/>
    <n v="30980"/>
    <n v="45751430"/>
    <x v="0"/>
    <s v="PATIO 4"/>
    <n v="60"/>
    <n v="1.9404915912031048E-3"/>
    <x v="0"/>
    <d v="1900-01-01T02:14:29"/>
  </r>
  <r>
    <n v="849"/>
    <n v="21396"/>
    <x v="19"/>
    <d v="1899-12-30T10:56:44"/>
    <s v="SZX-503"/>
    <x v="1"/>
    <n v="52140"/>
    <n v="17540"/>
    <n v="34600"/>
    <n v="45825120"/>
    <x v="1"/>
    <x v="2"/>
    <x v="18"/>
    <x v="1"/>
    <n v="3517204"/>
    <x v="18"/>
    <d v="1899-12-30T10:07:00"/>
    <n v="52220"/>
    <n v="17450"/>
    <n v="34770"/>
    <n v="45786200"/>
    <x v="1"/>
    <s v="PATIO 4"/>
    <n v="170"/>
    <n v="4.9132947976878614E-3"/>
    <x v="0"/>
    <d v="1899-12-31T23:10:16"/>
  </r>
  <r>
    <n v="850"/>
    <n v="21397"/>
    <x v="19"/>
    <d v="1899-12-30T10:59:37"/>
    <s v="UNC-149"/>
    <x v="1"/>
    <n v="51960"/>
    <n v="17680"/>
    <n v="34280"/>
    <n v="45859400"/>
    <x v="3"/>
    <x v="2"/>
    <x v="15"/>
    <x v="3"/>
    <n v="3516164"/>
    <x v="20"/>
    <d v="1899-12-30T23:09:00"/>
    <n v="52320"/>
    <n v="17640"/>
    <n v="34680"/>
    <n v="45820880"/>
    <x v="0"/>
    <s v="PATIO 4"/>
    <n v="400"/>
    <n v="1.1668611435239206E-2"/>
    <x v="0"/>
    <d v="1899-12-31T12:09:23"/>
  </r>
  <r>
    <n v="851"/>
    <n v="21404"/>
    <x v="19"/>
    <d v="1899-12-30T11:23:33"/>
    <s v="VMT-018"/>
    <x v="1"/>
    <n v="52380"/>
    <n v="17160"/>
    <n v="35220"/>
    <n v="45894620"/>
    <x v="0"/>
    <x v="3"/>
    <x v="17"/>
    <x v="0"/>
    <n v="3515124"/>
    <x v="20"/>
    <d v="1899-12-30T17:41:00"/>
    <n v="52420"/>
    <n v="17370"/>
    <n v="35050"/>
    <n v="45855930"/>
    <x v="0"/>
    <s v="PATIO 4"/>
    <n v="-170"/>
    <n v="-4.8268029528676891E-3"/>
    <x v="0"/>
    <d v="1899-12-31T06:17:27"/>
  </r>
  <r>
    <n v="852"/>
    <n v="21414"/>
    <x v="19"/>
    <d v="1899-12-30T12:19:12"/>
    <s v="STO-302"/>
    <x v="1"/>
    <n v="51960"/>
    <n v="17280"/>
    <n v="34680"/>
    <n v="45929300"/>
    <x v="3"/>
    <x v="4"/>
    <x v="15"/>
    <x v="3"/>
    <n v="3517304"/>
    <x v="18"/>
    <d v="1899-12-30T10:23:00"/>
    <n v="51920"/>
    <n v="17290"/>
    <n v="34630"/>
    <n v="45890560"/>
    <x v="0"/>
    <s v="PATIO 4"/>
    <n v="-50"/>
    <n v="-1.4417531718569781E-3"/>
    <x v="0"/>
    <d v="1899-12-31T22:03:48"/>
  </r>
  <r>
    <n v="853"/>
    <n v="21423"/>
    <x v="19"/>
    <d v="1899-12-30T12:31:26"/>
    <s v="SKI-254"/>
    <x v="1"/>
    <n v="48160"/>
    <n v="17880"/>
    <n v="30280"/>
    <n v="45959580"/>
    <x v="0"/>
    <x v="3"/>
    <x v="17"/>
    <x v="0"/>
    <n v="3521505"/>
    <x v="21"/>
    <d v="1899-12-30T07:59:00"/>
    <n v="48240"/>
    <n v="17820"/>
    <n v="30420"/>
    <n v="45920980"/>
    <x v="0"/>
    <s v="PATIO 4"/>
    <n v="140"/>
    <n v="4.623513870541612E-3"/>
    <x v="0"/>
    <d v="1900-01-01T19:27:34"/>
  </r>
  <r>
    <n v="854"/>
    <n v="21434"/>
    <x v="19"/>
    <d v="1899-12-30T13:55:33"/>
    <s v="JRP-073"/>
    <x v="1"/>
    <n v="48560"/>
    <n v="17480"/>
    <n v="31080"/>
    <n v="45990660"/>
    <x v="0"/>
    <x v="3"/>
    <x v="17"/>
    <x v="0"/>
    <n v="3518164"/>
    <x v="18"/>
    <d v="1899-12-30T14:03:00"/>
    <n v="48840"/>
    <n v="17870"/>
    <n v="30970"/>
    <n v="45951950"/>
    <x v="0"/>
    <s v="PATIO 4"/>
    <n v="-110"/>
    <n v="-3.5392535392535394E-3"/>
    <x v="0"/>
    <d v="1900-01-01T00:07:27"/>
  </r>
  <r>
    <n v="855"/>
    <n v="21442"/>
    <x v="19"/>
    <d v="1899-12-30T14:35:45"/>
    <s v="SXS-558"/>
    <x v="1"/>
    <n v="48840"/>
    <n v="16780"/>
    <n v="32060"/>
    <n v="46022720"/>
    <x v="0"/>
    <x v="3"/>
    <x v="17"/>
    <x v="0"/>
    <n v="3518244"/>
    <x v="18"/>
    <d v="1899-12-30T14:18:00"/>
    <n v="48920"/>
    <n v="16700"/>
    <n v="32220"/>
    <n v="45984170"/>
    <x v="0"/>
    <s v="PATIO 4"/>
    <n v="160"/>
    <n v="4.9906425452276981E-3"/>
    <x v="0"/>
    <d v="1899-12-31T23:42:15"/>
  </r>
  <r>
    <n v="856"/>
    <n v="21443"/>
    <x v="19"/>
    <d v="1899-12-30T15:01:53"/>
    <s v="SND-330"/>
    <x v="1"/>
    <n v="52520"/>
    <n v="18560"/>
    <n v="33960"/>
    <n v="46056680"/>
    <x v="3"/>
    <x v="2"/>
    <x v="15"/>
    <x v="3"/>
    <n v="3517604"/>
    <x v="18"/>
    <d v="1899-12-30T11:49:00"/>
    <n v="52280"/>
    <n v="18480"/>
    <n v="33800"/>
    <n v="46017970"/>
    <x v="0"/>
    <s v="PATIO 4"/>
    <n v="-160"/>
    <n v="-4.7114252061248524E-3"/>
    <x v="0"/>
    <d v="1899-12-31T20:47:07"/>
  </r>
  <r>
    <n v="857"/>
    <n v="21444"/>
    <x v="19"/>
    <d v="1899-12-30T14:43:53"/>
    <s v="SSW-836"/>
    <x v="1"/>
    <n v="48280"/>
    <n v="17420"/>
    <n v="30860"/>
    <n v="46087540"/>
    <x v="0"/>
    <x v="3"/>
    <x v="17"/>
    <x v="0"/>
    <n v="3518364"/>
    <x v="18"/>
    <d v="1899-12-30T14:47:00"/>
    <n v="48480"/>
    <n v="17520"/>
    <n v="30960"/>
    <n v="46048930"/>
    <x v="0"/>
    <s v="PATIO 4"/>
    <n v="100"/>
    <n v="3.2404406999351912E-3"/>
    <x v="0"/>
    <d v="1900-01-01T00:03:07"/>
  </r>
  <r>
    <n v="858"/>
    <n v="21464"/>
    <x v="19"/>
    <d v="1899-12-30T16:39:07"/>
    <s v="TPP-899"/>
    <x v="1"/>
    <n v="51820"/>
    <n v="17180"/>
    <n v="34640"/>
    <n v="46122180"/>
    <x v="0"/>
    <x v="4"/>
    <x v="17"/>
    <x v="0"/>
    <n v="3515324"/>
    <x v="20"/>
    <d v="1899-12-30T18:35:00"/>
    <n v="52060"/>
    <n v="17390"/>
    <n v="34670"/>
    <n v="46083600"/>
    <x v="0"/>
    <s v="PATIO 4"/>
    <n v="30"/>
    <n v="8.660508083140878E-4"/>
    <x v="0"/>
    <d v="1899-12-31T01:55:53"/>
  </r>
  <r>
    <n v="859"/>
    <n v="21472"/>
    <x v="19"/>
    <d v="1899-12-30T17:16:01"/>
    <s v="WAD-711"/>
    <x v="1"/>
    <n v="48340"/>
    <n v="17920"/>
    <n v="30420"/>
    <n v="46152600"/>
    <x v="0"/>
    <x v="3"/>
    <x v="17"/>
    <x v="0"/>
    <n v="3518504"/>
    <x v="18"/>
    <d v="1899-12-30T14:57:00"/>
    <n v="48200"/>
    <n v="17820"/>
    <n v="30380"/>
    <n v="46113980"/>
    <x v="0"/>
    <s v="PATIO 4"/>
    <n v="-40"/>
    <n v="-1.3149243918474688E-3"/>
    <x v="0"/>
    <d v="1899-12-31T21:40:59"/>
  </r>
  <r>
    <n v="860"/>
    <n v="21481"/>
    <x v="19"/>
    <d v="1899-12-30T19:01:54"/>
    <s v="SQY-458"/>
    <x v="1"/>
    <n v="52620"/>
    <n v="18370"/>
    <n v="34250"/>
    <n v="46186850"/>
    <x v="0"/>
    <x v="2"/>
    <x v="17"/>
    <x v="0"/>
    <n v="3515944"/>
    <x v="20"/>
    <d v="1899-12-30T21:24:00"/>
    <n v="52560"/>
    <n v="18380"/>
    <n v="34180"/>
    <n v="46148160"/>
    <x v="0"/>
    <s v="PATIO 4"/>
    <n v="-70"/>
    <n v="-2.0437956204379564E-3"/>
    <x v="0"/>
    <d v="1899-12-31T02:22:06"/>
  </r>
  <r>
    <n v="861"/>
    <n v="21483"/>
    <x v="19"/>
    <d v="1899-12-30T19:30:55"/>
    <s v="WLW-558"/>
    <x v="1"/>
    <n v="51880"/>
    <n v="17640"/>
    <n v="34240"/>
    <n v="46221090"/>
    <x v="3"/>
    <x v="2"/>
    <x v="15"/>
    <x v="3"/>
    <n v="3515724"/>
    <x v="20"/>
    <d v="1899-12-30T21:00:00"/>
    <n v="51840"/>
    <n v="17730"/>
    <n v="34110"/>
    <n v="46182270"/>
    <x v="0"/>
    <s v="PATIO 4"/>
    <n v="-130"/>
    <n v="-3.7967289719626168E-3"/>
    <x v="0"/>
    <d v="1899-12-31T01:29:05"/>
  </r>
  <r>
    <n v="862"/>
    <n v="21513"/>
    <x v="20"/>
    <d v="1899-12-30T07:01:00"/>
    <s v="JRP-101"/>
    <x v="1"/>
    <n v="48920"/>
    <n v="17550"/>
    <n v="31370"/>
    <n v="46252460"/>
    <x v="0"/>
    <x v="3"/>
    <x v="17"/>
    <x v="0"/>
    <n v="3518844"/>
    <x v="18"/>
    <d v="1899-12-30T16:05:00"/>
    <n v="49420"/>
    <n v="17670"/>
    <n v="31750"/>
    <n v="46214020"/>
    <x v="0"/>
    <s v="PATIO 4"/>
    <n v="380"/>
    <n v="1.2113484220592923E-2"/>
    <x v="0"/>
    <d v="1899-12-31T09:04:00"/>
  </r>
  <r>
    <n v="863"/>
    <n v="21587"/>
    <x v="20"/>
    <d v="1899-12-30T14:51:00"/>
    <s v="JRP-061"/>
    <x v="1"/>
    <n v="48340"/>
    <n v="17250"/>
    <n v="31090"/>
    <n v="46283550"/>
    <x v="0"/>
    <x v="3"/>
    <x v="17"/>
    <x v="0"/>
    <n v="3518564"/>
    <x v="18"/>
    <d v="1899-12-30T15:25:00"/>
    <n v="48420"/>
    <n v="17130"/>
    <n v="31290"/>
    <n v="46245310"/>
    <x v="0"/>
    <s v="PATIO 4"/>
    <n v="200"/>
    <n v="6.4329366355741395E-3"/>
    <x v="0"/>
    <d v="1899-12-31T00:34:00"/>
  </r>
  <r>
    <n v="864"/>
    <n v="21610"/>
    <x v="20"/>
    <d v="1899-12-30T17:06:00"/>
    <s v="TPV-401"/>
    <x v="1"/>
    <n v="51440"/>
    <n v="18100"/>
    <n v="33340"/>
    <n v="46316890"/>
    <x v="0"/>
    <x v="5"/>
    <x v="17"/>
    <x v="0"/>
    <n v="3520544"/>
    <x v="18"/>
    <d v="1899-12-30T22:26:00"/>
    <n v="51280"/>
    <n v="17950"/>
    <n v="33330"/>
    <n v="46278640"/>
    <x v="0"/>
    <s v="PATIO 4"/>
    <n v="-10"/>
    <n v="-2.9994001199760045E-4"/>
    <x v="0"/>
    <d v="1899-12-31T05:20:00"/>
  </r>
  <r>
    <n v="865"/>
    <n v="21616"/>
    <x v="20"/>
    <d v="1899-12-30T18:42:00"/>
    <s v="GDW-414"/>
    <x v="1"/>
    <n v="51800"/>
    <n v="17680"/>
    <n v="34120"/>
    <n v="46351010"/>
    <x v="0"/>
    <x v="5"/>
    <x v="17"/>
    <x v="0"/>
    <n v="3517644"/>
    <x v="18"/>
    <d v="1899-12-30T12:52:00"/>
    <n v="52280"/>
    <n v="18080"/>
    <n v="34200"/>
    <n v="46312840"/>
    <x v="0"/>
    <s v="PATIO 4"/>
    <n v="80"/>
    <n v="2.3446658851113715E-3"/>
    <x v="0"/>
    <d v="1899-12-30T18:10:00"/>
  </r>
  <r>
    <n v="866"/>
    <n v="21620"/>
    <x v="20"/>
    <d v="1899-12-30T19:04:00"/>
    <s v="SZZ-775"/>
    <x v="1"/>
    <n v="52160"/>
    <n v="18090"/>
    <n v="34070"/>
    <n v="46385080"/>
    <x v="0"/>
    <x v="3"/>
    <x v="17"/>
    <x v="0"/>
    <n v="3519144"/>
    <x v="18"/>
    <d v="1899-12-30T16:53:00"/>
    <n v="52020"/>
    <n v="17910"/>
    <n v="34110"/>
    <n v="46346950"/>
    <x v="0"/>
    <s v="PATIO 4"/>
    <n v="40"/>
    <n v="1.174053419430584E-3"/>
    <x v="0"/>
    <d v="1899-12-30T21:49:00"/>
  </r>
  <r>
    <n v="867"/>
    <n v="21625"/>
    <x v="20"/>
    <d v="1899-12-30T19:40:00"/>
    <s v="JRP-080"/>
    <x v="1"/>
    <n v="48300"/>
    <n v="17380"/>
    <n v="30920"/>
    <n v="46416000"/>
    <x v="0"/>
    <x v="3"/>
    <x v="17"/>
    <x v="0"/>
    <n v="3519184"/>
    <x v="18"/>
    <d v="1899-12-30T16:58:00"/>
    <n v="48360"/>
    <n v="17290"/>
    <n v="31070"/>
    <n v="46378020"/>
    <x v="0"/>
    <s v="PATIO 4"/>
    <n v="150"/>
    <n v="4.8512289780077615E-3"/>
    <x v="0"/>
    <d v="1899-12-30T21:18:00"/>
  </r>
  <r>
    <n v="868"/>
    <n v="21626"/>
    <x v="20"/>
    <d v="1899-12-30T20:00:00"/>
    <s v="JRP-057"/>
    <x v="1"/>
    <n v="48180"/>
    <n v="17170"/>
    <n v="31010"/>
    <n v="46447010"/>
    <x v="0"/>
    <x v="3"/>
    <x v="17"/>
    <x v="0"/>
    <n v="3519424"/>
    <x v="18"/>
    <d v="1899-12-30T17:37:00"/>
    <n v="48260"/>
    <n v="17240"/>
    <n v="31020"/>
    <n v="46409040"/>
    <x v="0"/>
    <s v="PATIO 4"/>
    <n v="10"/>
    <n v="3.2247662044501772E-4"/>
    <x v="0"/>
    <d v="1899-12-30T21:37:00"/>
  </r>
  <r>
    <n v="869"/>
    <n v="21631"/>
    <x v="21"/>
    <d v="1899-12-30T06:00:36"/>
    <s v="VMT-018"/>
    <x v="1"/>
    <n v="51180"/>
    <n v="17430"/>
    <n v="33750"/>
    <n v="46480760"/>
    <x v="0"/>
    <x v="3"/>
    <x v="17"/>
    <x v="0"/>
    <n v="3519744"/>
    <x v="18"/>
    <d v="1899-12-30T20:20:00"/>
    <n v="50880"/>
    <n v="17420"/>
    <n v="33460"/>
    <n v="46442500"/>
    <x v="0"/>
    <s v="PATIO 4"/>
    <n v="-290"/>
    <n v="-8.5925925925925926E-3"/>
    <x v="0"/>
    <d v="1899-12-30T14:19:24"/>
  </r>
  <r>
    <n v="870"/>
    <n v="21632"/>
    <x v="21"/>
    <d v="1899-12-30T05:35:11"/>
    <s v="XVM-605"/>
    <x v="1"/>
    <n v="48240"/>
    <n v="17790"/>
    <n v="30450"/>
    <n v="46511210"/>
    <x v="0"/>
    <x v="3"/>
    <x v="17"/>
    <x v="0"/>
    <n v="3519664"/>
    <x v="18"/>
    <d v="1899-12-30T18:26:00"/>
    <n v="47620"/>
    <n v="17660"/>
    <n v="29960"/>
    <n v="46472460"/>
    <x v="0"/>
    <s v="PATIO 4"/>
    <n v="-490"/>
    <n v="-1.6091954022988506E-2"/>
    <x v="0"/>
    <d v="1899-12-30T12:50:49"/>
  </r>
  <r>
    <n v="871"/>
    <n v="21633"/>
    <x v="21"/>
    <d v="1899-12-30T07:30:34"/>
    <s v="ZDA-274"/>
    <x v="1"/>
    <n v="48760"/>
    <n v="17480"/>
    <n v="31280"/>
    <n v="46542490"/>
    <x v="0"/>
    <x v="3"/>
    <x v="17"/>
    <x v="0"/>
    <n v="3519644"/>
    <x v="18"/>
    <d v="1899-12-30T18:14:00"/>
    <n v="48300"/>
    <n v="17240"/>
    <n v="31060"/>
    <n v="46503520"/>
    <x v="0"/>
    <s v="PATIO 4"/>
    <n v="-220"/>
    <n v="-7.0332480818414318E-3"/>
    <x v="0"/>
    <d v="1899-12-30T10:43:26"/>
  </r>
  <r>
    <n v="872"/>
    <n v="21639"/>
    <x v="21"/>
    <d v="1899-12-30T10:30:10"/>
    <s v="SMI-498"/>
    <x v="1"/>
    <n v="48660"/>
    <n v="17920"/>
    <n v="30740"/>
    <n v="46573230"/>
    <x v="3"/>
    <x v="3"/>
    <x v="15"/>
    <x v="3"/>
    <n v="3520444"/>
    <x v="18"/>
    <d v="1899-12-30T22:05:00"/>
    <n v="48600"/>
    <n v="17980"/>
    <n v="30620"/>
    <n v="46534140"/>
    <x v="0"/>
    <s v="PATIO 4"/>
    <n v="-120"/>
    <n v="-3.9037085230969422E-3"/>
    <x v="0"/>
    <d v="1899-12-30T11:34:50"/>
  </r>
  <r>
    <n v="873"/>
    <n v="21640"/>
    <x v="21"/>
    <d v="1899-12-30T10:42:56"/>
    <s v="JRP-091"/>
    <x v="1"/>
    <n v="48980"/>
    <n v="17560"/>
    <n v="31420"/>
    <n v="46604650"/>
    <x v="3"/>
    <x v="3"/>
    <x v="15"/>
    <x v="3"/>
    <n v="3520464"/>
    <x v="18"/>
    <d v="1899-12-30T22:18:00"/>
    <n v="48780"/>
    <n v="17380"/>
    <n v="31400"/>
    <n v="46565540"/>
    <x v="0"/>
    <s v="PATIO 4"/>
    <n v="-20"/>
    <n v="-6.3653723742838951E-4"/>
    <x v="0"/>
    <d v="1899-12-30T11:35:04"/>
  </r>
  <r>
    <n v="874"/>
    <n v="21641"/>
    <x v="21"/>
    <d v="1899-12-30T10:55:38"/>
    <s v="JRO-994"/>
    <x v="1"/>
    <n v="49040"/>
    <n v="17320"/>
    <n v="31720"/>
    <n v="46636370"/>
    <x v="3"/>
    <x v="3"/>
    <x v="15"/>
    <x v="3"/>
    <n v="3520184"/>
    <x v="18"/>
    <d v="1899-12-30T21:26:00"/>
    <n v="48960"/>
    <n v="17200"/>
    <n v="31760"/>
    <n v="46597300"/>
    <x v="0"/>
    <s v="PATIO 4"/>
    <n v="40"/>
    <n v="1.2610340479192938E-3"/>
    <x v="0"/>
    <d v="1899-12-30T10:30:22"/>
  </r>
  <r>
    <n v="875"/>
    <n v="21642"/>
    <x v="21"/>
    <d v="1899-12-30T10:49:59"/>
    <s v="TPP-899"/>
    <x v="1"/>
    <n v="52240"/>
    <n v="17310"/>
    <n v="34930"/>
    <n v="46671300"/>
    <x v="3"/>
    <x v="4"/>
    <x v="15"/>
    <x v="3"/>
    <n v="3520664"/>
    <x v="18"/>
    <d v="1899-12-30T22:30:00"/>
    <n v="52300"/>
    <n v="17350"/>
    <n v="34950"/>
    <n v="46632250"/>
    <x v="0"/>
    <s v="PATIO 4"/>
    <n v="20"/>
    <n v="5.7257371886630399E-4"/>
    <x v="0"/>
    <d v="1899-12-30T11:40:01"/>
  </r>
  <r>
    <n v="876"/>
    <n v="21656"/>
    <x v="21"/>
    <d v="1899-12-30T12:19:19"/>
    <s v="TKD-337"/>
    <x v="1"/>
    <n v="47760"/>
    <n v="16530"/>
    <n v="31230"/>
    <n v="46702530"/>
    <x v="3"/>
    <x v="3"/>
    <x v="15"/>
    <x v="3"/>
    <n v="3524644"/>
    <x v="22"/>
    <d v="1899-12-30T07:44:00"/>
    <n v="47840"/>
    <n v="16430"/>
    <n v="31410"/>
    <n v="46663660"/>
    <x v="0"/>
    <s v="PATIO 4"/>
    <n v="180"/>
    <n v="5.763688760806916E-3"/>
    <x v="0"/>
    <d v="1899-12-31T19:24:41"/>
  </r>
  <r>
    <n v="877"/>
    <n v="21679"/>
    <x v="21"/>
    <d v="1899-12-30T14:16:49"/>
    <s v="TKF-858"/>
    <x v="1"/>
    <n v="48240"/>
    <n v="17860"/>
    <n v="30380"/>
    <n v="46732910"/>
    <x v="0"/>
    <x v="3"/>
    <x v="17"/>
    <x v="0"/>
    <n v="3521524"/>
    <x v="21"/>
    <d v="1899-12-30T08:09:00"/>
    <n v="48120"/>
    <n v="17780"/>
    <n v="30340"/>
    <n v="46694000"/>
    <x v="0"/>
    <s v="PATIO 4"/>
    <n v="-40"/>
    <n v="-1.3166556945358788E-3"/>
    <x v="0"/>
    <d v="1899-12-30T17:52:11"/>
  </r>
  <r>
    <n v="878"/>
    <n v="21693"/>
    <x v="21"/>
    <d v="1899-12-30T15:01:24"/>
    <s v="TKD-395"/>
    <x v="1"/>
    <n v="48600"/>
    <n v="17680"/>
    <n v="30920"/>
    <n v="46763830"/>
    <x v="0"/>
    <x v="3"/>
    <x v="17"/>
    <x v="0"/>
    <n v="3522044"/>
    <x v="21"/>
    <d v="1899-12-30T11:27:00"/>
    <n v="48580"/>
    <n v="17610"/>
    <n v="30970"/>
    <n v="46724970"/>
    <x v="0"/>
    <s v="PATIO 4"/>
    <n v="50"/>
    <n v="1.6170763260025874E-3"/>
    <x v="0"/>
    <d v="1899-12-30T20:25:36"/>
  </r>
  <r>
    <n v="879"/>
    <n v="21710"/>
    <x v="21"/>
    <d v="1899-12-30T16:00:42"/>
    <s v="XVH-367"/>
    <x v="1"/>
    <n v="48320"/>
    <n v="17290"/>
    <n v="31030"/>
    <n v="46794860"/>
    <x v="0"/>
    <x v="3"/>
    <x v="17"/>
    <x v="0"/>
    <n v="3522204"/>
    <x v="21"/>
    <d v="1899-12-30T12:03:00"/>
    <n v="48220"/>
    <n v="17170"/>
    <n v="31050"/>
    <n v="46756020"/>
    <x v="0"/>
    <s v="PATIO 4"/>
    <n v="20"/>
    <n v="6.4453754431195622E-4"/>
    <x v="0"/>
    <d v="1899-12-30T20:02:18"/>
  </r>
  <r>
    <n v="880"/>
    <n v="21725"/>
    <x v="21"/>
    <d v="1899-12-30T16:59:15"/>
    <s v="LJZ-672"/>
    <x v="1"/>
    <n v="52460"/>
    <n v="18520"/>
    <n v="33940"/>
    <n v="46828800"/>
    <x v="0"/>
    <x v="4"/>
    <x v="17"/>
    <x v="0"/>
    <n v="3521544"/>
    <x v="21"/>
    <d v="1899-12-30T08:26:00"/>
    <n v="52600"/>
    <n v="18630"/>
    <n v="33970"/>
    <n v="46789990"/>
    <x v="0"/>
    <s v="PATIO 4"/>
    <n v="30"/>
    <n v="8.839127872716559E-4"/>
    <x v="0"/>
    <d v="1899-12-30T15:26:45"/>
  </r>
  <r>
    <n v="881"/>
    <n v="21728"/>
    <x v="21"/>
    <d v="1899-12-30T17:06:40"/>
    <s v="WNP-941"/>
    <x v="1"/>
    <n v="51500"/>
    <n v="17530"/>
    <n v="33970"/>
    <n v="46862770"/>
    <x v="0"/>
    <x v="4"/>
    <x v="17"/>
    <x v="0"/>
    <n v="3521604"/>
    <x v="21"/>
    <d v="1899-12-30T09:00:00"/>
    <n v="51740"/>
    <n v="17650"/>
    <n v="34090"/>
    <n v="46824080"/>
    <x v="0"/>
    <s v="PATIO 4"/>
    <n v="120"/>
    <n v="3.5325287017957019E-3"/>
    <x v="0"/>
    <d v="1899-12-30T15:53:20"/>
  </r>
  <r>
    <n v="882"/>
    <n v="21729"/>
    <x v="21"/>
    <d v="1899-12-30T17:17:40"/>
    <s v="GDX-062"/>
    <x v="1"/>
    <n v="52180"/>
    <n v="17570"/>
    <n v="34610"/>
    <n v="46897380"/>
    <x v="0"/>
    <x v="4"/>
    <x v="17"/>
    <x v="0"/>
    <n v="3521764"/>
    <x v="21"/>
    <d v="1899-12-30T10:05:00"/>
    <n v="52480"/>
    <n v="17690"/>
    <n v="34790"/>
    <n v="46858870"/>
    <x v="0"/>
    <s v="PATIO 4"/>
    <n v="180"/>
    <n v="5.2008090147356257E-3"/>
    <x v="0"/>
    <d v="1899-12-30T16:47:20"/>
  </r>
  <r>
    <n v="883"/>
    <n v="21740"/>
    <x v="21"/>
    <d v="1899-12-30T17:35:59"/>
    <s v="JRP-054"/>
    <x v="1"/>
    <n v="48380"/>
    <n v="17390"/>
    <n v="30990"/>
    <n v="46928370"/>
    <x v="1"/>
    <x v="3"/>
    <x v="18"/>
    <x v="1"/>
    <n v="3522424"/>
    <x v="21"/>
    <d v="1899-12-30T13:12:00"/>
    <n v="48420"/>
    <n v="17270"/>
    <n v="31150"/>
    <n v="46890020"/>
    <x v="1"/>
    <s v="PATIO 4"/>
    <n v="160"/>
    <n v="5.1629557921910292E-3"/>
    <x v="0"/>
    <d v="1899-12-30T19:36:01"/>
  </r>
  <r>
    <n v="884"/>
    <n v="21747"/>
    <x v="21"/>
    <d v="1899-12-30T17:45:40"/>
    <s v="JRP-019"/>
    <x v="1"/>
    <n v="47780"/>
    <n v="17180"/>
    <n v="30600"/>
    <n v="46958970"/>
    <x v="1"/>
    <x v="3"/>
    <x v="18"/>
    <x v="1"/>
    <n v="3522484"/>
    <x v="21"/>
    <d v="1899-12-30T13:32:00"/>
    <n v="47820"/>
    <n v="17110"/>
    <n v="30710"/>
    <n v="46920730"/>
    <x v="1"/>
    <s v="PATIO 4"/>
    <n v="110"/>
    <n v="3.5947712418300652E-3"/>
    <x v="0"/>
    <d v="1899-12-30T19:46:20"/>
  </r>
  <r>
    <n v="885"/>
    <n v="21752"/>
    <x v="21"/>
    <d v="1899-12-30T19:15:32"/>
    <s v="STW-825"/>
    <x v="1"/>
    <n v="51780"/>
    <n v="17150"/>
    <n v="34630"/>
    <n v="46993600"/>
    <x v="1"/>
    <x v="4"/>
    <x v="18"/>
    <x v="1"/>
    <n v="3521664"/>
    <x v="21"/>
    <d v="1899-12-30T09:18:00"/>
    <n v="51780"/>
    <n v="17300"/>
    <n v="34480"/>
    <n v="46955210"/>
    <x v="1"/>
    <s v="PATIO 4"/>
    <n v="-150"/>
    <n v="-4.3315044758879583E-3"/>
    <x v="0"/>
    <d v="1899-12-30T14:02:28"/>
  </r>
  <r>
    <n v="886"/>
    <n v="21753"/>
    <x v="21"/>
    <d v="1899-12-30T19:40:15"/>
    <s v="STO-302"/>
    <x v="1"/>
    <n v="52160"/>
    <n v="17350"/>
    <n v="34810"/>
    <n v="47028410"/>
    <x v="1"/>
    <x v="4"/>
    <x v="18"/>
    <x v="1"/>
    <n v="3521784"/>
    <x v="21"/>
    <d v="1899-12-30T10:14:00"/>
    <n v="51960"/>
    <n v="17260"/>
    <n v="34700"/>
    <n v="46989910"/>
    <x v="1"/>
    <s v="PATIO 4"/>
    <n v="-110"/>
    <n v="-3.1600114909508762E-3"/>
    <x v="0"/>
    <d v="1899-12-30T14:33:45"/>
  </r>
  <r>
    <n v="887"/>
    <n v="21754"/>
    <x v="21"/>
    <d v="1899-12-30T19:55:51"/>
    <s v="JRO-999"/>
    <x v="1"/>
    <n v="47840"/>
    <n v="17280"/>
    <n v="30560"/>
    <n v="47058970"/>
    <x v="1"/>
    <x v="3"/>
    <x v="18"/>
    <x v="1"/>
    <n v="3522444"/>
    <x v="21"/>
    <d v="1899-12-30T13:18:00"/>
    <n v="47740"/>
    <n v="17310"/>
    <n v="30430"/>
    <n v="47020340"/>
    <x v="1"/>
    <s v="PATIO 4"/>
    <n v="-130"/>
    <n v="-4.2539267015706808E-3"/>
    <x v="0"/>
    <d v="1899-12-30T17:22:09"/>
  </r>
  <r>
    <n v="888"/>
    <n v="21758"/>
    <x v="21"/>
    <d v="1899-12-30T20:37:13"/>
    <s v="SRM-920"/>
    <x v="1"/>
    <n v="51000"/>
    <n v="17340"/>
    <n v="33660"/>
    <n v="47092630"/>
    <x v="3"/>
    <x v="5"/>
    <x v="15"/>
    <x v="3"/>
    <n v="3522644"/>
    <x v="21"/>
    <d v="1899-12-30T13:59:00"/>
    <n v="50780"/>
    <n v="17270"/>
    <n v="33510"/>
    <n v="47053850"/>
    <x v="0"/>
    <s v="PATIO 4"/>
    <n v="-150"/>
    <n v="-4.4563279857397506E-3"/>
    <x v="0"/>
    <d v="1899-12-30T17:21:47"/>
  </r>
  <r>
    <n v="889"/>
    <n v="21759"/>
    <x v="21"/>
    <d v="1899-12-30T20:58:35"/>
    <s v="TLK-055"/>
    <x v="1"/>
    <n v="47520"/>
    <n v="17510"/>
    <n v="30010"/>
    <n v="47122640"/>
    <x v="3"/>
    <x v="3"/>
    <x v="15"/>
    <x v="3"/>
    <n v="3523564"/>
    <x v="21"/>
    <d v="1899-12-30T17:02:00"/>
    <n v="47380"/>
    <n v="17510"/>
    <n v="29870"/>
    <n v="47083720"/>
    <x v="0"/>
    <s v="PATIO 4"/>
    <n v="-140"/>
    <n v="-4.6651116294568473E-3"/>
    <x v="0"/>
    <d v="1899-12-30T20:03:25"/>
  </r>
  <r>
    <n v="890"/>
    <n v="21761"/>
    <x v="21"/>
    <d v="1899-12-30T21:11:25"/>
    <s v="JRP-073"/>
    <x v="1"/>
    <n v="48860"/>
    <n v="17710"/>
    <n v="31150"/>
    <n v="47153790"/>
    <x v="3"/>
    <x v="3"/>
    <x v="15"/>
    <x v="3"/>
    <n v="3523524"/>
    <x v="21"/>
    <d v="1899-12-30T16:55:00"/>
    <n v="48880"/>
    <n v="17460"/>
    <n v="31420"/>
    <n v="47115140"/>
    <x v="0"/>
    <s v="PATIO 4"/>
    <n v="270"/>
    <n v="8.6677367576243978E-3"/>
    <x v="0"/>
    <d v="1899-12-30T19:43:35"/>
  </r>
  <r>
    <n v="891"/>
    <n v="21762"/>
    <x v="21"/>
    <d v="1899-12-30T21:20:24"/>
    <s v="SNR-320"/>
    <x v="1"/>
    <n v="51620"/>
    <n v="18550"/>
    <n v="33070"/>
    <n v="47186860"/>
    <x v="3"/>
    <x v="5"/>
    <x v="15"/>
    <x v="3"/>
    <n v="3522284"/>
    <x v="21"/>
    <d v="1899-12-30T12:46:00"/>
    <n v="51500"/>
    <n v="18490"/>
    <n v="33010"/>
    <n v="47148150"/>
    <x v="0"/>
    <s v="PATIO 4"/>
    <n v="-60"/>
    <n v="-1.8143332325370426E-3"/>
    <x v="0"/>
    <d v="1899-12-30T15:25:36"/>
  </r>
  <r>
    <n v="892"/>
    <n v="21764"/>
    <x v="21"/>
    <d v="1899-12-30T22:46:19"/>
    <s v="JRP-101"/>
    <x v="1"/>
    <n v="48740"/>
    <n v="17590"/>
    <n v="31150"/>
    <n v="47218010"/>
    <x v="1"/>
    <x v="3"/>
    <x v="18"/>
    <x v="1"/>
    <n v="3524104"/>
    <x v="21"/>
    <d v="1899-12-30T18:18:00"/>
    <n v="48880"/>
    <n v="17690"/>
    <n v="31190"/>
    <n v="47179340"/>
    <x v="1"/>
    <s v="PATIO 4"/>
    <n v="40"/>
    <n v="1.2841091492776886E-3"/>
    <x v="0"/>
    <d v="1899-12-30T19:31:41"/>
  </r>
  <r>
    <n v="893"/>
    <n v="21765"/>
    <x v="21"/>
    <d v="1899-12-30T22:53:08"/>
    <s v="WAD-711"/>
    <x v="1"/>
    <n v="48500"/>
    <n v="18000"/>
    <n v="30500"/>
    <n v="47248510"/>
    <x v="3"/>
    <x v="3"/>
    <x v="15"/>
    <x v="3"/>
    <n v="3522544"/>
    <x v="21"/>
    <d v="1899-12-30T13:39:00"/>
    <n v="48460"/>
    <n v="17830"/>
    <n v="30630"/>
    <n v="47209970"/>
    <x v="0"/>
    <s v="PATIO 4"/>
    <n v="130"/>
    <n v="4.2622950819672135E-3"/>
    <x v="0"/>
    <d v="1899-12-30T14:45:52"/>
  </r>
  <r>
    <n v="894"/>
    <n v="21766"/>
    <x v="21"/>
    <d v="1899-12-30T23:21:38"/>
    <s v="JRP-060"/>
    <x v="1"/>
    <n v="48920"/>
    <n v="17220"/>
    <n v="31700"/>
    <n v="47280210"/>
    <x v="3"/>
    <x v="3"/>
    <x v="15"/>
    <x v="3"/>
    <n v="3522145"/>
    <x v="21"/>
    <d v="1899-12-30T11:51:00"/>
    <n v="48780"/>
    <n v="17090"/>
    <n v="31690"/>
    <n v="47241660"/>
    <x v="0"/>
    <s v="PATIO 4"/>
    <n v="-10"/>
    <n v="-3.1545741324921138E-4"/>
    <x v="0"/>
    <d v="1899-12-30T12:29:22"/>
  </r>
  <r>
    <n v="895"/>
    <n v="21767"/>
    <x v="21"/>
    <d v="1899-12-30T23:27:42"/>
    <s v="TSR-898"/>
    <x v="1"/>
    <n v="48760"/>
    <n v="17620"/>
    <n v="31140"/>
    <n v="47311350"/>
    <x v="3"/>
    <x v="3"/>
    <x v="15"/>
    <x v="3"/>
    <n v="3524485"/>
    <x v="21"/>
    <d v="1899-12-30T18:36:00"/>
    <n v="48880"/>
    <n v="17720"/>
    <n v="31160"/>
    <n v="47272820"/>
    <x v="0"/>
    <s v="PATIO 4"/>
    <n v="20"/>
    <n v="6.4226075786769424E-4"/>
    <x v="0"/>
    <d v="1899-12-30T19:08:18"/>
  </r>
  <r>
    <n v="896"/>
    <n v="21769"/>
    <x v="22"/>
    <d v="1899-12-30T02:11:48"/>
    <s v="SZM-785"/>
    <x v="1"/>
    <n v="52120"/>
    <n v="17850"/>
    <n v="34270"/>
    <n v="47345620"/>
    <x v="0"/>
    <x v="2"/>
    <x v="17"/>
    <x v="0"/>
    <n v="3523984"/>
    <x v="21"/>
    <d v="1899-12-30T17:53:00"/>
    <n v="52200"/>
    <n v="17930"/>
    <n v="34270"/>
    <n v="47307090"/>
    <x v="0"/>
    <s v="PATIO 4"/>
    <n v="1.0000000000000001E-5"/>
    <n v="0"/>
    <x v="0"/>
    <d v="1899-12-30T15:41:12"/>
  </r>
  <r>
    <n v="897"/>
    <n v="21770"/>
    <x v="22"/>
    <d v="1899-12-30T04:22:06"/>
    <s v="SMI-498"/>
    <x v="1"/>
    <n v="48220"/>
    <n v="17840"/>
    <n v="30380"/>
    <n v="47376000"/>
    <x v="3"/>
    <x v="3"/>
    <x v="15"/>
    <x v="3"/>
    <n v="3522844"/>
    <x v="21"/>
    <d v="1899-12-30T14:35:00"/>
    <n v="48100"/>
    <n v="17740"/>
    <n v="30360"/>
    <n v="47337450"/>
    <x v="0"/>
    <s v="PATIO 4"/>
    <n v="-20"/>
    <n v="-6.583278472679394E-4"/>
    <x v="0"/>
    <d v="1899-12-30T10:12:54"/>
  </r>
  <r>
    <n v="898"/>
    <n v="21771"/>
    <x v="22"/>
    <d v="1899-12-30T04:19:07"/>
    <s v="SZW-990"/>
    <x v="1"/>
    <n v="52220"/>
    <n v="18840"/>
    <n v="33380"/>
    <n v="47409380"/>
    <x v="0"/>
    <x v="2"/>
    <x v="17"/>
    <x v="0"/>
    <n v="3524704"/>
    <x v="22"/>
    <d v="1899-12-30T07:51:00"/>
    <n v="52220"/>
    <n v="18750"/>
    <n v="33470"/>
    <n v="47370920"/>
    <x v="0"/>
    <s v="PATIO 4"/>
    <n v="90"/>
    <n v="2.6962252846015576E-3"/>
    <x v="0"/>
    <d v="1899-12-31T03:31:53"/>
  </r>
  <r>
    <n v="899"/>
    <n v="21772"/>
    <x v="22"/>
    <d v="1899-12-30T04:49:58"/>
    <s v="JRP-061"/>
    <x v="1"/>
    <n v="48360"/>
    <n v="17280"/>
    <n v="31080"/>
    <n v="47440460"/>
    <x v="3"/>
    <x v="3"/>
    <x v="15"/>
    <x v="3"/>
    <n v="3523004"/>
    <x v="21"/>
    <d v="1899-12-30T15:02:00"/>
    <n v="48220"/>
    <n v="17140"/>
    <n v="31080"/>
    <n v="47402000"/>
    <x v="0"/>
    <s v="PATIO 4"/>
    <n v="1.0000000000000001E-5"/>
    <n v="0"/>
    <x v="0"/>
    <d v="1899-12-30T10:12:02"/>
  </r>
  <r>
    <n v="900"/>
    <n v="21773"/>
    <x v="22"/>
    <d v="1899-12-30T05:15:19"/>
    <s v="JRP-057"/>
    <x v="1"/>
    <n v="48260"/>
    <n v="17140"/>
    <n v="31120"/>
    <n v="47471580"/>
    <x v="3"/>
    <x v="3"/>
    <x v="15"/>
    <x v="3"/>
    <n v="3524584"/>
    <x v="21"/>
    <d v="1899-12-30T21:36:00"/>
    <n v="48160"/>
    <n v="17020"/>
    <n v="31140"/>
    <n v="47433140"/>
    <x v="0"/>
    <s v="PATIO 4"/>
    <n v="20"/>
    <n v="6.426735218508997E-4"/>
    <x v="0"/>
    <d v="1899-12-30T16:20:41"/>
  </r>
  <r>
    <n v="901"/>
    <n v="21774"/>
    <x v="22"/>
    <d v="1899-12-30T05:12:19"/>
    <s v="WZX-231"/>
    <x v="1"/>
    <n v="52280"/>
    <n v="19000"/>
    <n v="33280"/>
    <n v="47504860"/>
    <x v="0"/>
    <x v="2"/>
    <x v="17"/>
    <x v="0"/>
    <n v="3524304"/>
    <x v="21"/>
    <d v="1899-12-30T19:05:00"/>
    <n v="52400"/>
    <n v="19130"/>
    <n v="33270"/>
    <n v="47466410"/>
    <x v="0"/>
    <s v="PATIO 4"/>
    <n v="-10"/>
    <n v="-3.0048076923076925E-4"/>
    <x v="0"/>
    <d v="1899-12-30T13:52:41"/>
  </r>
  <r>
    <n v="902"/>
    <n v="21776"/>
    <x v="22"/>
    <d v="1899-12-30T07:33:44"/>
    <s v="JRP-080"/>
    <x v="1"/>
    <n v="48560"/>
    <n v="17360"/>
    <n v="31200"/>
    <n v="47536060"/>
    <x v="0"/>
    <x v="3"/>
    <x v="17"/>
    <x v="0"/>
    <n v="3524504"/>
    <x v="21"/>
    <d v="1899-12-30T20:45:00"/>
    <n v="48380"/>
    <n v="17300"/>
    <n v="31080"/>
    <n v="47497490"/>
    <x v="0"/>
    <s v="PATIO 4"/>
    <n v="-120"/>
    <n v="-3.8461538461538464E-3"/>
    <x v="0"/>
    <d v="1899-12-30T13:11:16"/>
  </r>
  <r>
    <n v="903"/>
    <n v="21778"/>
    <x v="22"/>
    <d v="1899-12-30T07:54:47"/>
    <s v="UPR-974"/>
    <x v="1"/>
    <n v="48240"/>
    <n v="17170"/>
    <n v="31070"/>
    <n v="47567130"/>
    <x v="0"/>
    <x v="3"/>
    <x v="17"/>
    <x v="0"/>
    <n v="3524604"/>
    <x v="21"/>
    <d v="1899-12-30T22:07:00"/>
    <n v="48160"/>
    <n v="17090"/>
    <n v="31070"/>
    <n v="47528560"/>
    <x v="0"/>
    <s v="PATIO 4"/>
    <n v="1.0000000000000001E-5"/>
    <n v="0"/>
    <x v="0"/>
    <d v="1899-12-30T14:12:13"/>
  </r>
  <r>
    <n v="904"/>
    <n v="21779"/>
    <x v="22"/>
    <d v="1899-12-30T08:06:51"/>
    <s v="SMA-268"/>
    <x v="1"/>
    <n v="47420"/>
    <n v="17290"/>
    <n v="30130"/>
    <n v="47597260"/>
    <x v="0"/>
    <x v="3"/>
    <x v="17"/>
    <x v="0"/>
    <n v="3524624"/>
    <x v="21"/>
    <d v="1899-12-30T22:16:00"/>
    <n v="47540"/>
    <n v="17200"/>
    <n v="30340"/>
    <n v="47558900"/>
    <x v="0"/>
    <s v="PATIO 4"/>
    <n v="210"/>
    <n v="6.9697975439761035E-3"/>
    <x v="0"/>
    <d v="1899-12-30T14:09:09"/>
  </r>
  <r>
    <n v="905"/>
    <n v="21784"/>
    <x v="22"/>
    <d v="1899-12-30T09:02:11"/>
    <s v="TJZ-838"/>
    <x v="1"/>
    <n v="51660"/>
    <n v="17510"/>
    <n v="34150"/>
    <n v="47631410"/>
    <x v="0"/>
    <x v="3"/>
    <x v="17"/>
    <x v="0"/>
    <n v="3524525"/>
    <x v="21"/>
    <d v="1899-12-30T20:59:00"/>
    <n v="51980"/>
    <n v="17830"/>
    <n v="34150"/>
    <n v="47593050"/>
    <x v="0"/>
    <s v="PATIO 4"/>
    <n v="1.0000000000000001E-5"/>
    <n v="0"/>
    <x v="0"/>
    <d v="1899-12-30T11:56:49"/>
  </r>
  <r>
    <n v="906"/>
    <n v="21785"/>
    <x v="22"/>
    <d v="1899-12-30T09:23:21"/>
    <s v="TJY-208"/>
    <x v="1"/>
    <n v="48320"/>
    <n v="17140"/>
    <n v="31180"/>
    <n v="47662590"/>
    <x v="0"/>
    <x v="3"/>
    <x v="20"/>
    <x v="0"/>
    <n v="3525224"/>
    <x v="23"/>
    <d v="1899-12-30T13:47:00"/>
    <n v="48160"/>
    <n v="17010"/>
    <n v="31150"/>
    <n v="47624200"/>
    <x v="0"/>
    <s v="PATIO 4"/>
    <n v="-30"/>
    <n v="-9.6215522771007055E-4"/>
    <x v="0"/>
    <d v="1900-01-01T04:23:39"/>
  </r>
  <r>
    <n v="907"/>
    <n v="21787"/>
    <x v="22"/>
    <d v="1899-12-30T09:54:34"/>
    <s v="SZZ-775"/>
    <x v="1"/>
    <n v="51800"/>
    <n v="17850"/>
    <n v="33950"/>
    <n v="47696540"/>
    <x v="1"/>
    <x v="3"/>
    <x v="18"/>
    <x v="1"/>
    <n v="3524524"/>
    <x v="21"/>
    <d v="1899-12-30T20:53:00"/>
    <n v="51940"/>
    <n v="18130"/>
    <n v="33810"/>
    <n v="47658010"/>
    <x v="1"/>
    <s v="PATIO 4"/>
    <n v="-140"/>
    <n v="-4.1237113402061857E-3"/>
    <x v="0"/>
    <d v="1899-12-30T10:58:26"/>
  </r>
  <r>
    <n v="908"/>
    <n v="21789"/>
    <x v="22"/>
    <d v="1899-12-30T10:17:38"/>
    <s v="GDY-711"/>
    <x v="1"/>
    <n v="52240"/>
    <n v="18220"/>
    <n v="34020"/>
    <n v="47730560"/>
    <x v="1"/>
    <x v="5"/>
    <x v="18"/>
    <x v="1"/>
    <n v="3524284"/>
    <x v="21"/>
    <d v="1899-12-30T18:49:00"/>
    <n v="52000"/>
    <n v="18090"/>
    <n v="33910"/>
    <n v="47691920"/>
    <x v="1"/>
    <s v="PATIO 4"/>
    <n v="-110"/>
    <n v="-3.2333921222810111E-3"/>
    <x v="0"/>
    <d v="1899-12-30T08:31:22"/>
  </r>
  <r>
    <n v="909"/>
    <n v="21796"/>
    <x v="22"/>
    <d v="1899-12-30T11:20:57"/>
    <s v="WMB-234"/>
    <x v="1"/>
    <n v="48660"/>
    <n v="17910"/>
    <n v="0"/>
    <n v="0"/>
    <x v="0"/>
    <x v="3"/>
    <x v="21"/>
    <x v="4"/>
    <m/>
    <x v="24"/>
    <m/>
    <m/>
    <m/>
    <n v="0"/>
    <n v="0"/>
    <x v="0"/>
    <s v="PATIO 4"/>
    <n v="0"/>
    <e v="#DIV/0!"/>
    <x v="1"/>
    <d v="1900-01-04T21:43:01"/>
  </r>
  <r>
    <n v="910"/>
    <n v="21797"/>
    <x v="22"/>
    <d v="1899-12-30T11:52:07"/>
    <s v="XVM-605"/>
    <x v="1"/>
    <n v="48280"/>
    <n v="17780"/>
    <n v="30500"/>
    <n v="30500"/>
    <x v="0"/>
    <x v="3"/>
    <x v="20"/>
    <x v="0"/>
    <n v="3525020"/>
    <x v="22"/>
    <d v="1899-12-30T11:15:00"/>
    <n v="48180"/>
    <n v="17630"/>
    <n v="30550"/>
    <n v="30550"/>
    <x v="0"/>
    <s v="PATIO 4"/>
    <n v="50"/>
    <n v="1.639344262295082E-3"/>
    <x v="0"/>
    <d v="1899-12-30T23:22:53"/>
  </r>
  <r>
    <n v="911"/>
    <n v="21799"/>
    <x v="22"/>
    <d v="1899-12-30T13:21:43"/>
    <s v="TPP-899"/>
    <x v="1"/>
    <n v="52440"/>
    <n v="17180"/>
    <n v="35260"/>
    <n v="65760"/>
    <x v="0"/>
    <x v="4"/>
    <x v="20"/>
    <x v="0"/>
    <n v="3524824"/>
    <x v="22"/>
    <d v="1899-12-30T08:46:00"/>
    <n v="52560"/>
    <n v="17390"/>
    <n v="35170"/>
    <n v="65720"/>
    <x v="0"/>
    <s v="PATIO 4"/>
    <n v="-90"/>
    <n v="-2.5524673851389677E-3"/>
    <x v="0"/>
    <d v="1899-12-30T19:24:17"/>
  </r>
  <r>
    <n v="912"/>
    <n v="21803"/>
    <x v="22"/>
    <d v="1899-12-30T14:56:26"/>
    <s v="TKF-858"/>
    <x v="1"/>
    <n v="48280"/>
    <n v="18040"/>
    <n v="30240"/>
    <n v="96000"/>
    <x v="3"/>
    <x v="3"/>
    <x v="22"/>
    <x v="3"/>
    <n v="3525061"/>
    <x v="22"/>
    <d v="1899-12-30T15:07:00"/>
    <n v="48360"/>
    <n v="17850"/>
    <n v="30510"/>
    <n v="96230"/>
    <x v="0"/>
    <s v="PATIO 4"/>
    <n v="270"/>
    <n v="8.9285714285714281E-3"/>
    <x v="0"/>
    <d v="1899-12-31T00:10:34"/>
  </r>
  <r>
    <n v="913"/>
    <n v="21804"/>
    <x v="22"/>
    <d v="1899-12-30T15:11:55"/>
    <s v="LJZ-672"/>
    <x v="1"/>
    <n v="52220"/>
    <n v="18550"/>
    <n v="33670"/>
    <n v="129670"/>
    <x v="3"/>
    <x v="4"/>
    <x v="15"/>
    <x v="3"/>
    <n v="3524804"/>
    <x v="22"/>
    <d v="1899-12-30T08:39:00"/>
    <n v="52220"/>
    <n v="18630"/>
    <n v="33590"/>
    <n v="129820"/>
    <x v="0"/>
    <s v="PATIO 4"/>
    <n v="-80"/>
    <n v="-2.3760023760023758E-3"/>
    <x v="0"/>
    <d v="1899-12-30T17:27:05"/>
  </r>
  <r>
    <n v="914"/>
    <n v="21807"/>
    <x v="22"/>
    <d v="1899-12-30T15:23:35"/>
    <s v="VMT-018"/>
    <x v="1"/>
    <n v="50360"/>
    <n v="17200"/>
    <n v="33160"/>
    <n v="162830"/>
    <x v="3"/>
    <x v="3"/>
    <x v="22"/>
    <x v="3"/>
    <n v="3525048"/>
    <x v="22"/>
    <d v="1899-12-30T14:21:00"/>
    <n v="50340"/>
    <n v="17370"/>
    <n v="32970"/>
    <n v="162790"/>
    <x v="0"/>
    <s v="PATIO 4"/>
    <n v="-190"/>
    <n v="-5.7297949336550056E-3"/>
    <x v="0"/>
    <d v="1899-12-30T22:57:25"/>
  </r>
  <r>
    <n v="915"/>
    <n v="21808"/>
    <x v="22"/>
    <d v="1899-12-30T15:33:24"/>
    <s v="WNP-941"/>
    <x v="1"/>
    <n v="52220"/>
    <n v="17760"/>
    <n v="34460"/>
    <n v="197290"/>
    <x v="0"/>
    <x v="4"/>
    <x v="20"/>
    <x v="0"/>
    <n v="3524904"/>
    <x v="22"/>
    <d v="1899-12-30T08:50:00"/>
    <n v="52280"/>
    <n v="17690"/>
    <n v="34590"/>
    <n v="197380"/>
    <x v="0"/>
    <s v="PATIO 4"/>
    <n v="130"/>
    <n v="3.7724898432965758E-3"/>
    <x v="0"/>
    <d v="1899-12-30T17:16:36"/>
  </r>
  <r>
    <n v="916"/>
    <n v="21809"/>
    <x v="22"/>
    <d v="1899-12-30T15:37:11"/>
    <s v="STW-825"/>
    <x v="1"/>
    <n v="51760"/>
    <n v="17270"/>
    <n v="34490"/>
    <n v="231780"/>
    <x v="3"/>
    <x v="4"/>
    <x v="15"/>
    <x v="3"/>
    <n v="3524924"/>
    <x v="22"/>
    <d v="1899-12-30T08:59:00"/>
    <n v="51860"/>
    <n v="17330"/>
    <n v="34530"/>
    <n v="231910"/>
    <x v="0"/>
    <s v="PATIO 4"/>
    <n v="40"/>
    <n v="1.1597564511452595E-3"/>
    <x v="0"/>
    <d v="1899-12-30T17:21:49"/>
  </r>
  <r>
    <n v="917"/>
    <n v="21810"/>
    <x v="22"/>
    <d v="1899-12-30T15:47:08"/>
    <s v="GDX-062"/>
    <x v="1"/>
    <n v="52140"/>
    <n v="17690"/>
    <n v="34450"/>
    <n v="266230"/>
    <x v="0"/>
    <x v="4"/>
    <x v="20"/>
    <x v="0"/>
    <n v="3524984"/>
    <x v="22"/>
    <d v="1899-12-30T09:26:00"/>
    <n v="52260"/>
    <n v="17720"/>
    <n v="34540"/>
    <n v="266450"/>
    <x v="0"/>
    <s v="PATIO 4"/>
    <n v="90"/>
    <n v="2.6124818577648768E-3"/>
    <x v="0"/>
    <d v="1899-12-30T17:38:52"/>
  </r>
  <r>
    <n v="918"/>
    <n v="21811"/>
    <x v="22"/>
    <d v="1899-12-30T16:09:25"/>
    <s v="SKI-254"/>
    <x v="1"/>
    <n v="49020"/>
    <n v="17910"/>
    <n v="31110"/>
    <n v="297340"/>
    <x v="3"/>
    <x v="3"/>
    <x v="22"/>
    <x v="3"/>
    <n v="3525072"/>
    <x v="22"/>
    <d v="1899-12-30T16:08:00"/>
    <n v="49080"/>
    <n v="17790"/>
    <n v="31290"/>
    <n v="297740"/>
    <x v="0"/>
    <s v="PATIO 4"/>
    <n v="180"/>
    <n v="5.7859209257473485E-3"/>
    <x v="0"/>
    <d v="1899-12-30T23:58:35"/>
  </r>
  <r>
    <n v="919"/>
    <n v="21813"/>
    <x v="22"/>
    <d v="1899-12-30T17:41:53"/>
    <s v="TMF-819"/>
    <x v="1"/>
    <n v="47840"/>
    <n v="17530"/>
    <n v="30310"/>
    <n v="327650"/>
    <x v="3"/>
    <x v="3"/>
    <x v="22"/>
    <x v="3"/>
    <n v="3525081"/>
    <x v="22"/>
    <d v="1899-12-30T17:05:00"/>
    <n v="47660"/>
    <n v="17320"/>
    <n v="30340"/>
    <n v="328080"/>
    <x v="0"/>
    <s v="PATIO 4"/>
    <n v="30"/>
    <n v="9.8977235235895742E-4"/>
    <x v="0"/>
    <d v="1899-12-30T23:23:07"/>
  </r>
  <r>
    <n v="920"/>
    <n v="21814"/>
    <x v="22"/>
    <d v="1899-12-30T18:47:42"/>
    <s v="TKD-395"/>
    <x v="1"/>
    <n v="48140"/>
    <n v="17860"/>
    <n v="30280"/>
    <n v="357930"/>
    <x v="3"/>
    <x v="3"/>
    <x v="22"/>
    <x v="3"/>
    <n v="3525066"/>
    <x v="22"/>
    <d v="1899-12-30T15:34:00"/>
    <n v="47700"/>
    <n v="17610"/>
    <n v="30090"/>
    <n v="358170"/>
    <x v="0"/>
    <s v="PATIO 4"/>
    <n v="-190"/>
    <n v="-6.2747688243064729E-3"/>
    <x v="0"/>
    <d v="1899-12-30T20:46:18"/>
  </r>
  <r>
    <n v="921"/>
    <n v="21815"/>
    <x v="22"/>
    <d v="1899-12-30T18:57:01"/>
    <s v="JRP-060"/>
    <x v="1"/>
    <n v="48960"/>
    <n v="17290"/>
    <n v="31670"/>
    <n v="389600"/>
    <x v="3"/>
    <x v="3"/>
    <x v="22"/>
    <x v="3"/>
    <n v="3525074"/>
    <x v="22"/>
    <d v="1899-12-30T16:48:00"/>
    <n v="48780"/>
    <n v="17140"/>
    <n v="31640"/>
    <n v="389810"/>
    <x v="0"/>
    <s v="PATIO 4"/>
    <n v="-30"/>
    <n v="-9.4726870855699403E-4"/>
    <x v="0"/>
    <d v="1899-12-30T21:50:59"/>
  </r>
  <r>
    <n v="922"/>
    <n v="21816"/>
    <x v="22"/>
    <d v="1899-12-30T20:06:13"/>
    <s v="XGD-952"/>
    <x v="1"/>
    <n v="52240"/>
    <n v="18250"/>
    <n v="33990"/>
    <n v="423590"/>
    <x v="3"/>
    <x v="3"/>
    <x v="22"/>
    <x v="3"/>
    <n v="3525064"/>
    <x v="22"/>
    <d v="1899-12-30T15:20:00"/>
    <n v="52260"/>
    <n v="18210"/>
    <n v="34050"/>
    <n v="423860"/>
    <x v="0"/>
    <s v="PATIO 4"/>
    <n v="60"/>
    <n v="1.76522506619594E-3"/>
    <x v="0"/>
    <d v="1899-12-30T19:13:47"/>
  </r>
  <r>
    <n v="923"/>
    <n v="21819"/>
    <x v="23"/>
    <d v="1899-12-30T08:12:56"/>
    <s v="JRP-101"/>
    <x v="1"/>
    <n v="48920"/>
    <n v="17810"/>
    <n v="31110"/>
    <n v="454700"/>
    <x v="1"/>
    <x v="3"/>
    <x v="18"/>
    <x v="1"/>
    <n v="3525079"/>
    <x v="22"/>
    <d v="1899-12-30T17:01:00"/>
    <n v="48720"/>
    <n v="17510"/>
    <n v="31210"/>
    <n v="455070"/>
    <x v="1"/>
    <s v="PATIO 4"/>
    <n v="100"/>
    <n v="3.2144005143040825E-3"/>
    <x v="0"/>
    <d v="1899-12-30T08:48:04"/>
  </r>
  <r>
    <n v="924"/>
    <n v="21820"/>
    <x v="23"/>
    <d v="1899-12-30T08:04:15"/>
    <s v="JRP-054"/>
    <x v="1"/>
    <n v="48800"/>
    <n v="17580"/>
    <n v="31220"/>
    <n v="485920"/>
    <x v="0"/>
    <x v="3"/>
    <x v="20"/>
    <x v="0"/>
    <n v="3525083"/>
    <x v="22"/>
    <d v="1899-12-30T17:05:00"/>
    <n v="48700"/>
    <n v="17340"/>
    <n v="31360"/>
    <n v="486430"/>
    <x v="0"/>
    <s v="PATIO 4"/>
    <n v="140"/>
    <n v="4.4843049327354259E-3"/>
    <x v="0"/>
    <d v="1899-12-30T09:00:45"/>
  </r>
  <r>
    <n v="925"/>
    <n v="21821"/>
    <x v="23"/>
    <d v="1899-12-30T08:28:12"/>
    <s v="JRP-019"/>
    <x v="1"/>
    <n v="48800"/>
    <n v="17390"/>
    <n v="31410"/>
    <n v="517330"/>
    <x v="0"/>
    <x v="3"/>
    <x v="20"/>
    <x v="0"/>
    <n v="3525084"/>
    <x v="22"/>
    <d v="1899-12-30T17:08:00"/>
    <n v="48600"/>
    <n v="17110"/>
    <n v="31490"/>
    <n v="517920"/>
    <x v="0"/>
    <s v="PATIO 4"/>
    <n v="80"/>
    <n v="2.5469595670168737E-3"/>
    <x v="0"/>
    <d v="1899-12-30T08:39:48"/>
  </r>
  <r>
    <n v="926"/>
    <n v="21822"/>
    <x v="23"/>
    <d v="1899-12-30T08:47:25"/>
    <s v="TSR-898"/>
    <x v="1"/>
    <n v="48980"/>
    <n v="17850"/>
    <n v="31130"/>
    <n v="548460"/>
    <x v="0"/>
    <x v="3"/>
    <x v="20"/>
    <x v="0"/>
    <n v="3525091"/>
    <x v="22"/>
    <d v="1899-12-30T17:45:00"/>
    <n v="48880"/>
    <n v="17510"/>
    <n v="31370"/>
    <n v="549290"/>
    <x v="0"/>
    <s v="PATIO 4"/>
    <n v="240"/>
    <n v="7.7096048827497588E-3"/>
    <x v="0"/>
    <d v="1899-12-30T08:57:35"/>
  </r>
  <r>
    <n v="927"/>
    <n v="21824"/>
    <x v="23"/>
    <d v="1899-12-30T09:17:24"/>
    <s v="WAD-711"/>
    <x v="1"/>
    <n v="48600"/>
    <n v="18010"/>
    <n v="30590"/>
    <n v="579050"/>
    <x v="0"/>
    <x v="3"/>
    <x v="20"/>
    <x v="0"/>
    <n v="3525092"/>
    <x v="22"/>
    <d v="1899-12-30T17:46:00"/>
    <n v="48540"/>
    <n v="17830"/>
    <n v="30710"/>
    <n v="580000"/>
    <x v="0"/>
    <s v="PATIO 4"/>
    <n v="120"/>
    <n v="3.9228506047728016E-3"/>
    <x v="0"/>
    <d v="1899-12-30T08:28:36"/>
  </r>
  <r>
    <n v="928"/>
    <n v="21825"/>
    <x v="23"/>
    <d v="1899-12-30T09:25:39"/>
    <s v="ZDA-274"/>
    <x v="1"/>
    <n v="48780"/>
    <n v="17370"/>
    <n v="31410"/>
    <n v="610460"/>
    <x v="0"/>
    <x v="3"/>
    <x v="20"/>
    <x v="0"/>
    <n v="3525101"/>
    <x v="22"/>
    <d v="1899-12-30T18:30:00"/>
    <n v="48540"/>
    <n v="17210"/>
    <n v="31330"/>
    <n v="611330"/>
    <x v="0"/>
    <s v="PATIO 4"/>
    <n v="-80"/>
    <n v="-2.5469595670168737E-3"/>
    <x v="0"/>
    <d v="1899-12-30T09:04:21"/>
  </r>
  <r>
    <n v="929"/>
    <n v="21828"/>
    <x v="23"/>
    <d v="1899-12-30T09:47:39"/>
    <s v="SZM-785"/>
    <x v="1"/>
    <n v="52060"/>
    <n v="17980"/>
    <n v="34080"/>
    <n v="644540"/>
    <x v="3"/>
    <x v="2"/>
    <x v="22"/>
    <x v="3"/>
    <n v="3525118"/>
    <x v="22"/>
    <d v="1899-12-30T20:37:00"/>
    <n v="52280"/>
    <n v="17960"/>
    <n v="34320"/>
    <n v="645650"/>
    <x v="0"/>
    <s v="PATIO 4"/>
    <n v="240"/>
    <n v="7.0422535211267607E-3"/>
    <x v="0"/>
    <d v="1899-12-30T10:49:21"/>
  </r>
  <r>
    <n v="930"/>
    <n v="21829"/>
    <x v="23"/>
    <d v="1899-12-30T09:56:44"/>
    <s v="STO-302"/>
    <x v="1"/>
    <n v="50720"/>
    <n v="17530"/>
    <n v="33190"/>
    <n v="677730"/>
    <x v="3"/>
    <x v="4"/>
    <x v="22"/>
    <x v="3"/>
    <n v="3525112"/>
    <x v="22"/>
    <d v="1899-12-30T20:22:00"/>
    <n v="50400"/>
    <n v="17290"/>
    <n v="33110"/>
    <n v="678760"/>
    <x v="0"/>
    <s v="PATIO 4"/>
    <n v="-80"/>
    <n v="-2.4103645676408557E-3"/>
    <x v="0"/>
    <d v="1899-12-30T10:25:16"/>
  </r>
  <r>
    <n v="931"/>
    <n v="21830"/>
    <x v="23"/>
    <d v="1899-12-30T10:04:08"/>
    <s v="JRP-061"/>
    <x v="1"/>
    <n v="49100"/>
    <n v="17360"/>
    <n v="31740"/>
    <n v="709470"/>
    <x v="0"/>
    <x v="3"/>
    <x v="20"/>
    <x v="0"/>
    <n v="3525120"/>
    <x v="22"/>
    <d v="1899-12-30T20:52:00"/>
    <n v="48900"/>
    <n v="17190"/>
    <n v="31710"/>
    <n v="710470"/>
    <x v="0"/>
    <s v="PATIO 4"/>
    <n v="-30"/>
    <n v="-9.4517958412098301E-4"/>
    <x v="0"/>
    <d v="1899-12-30T10:47:52"/>
  </r>
  <r>
    <n v="932"/>
    <n v="21831"/>
    <x v="23"/>
    <d v="1899-12-30T10:21:54"/>
    <s v="ZNL-102"/>
    <x v="1"/>
    <n v="51500"/>
    <n v="19040"/>
    <n v="32460"/>
    <n v="741930"/>
    <x v="3"/>
    <x v="5"/>
    <x v="22"/>
    <x v="3"/>
    <n v="3525100"/>
    <x v="22"/>
    <d v="1899-12-30T18:10:00"/>
    <n v="51320"/>
    <n v="18750"/>
    <n v="32570"/>
    <n v="743040"/>
    <x v="0"/>
    <s v="PATIO 4"/>
    <n v="110"/>
    <n v="3.3887861983980284E-3"/>
    <x v="0"/>
    <d v="1899-12-30T07:48:06"/>
  </r>
  <r>
    <n v="933"/>
    <n v="21832"/>
    <x v="23"/>
    <d v="1899-12-30T10:28:42"/>
    <s v="JRP-073"/>
    <x v="1"/>
    <n v="48620"/>
    <n v="17800"/>
    <n v="30820"/>
    <n v="772750"/>
    <x v="0"/>
    <x v="3"/>
    <x v="20"/>
    <x v="0"/>
    <n v="3525113"/>
    <x v="22"/>
    <d v="1899-12-30T20:26:00"/>
    <n v="48460"/>
    <n v="17540"/>
    <n v="30920"/>
    <n v="773960"/>
    <x v="0"/>
    <s v="PATIO 4"/>
    <n v="100"/>
    <n v="3.2446463335496431E-3"/>
    <x v="0"/>
    <d v="1899-12-30T09:57:18"/>
  </r>
  <r>
    <n v="934"/>
    <n v="21848"/>
    <x v="23"/>
    <d v="1899-12-30T12:03:08"/>
    <s v="TLK-055"/>
    <x v="1"/>
    <n v="48440"/>
    <n v="17440"/>
    <n v="31000"/>
    <n v="803750"/>
    <x v="3"/>
    <x v="3"/>
    <x v="22"/>
    <x v="3"/>
    <n v="3525129"/>
    <x v="22"/>
    <d v="1899-12-30T21:29:00"/>
    <n v="48740"/>
    <n v="17610"/>
    <n v="31130"/>
    <n v="805090"/>
    <x v="0"/>
    <s v="PATIO 4"/>
    <n v="130"/>
    <n v="4.193548387096774E-3"/>
    <x v="0"/>
    <d v="1899-12-30T09:25:52"/>
  </r>
  <r>
    <n v="935"/>
    <n v="21851"/>
    <x v="23"/>
    <d v="1899-12-30T11:36:27"/>
    <s v="GDW-444"/>
    <x v="1"/>
    <n v="52480"/>
    <n v="19110"/>
    <n v="33370"/>
    <n v="837120"/>
    <x v="0"/>
    <x v="5"/>
    <x v="20"/>
    <x v="0"/>
    <n v="3525121"/>
    <x v="22"/>
    <d v="1899-12-30T21:01:00"/>
    <n v="52380"/>
    <n v="18960"/>
    <n v="33420"/>
    <n v="838510"/>
    <x v="0"/>
    <s v="PATIO 4"/>
    <n v="50"/>
    <n v="1.4983518130056938E-3"/>
    <x v="0"/>
    <d v="1899-12-30T09:24:33"/>
  </r>
  <r>
    <n v="936"/>
    <n v="21853"/>
    <x v="23"/>
    <d v="1899-12-30T11:44:31"/>
    <s v="SRP-805"/>
    <x v="1"/>
    <n v="47360"/>
    <n v="21340"/>
    <n v="26020"/>
    <n v="863140"/>
    <x v="0"/>
    <x v="2"/>
    <x v="20"/>
    <x v="0"/>
    <n v="3525145"/>
    <x v="23"/>
    <d v="1899-12-30T07:33:00"/>
    <n v="47480"/>
    <n v="21410"/>
    <n v="26070"/>
    <n v="864580"/>
    <x v="0"/>
    <s v="PATIO 4"/>
    <n v="50"/>
    <n v="1.921598770176787E-3"/>
    <x v="0"/>
    <d v="1899-12-30T19:48:29"/>
  </r>
  <r>
    <n v="937"/>
    <n v="21855"/>
    <x v="23"/>
    <d v="1899-12-30T12:11:42"/>
    <s v="JYO-478"/>
    <x v="1"/>
    <n v="51600"/>
    <n v="17190"/>
    <n v="34410"/>
    <n v="897550"/>
    <x v="3"/>
    <x v="5"/>
    <x v="22"/>
    <x v="3"/>
    <n v="3525158"/>
    <x v="23"/>
    <d v="1899-12-30T10:02:00"/>
    <n v="51900"/>
    <n v="17390"/>
    <n v="34510"/>
    <n v="899090"/>
    <x v="0"/>
    <s v="PATIO 4"/>
    <n v="100"/>
    <n v="2.906131938390003E-3"/>
    <x v="0"/>
    <d v="1899-12-30T21:50:18"/>
  </r>
  <r>
    <n v="938"/>
    <n v="21857"/>
    <x v="23"/>
    <d v="1899-12-30T12:16:45"/>
    <s v="XVV-493"/>
    <x v="1"/>
    <n v="51840"/>
    <n v="16940"/>
    <n v="34900"/>
    <n v="932450"/>
    <x v="3"/>
    <x v="2"/>
    <x v="22"/>
    <x v="3"/>
    <n v="3525157"/>
    <x v="23"/>
    <d v="1899-12-30T08:13:00"/>
    <n v="52060"/>
    <n v="17080"/>
    <n v="34980"/>
    <n v="934070"/>
    <x v="0"/>
    <s v="PATIO 4"/>
    <n v="80"/>
    <n v="2.2922636103151861E-3"/>
    <x v="0"/>
    <d v="1899-12-30T19:56:15"/>
  </r>
  <r>
    <n v="939"/>
    <n v="21858"/>
    <x v="23"/>
    <d v="1899-12-30T12:21:57"/>
    <s v="JRP-080"/>
    <x v="1"/>
    <n v="48500"/>
    <n v="17340"/>
    <n v="31160"/>
    <n v="963610"/>
    <x v="0"/>
    <x v="3"/>
    <x v="20"/>
    <x v="0"/>
    <n v="3525196"/>
    <x v="23"/>
    <d v="1899-12-30T10:54:00"/>
    <n v="48500"/>
    <n v="17260"/>
    <n v="31240"/>
    <n v="965310"/>
    <x v="0"/>
    <s v="PATIO 4"/>
    <n v="80"/>
    <n v="2.5673940949935813E-3"/>
    <x v="0"/>
    <d v="1899-12-30T22:32:03"/>
  </r>
  <r>
    <n v="940"/>
    <n v="21870"/>
    <x v="23"/>
    <d v="1899-12-30T14:28:39"/>
    <s v="SZZ-775"/>
    <x v="1"/>
    <n v="52600"/>
    <n v="17980"/>
    <n v="34620"/>
    <n v="998230"/>
    <x v="0"/>
    <x v="3"/>
    <x v="20"/>
    <x v="0"/>
    <n v="3525140"/>
    <x v="22"/>
    <d v="1899-12-30T22:48:00"/>
    <n v="52520"/>
    <n v="17900"/>
    <n v="34620"/>
    <n v="999930"/>
    <x v="0"/>
    <s v="PATIO 4"/>
    <n v="1.0000000000000001E-5"/>
    <n v="0"/>
    <x v="0"/>
    <d v="1899-12-30T08:19:21"/>
  </r>
  <r>
    <n v="941"/>
    <n v="21879"/>
    <x v="23"/>
    <d v="1899-12-30T14:48:32"/>
    <s v="TJZ-838"/>
    <x v="1"/>
    <n v="52080"/>
    <n v="17680"/>
    <n v="34400"/>
    <n v="1032630"/>
    <x v="3"/>
    <x v="3"/>
    <x v="22"/>
    <x v="3"/>
    <n v="3525142"/>
    <x v="22"/>
    <d v="1899-12-30T23:09:00"/>
    <n v="52080"/>
    <n v="17610"/>
    <n v="34470"/>
    <n v="1034400"/>
    <x v="0"/>
    <s v="PATIO 4"/>
    <n v="70"/>
    <n v="2.0348837209302325E-3"/>
    <x v="0"/>
    <d v="1899-12-30T08:20:28"/>
  </r>
  <r>
    <n v="942"/>
    <n v="21880"/>
    <x v="23"/>
    <d v="1899-12-30T15:00:49"/>
    <s v="JRP-057"/>
    <x v="1"/>
    <n v="48620"/>
    <n v="17050"/>
    <n v="31570"/>
    <n v="1064200"/>
    <x v="0"/>
    <x v="3"/>
    <x v="20"/>
    <x v="0"/>
    <n v="3525175"/>
    <x v="23"/>
    <d v="1899-12-30T09:32:00"/>
    <n v="48660"/>
    <n v="16970"/>
    <n v="31690"/>
    <n v="1066090"/>
    <x v="0"/>
    <s v="PATIO 4"/>
    <n v="120"/>
    <n v="3.8010769718086791E-3"/>
    <x v="0"/>
    <d v="1899-12-30T18:31:11"/>
  </r>
  <r>
    <n v="943"/>
    <n v="21881"/>
    <x v="23"/>
    <d v="1899-12-30T15:10:52"/>
    <s v="JRP-091"/>
    <x v="1"/>
    <n v="48320"/>
    <n v="17430"/>
    <n v="30890"/>
    <n v="1095090"/>
    <x v="0"/>
    <x v="3"/>
    <x v="20"/>
    <x v="0"/>
    <n v="3525210"/>
    <x v="23"/>
    <d v="1899-12-30T12:07:00"/>
    <n v="48220"/>
    <n v="17370"/>
    <n v="30850"/>
    <n v="1096940"/>
    <x v="0"/>
    <s v="PATIO 4"/>
    <n v="-40"/>
    <n v="-1.2949174490126255E-3"/>
    <x v="0"/>
    <d v="1899-12-30T20:56:08"/>
  </r>
  <r>
    <n v="944"/>
    <n v="21887"/>
    <x v="23"/>
    <d v="1899-12-30T15:19:48"/>
    <s v="SMI-498"/>
    <x v="1"/>
    <n v="48720"/>
    <n v="17600"/>
    <n v="31120"/>
    <n v="1126210"/>
    <x v="1"/>
    <x v="3"/>
    <x v="18"/>
    <x v="1"/>
    <n v="3525165"/>
    <x v="23"/>
    <d v="1899-12-30T08:54:00"/>
    <n v="48880"/>
    <n v="17770"/>
    <n v="31110"/>
    <n v="1128050"/>
    <x v="1"/>
    <s v="PATIO 4"/>
    <n v="-10"/>
    <n v="-3.2133676092544985E-4"/>
    <x v="0"/>
    <d v="1899-12-30T17:34:12"/>
  </r>
  <r>
    <n v="945"/>
    <n v="21891"/>
    <x v="23"/>
    <d v="1899-12-30T15:23:32"/>
    <s v="SZW-990"/>
    <x v="1"/>
    <n v="51720"/>
    <n v="18730"/>
    <n v="0"/>
    <n v="0"/>
    <x v="0"/>
    <x v="2"/>
    <x v="21"/>
    <x v="4"/>
    <m/>
    <x v="24"/>
    <m/>
    <m/>
    <m/>
    <n v="0"/>
    <n v="0"/>
    <x v="0"/>
    <s v="PATIO 4"/>
    <n v="0"/>
    <e v="#DIV/0!"/>
    <x v="1"/>
    <d v="1900-01-03T17:40:26"/>
  </r>
  <r>
    <n v="946"/>
    <n v="21901"/>
    <x v="23"/>
    <d v="1899-12-30T15:58:35"/>
    <s v="TPV-114"/>
    <x v="1"/>
    <n v="51640"/>
    <n v="17990"/>
    <n v="33650"/>
    <n v="33650"/>
    <x v="3"/>
    <x v="2"/>
    <x v="22"/>
    <x v="3"/>
    <n v="3525184"/>
    <x v="23"/>
    <d v="1899-12-30T10:03:00"/>
    <n v="52060"/>
    <n v="18380"/>
    <n v="33680"/>
    <n v="33680"/>
    <x v="0"/>
    <s v="PATIO 4"/>
    <n v="30"/>
    <n v="8.915304606240713E-4"/>
    <x v="0"/>
    <d v="1899-12-30T18:04:25"/>
  </r>
  <r>
    <n v="947"/>
    <n v="21904"/>
    <x v="23"/>
    <d v="1899-12-30T15:55:13"/>
    <s v="TKD-337"/>
    <x v="1"/>
    <n v="48660"/>
    <n v="16460"/>
    <n v="32200"/>
    <n v="65850"/>
    <x v="0"/>
    <x v="3"/>
    <x v="20"/>
    <x v="0"/>
    <n v="3525186"/>
    <x v="23"/>
    <d v="1899-12-30T10:06:00"/>
    <n v="48540"/>
    <n v="16360"/>
    <n v="32180"/>
    <n v="65860"/>
    <x v="0"/>
    <s v="PATIO 4"/>
    <n v="-20"/>
    <n v="-6.2111801242236027E-4"/>
    <x v="0"/>
    <d v="1899-12-30T18:10:47"/>
  </r>
  <r>
    <n v="948"/>
    <n v="21907"/>
    <x v="23"/>
    <d v="1899-12-30T16:05:56"/>
    <s v="LJZ-672"/>
    <x v="1"/>
    <n v="52520"/>
    <n v="18510"/>
    <n v="34010"/>
    <n v="99860"/>
    <x v="0"/>
    <x v="4"/>
    <x v="20"/>
    <x v="0"/>
    <n v="3525201"/>
    <x v="23"/>
    <d v="1899-12-30T11:20:00"/>
    <n v="52720"/>
    <n v="18600"/>
    <n v="34120"/>
    <n v="99980"/>
    <x v="0"/>
    <s v="PATIO 4"/>
    <n v="110"/>
    <n v="3.2343428403410761E-3"/>
    <x v="0"/>
    <d v="1899-12-30T19:14:04"/>
  </r>
  <r>
    <n v="949"/>
    <n v="21909"/>
    <x v="23"/>
    <d v="1899-12-30T16:26:46"/>
    <s v="STW-825"/>
    <x v="1"/>
    <n v="51740"/>
    <n v="17220"/>
    <n v="34520"/>
    <n v="134380"/>
    <x v="0"/>
    <x v="4"/>
    <x v="20"/>
    <x v="0"/>
    <n v="3525205"/>
    <x v="23"/>
    <d v="1899-12-30T11:38:00"/>
    <n v="51920"/>
    <n v="17280"/>
    <n v="34640"/>
    <n v="134620"/>
    <x v="0"/>
    <s v="PATIO 4"/>
    <n v="120"/>
    <n v="3.4762456546929316E-3"/>
    <x v="0"/>
    <d v="1899-12-30T19:11:14"/>
  </r>
  <r>
    <n v="950"/>
    <n v="21911"/>
    <x v="23"/>
    <d v="1899-12-30T16:32:28"/>
    <s v="SXV-081"/>
    <x v="1"/>
    <n v="52060"/>
    <n v="17910"/>
    <n v="34150"/>
    <n v="168530"/>
    <x v="3"/>
    <x v="5"/>
    <x v="22"/>
    <x v="3"/>
    <n v="3525160"/>
    <x v="23"/>
    <d v="1899-12-30T10:39:00"/>
    <n v="52180"/>
    <n v="17960"/>
    <n v="34220"/>
    <n v="168840"/>
    <x v="0"/>
    <s v="PATIO 4"/>
    <n v="70"/>
    <n v="2.0497803806734994E-3"/>
    <x v="0"/>
    <d v="1899-12-30T18:06:32"/>
  </r>
  <r>
    <n v="951"/>
    <n v="21914"/>
    <x v="23"/>
    <d v="1899-12-30T16:55:44"/>
    <s v="WNP-941"/>
    <x v="1"/>
    <n v="51740"/>
    <n v="17570"/>
    <n v="34170"/>
    <n v="202700"/>
    <x v="0"/>
    <x v="4"/>
    <x v="20"/>
    <x v="0"/>
    <n v="3525206"/>
    <x v="23"/>
    <d v="1899-12-30T11:50:00"/>
    <n v="51780"/>
    <n v="17630"/>
    <n v="34150"/>
    <n v="202990"/>
    <x v="0"/>
    <s v="PATIO 4"/>
    <n v="-20"/>
    <n v="-5.8530875036581797E-4"/>
    <x v="0"/>
    <d v="1899-12-30T18:54:16"/>
  </r>
  <r>
    <n v="952"/>
    <n v="21915"/>
    <x v="23"/>
    <d v="1899-12-30T16:35:19"/>
    <s v="GDX-062"/>
    <x v="1"/>
    <n v="51800"/>
    <n v="17620"/>
    <n v="34180"/>
    <n v="236880"/>
    <x v="0"/>
    <x v="4"/>
    <x v="20"/>
    <x v="0"/>
    <n v="3525202"/>
    <x v="23"/>
    <d v="1899-12-30T11:28:00"/>
    <n v="52020"/>
    <n v="17660"/>
    <n v="34360"/>
    <n v="237350"/>
    <x v="0"/>
    <s v="PATIO 4"/>
    <n v="180"/>
    <n v="5.2662375658279695E-3"/>
    <x v="0"/>
    <d v="1899-12-30T18:52:41"/>
  </r>
  <r>
    <n v="953"/>
    <n v="21916"/>
    <x v="23"/>
    <d v="1899-12-30T16:51:20"/>
    <s v="JRO-999"/>
    <x v="1"/>
    <n v="48740"/>
    <n v="17470"/>
    <n v="31270"/>
    <n v="268150"/>
    <x v="0"/>
    <x v="3"/>
    <x v="20"/>
    <x v="0"/>
    <n v="3525191"/>
    <x v="23"/>
    <d v="1899-12-30T10:28:00"/>
    <n v="48680"/>
    <n v="17210"/>
    <n v="31470"/>
    <n v="268820"/>
    <x v="0"/>
    <s v="PATIO 4"/>
    <n v="200"/>
    <n v="6.3959066197633516E-3"/>
    <x v="0"/>
    <d v="1899-12-30T17:36:40"/>
  </r>
  <r>
    <n v="954"/>
    <n v="21920"/>
    <x v="23"/>
    <d v="1899-12-30T17:02:45"/>
    <s v="XVH-367"/>
    <x v="1"/>
    <n v="48260"/>
    <n v="17380"/>
    <n v="30880"/>
    <n v="299030"/>
    <x v="0"/>
    <x v="3"/>
    <x v="20"/>
    <x v="0"/>
    <n v="3525284"/>
    <x v="23"/>
    <d v="1899-12-30T17:42:00"/>
    <n v="48100"/>
    <n v="17240"/>
    <n v="30860"/>
    <n v="299680"/>
    <x v="0"/>
    <s v="PATIO 4"/>
    <n v="-20"/>
    <n v="-6.4766839378238344E-4"/>
    <x v="0"/>
    <d v="1899-12-31T00:39:15"/>
  </r>
  <r>
    <n v="955"/>
    <n v="21921"/>
    <x v="23"/>
    <d v="1899-12-30T17:04:34"/>
    <s v="SXS-558"/>
    <x v="1"/>
    <n v="47960"/>
    <n v="16810"/>
    <n v="31150"/>
    <n v="330180"/>
    <x v="0"/>
    <x v="3"/>
    <x v="20"/>
    <x v="0"/>
    <n v="3525188"/>
    <x v="23"/>
    <d v="1899-12-30T10:19:00"/>
    <n v="47960"/>
    <n v="16690"/>
    <n v="31270"/>
    <n v="330950"/>
    <x v="0"/>
    <s v="PATIO 4"/>
    <n v="120"/>
    <n v="3.8523274478330658E-3"/>
    <x v="0"/>
    <d v="1899-12-30T17:14:26"/>
  </r>
  <r>
    <n v="956"/>
    <n v="21927"/>
    <x v="23"/>
    <d v="1899-12-30T17:14:03"/>
    <s v="SSW-836"/>
    <x v="1"/>
    <n v="48260"/>
    <n v="17440"/>
    <n v="30820"/>
    <n v="361000"/>
    <x v="0"/>
    <x v="3"/>
    <x v="20"/>
    <x v="0"/>
    <n v="3525192"/>
    <x v="23"/>
    <d v="1899-12-30T10:44:00"/>
    <n v="48140"/>
    <n v="17300"/>
    <n v="30840"/>
    <n v="361790"/>
    <x v="0"/>
    <s v="PATIO 4"/>
    <n v="20"/>
    <n v="6.4892926670992858E-4"/>
    <x v="0"/>
    <d v="1899-12-30T17:29:57"/>
  </r>
  <r>
    <n v="957"/>
    <n v="21932"/>
    <x v="23"/>
    <d v="1899-12-30T17:33:01"/>
    <s v="TPP-899"/>
    <x v="1"/>
    <n v="52240"/>
    <n v="17250"/>
    <n v="34990"/>
    <n v="395990"/>
    <x v="0"/>
    <x v="4"/>
    <x v="20"/>
    <x v="0"/>
    <n v="3525228"/>
    <x v="23"/>
    <d v="1899-12-30T13:50:00"/>
    <n v="52340"/>
    <n v="17300"/>
    <n v="35040"/>
    <n v="396830"/>
    <x v="0"/>
    <s v="PATIO 4"/>
    <n v="50"/>
    <n v="1.4289797084881394E-3"/>
    <x v="0"/>
    <d v="1899-12-30T20:16:59"/>
  </r>
  <r>
    <n v="958"/>
    <n v="21947"/>
    <x v="23"/>
    <d v="1899-12-30T19:26:25"/>
    <s v="UPR-974"/>
    <x v="1"/>
    <n v="48980"/>
    <n v="17150"/>
    <n v="31830"/>
    <n v="427820"/>
    <x v="1"/>
    <x v="3"/>
    <x v="18"/>
    <x v="1"/>
    <n v="3525226"/>
    <x v="23"/>
    <d v="1899-12-30T13:49:00"/>
    <n v="48860"/>
    <n v="16960"/>
    <n v="31900"/>
    <n v="428730"/>
    <x v="1"/>
    <s v="PATIO 4"/>
    <n v="70"/>
    <n v="2.1991831605403709E-3"/>
    <x v="0"/>
    <d v="1899-12-30T18:22:35"/>
  </r>
  <r>
    <n v="959"/>
    <n v="21948"/>
    <x v="23"/>
    <d v="1899-12-30T19:37:18"/>
    <s v="SMA-268"/>
    <x v="1"/>
    <n v="48540"/>
    <n v="17260"/>
    <n v="31280"/>
    <n v="459100"/>
    <x v="1"/>
    <x v="3"/>
    <x v="18"/>
    <x v="1"/>
    <n v="3525225"/>
    <x v="23"/>
    <d v="1899-12-30T13:48:00"/>
    <n v="48420"/>
    <n v="17120"/>
    <n v="31300"/>
    <n v="460030"/>
    <x v="1"/>
    <s v="PATIO 4"/>
    <n v="20"/>
    <n v="6.3938618925831207E-4"/>
    <x v="0"/>
    <d v="1899-12-30T18:10:42"/>
  </r>
  <r>
    <n v="960"/>
    <n v="21949"/>
    <x v="23"/>
    <d v="1899-12-30T19:23:22"/>
    <s v="SXV-972"/>
    <x v="1"/>
    <n v="51380"/>
    <n v="16770"/>
    <n v="34610"/>
    <n v="493710"/>
    <x v="0"/>
    <x v="5"/>
    <x v="20"/>
    <x v="0"/>
    <n v="3525185"/>
    <x v="23"/>
    <d v="1899-12-30T12:05:00"/>
    <n v="51280"/>
    <n v="16650"/>
    <n v="34630"/>
    <n v="494660"/>
    <x v="0"/>
    <s v="PATIO 4"/>
    <n v="20"/>
    <n v="5.7786766830395843E-4"/>
    <x v="0"/>
    <d v="1899-12-30T16:41:38"/>
  </r>
  <r>
    <n v="961"/>
    <n v="21954"/>
    <x v="23"/>
    <d v="1899-12-30T20:13:42"/>
    <s v="TRL-403"/>
    <x v="1"/>
    <n v="51840"/>
    <n v="18120"/>
    <n v="33720"/>
    <n v="527430"/>
    <x v="0"/>
    <x v="5"/>
    <x v="20"/>
    <x v="0"/>
    <n v="3525324"/>
    <x v="23"/>
    <d v="1899-12-30T21:32:00"/>
    <n v="51820"/>
    <n v="18000"/>
    <n v="33820"/>
    <n v="528480"/>
    <x v="0"/>
    <s v="PATIO 4"/>
    <n v="100"/>
    <n v="2.9655990510083037E-3"/>
    <x v="0"/>
    <d v="1899-12-31T01:18:18"/>
  </r>
  <r>
    <n v="962"/>
    <n v="21963"/>
    <x v="23"/>
    <d v="1899-12-30T20:44:41"/>
    <s v="SZX-580"/>
    <x v="1"/>
    <n v="51560"/>
    <n v="17500"/>
    <n v="34060"/>
    <n v="561490"/>
    <x v="0"/>
    <x v="2"/>
    <x v="20"/>
    <x v="0"/>
    <n v="3525281"/>
    <x v="23"/>
    <d v="1899-12-30T17:29:00"/>
    <n v="51440"/>
    <n v="17360"/>
    <n v="34080"/>
    <n v="562560"/>
    <x v="0"/>
    <s v="PATIO 4"/>
    <n v="20"/>
    <n v="5.8719906048150322E-4"/>
    <x v="0"/>
    <d v="1899-12-30T20:44:19"/>
  </r>
  <r>
    <n v="963"/>
    <n v="21971"/>
    <x v="23"/>
    <d v="1899-12-30T21:14:51"/>
    <s v="GDY-709"/>
    <x v="1"/>
    <n v="52120"/>
    <n v="18820"/>
    <n v="33300"/>
    <n v="594790"/>
    <x v="0"/>
    <x v="5"/>
    <x v="20"/>
    <x v="0"/>
    <n v="3525277"/>
    <x v="23"/>
    <d v="1899-12-30T17:13:00"/>
    <n v="52580"/>
    <n v="19260"/>
    <n v="33320"/>
    <n v="595880"/>
    <x v="0"/>
    <s v="PATIO 4"/>
    <n v="20"/>
    <n v="6.0060060060060057E-4"/>
    <x v="0"/>
    <d v="1899-12-30T19:58:09"/>
  </r>
  <r>
    <n v="964"/>
    <n v="21975"/>
    <x v="23"/>
    <d v="1899-12-30T21:41:56"/>
    <s v="GDX-824"/>
    <x v="1"/>
    <n v="51420"/>
    <n v="18270"/>
    <n v="33150"/>
    <n v="627940"/>
    <x v="0"/>
    <x v="5"/>
    <x v="20"/>
    <x v="0"/>
    <n v="3525292"/>
    <x v="23"/>
    <d v="1899-12-30T18:10:00"/>
    <n v="51300"/>
    <n v="18120"/>
    <n v="33180"/>
    <n v="629060"/>
    <x v="0"/>
    <s v="PATIO 4"/>
    <n v="30"/>
    <n v="9.049773755656109E-4"/>
    <x v="0"/>
    <d v="1899-12-30T20:28:04"/>
  </r>
  <r>
    <n v="965"/>
    <n v="21977"/>
    <x v="23"/>
    <d v="1899-12-30T21:56:05"/>
    <s v="SQY-458"/>
    <x v="1"/>
    <n v="51760"/>
    <n v="18340"/>
    <n v="33420"/>
    <n v="661360"/>
    <x v="0"/>
    <x v="2"/>
    <x v="20"/>
    <x v="0"/>
    <n v="3525307"/>
    <x v="23"/>
    <d v="1899-12-30T20:35:00"/>
    <n v="51660"/>
    <n v="18240"/>
    <n v="33420"/>
    <n v="662480"/>
    <x v="0"/>
    <s v="PATIO 4"/>
    <n v="1.0000000000000001E-5"/>
    <n v="0"/>
    <x v="0"/>
    <d v="1899-12-30T22:38:55"/>
  </r>
  <r>
    <n v="966"/>
    <n v="21980"/>
    <x v="23"/>
    <d v="1899-12-30T22:04:02"/>
    <s v="SNR-810"/>
    <x v="1"/>
    <n v="52160"/>
    <n v="18700"/>
    <n v="33460"/>
    <n v="694820"/>
    <x v="3"/>
    <x v="5"/>
    <x v="22"/>
    <x v="3"/>
    <n v="3525278"/>
    <x v="23"/>
    <d v="1899-12-30T17:26:00"/>
    <n v="52320"/>
    <n v="18810"/>
    <n v="33510"/>
    <n v="695990"/>
    <x v="0"/>
    <s v="PATIO 4"/>
    <n v="50"/>
    <n v="1.4943215780035865E-3"/>
    <x v="0"/>
    <d v="1899-12-30T19:21:58"/>
  </r>
  <r>
    <n v="967"/>
    <n v="21981"/>
    <x v="23"/>
    <d v="1899-12-30T22:13:22"/>
    <s v="XGD-952"/>
    <x v="1"/>
    <n v="52140"/>
    <n v="18110"/>
    <n v="34030"/>
    <n v="728850"/>
    <x v="3"/>
    <x v="3"/>
    <x v="22"/>
    <x v="3"/>
    <n v="3525263"/>
    <x v="23"/>
    <d v="1899-12-30T16:09:00"/>
    <n v="51980"/>
    <n v="17930"/>
    <n v="34050"/>
    <n v="730040"/>
    <x v="0"/>
    <s v="PATIO 4"/>
    <n v="20"/>
    <n v="5.8771672054069943E-4"/>
    <x v="0"/>
    <d v="1899-12-30T17:55:38"/>
  </r>
  <r>
    <n v="968"/>
    <n v="21985"/>
    <x v="23"/>
    <d v="1899-12-30T22:36:01"/>
    <s v="SWN-120"/>
    <x v="1"/>
    <n v="52340"/>
    <n v="17890"/>
    <n v="34450"/>
    <n v="763300"/>
    <x v="0"/>
    <x v="2"/>
    <x v="20"/>
    <x v="0"/>
    <n v="3525312"/>
    <x v="23"/>
    <d v="1899-12-30T20:40:00"/>
    <n v="52520"/>
    <n v="17950"/>
    <n v="34570"/>
    <n v="764610"/>
    <x v="0"/>
    <s v="PATIO 4"/>
    <n v="120"/>
    <n v="3.4833091436865023E-3"/>
    <x v="0"/>
    <d v="1899-12-30T22:03:59"/>
  </r>
  <r>
    <n v="969"/>
    <n v="21987"/>
    <x v="23"/>
    <d v="1899-12-30T22:43:02"/>
    <s v="TTQ-629"/>
    <x v="1"/>
    <n v="52240"/>
    <n v="18160"/>
    <n v="34080"/>
    <n v="797380"/>
    <x v="0"/>
    <x v="2"/>
    <x v="20"/>
    <x v="0"/>
    <n v="3525315"/>
    <x v="23"/>
    <d v="1899-12-30T20:50:00"/>
    <n v="52400"/>
    <n v="18250"/>
    <n v="34150"/>
    <n v="798760"/>
    <x v="0"/>
    <s v="PATIO 4"/>
    <n v="70"/>
    <n v="2.0539906103286387E-3"/>
    <x v="0"/>
    <d v="1899-12-30T22:06:58"/>
  </r>
  <r>
    <n v="970"/>
    <n v="21989"/>
    <x v="23"/>
    <d v="1899-12-30T22:59:06"/>
    <s v="XVM-605"/>
    <x v="1"/>
    <n v="48880"/>
    <n v="17750"/>
    <n v="31130"/>
    <n v="828510"/>
    <x v="0"/>
    <x v="3"/>
    <x v="20"/>
    <x v="0"/>
    <n v="3525271"/>
    <x v="23"/>
    <d v="1899-12-30T17:02:00"/>
    <n v="48760"/>
    <n v="17630"/>
    <n v="31130"/>
    <n v="829890"/>
    <x v="0"/>
    <s v="PATIO 4"/>
    <n v="1.0000000000000001E-5"/>
    <n v="0"/>
    <x v="0"/>
    <d v="1899-12-30T18:02:54"/>
  </r>
  <r>
    <n v="971"/>
    <n v="21990"/>
    <x v="23"/>
    <d v="1899-12-30T23:05:15"/>
    <s v="TKF-858"/>
    <x v="1"/>
    <n v="48780"/>
    <n v="17950"/>
    <n v="30830"/>
    <n v="859340"/>
    <x v="1"/>
    <x v="3"/>
    <x v="18"/>
    <x v="1"/>
    <n v="3525298"/>
    <x v="23"/>
    <d v="1899-12-30T18:37:00"/>
    <n v="48620"/>
    <n v="17930"/>
    <n v="30690"/>
    <n v="860580"/>
    <x v="1"/>
    <s v="PATIO 4"/>
    <n v="-140"/>
    <n v="-4.5410314628608495E-3"/>
    <x v="0"/>
    <d v="1899-12-30T19:31:45"/>
  </r>
  <r>
    <n v="972"/>
    <n v="21992"/>
    <x v="23"/>
    <d v="1899-12-30T23:16:46"/>
    <s v="JRP-101"/>
    <x v="1"/>
    <n v="48360"/>
    <n v="17410"/>
    <n v="30950"/>
    <n v="890290"/>
    <x v="3"/>
    <x v="3"/>
    <x v="22"/>
    <x v="3"/>
    <n v="3525291"/>
    <x v="23"/>
    <d v="1899-12-30T18:08:00"/>
    <n v="48580"/>
    <n v="17660"/>
    <n v="30920"/>
    <n v="891500"/>
    <x v="0"/>
    <s v="PATIO 4"/>
    <n v="-30"/>
    <n v="-9.6930533117932144E-4"/>
    <x v="0"/>
    <d v="1899-12-30T18:51:14"/>
  </r>
  <r>
    <n v="973"/>
    <n v="21996"/>
    <x v="23"/>
    <d v="1899-12-30T23:26:05"/>
    <s v="JRP-054"/>
    <x v="1"/>
    <n v="48840"/>
    <n v="17440"/>
    <n v="31400"/>
    <n v="921690"/>
    <x v="3"/>
    <x v="3"/>
    <x v="22"/>
    <x v="3"/>
    <n v="3525265"/>
    <x v="23"/>
    <d v="1899-12-30T16:17:00"/>
    <n v="48740"/>
    <n v="17330"/>
    <n v="31410"/>
    <n v="922910"/>
    <x v="0"/>
    <s v="PATIO 4"/>
    <n v="10"/>
    <n v="3.1847133757961782E-4"/>
    <x v="0"/>
    <d v="1899-12-30T16:50:55"/>
  </r>
  <r>
    <n v="974"/>
    <n v="21998"/>
    <x v="23"/>
    <d v="1899-12-30T23:38:22"/>
    <s v="TKD-395"/>
    <x v="1"/>
    <n v="48360"/>
    <n v="17760"/>
    <n v="30600"/>
    <n v="952290"/>
    <x v="3"/>
    <x v="3"/>
    <x v="22"/>
    <x v="3"/>
    <n v="3525273"/>
    <x v="23"/>
    <d v="1899-12-30T17:05:00"/>
    <n v="48240"/>
    <n v="17610"/>
    <n v="30630"/>
    <n v="953540"/>
    <x v="0"/>
    <s v="PATIO 4"/>
    <n v="30"/>
    <n v="9.8039215686274508E-4"/>
    <x v="0"/>
    <d v="1899-12-30T17:26:38"/>
  </r>
  <r>
    <n v="975"/>
    <n v="22001"/>
    <x v="23"/>
    <d v="1899-12-30T23:52:44"/>
    <s v="JRP-019"/>
    <x v="1"/>
    <n v="48880"/>
    <n v="17190"/>
    <n v="31690"/>
    <n v="983980"/>
    <x v="3"/>
    <x v="3"/>
    <x v="22"/>
    <x v="3"/>
    <n v="3525296"/>
    <x v="23"/>
    <d v="1899-12-30T18:30:00"/>
    <n v="48800"/>
    <n v="17070"/>
    <n v="31730"/>
    <n v="985270"/>
    <x v="0"/>
    <s v="PATIO 4"/>
    <n v="40"/>
    <n v="1.2622278321236984E-3"/>
    <x v="0"/>
    <d v="1899-12-30T18:37:16"/>
  </r>
  <r>
    <n v="976"/>
    <n v="22005"/>
    <x v="23"/>
    <d v="1899-12-30T23:59:49"/>
    <s v="ZNL-102"/>
    <x v="1"/>
    <n v="51980"/>
    <n v="18650"/>
    <n v="33330"/>
    <n v="1017310"/>
    <x v="3"/>
    <x v="5"/>
    <x v="22"/>
    <x v="3"/>
    <n v="3525323"/>
    <x v="23"/>
    <d v="1899-12-30T21:27:00"/>
    <n v="51640"/>
    <n v="18510"/>
    <n v="33130"/>
    <n v="1018400"/>
    <x v="0"/>
    <s v="PATIO 4"/>
    <n v="-200"/>
    <n v="-6.0006000600060002E-3"/>
    <x v="0"/>
    <d v="1899-12-30T21:27:11"/>
  </r>
  <r>
    <n v="977"/>
    <n v="22010"/>
    <x v="24"/>
    <d v="1899-12-30T01:44:56"/>
    <s v="KUK-608"/>
    <x v="1"/>
    <n v="51600"/>
    <n v="18090"/>
    <n v="33510"/>
    <n v="1050820"/>
    <x v="0"/>
    <x v="2"/>
    <x v="20"/>
    <x v="0"/>
    <n v="3525317"/>
    <x v="23"/>
    <d v="1899-12-30T21:08:00"/>
    <n v="51420"/>
    <n v="18010"/>
    <n v="33410"/>
    <n v="1051810"/>
    <x v="0"/>
    <s v="PATIO 4"/>
    <n v="-100"/>
    <n v="-2.9841838257236644E-3"/>
    <x v="0"/>
    <d v="1899-12-30T19:23:04"/>
  </r>
  <r>
    <n v="978"/>
    <n v="22011"/>
    <x v="24"/>
    <d v="1899-12-30T02:03:25"/>
    <s v="SXV-915"/>
    <x v="1"/>
    <n v="52220"/>
    <n v="16960"/>
    <n v="35260"/>
    <n v="1086080"/>
    <x v="0"/>
    <x v="5"/>
    <x v="20"/>
    <x v="0"/>
    <n v="3525245"/>
    <x v="23"/>
    <d v="1899-12-30T15:43:00"/>
    <n v="52180"/>
    <n v="16820"/>
    <n v="35360"/>
    <n v="1087170"/>
    <x v="0"/>
    <s v="PATIO 4"/>
    <n v="100"/>
    <n v="2.8360748723766306E-3"/>
    <x v="0"/>
    <d v="1899-12-30T13:39:35"/>
  </r>
  <r>
    <n v="979"/>
    <n v="22013"/>
    <x v="24"/>
    <d v="1899-12-30T02:15:16"/>
    <s v="WAD-711"/>
    <x v="1"/>
    <n v="48880"/>
    <n v="17910"/>
    <n v="30970"/>
    <n v="1117050"/>
    <x v="0"/>
    <x v="3"/>
    <x v="20"/>
    <x v="0"/>
    <n v="3525337"/>
    <x v="23"/>
    <d v="1899-12-30T23:05:00"/>
    <n v="48940"/>
    <n v="17970"/>
    <n v="30970"/>
    <n v="1118140"/>
    <x v="0"/>
    <s v="PATIO 4"/>
    <n v="1.0000000000000001E-5"/>
    <n v="0"/>
    <x v="0"/>
    <d v="1899-12-30T20:49:44"/>
  </r>
  <r>
    <n v="980"/>
    <n v="22017"/>
    <x v="24"/>
    <d v="1899-12-30T02:31:40"/>
    <s v="GDW-444"/>
    <x v="1"/>
    <n v="51860"/>
    <n v="18870"/>
    <n v="32990"/>
    <n v="1150040"/>
    <x v="0"/>
    <x v="5"/>
    <x v="20"/>
    <x v="0"/>
    <n v="3525326"/>
    <x v="23"/>
    <d v="1899-12-30T21:46:00"/>
    <n v="51700"/>
    <n v="18710"/>
    <n v="32990"/>
    <n v="1151130"/>
    <x v="0"/>
    <s v="PATIO 4"/>
    <n v="1.0000000000000001E-5"/>
    <n v="0"/>
    <x v="0"/>
    <d v="1899-12-30T19:14:20"/>
  </r>
  <r>
    <n v="981"/>
    <n v="22020"/>
    <x v="24"/>
    <d v="1899-12-30T02:59:03"/>
    <s v="SVO-727"/>
    <x v="1"/>
    <n v="52380"/>
    <n v="18020"/>
    <n v="34360"/>
    <n v="1184400"/>
    <x v="0"/>
    <x v="5"/>
    <x v="20"/>
    <x v="0"/>
    <n v="3525327"/>
    <x v="23"/>
    <d v="1899-12-30T22:12:00"/>
    <n v="52260"/>
    <n v="17890"/>
    <n v="34370"/>
    <n v="1185500"/>
    <x v="0"/>
    <s v="PATIO 4"/>
    <n v="10"/>
    <n v="2.9103608847497089E-4"/>
    <x v="0"/>
    <d v="1899-12-30T19:12:57"/>
  </r>
  <r>
    <n v="982"/>
    <n v="22025"/>
    <x v="24"/>
    <d v="1899-12-30T03:39:26"/>
    <s v="JYN-999"/>
    <x v="1"/>
    <n v="51560"/>
    <n v="17440"/>
    <n v="34120"/>
    <n v="1218520"/>
    <x v="0"/>
    <x v="5"/>
    <x v="20"/>
    <x v="0"/>
    <n v="3525253"/>
    <x v="23"/>
    <d v="1899-12-30T16:16:00"/>
    <n v="51420"/>
    <n v="17310"/>
    <n v="34110"/>
    <n v="1219610"/>
    <x v="0"/>
    <s v="PATIO 4"/>
    <n v="-10"/>
    <n v="-2.9308323563892143E-4"/>
    <x v="0"/>
    <d v="1899-12-30T12:36:34"/>
  </r>
  <r>
    <n v="983"/>
    <n v="22026"/>
    <x v="24"/>
    <d v="1899-12-30T04:32:02"/>
    <s v="GDW-424"/>
    <x v="1"/>
    <n v="51880"/>
    <n v="17940"/>
    <n v="33940"/>
    <n v="1252460"/>
    <x v="0"/>
    <x v="5"/>
    <x v="20"/>
    <x v="0"/>
    <n v="3525335"/>
    <x v="23"/>
    <d v="1899-12-30T22:54:00"/>
    <n v="51720"/>
    <n v="17810"/>
    <n v="33910"/>
    <n v="1253520"/>
    <x v="0"/>
    <s v="PATIO 4"/>
    <n v="-30"/>
    <n v="-8.839127872716559E-4"/>
    <x v="0"/>
    <d v="1899-12-30T18:21:58"/>
  </r>
  <r>
    <n v="984"/>
    <n v="22027"/>
    <x v="24"/>
    <d v="1899-12-30T05:02:45"/>
    <s v="TLM-028"/>
    <x v="1"/>
    <n v="52340"/>
    <n v="18310"/>
    <n v="34030"/>
    <n v="1286490"/>
    <x v="3"/>
    <x v="5"/>
    <x v="22"/>
    <x v="3"/>
    <n v="3525336"/>
    <x v="23"/>
    <d v="1899-12-30T22:57:00"/>
    <n v="52300"/>
    <n v="18180"/>
    <n v="34120"/>
    <n v="1287640"/>
    <x v="0"/>
    <s v="PATIO 4"/>
    <n v="90"/>
    <n v="2.644725242433147E-3"/>
    <x v="0"/>
    <d v="1899-12-30T17:54:15"/>
  </r>
  <r>
    <n v="985"/>
    <n v="22028"/>
    <x v="24"/>
    <d v="1899-12-30T05:08:48"/>
    <s v="JRP-060"/>
    <x v="1"/>
    <n v="48520"/>
    <n v="17170"/>
    <n v="31350"/>
    <n v="1317840"/>
    <x v="3"/>
    <x v="3"/>
    <x v="22"/>
    <x v="3"/>
    <n v="3525267"/>
    <x v="23"/>
    <d v="1899-12-30T16:43:00"/>
    <n v="48540"/>
    <n v="17360"/>
    <n v="31180"/>
    <n v="1318820"/>
    <x v="0"/>
    <s v="PATIO 4"/>
    <n v="-170"/>
    <n v="-5.4226475279106857E-3"/>
    <x v="0"/>
    <d v="1899-12-30T11:34:12"/>
  </r>
  <r>
    <n v="986"/>
    <n v="22029"/>
    <x v="24"/>
    <d v="1899-12-30T05:24:17"/>
    <s v="GDY-712"/>
    <x v="1"/>
    <n v="52200"/>
    <n v="18090"/>
    <n v="34110"/>
    <n v="1351950"/>
    <x v="3"/>
    <x v="5"/>
    <x v="22"/>
    <x v="3"/>
    <n v="3525249"/>
    <x v="23"/>
    <d v="1899-12-30T14:58:00"/>
    <n v="52700"/>
    <n v="18580"/>
    <n v="34120"/>
    <n v="1352940"/>
    <x v="0"/>
    <s v="PATIO 4"/>
    <n v="10"/>
    <n v="2.931691586045148E-4"/>
    <x v="0"/>
    <d v="1899-12-30T09:33:43"/>
  </r>
  <r>
    <n v="987"/>
    <n v="22030"/>
    <x v="24"/>
    <d v="1899-12-30T05:41:14"/>
    <s v="JYW-480"/>
    <x v="1"/>
    <n v="52460"/>
    <n v="18380"/>
    <n v="34080"/>
    <n v="1386030"/>
    <x v="3"/>
    <x v="5"/>
    <x v="22"/>
    <x v="3"/>
    <n v="3525250"/>
    <x v="23"/>
    <d v="1899-12-30T15:03:00"/>
    <n v="52420"/>
    <n v="18260"/>
    <n v="34160"/>
    <n v="1387100"/>
    <x v="0"/>
    <s v="PATIO 4"/>
    <n v="80"/>
    <n v="2.3474178403755869E-3"/>
    <x v="0"/>
    <d v="1899-12-30T09:21:46"/>
  </r>
  <r>
    <n v="988"/>
    <n v="22032"/>
    <x v="24"/>
    <d v="1899-12-30T07:55:58"/>
    <s v="ZDA-274"/>
    <x v="1"/>
    <n v="48540"/>
    <n v="17260"/>
    <n v="31280"/>
    <n v="1417310"/>
    <x v="3"/>
    <x v="3"/>
    <x v="22"/>
    <x v="3"/>
    <n v="3525338"/>
    <x v="23"/>
    <d v="1899-12-30T23:22:00"/>
    <n v="48760"/>
    <n v="17340"/>
    <n v="31420"/>
    <n v="1418520"/>
    <x v="0"/>
    <s v="PATIO 4"/>
    <n v="140"/>
    <n v="4.475703324808184E-3"/>
    <x v="0"/>
    <d v="1899-12-30T15:26:02"/>
  </r>
  <r>
    <n v="989"/>
    <n v="22034"/>
    <x v="24"/>
    <d v="1899-12-30T07:58:12"/>
    <s v="SZM-785"/>
    <x v="1"/>
    <n v="52040"/>
    <n v="17840"/>
    <n v="34200"/>
    <n v="1451510"/>
    <x v="3"/>
    <x v="2"/>
    <x v="22"/>
    <x v="3"/>
    <n v="3525403"/>
    <x v="25"/>
    <d v="1899-12-30T09:13:00"/>
    <n v="52280"/>
    <n v="17910"/>
    <n v="34370"/>
    <n v="1452890"/>
    <x v="0"/>
    <s v="PATIO 4"/>
    <n v="170"/>
    <n v="4.9707602339181291E-3"/>
    <x v="0"/>
    <d v="1899-12-31T01:14:48"/>
  </r>
  <r>
    <n v="990"/>
    <n v="22038"/>
    <x v="24"/>
    <d v="1899-12-30T08:37:37"/>
    <s v="VMT-018"/>
    <x v="1"/>
    <n v="50940"/>
    <n v="17220"/>
    <n v="33720"/>
    <n v="1485230"/>
    <x v="3"/>
    <x v="3"/>
    <x v="22"/>
    <x v="3"/>
    <n v="3525340"/>
    <x v="23"/>
    <d v="1899-12-30T23:58:00"/>
    <n v="50940"/>
    <n v="17430"/>
    <n v="33510"/>
    <n v="1486400"/>
    <x v="0"/>
    <s v="PATIO 4"/>
    <n v="-210"/>
    <n v="-6.2277580071174376E-3"/>
    <x v="0"/>
    <d v="1899-12-30T15:20:23"/>
  </r>
  <r>
    <n v="991"/>
    <n v="22042"/>
    <x v="24"/>
    <d v="1899-12-30T08:49:53"/>
    <s v="TLK-055"/>
    <x v="1"/>
    <n v="48560"/>
    <n v="17480"/>
    <n v="31080"/>
    <n v="1516310"/>
    <x v="3"/>
    <x v="3"/>
    <x v="22"/>
    <x v="3"/>
    <n v="3525339"/>
    <x v="23"/>
    <d v="1899-12-30T23:39:00"/>
    <n v="48460"/>
    <n v="17410"/>
    <n v="31050"/>
    <n v="1517450"/>
    <x v="0"/>
    <s v="PATIO 4"/>
    <n v="-30"/>
    <n v="-9.6525096525096527E-4"/>
    <x v="0"/>
    <d v="1899-12-30T14:49:07"/>
  </r>
  <r>
    <n v="992"/>
    <n v="22045"/>
    <x v="24"/>
    <d v="1899-12-30T08:59:53"/>
    <s v="SKI-254"/>
    <x v="1"/>
    <n v="48880"/>
    <n v="17930"/>
    <n v="30950"/>
    <n v="1547260"/>
    <x v="0"/>
    <x v="3"/>
    <x v="20"/>
    <x v="0"/>
    <n v="3525342"/>
    <x v="25"/>
    <d v="1899-12-30T00:05:00"/>
    <n v="48920"/>
    <n v="17820"/>
    <n v="31100"/>
    <n v="1548550"/>
    <x v="0"/>
    <s v="PATIO 4"/>
    <n v="150"/>
    <n v="4.8465266558966073E-3"/>
    <x v="0"/>
    <d v="1899-12-30T15:05:07"/>
  </r>
  <r>
    <n v="993"/>
    <n v="22049"/>
    <x v="24"/>
    <d v="1899-12-30T09:26:12"/>
    <s v="SWM-440"/>
    <x v="1"/>
    <n v="51880"/>
    <n v="18010"/>
    <n v="33870"/>
    <n v="1581130"/>
    <x v="0"/>
    <x v="5"/>
    <x v="20"/>
    <x v="0"/>
    <n v="3525435"/>
    <x v="25"/>
    <d v="1899-12-30T11:39:00"/>
    <n v="51740"/>
    <n v="17900"/>
    <n v="33840"/>
    <n v="1582390"/>
    <x v="0"/>
    <s v="PATIO 4"/>
    <n v="-30"/>
    <n v="-8.8573959255978745E-4"/>
    <x v="0"/>
    <d v="1899-12-31T02:12:48"/>
  </r>
  <r>
    <n v="994"/>
    <n v="22058"/>
    <x v="24"/>
    <d v="1899-12-30T10:12:42"/>
    <s v="TMF-819"/>
    <x v="1"/>
    <n v="48640"/>
    <n v="17460"/>
    <n v="31180"/>
    <n v="1612310"/>
    <x v="0"/>
    <x v="3"/>
    <x v="20"/>
    <x v="0"/>
    <n v="3525351"/>
    <x v="25"/>
    <d v="1899-12-30T00:36:00"/>
    <n v="48620"/>
    <n v="17350"/>
    <n v="31270"/>
    <n v="1613660"/>
    <x v="0"/>
    <s v="PATIO 4"/>
    <n v="90"/>
    <n v="2.8864656831302116E-3"/>
    <x v="0"/>
    <d v="1899-12-30T14:23:18"/>
  </r>
  <r>
    <n v="995"/>
    <n v="22078"/>
    <x v="24"/>
    <d v="1899-12-30T11:10:00"/>
    <s v="JRP-073"/>
    <x v="1"/>
    <n v="48760"/>
    <n v="17590"/>
    <n v="31170"/>
    <n v="1643480"/>
    <x v="0"/>
    <x v="3"/>
    <x v="20"/>
    <x v="0"/>
    <n v="3525354"/>
    <x v="25"/>
    <d v="1899-12-30T01:03:00"/>
    <n v="48700"/>
    <n v="17530"/>
    <n v="31170"/>
    <n v="1644830"/>
    <x v="0"/>
    <s v="PATIO 4"/>
    <n v="1.0000000000000001E-5"/>
    <n v="0"/>
    <x v="0"/>
    <d v="1899-12-30T13:53:00"/>
  </r>
  <r>
    <n v="996"/>
    <n v="22079"/>
    <x v="24"/>
    <d v="1899-12-30T11:32:41"/>
    <s v="TJZ-838"/>
    <x v="1"/>
    <n v="51920"/>
    <n v="17520"/>
    <n v="34400"/>
    <n v="1677880"/>
    <x v="0"/>
    <x v="3"/>
    <x v="20"/>
    <x v="0"/>
    <n v="3525358"/>
    <x v="25"/>
    <d v="1899-12-30T01:20:00"/>
    <n v="52260"/>
    <n v="17830"/>
    <n v="34430"/>
    <n v="1679260"/>
    <x v="0"/>
    <s v="PATIO 4"/>
    <n v="30"/>
    <n v="8.7209302325581394E-4"/>
    <x v="0"/>
    <d v="1899-12-30T13:47:19"/>
  </r>
  <r>
    <n v="997"/>
    <n v="22093"/>
    <x v="24"/>
    <d v="1899-12-30T11:54:49"/>
    <s v="STO-302"/>
    <x v="1"/>
    <n v="50900"/>
    <n v="17180"/>
    <n v="33720"/>
    <n v="1711600"/>
    <x v="0"/>
    <x v="4"/>
    <x v="20"/>
    <x v="0"/>
    <n v="3525411"/>
    <x v="25"/>
    <d v="1899-12-30T10:15:00"/>
    <n v="51220"/>
    <n v="17360"/>
    <n v="33860"/>
    <n v="1713120"/>
    <x v="0"/>
    <s v="PATIO 4"/>
    <n v="140"/>
    <n v="4.1518386714116248E-3"/>
    <x v="0"/>
    <d v="1899-12-30T22:20:11"/>
  </r>
  <r>
    <n v="998"/>
    <n v="22102"/>
    <x v="24"/>
    <d v="1899-12-30T12:37:19"/>
    <s v="SNW-940"/>
    <x v="1"/>
    <n v="51980"/>
    <n v="17880"/>
    <n v="34100"/>
    <n v="1745700"/>
    <x v="1"/>
    <x v="5"/>
    <x v="18"/>
    <x v="1"/>
    <n v="3525381"/>
    <x v="25"/>
    <d v="1899-12-30T07:27:00"/>
    <n v="51940"/>
    <n v="17780"/>
    <n v="34160"/>
    <n v="1747280"/>
    <x v="1"/>
    <s v="PATIO 4"/>
    <n v="60"/>
    <n v="1.7595307917888563E-3"/>
    <x v="0"/>
    <d v="1899-12-30T18:49:41"/>
  </r>
  <r>
    <n v="999"/>
    <n v="22114"/>
    <x v="24"/>
    <d v="1899-12-30T13:54:19"/>
    <s v="GDX-645"/>
    <x v="1"/>
    <n v="51740"/>
    <n v="18380"/>
    <n v="33360"/>
    <n v="1779060"/>
    <x v="0"/>
    <x v="5"/>
    <x v="20"/>
    <x v="0"/>
    <n v="3525382"/>
    <x v="25"/>
    <d v="1899-12-30T07:28:00"/>
    <n v="51720"/>
    <n v="18300"/>
    <n v="33420"/>
    <n v="1780700"/>
    <x v="0"/>
    <s v="PATIO 4"/>
    <n v="60"/>
    <n v="1.7985611510791368E-3"/>
    <x v="0"/>
    <d v="1899-12-30T17:33:41"/>
  </r>
  <r>
    <n v="1000"/>
    <n v="22115"/>
    <x v="24"/>
    <d v="1899-12-30T14:03:58"/>
    <s v="GDY-708"/>
    <x v="1"/>
    <n v="51800"/>
    <n v="17450"/>
    <n v="34350"/>
    <n v="1813410"/>
    <x v="0"/>
    <x v="5"/>
    <x v="20"/>
    <x v="0"/>
    <n v="3525436"/>
    <x v="25"/>
    <d v="1899-12-30T13:20:00"/>
    <n v="52100"/>
    <n v="17820"/>
    <n v="34280"/>
    <n v="1814980"/>
    <x v="0"/>
    <s v="PATIO 4"/>
    <n v="-70"/>
    <n v="-2.0378457059679767E-3"/>
    <x v="0"/>
    <d v="1899-12-30T23:16:02"/>
  </r>
  <r>
    <n v="1001"/>
    <n v="22116"/>
    <x v="24"/>
    <d v="1899-12-30T14:24:13"/>
    <s v="TSR-898"/>
    <x v="1"/>
    <n v="48740"/>
    <n v="17590"/>
    <n v="31150"/>
    <n v="1844560"/>
    <x v="0"/>
    <x v="3"/>
    <x v="20"/>
    <x v="0"/>
    <n v="3525395"/>
    <x v="25"/>
    <d v="1899-12-30T08:37:00"/>
    <n v="48940"/>
    <n v="17710"/>
    <n v="31230"/>
    <n v="1846210"/>
    <x v="0"/>
    <s v="PATIO 4"/>
    <n v="80"/>
    <n v="2.5682182985553772E-3"/>
    <x v="0"/>
    <d v="1899-12-30T18:12:47"/>
  </r>
  <r>
    <n v="1002"/>
    <n v="22117"/>
    <x v="24"/>
    <d v="1899-12-30T14:33:59"/>
    <s v="FNL-707"/>
    <x v="1"/>
    <n v="52180"/>
    <n v="17300"/>
    <n v="34880"/>
    <n v="1879440"/>
    <x v="3"/>
    <x v="5"/>
    <x v="22"/>
    <x v="3"/>
    <n v="3525398"/>
    <x v="25"/>
    <d v="1899-12-30T09:05:00"/>
    <n v="52340"/>
    <n v="17360"/>
    <n v="34980"/>
    <n v="1881190"/>
    <x v="0"/>
    <s v="PATIO 4"/>
    <n v="100"/>
    <n v="2.8669724770642203E-3"/>
    <x v="0"/>
    <d v="1899-12-30T18:31:01"/>
  </r>
  <r>
    <n v="1003"/>
    <n v="22119"/>
    <x v="24"/>
    <d v="1899-12-30T14:39:13"/>
    <s v="SZZ-775"/>
    <x v="1"/>
    <n v="51460"/>
    <n v="18130"/>
    <n v="33330"/>
    <n v="1912770"/>
    <x v="0"/>
    <x v="3"/>
    <x v="20"/>
    <x v="0"/>
    <n v="3525407"/>
    <x v="25"/>
    <d v="1899-12-30T09:54:00"/>
    <n v="51320"/>
    <n v="18030"/>
    <n v="33290"/>
    <n v="1914480"/>
    <x v="0"/>
    <s v="PATIO 4"/>
    <n v="-40"/>
    <n v="-1.2001200120012002E-3"/>
    <x v="0"/>
    <d v="1899-12-30T19:14:47"/>
  </r>
  <r>
    <n v="1004"/>
    <n v="22133"/>
    <x v="24"/>
    <d v="1899-12-30T15:54:43"/>
    <s v="JRP-061"/>
    <x v="1"/>
    <n v="48220"/>
    <n v="17270"/>
    <n v="30950"/>
    <n v="1943720"/>
    <x v="0"/>
    <x v="3"/>
    <x v="20"/>
    <x v="0"/>
    <n v="3525405"/>
    <x v="25"/>
    <d v="1899-12-30T09:33:00"/>
    <n v="48200"/>
    <n v="17070"/>
    <n v="31130"/>
    <n v="1945610"/>
    <x v="0"/>
    <s v="PATIO 4"/>
    <n v="180"/>
    <n v="5.8158319870759293E-3"/>
    <x v="0"/>
    <d v="1899-12-30T17:38:17"/>
  </r>
  <r>
    <n v="1005"/>
    <n v="22149"/>
    <x v="24"/>
    <d v="1899-12-30T17:09:40"/>
    <s v="TKD-337"/>
    <x v="1"/>
    <n v="48260"/>
    <n v="16470"/>
    <n v="31790"/>
    <n v="1975510"/>
    <x v="0"/>
    <x v="3"/>
    <x v="20"/>
    <x v="0"/>
    <n v="3525406"/>
    <x v="25"/>
    <d v="1899-12-30T09:42:00"/>
    <n v="48480"/>
    <n v="16390"/>
    <n v="32090"/>
    <n v="1977700"/>
    <x v="0"/>
    <s v="PATIO 4"/>
    <n v="300"/>
    <n v="9.4369298521547653E-3"/>
    <x v="0"/>
    <d v="1899-12-30T16:32:20"/>
  </r>
  <r>
    <n v="1006"/>
    <n v="22150"/>
    <x v="24"/>
    <d v="1899-12-30T17:16:31"/>
    <s v="JRP-057"/>
    <x v="1"/>
    <n v="48900"/>
    <n v="17010"/>
    <n v="31890"/>
    <n v="2007400"/>
    <x v="0"/>
    <x v="3"/>
    <x v="20"/>
    <x v="0"/>
    <n v="3525409"/>
    <x v="25"/>
    <d v="1899-12-30T10:03:00"/>
    <n v="49220"/>
    <n v="16990"/>
    <n v="32230"/>
    <n v="2009930"/>
    <x v="0"/>
    <s v="PATIO 4"/>
    <n v="340"/>
    <n v="1.0661649419880841E-2"/>
    <x v="0"/>
    <d v="1899-12-30T16:46:29"/>
  </r>
  <r>
    <n v="1007"/>
    <n v="22398"/>
    <x v="24"/>
    <d v="1899-12-30T19:29:22"/>
    <s v="SSW-836"/>
    <x v="1"/>
    <n v="48680"/>
    <n v="17410"/>
    <n v="31270"/>
    <n v="2038670"/>
    <x v="3"/>
    <x v="3"/>
    <x v="22"/>
    <x v="3"/>
    <n v="3525445"/>
    <x v="25"/>
    <d v="1899-12-30T13:41:00"/>
    <n v="48780"/>
    <n v="17310"/>
    <n v="31470"/>
    <n v="2041400"/>
    <x v="0"/>
    <s v="PATIO 4"/>
    <n v="200"/>
    <n v="6.3959066197633516E-3"/>
    <x v="0"/>
    <d v="1899-12-30T18:11:38"/>
  </r>
  <r>
    <n v="1008"/>
    <n v="22399"/>
    <x v="24"/>
    <d v="1899-12-30T19:40:04"/>
    <s v="JRO-999"/>
    <x v="1"/>
    <n v="48640"/>
    <n v="17270"/>
    <n v="31370"/>
    <n v="2070040"/>
    <x v="3"/>
    <x v="3"/>
    <x v="22"/>
    <x v="3"/>
    <n v="3525466"/>
    <x v="25"/>
    <d v="1899-12-30T14:49:00"/>
    <n v="48640"/>
    <n v="17190"/>
    <n v="31450"/>
    <n v="2072850"/>
    <x v="0"/>
    <s v="PATIO 4"/>
    <n v="80"/>
    <n v="2.5502072043353521E-3"/>
    <x v="0"/>
    <d v="1899-12-30T19:08:56"/>
  </r>
  <r>
    <n v="1009"/>
    <n v="22407"/>
    <x v="24"/>
    <d v="1899-12-30T20:28:18"/>
    <s v="LJZ-672"/>
    <x v="1"/>
    <n v="52200"/>
    <n v="18520"/>
    <n v="33680"/>
    <n v="2103720"/>
    <x v="3"/>
    <x v="4"/>
    <x v="22"/>
    <x v="3"/>
    <n v="3525420"/>
    <x v="25"/>
    <d v="1899-12-30T10:35:00"/>
    <n v="52400"/>
    <n v="18600"/>
    <n v="33800"/>
    <n v="2106650"/>
    <x v="0"/>
    <s v="PATIO 4"/>
    <n v="120"/>
    <n v="3.5629453681710215E-3"/>
    <x v="0"/>
    <d v="1899-12-30T14:06:42"/>
  </r>
  <r>
    <n v="1010"/>
    <n v="22409"/>
    <x v="24"/>
    <d v="1899-12-30T20:31:41"/>
    <s v="GDX-062"/>
    <x v="1"/>
    <n v="52040"/>
    <n v="17570"/>
    <n v="34470"/>
    <n v="2138190"/>
    <x v="1"/>
    <x v="4"/>
    <x v="18"/>
    <x v="1"/>
    <n v="3525422"/>
    <x v="25"/>
    <d v="1899-12-30T10:59:00"/>
    <n v="52100"/>
    <n v="17680"/>
    <n v="34420"/>
    <n v="2141070"/>
    <x v="1"/>
    <s v="PATIO 4"/>
    <n v="-50"/>
    <n v="-1.450536698578474E-3"/>
    <x v="0"/>
    <d v="1899-12-30T14:27:19"/>
  </r>
  <r>
    <n v="1011"/>
    <n v="22411"/>
    <x v="24"/>
    <d v="1899-12-30T20:38:50"/>
    <s v="JYN-567"/>
    <x v="1"/>
    <n v="51840"/>
    <n v="17240"/>
    <n v="34600"/>
    <n v="2172790"/>
    <x v="3"/>
    <x v="5"/>
    <x v="22"/>
    <x v="3"/>
    <n v="3525431"/>
    <x v="25"/>
    <d v="1899-12-30T13:17:00"/>
    <n v="51780"/>
    <n v="17140"/>
    <n v="34640"/>
    <n v="2175710"/>
    <x v="0"/>
    <s v="PATIO 4"/>
    <n v="40"/>
    <n v="1.1560693641618498E-3"/>
    <x v="0"/>
    <d v="1899-12-30T16:38:10"/>
  </r>
  <r>
    <n v="1012"/>
    <n v="22413"/>
    <x v="24"/>
    <d v="1899-12-30T20:44:07"/>
    <s v="STW-825"/>
    <x v="1"/>
    <n v="51480"/>
    <n v="17190"/>
    <n v="34290"/>
    <n v="2207080"/>
    <x v="3"/>
    <x v="4"/>
    <x v="22"/>
    <x v="3"/>
    <n v="3525417"/>
    <x v="25"/>
    <d v="1899-12-30T10:20:00"/>
    <n v="51700"/>
    <n v="17330"/>
    <n v="34370"/>
    <n v="2210080"/>
    <x v="0"/>
    <s v="PATIO 4"/>
    <n v="80"/>
    <n v="2.3330417031204435E-3"/>
    <x v="0"/>
    <d v="1899-12-30T13:35:53"/>
  </r>
  <r>
    <n v="1013"/>
    <n v="22414"/>
    <x v="24"/>
    <d v="1899-12-30T20:52:00"/>
    <s v="JRP-080"/>
    <x v="1"/>
    <n v="48400"/>
    <n v="17280"/>
    <n v="31120"/>
    <n v="2238200"/>
    <x v="3"/>
    <x v="3"/>
    <x v="22"/>
    <x v="3"/>
    <n v="3525450"/>
    <x v="25"/>
    <d v="1899-12-30T14:13:00"/>
    <n v="48400"/>
    <n v="17270"/>
    <n v="31130"/>
    <n v="2241210"/>
    <x v="0"/>
    <s v="PATIO 4"/>
    <n v="10"/>
    <n v="3.2133676092544985E-4"/>
    <x v="0"/>
    <d v="1899-12-30T17:21:00"/>
  </r>
  <r>
    <n v="1014"/>
    <n v="22417"/>
    <x v="24"/>
    <d v="1899-12-30T21:04:08"/>
    <s v="TPP-899"/>
    <x v="1"/>
    <n v="52220"/>
    <n v="17200"/>
    <n v="35020"/>
    <n v="2273220"/>
    <x v="3"/>
    <x v="4"/>
    <x v="22"/>
    <x v="3"/>
    <n v="3525421"/>
    <x v="25"/>
    <d v="1899-12-30T10:47:00"/>
    <n v="52280"/>
    <n v="17320"/>
    <n v="34960"/>
    <n v="2276170"/>
    <x v="0"/>
    <s v="PATIO 4"/>
    <n v="-60"/>
    <n v="-1.7133066818960593E-3"/>
    <x v="0"/>
    <d v="1899-12-30T13:42:52"/>
  </r>
  <r>
    <n v="1015"/>
    <n v="22418"/>
    <x v="24"/>
    <d v="1899-12-30T21:08:56"/>
    <s v="GDY-703"/>
    <x v="1"/>
    <n v="51880"/>
    <n v="18260"/>
    <n v="33620"/>
    <n v="2306840"/>
    <x v="3"/>
    <x v="5"/>
    <x v="22"/>
    <x v="3"/>
    <n v="3525470"/>
    <x v="25"/>
    <d v="1899-12-30T14:58:00"/>
    <n v="51760"/>
    <n v="18130"/>
    <n v="33630"/>
    <n v="2309800"/>
    <x v="0"/>
    <s v="PATIO 4"/>
    <n v="10"/>
    <n v="2.9744199881023202E-4"/>
    <x v="0"/>
    <d v="1899-12-30T17:49:04"/>
  </r>
  <r>
    <n v="1016"/>
    <n v="22424"/>
    <x v="24"/>
    <d v="1899-12-30T21:31:29"/>
    <s v="GDY-713"/>
    <x v="1"/>
    <n v="51820"/>
    <n v="18510"/>
    <n v="33310"/>
    <n v="2340150"/>
    <x v="0"/>
    <x v="5"/>
    <x v="20"/>
    <x v="0"/>
    <n v="3525439"/>
    <x v="25"/>
    <d v="1899-12-30T13:22:00"/>
    <n v="51660"/>
    <n v="18350"/>
    <n v="33310"/>
    <n v="2343110"/>
    <x v="0"/>
    <s v="PATIO 4"/>
    <n v="1.0000000000000001E-5"/>
    <n v="0"/>
    <x v="0"/>
    <d v="1899-12-30T15:50:31"/>
  </r>
  <r>
    <n v="1017"/>
    <n v="22426"/>
    <x v="24"/>
    <d v="1899-12-30T21:42:46"/>
    <s v="JYW-480"/>
    <x v="1"/>
    <n v="51940"/>
    <n v="18200"/>
    <n v="33740"/>
    <n v="2373890"/>
    <x v="3"/>
    <x v="5"/>
    <x v="22"/>
    <x v="3"/>
    <n v="3525440"/>
    <x v="25"/>
    <d v="1899-12-30T13:26:00"/>
    <n v="52380"/>
    <n v="18590"/>
    <n v="33790"/>
    <n v="2376900"/>
    <x v="0"/>
    <s v="PATIO 4"/>
    <n v="50"/>
    <n v="1.4819205690574985E-3"/>
    <x v="0"/>
    <d v="1899-12-30T15:43:14"/>
  </r>
  <r>
    <n v="1018"/>
    <n v="22427"/>
    <x v="24"/>
    <d v="1899-12-30T21:51:24"/>
    <s v="JRP-053"/>
    <x v="1"/>
    <n v="48060"/>
    <n v="17400"/>
    <n v="30660"/>
    <n v="2404550"/>
    <x v="3"/>
    <x v="3"/>
    <x v="22"/>
    <x v="3"/>
    <n v="3525475"/>
    <x v="25"/>
    <d v="1899-12-30T15:15:00"/>
    <n v="48280"/>
    <n v="17420"/>
    <n v="30860"/>
    <n v="2407760"/>
    <x v="0"/>
    <s v="PATIO 4"/>
    <n v="200"/>
    <n v="6.5231572080887146E-3"/>
    <x v="0"/>
    <d v="1899-12-30T17:23:36"/>
  </r>
  <r>
    <n v="1019"/>
    <n v="22428"/>
    <x v="24"/>
    <d v="1899-12-30T22:01:19"/>
    <s v="TGA-220"/>
    <x v="1"/>
    <n v="52020"/>
    <n v="18040"/>
    <n v="33980"/>
    <n v="2438530"/>
    <x v="3"/>
    <x v="5"/>
    <x v="22"/>
    <x v="3"/>
    <n v="3525493"/>
    <x v="25"/>
    <d v="1899-12-30T17:14:00"/>
    <n v="51900"/>
    <n v="17890"/>
    <n v="34010"/>
    <n v="2441770"/>
    <x v="0"/>
    <s v="PATIO 4"/>
    <n v="30"/>
    <n v="8.828722778104767E-4"/>
    <x v="0"/>
    <d v="1899-12-30T19:12:41"/>
  </r>
  <r>
    <n v="1020"/>
    <n v="22433"/>
    <x v="24"/>
    <d v="1899-12-30T22:19:23"/>
    <s v="JRP-054"/>
    <x v="1"/>
    <n v="48340"/>
    <n v="17420"/>
    <n v="30920"/>
    <n v="2469450"/>
    <x v="3"/>
    <x v="3"/>
    <x v="22"/>
    <x v="3"/>
    <n v="3525469"/>
    <x v="25"/>
    <d v="1899-12-30T14:55:00"/>
    <n v="48340"/>
    <n v="17270"/>
    <n v="31070"/>
    <n v="2472840"/>
    <x v="0"/>
    <s v="PATIO 4"/>
    <n v="150"/>
    <n v="4.8512289780077615E-3"/>
    <x v="0"/>
    <d v="1899-12-30T16:35:37"/>
  </r>
  <r>
    <n v="1021"/>
    <n v="22437"/>
    <x v="25"/>
    <d v="1899-12-30T02:03:23"/>
    <s v="XVM-605"/>
    <x v="1"/>
    <n v="48820"/>
    <n v="17840"/>
    <n v="30980"/>
    <n v="2500430"/>
    <x v="0"/>
    <x v="3"/>
    <x v="20"/>
    <x v="0"/>
    <n v="3525480"/>
    <x v="25"/>
    <d v="1899-12-30T16:00:00"/>
    <n v="48500"/>
    <n v="17600"/>
    <n v="30900"/>
    <n v="2503740"/>
    <x v="0"/>
    <s v="PATIO 4"/>
    <n v="-80"/>
    <n v="-2.5823111684958036E-3"/>
    <x v="0"/>
    <d v="1899-12-30T13:56:37"/>
  </r>
  <r>
    <n v="1022"/>
    <n v="22438"/>
    <x v="25"/>
    <d v="1899-12-30T02:15:57"/>
    <s v="JRP-101"/>
    <x v="1"/>
    <n v="48760"/>
    <n v="17640"/>
    <n v="31120"/>
    <n v="2531550"/>
    <x v="0"/>
    <x v="3"/>
    <x v="20"/>
    <x v="0"/>
    <n v="3525479"/>
    <x v="25"/>
    <d v="1899-12-30T15:50:00"/>
    <n v="48580"/>
    <n v="17480"/>
    <n v="31100"/>
    <n v="2534840"/>
    <x v="0"/>
    <s v="PATIO 4"/>
    <n v="-20"/>
    <n v="-6.426735218508997E-4"/>
    <x v="0"/>
    <d v="1899-12-30T13:34:03"/>
  </r>
  <r>
    <n v="1023"/>
    <n v="22439"/>
    <x v="25"/>
    <d v="1899-12-30T02:48:05"/>
    <s v="SMI-498"/>
    <x v="1"/>
    <n v="48780"/>
    <n v="17720"/>
    <n v="31060"/>
    <n v="2562610"/>
    <x v="0"/>
    <x v="3"/>
    <x v="20"/>
    <x v="0"/>
    <n v="3525486"/>
    <x v="25"/>
    <d v="1899-12-30T16:44:00"/>
    <n v="48640"/>
    <n v="17690"/>
    <n v="30950"/>
    <n v="2565790"/>
    <x v="0"/>
    <s v="PATIO 4"/>
    <n v="-110"/>
    <n v="-3.5415325177076628E-3"/>
    <x v="0"/>
    <d v="1899-12-30T13:55:55"/>
  </r>
  <r>
    <n v="1024"/>
    <n v="22440"/>
    <x v="25"/>
    <d v="1899-12-30T02:58:55"/>
    <s v="UPR-974"/>
    <x v="1"/>
    <n v="48240"/>
    <n v="17190"/>
    <n v="31050"/>
    <n v="2593660"/>
    <x v="0"/>
    <x v="3"/>
    <x v="20"/>
    <x v="0"/>
    <n v="3525494"/>
    <x v="25"/>
    <d v="1899-12-30T17:21:00"/>
    <n v="47020"/>
    <n v="17030"/>
    <n v="29990"/>
    <n v="2595780"/>
    <x v="0"/>
    <s v="PATIO 4"/>
    <n v="-1060"/>
    <n v="-3.4138486312399359E-2"/>
    <x v="0"/>
    <d v="1899-12-30T14:22:05"/>
  </r>
  <r>
    <n v="1025"/>
    <n v="22441"/>
    <x v="25"/>
    <d v="1899-12-30T03:40:57"/>
    <s v="SMA-268"/>
    <x v="1"/>
    <n v="47860"/>
    <n v="17400"/>
    <n v="30460"/>
    <n v="2624120"/>
    <x v="0"/>
    <x v="3"/>
    <x v="20"/>
    <x v="0"/>
    <n v="3525489"/>
    <x v="25"/>
    <d v="1899-12-30T17:00:00"/>
    <n v="47580"/>
    <n v="17220"/>
    <n v="30360"/>
    <n v="2626140"/>
    <x v="0"/>
    <s v="PATIO 4"/>
    <n v="-100"/>
    <n v="-3.2829940906106371E-3"/>
    <x v="0"/>
    <d v="1899-12-30T13:19:03"/>
  </r>
  <r>
    <n v="1026"/>
    <n v="22442"/>
    <x v="25"/>
    <d v="1899-12-30T03:52:00"/>
    <s v="TKD-395"/>
    <x v="1"/>
    <n v="48980"/>
    <n v="17860"/>
    <n v="31120"/>
    <n v="2655240"/>
    <x v="0"/>
    <x v="3"/>
    <x v="20"/>
    <x v="0"/>
    <n v="3525504"/>
    <x v="25"/>
    <d v="1899-12-30T18:22:00"/>
    <n v="48720"/>
    <n v="17560"/>
    <n v="31160"/>
    <n v="2657300"/>
    <x v="0"/>
    <s v="PATIO 4"/>
    <n v="40"/>
    <n v="1.2853470437017994E-3"/>
    <x v="0"/>
    <d v="1899-12-30T14:30:00"/>
  </r>
  <r>
    <n v="1027"/>
    <n v="22443"/>
    <x v="25"/>
    <d v="1899-12-30T04:37:45"/>
    <s v="UVO-715"/>
    <x v="1"/>
    <n v="52040"/>
    <n v="18610"/>
    <n v="33430"/>
    <n v="2688670"/>
    <x v="0"/>
    <x v="2"/>
    <x v="20"/>
    <x v="0"/>
    <n v="3525490"/>
    <x v="25"/>
    <d v="1899-12-30T17:04:00"/>
    <n v="51700"/>
    <n v="18400"/>
    <n v="33300"/>
    <n v="2690600"/>
    <x v="0"/>
    <s v="PATIO 4"/>
    <n v="-130"/>
    <n v="-3.8887227041579419E-3"/>
    <x v="0"/>
    <d v="1899-12-30T12:26:15"/>
  </r>
  <r>
    <n v="1028"/>
    <n v="22444"/>
    <x v="25"/>
    <d v="1899-12-30T04:25:38"/>
    <s v="JRP-060"/>
    <x v="1"/>
    <n v="48980"/>
    <n v="17310"/>
    <n v="31670"/>
    <n v="2720340"/>
    <x v="0"/>
    <x v="3"/>
    <x v="20"/>
    <x v="0"/>
    <n v="3525484"/>
    <x v="25"/>
    <d v="1899-12-30T16:27:00"/>
    <n v="49000"/>
    <n v="17050"/>
    <n v="31950"/>
    <n v="2722550"/>
    <x v="0"/>
    <s v="PATIO 4"/>
    <n v="280"/>
    <n v="8.8411746131986102E-3"/>
    <x v="0"/>
    <d v="1899-12-30T12:01:22"/>
  </r>
  <r>
    <n v="1029"/>
    <n v="22445"/>
    <x v="25"/>
    <d v="1899-12-30T05:05:29"/>
    <s v="JYN-658"/>
    <x v="1"/>
    <n v="51960"/>
    <n v="17510"/>
    <n v="34450"/>
    <n v="2754790"/>
    <x v="0"/>
    <x v="5"/>
    <x v="20"/>
    <x v="0"/>
    <n v="3525619"/>
    <x v="26"/>
    <d v="1899-12-30T11:31:00"/>
    <n v="51720"/>
    <n v="17480"/>
    <n v="34240"/>
    <n v="2756790"/>
    <x v="0"/>
    <s v="PATIO 4"/>
    <n v="-210"/>
    <n v="-6.0957910014513787E-3"/>
    <x v="0"/>
    <d v="1899-12-31T06:25:31"/>
  </r>
  <r>
    <n v="1030"/>
    <n v="22450"/>
    <x v="25"/>
    <d v="1899-12-30T11:12:45"/>
    <s v="WNP-941"/>
    <x v="1"/>
    <n v="52360"/>
    <n v="17680"/>
    <n v="34680"/>
    <n v="2789470"/>
    <x v="3"/>
    <x v="4"/>
    <x v="22"/>
    <x v="3"/>
    <n v="3525540"/>
    <x v="25"/>
    <d v="1899-12-30T22:30:00"/>
    <n v="52380"/>
    <n v="17660"/>
    <n v="34720"/>
    <n v="2791510"/>
    <x v="0"/>
    <s v="PATIO 4"/>
    <n v="40"/>
    <n v="1.1534025374855825E-3"/>
    <x v="0"/>
    <d v="1899-12-30T11:17:15"/>
  </r>
  <r>
    <n v="1031"/>
    <n v="22451"/>
    <x v="25"/>
    <d v="1899-12-30T11:16:51"/>
    <s v="ESQ-417"/>
    <x v="1"/>
    <n v="52460"/>
    <n v="18840"/>
    <n v="33620"/>
    <n v="2823090"/>
    <x v="3"/>
    <x v="5"/>
    <x v="22"/>
    <x v="3"/>
    <n v="3525537"/>
    <x v="25"/>
    <d v="1899-12-30T22:15:00"/>
    <n v="52220"/>
    <n v="18670"/>
    <n v="33550"/>
    <n v="2825060"/>
    <x v="0"/>
    <s v="PATIO 4"/>
    <n v="-70"/>
    <n v="-2.0820939916716239E-3"/>
    <x v="0"/>
    <d v="1899-12-30T10:58:09"/>
  </r>
  <r>
    <n v="1032"/>
    <n v="22452"/>
    <x v="25"/>
    <d v="1899-12-30T11:37:10"/>
    <s v="SXS-558"/>
    <x v="1"/>
    <n v="48660"/>
    <n v="17300"/>
    <n v="31360"/>
    <n v="2854450"/>
    <x v="0"/>
    <x v="3"/>
    <x v="20"/>
    <x v="0"/>
    <n v="3525511"/>
    <x v="25"/>
    <d v="1899-12-30T20:23:00"/>
    <n v="48400"/>
    <n v="16710"/>
    <n v="31690"/>
    <n v="2856750"/>
    <x v="0"/>
    <s v="PATIO 4"/>
    <n v="330"/>
    <n v="1.0522959183673469E-2"/>
    <x v="0"/>
    <d v="1899-12-30T08:45:50"/>
  </r>
  <r>
    <n v="1033"/>
    <n v="22457"/>
    <x v="25"/>
    <d v="1899-12-30T12:35:45"/>
    <s v="STZ-785"/>
    <x v="1"/>
    <n v="51500"/>
    <n v="16930"/>
    <n v="34570"/>
    <n v="2889020"/>
    <x v="0"/>
    <x v="5"/>
    <x v="20"/>
    <x v="0"/>
    <n v="3525625"/>
    <x v="26"/>
    <d v="1899-12-30T13:09:00"/>
    <n v="51440"/>
    <n v="17650"/>
    <n v="33790"/>
    <n v="2890540"/>
    <x v="0"/>
    <s v="PATIO 4"/>
    <n v="-780"/>
    <n v="-2.2562915822967891E-2"/>
    <x v="0"/>
    <d v="1899-12-31T00:33:15"/>
  </r>
  <r>
    <n v="1034"/>
    <n v="22459"/>
    <x v="25"/>
    <d v="1899-12-30T13:11:32"/>
    <s v="JRP-019"/>
    <x v="1"/>
    <n v="48820"/>
    <n v="17170"/>
    <n v="31650"/>
    <n v="2920670"/>
    <x v="0"/>
    <x v="3"/>
    <x v="20"/>
    <x v="0"/>
    <n v="3525538"/>
    <x v="25"/>
    <d v="1899-12-30T22:25:00"/>
    <n v="48800"/>
    <n v="17070"/>
    <n v="31730"/>
    <n v="2922270"/>
    <x v="0"/>
    <s v="PATIO 4"/>
    <n v="80"/>
    <n v="2.5276461295418639E-3"/>
    <x v="0"/>
    <d v="1899-12-30T09:13:28"/>
  </r>
  <r>
    <n v="1035"/>
    <n v="22462"/>
    <x v="25"/>
    <d v="1899-12-30T13:39:26"/>
    <s v="JYN-950"/>
    <x v="1"/>
    <n v="51700"/>
    <n v="17350"/>
    <n v="34350"/>
    <n v="2955020"/>
    <x v="0"/>
    <x v="5"/>
    <x v="20"/>
    <x v="0"/>
    <n v="3525614"/>
    <x v="26"/>
    <d v="1899-12-30T10:24:00"/>
    <n v="52080"/>
    <n v="17720"/>
    <n v="34360"/>
    <n v="2956630"/>
    <x v="0"/>
    <s v="PATIO 4"/>
    <n v="10"/>
    <n v="2.9112081513828241E-4"/>
    <x v="0"/>
    <d v="1899-12-30T20:44:34"/>
  </r>
  <r>
    <n v="1036"/>
    <n v="22463"/>
    <x v="25"/>
    <d v="1899-12-30T14:06:11"/>
    <s v="JRP-091"/>
    <x v="1"/>
    <n v="48360"/>
    <n v="17240"/>
    <n v="31120"/>
    <n v="2986140"/>
    <x v="1"/>
    <x v="3"/>
    <x v="18"/>
    <x v="1"/>
    <n v="3525604"/>
    <x v="26"/>
    <d v="1899-12-30T07:55:00"/>
    <n v="48400"/>
    <n v="17190"/>
    <n v="31210"/>
    <n v="2987840"/>
    <x v="1"/>
    <s v="PATIO 4"/>
    <n v="90"/>
    <n v="2.8920308483290488E-3"/>
    <x v="0"/>
    <d v="1899-12-30T17:48:49"/>
  </r>
  <r>
    <n v="1037"/>
    <n v="22471"/>
    <x v="25"/>
    <d v="1899-12-30T14:36:59"/>
    <s v="JRO-994"/>
    <x v="1"/>
    <n v="48320"/>
    <n v="17180"/>
    <n v="31140"/>
    <n v="3017280"/>
    <x v="0"/>
    <x v="3"/>
    <x v="20"/>
    <x v="0"/>
    <n v="3525536"/>
    <x v="25"/>
    <d v="1899-12-30T22:08:00"/>
    <n v="48220"/>
    <n v="17090"/>
    <n v="31130"/>
    <n v="3018970"/>
    <x v="0"/>
    <s v="PATIO 4"/>
    <n v="-10"/>
    <n v="-3.2113037893384712E-4"/>
    <x v="0"/>
    <d v="1899-12-30T07:31:01"/>
  </r>
  <r>
    <n v="1038"/>
    <n v="22474"/>
    <x v="25"/>
    <d v="1899-12-30T15:02:59"/>
    <s v="TKF-858"/>
    <x v="1"/>
    <n v="48240"/>
    <n v="18080"/>
    <n v="30160"/>
    <n v="3047440"/>
    <x v="0"/>
    <x v="3"/>
    <x v="20"/>
    <x v="0"/>
    <n v="3525637"/>
    <x v="26"/>
    <d v="1899-12-30T10:38:00"/>
    <n v="48280"/>
    <n v="17890"/>
    <n v="30390"/>
    <n v="3049360"/>
    <x v="0"/>
    <s v="PATIO 4"/>
    <n v="230"/>
    <n v="7.6259946949602123E-3"/>
    <x v="0"/>
    <d v="1899-12-30T19:35:01"/>
  </r>
  <r>
    <n v="1039"/>
    <n v="22485"/>
    <x v="25"/>
    <d v="1899-12-30T15:54:33"/>
    <s v="ZDA-274"/>
    <x v="1"/>
    <n v="48180"/>
    <n v="17270"/>
    <n v="30910"/>
    <n v="3078350"/>
    <x v="0"/>
    <x v="3"/>
    <x v="20"/>
    <x v="0"/>
    <n v="3525543"/>
    <x v="25"/>
    <d v="1899-12-30T22:41:00"/>
    <n v="48020"/>
    <n v="17110"/>
    <n v="30910"/>
    <n v="3080270"/>
    <x v="0"/>
    <s v="PATIO 4"/>
    <n v="1.0000000000000001E-5"/>
    <n v="0"/>
    <x v="0"/>
    <d v="1899-12-30T06:46:27"/>
  </r>
  <r>
    <n v="1040"/>
    <n v="22494"/>
    <x v="25"/>
    <d v="1899-12-30T15:59:17"/>
    <s v="TEO-139"/>
    <x v="1"/>
    <n v="52280"/>
    <n v="17450"/>
    <n v="34830"/>
    <n v="3113180"/>
    <x v="0"/>
    <x v="4"/>
    <x v="20"/>
    <x v="0"/>
    <n v="3525623"/>
    <x v="26"/>
    <d v="1899-12-30T09:59:00"/>
    <n v="52520"/>
    <n v="17620"/>
    <n v="34900"/>
    <n v="3115170"/>
    <x v="0"/>
    <s v="PATIO 4"/>
    <n v="70"/>
    <n v="2.0097616996841805E-3"/>
    <x v="0"/>
    <d v="1899-12-30T17:59:43"/>
  </r>
  <r>
    <n v="1041"/>
    <n v="22510"/>
    <x v="25"/>
    <d v="1899-12-30T16:45:55"/>
    <s v="ZNL-102"/>
    <x v="1"/>
    <n v="51960"/>
    <n v="18410"/>
    <n v="33550"/>
    <n v="3146730"/>
    <x v="0"/>
    <x v="5"/>
    <x v="20"/>
    <x v="0"/>
    <n v="3525685"/>
    <x v="26"/>
    <d v="1899-12-30T13:50:00"/>
    <n v="51860"/>
    <n v="18290"/>
    <n v="33570"/>
    <n v="3148740"/>
    <x v="0"/>
    <s v="PATIO 4"/>
    <n v="20"/>
    <n v="5.9612518628912071E-4"/>
    <x v="0"/>
    <d v="1899-12-30T21:04:05"/>
  </r>
  <r>
    <n v="1042"/>
    <n v="22517"/>
    <x v="25"/>
    <d v="1899-12-30T17:05:03"/>
    <s v="SKI-254"/>
    <x v="1"/>
    <n v="48620"/>
    <n v="17920"/>
    <n v="30700"/>
    <n v="3177430"/>
    <x v="0"/>
    <x v="3"/>
    <x v="20"/>
    <x v="0"/>
    <n v="3525612"/>
    <x v="26"/>
    <d v="1899-12-30T09:00:00"/>
    <n v="48680"/>
    <n v="17880"/>
    <n v="30800"/>
    <n v="3179540"/>
    <x v="0"/>
    <s v="PATIO 4"/>
    <n v="100"/>
    <n v="3.2573289902280132E-3"/>
    <x v="0"/>
    <d v="1899-12-30T15:54:57"/>
  </r>
  <r>
    <n v="1043"/>
    <n v="22526"/>
    <x v="25"/>
    <d v="1899-12-30T18:24:59"/>
    <s v="JYM-574"/>
    <x v="1"/>
    <n v="52160"/>
    <n v="17640"/>
    <n v="34520"/>
    <n v="3211950"/>
    <x v="0"/>
    <x v="4"/>
    <x v="20"/>
    <x v="0"/>
    <n v="3525624"/>
    <x v="26"/>
    <d v="1899-12-30T10:27:00"/>
    <n v="52280"/>
    <n v="17700"/>
    <n v="34580"/>
    <n v="3214120"/>
    <x v="0"/>
    <s v="PATIO 4"/>
    <n v="60"/>
    <n v="1.7381228273464658E-3"/>
    <x v="0"/>
    <d v="1899-12-30T16:02:01"/>
  </r>
  <r>
    <n v="1044"/>
    <n v="22546"/>
    <x v="25"/>
    <d v="1899-12-30T02:21:05"/>
    <s v="JRP-061"/>
    <x v="1"/>
    <n v="48420"/>
    <n v="17260"/>
    <n v="31160"/>
    <n v="3243110"/>
    <x v="0"/>
    <x v="3"/>
    <x v="20"/>
    <x v="0"/>
    <n v="3525664"/>
    <x v="26"/>
    <d v="1899-12-30T13:11:00"/>
    <n v="48240"/>
    <n v="17100"/>
    <n v="31140"/>
    <n v="3245260"/>
    <x v="0"/>
    <s v="PATIO 4"/>
    <n v="-20"/>
    <n v="-6.4184852374839533E-4"/>
    <x v="0"/>
    <d v="1899-12-31T10:49:55"/>
  </r>
  <r>
    <n v="1045"/>
    <n v="22549"/>
    <x v="26"/>
    <d v="1899-12-30T03:11:36"/>
    <s v="STO-302"/>
    <x v="1"/>
    <n v="51860"/>
    <n v="18200"/>
    <n v="33660"/>
    <n v="3276770"/>
    <x v="3"/>
    <x v="4"/>
    <x v="22"/>
    <x v="3"/>
    <n v="3525741"/>
    <x v="26"/>
    <d v="1899-12-30T18:11:00"/>
    <n v="51820"/>
    <n v="17530"/>
    <n v="34290"/>
    <n v="3279550"/>
    <x v="0"/>
    <s v="PATIO 4"/>
    <n v="630"/>
    <n v="1.871657754010695E-2"/>
    <x v="0"/>
    <d v="1899-12-30T14:59:24"/>
  </r>
  <r>
    <n v="1046"/>
    <n v="22550"/>
    <x v="26"/>
    <d v="1899-12-30T03:43:47"/>
    <s v="STW-825"/>
    <x v="1"/>
    <n v="51600"/>
    <n v="17350"/>
    <n v="34250"/>
    <n v="3311020"/>
    <x v="3"/>
    <x v="4"/>
    <x v="22"/>
    <x v="3"/>
    <n v="3525668"/>
    <x v="26"/>
    <d v="1899-12-30T13:35:00"/>
    <n v="51540"/>
    <n v="17370"/>
    <n v="34170"/>
    <n v="3313720"/>
    <x v="0"/>
    <s v="PATIO 4"/>
    <n v="-80"/>
    <n v="-2.3357664233576644E-3"/>
    <x v="0"/>
    <d v="1899-12-30T09:51:13"/>
  </r>
  <r>
    <n v="1047"/>
    <n v="22551"/>
    <x v="26"/>
    <d v="1899-12-30T04:01:31"/>
    <s v="TMF-819"/>
    <x v="1"/>
    <n v="48540"/>
    <n v="17510"/>
    <n v="31030"/>
    <n v="3342050"/>
    <x v="3"/>
    <x v="3"/>
    <x v="22"/>
    <x v="3"/>
    <n v="3525667"/>
    <x v="26"/>
    <d v="1899-12-30T13:30:00"/>
    <n v="48300"/>
    <n v="17340"/>
    <n v="30960"/>
    <n v="3344680"/>
    <x v="0"/>
    <s v="PATIO 4"/>
    <n v="-70"/>
    <n v="-2.2558814050918467E-3"/>
    <x v="0"/>
    <d v="1899-12-30T09:28:29"/>
  </r>
  <r>
    <n v="1048"/>
    <n v="22552"/>
    <x v="26"/>
    <d v="1899-12-30T04:16:24"/>
    <s v="TKD-337"/>
    <x v="1"/>
    <n v="47720"/>
    <n v="16600"/>
    <n v="31120"/>
    <n v="3373170"/>
    <x v="3"/>
    <x v="3"/>
    <x v="22"/>
    <x v="3"/>
    <n v="3525666"/>
    <x v="26"/>
    <d v="1899-12-30T13:15:00"/>
    <n v="47420"/>
    <n v="16460"/>
    <n v="30960"/>
    <n v="3375640"/>
    <x v="0"/>
    <s v="PATIO 4"/>
    <n v="-160"/>
    <n v="-5.1413881748071976E-3"/>
    <x v="0"/>
    <d v="1899-12-30T08:58:36"/>
  </r>
  <r>
    <n v="1049"/>
    <n v="22553"/>
    <x v="26"/>
    <d v="1899-12-30T04:38:32"/>
    <s v="TPP-899"/>
    <x v="1"/>
    <n v="51940"/>
    <n v="17400"/>
    <n v="34540"/>
    <n v="3407710"/>
    <x v="3"/>
    <x v="4"/>
    <x v="22"/>
    <x v="3"/>
    <n v="3525665"/>
    <x v="26"/>
    <d v="1899-12-30T13:13:00"/>
    <n v="51980"/>
    <n v="17350"/>
    <n v="34630"/>
    <n v="3410270"/>
    <x v="0"/>
    <s v="PATIO 4"/>
    <n v="90"/>
    <n v="2.6056745801968733E-3"/>
    <x v="0"/>
    <d v="1899-12-30T08:34:28"/>
  </r>
  <r>
    <n v="1050"/>
    <n v="22554"/>
    <x v="26"/>
    <d v="1899-12-30T04:53:35"/>
    <s v="GDX-062"/>
    <x v="1"/>
    <n v="51800"/>
    <n v="17740"/>
    <n v="34060"/>
    <n v="3441770"/>
    <x v="3"/>
    <x v="4"/>
    <x v="22"/>
    <x v="3"/>
    <n v="3525684"/>
    <x v="26"/>
    <d v="1899-12-30T13:42:00"/>
    <n v="51780"/>
    <n v="17720"/>
    <n v="34060"/>
    <n v="3444330"/>
    <x v="0"/>
    <s v="PATIO 4"/>
    <n v="1.0000000000000001E-5"/>
    <n v="0"/>
    <x v="0"/>
    <d v="1899-12-30T08:48:25"/>
  </r>
  <r>
    <n v="1051"/>
    <n v="22555"/>
    <x v="26"/>
    <d v="1899-12-30T05:23:47"/>
    <s v="XVH-367"/>
    <x v="1"/>
    <n v="48740"/>
    <n v="17480"/>
    <n v="31260"/>
    <n v="3473030"/>
    <x v="3"/>
    <x v="3"/>
    <x v="22"/>
    <x v="3"/>
    <n v="3525688"/>
    <x v="26"/>
    <d v="1899-12-30T14:25:00"/>
    <n v="48340"/>
    <n v="17270"/>
    <n v="31070"/>
    <n v="3475400"/>
    <x v="0"/>
    <s v="PATIO 4"/>
    <n v="-190"/>
    <n v="-6.0780550223928347E-3"/>
    <x v="0"/>
    <d v="1899-12-30T09:01:13"/>
  </r>
  <r>
    <n v="1052"/>
    <n v="22556"/>
    <x v="26"/>
    <d v="1899-12-30T05:36:41"/>
    <s v="JRP-054"/>
    <x v="1"/>
    <n v="48400"/>
    <n v="17500"/>
    <n v="30900"/>
    <n v="3503930"/>
    <x v="3"/>
    <x v="3"/>
    <x v="22"/>
    <x v="3"/>
    <n v="3525686"/>
    <x v="26"/>
    <d v="1899-12-30T14:07:00"/>
    <n v="48160"/>
    <n v="17300"/>
    <n v="30860"/>
    <n v="3506260"/>
    <x v="0"/>
    <s v="PATIO 4"/>
    <n v="-40"/>
    <n v="-1.2944983818770227E-3"/>
    <x v="0"/>
    <d v="1899-12-30T08:30:19"/>
  </r>
  <r>
    <n v="1053"/>
    <n v="22562"/>
    <x v="26"/>
    <d v="1899-12-30T10:17:29"/>
    <s v="JRP-053"/>
    <x v="1"/>
    <n v="48980"/>
    <n v="17470"/>
    <n v="31510"/>
    <n v="3535440"/>
    <x v="0"/>
    <x v="3"/>
    <x v="23"/>
    <x v="0"/>
    <n v="3525756"/>
    <x v="26"/>
    <d v="1899-12-30T20:36:00"/>
    <n v="48880"/>
    <n v="17390"/>
    <n v="31490"/>
    <n v="3537750"/>
    <x v="0"/>
    <s v="PATIO 4"/>
    <n v="-20"/>
    <n v="-6.3471913678197394E-4"/>
    <x v="0"/>
    <d v="1899-12-30T10:18:31"/>
  </r>
  <r>
    <n v="1054"/>
    <n v="22563"/>
    <x v="26"/>
    <d v="1899-12-30T10:27:01"/>
    <s v="SSW-836"/>
    <x v="1"/>
    <n v="48920"/>
    <n v="17550"/>
    <n v="31370"/>
    <n v="3566810"/>
    <x v="0"/>
    <x v="3"/>
    <x v="23"/>
    <x v="0"/>
    <n v="3525739"/>
    <x v="26"/>
    <d v="1899-12-30T18:06:00"/>
    <n v="48820"/>
    <n v="17340"/>
    <n v="31480"/>
    <n v="3569230"/>
    <x v="0"/>
    <s v="PATIO 4"/>
    <n v="110"/>
    <n v="3.5065349059611095E-3"/>
    <x v="0"/>
    <d v="1899-12-30T07:38:59"/>
  </r>
  <r>
    <n v="1055"/>
    <n v="22564"/>
    <x v="26"/>
    <d v="1899-12-30T10:37:01"/>
    <s v="JRP-080"/>
    <x v="1"/>
    <n v="48200"/>
    <n v="17400"/>
    <n v="30800"/>
    <n v="3597610"/>
    <x v="1"/>
    <x v="3"/>
    <x v="18"/>
    <x v="1"/>
    <n v="3525857"/>
    <x v="27"/>
    <d v="1899-12-30T10:08:00"/>
    <n v="48160"/>
    <n v="17250"/>
    <n v="30910"/>
    <n v="3600140"/>
    <x v="1"/>
    <s v="PATIO 4"/>
    <n v="110"/>
    <n v="3.5714285714285713E-3"/>
    <x v="0"/>
    <d v="1899-12-30T23:30:59"/>
  </r>
  <r>
    <n v="1056"/>
    <n v="22565"/>
    <x v="26"/>
    <d v="1899-12-30T10:46:23"/>
    <s v="JRP-101"/>
    <x v="1"/>
    <n v="48420"/>
    <n v="17440"/>
    <n v="30980"/>
    <n v="3628590"/>
    <x v="0"/>
    <x v="3"/>
    <x v="23"/>
    <x v="0"/>
    <n v="3525742"/>
    <x v="26"/>
    <d v="1899-12-30T18:35:00"/>
    <n v="48360"/>
    <n v="17340"/>
    <n v="31020"/>
    <n v="3631160"/>
    <x v="0"/>
    <s v="PATIO 4"/>
    <n v="40"/>
    <n v="1.2911555842479018E-3"/>
    <x v="0"/>
    <d v="1899-12-30T07:48:37"/>
  </r>
  <r>
    <n v="1057"/>
    <n v="22566"/>
    <x v="26"/>
    <d v="1899-12-30T10:49:15"/>
    <s v="TSR-898"/>
    <x v="1"/>
    <n v="48840"/>
    <n v="17650"/>
    <n v="31190"/>
    <n v="3659780"/>
    <x v="1"/>
    <x v="3"/>
    <x v="18"/>
    <x v="1"/>
    <n v="3525737"/>
    <x v="26"/>
    <d v="1899-12-30T17:44:00"/>
    <n v="48780"/>
    <n v="17500"/>
    <n v="31280"/>
    <n v="3662440"/>
    <x v="1"/>
    <s v="PATIO 4"/>
    <n v="90"/>
    <n v="2.8855402372555306E-3"/>
    <x v="0"/>
    <d v="1899-12-30T06:54:45"/>
  </r>
  <r>
    <n v="1058"/>
    <n v="22568"/>
    <x v="26"/>
    <d v="1899-12-30T11:15:04"/>
    <s v="SMI-498"/>
    <x v="1"/>
    <n v="48340"/>
    <n v="17720"/>
    <n v="30620"/>
    <n v="3690400"/>
    <x v="0"/>
    <x v="3"/>
    <x v="23"/>
    <x v="0"/>
    <n v="3525774"/>
    <x v="26"/>
    <d v="1899-12-30T21:49:00"/>
    <n v="48260"/>
    <n v="17660"/>
    <n v="30600"/>
    <n v="3693040"/>
    <x v="0"/>
    <s v="PATIO 4"/>
    <n v="-20"/>
    <n v="-6.5316786414108428E-4"/>
    <x v="0"/>
    <d v="1899-12-30T10:33:56"/>
  </r>
  <r>
    <n v="1059"/>
    <n v="22570"/>
    <x v="26"/>
    <d v="1899-12-30T11:28:55"/>
    <s v="JRP-060"/>
    <x v="1"/>
    <n v="48600"/>
    <n v="17160"/>
    <n v="31440"/>
    <n v="3721840"/>
    <x v="0"/>
    <x v="3"/>
    <x v="23"/>
    <x v="0"/>
    <n v="3525920"/>
    <x v="27"/>
    <d v="1899-12-30T16:50:00"/>
    <n v="48460"/>
    <n v="17020"/>
    <n v="31440"/>
    <n v="3724480"/>
    <x v="0"/>
    <s v="PATIO 4"/>
    <n v="1.0000000000000001E-5"/>
    <n v="0"/>
    <x v="0"/>
    <d v="1899-12-31T05:21:05"/>
  </r>
  <r>
    <n v="1060"/>
    <n v="22572"/>
    <x v="26"/>
    <d v="1899-12-30T11:51:54"/>
    <s v="TKD-395"/>
    <x v="1"/>
    <n v="47780"/>
    <n v="17670"/>
    <n v="30110"/>
    <n v="3751950"/>
    <x v="0"/>
    <x v="3"/>
    <x v="23"/>
    <x v="0"/>
    <n v="3525754"/>
    <x v="26"/>
    <d v="1899-12-30T20:34:00"/>
    <n v="47660"/>
    <n v="17570"/>
    <n v="30090"/>
    <n v="3754570"/>
    <x v="0"/>
    <s v="PATIO 4"/>
    <n v="-20"/>
    <n v="-6.6423115244104952E-4"/>
    <x v="0"/>
    <d v="1899-12-30T08:42:06"/>
  </r>
  <r>
    <n v="1061"/>
    <n v="22575"/>
    <x v="26"/>
    <d v="1899-12-30T12:00:28"/>
    <s v="LJZ-672"/>
    <x v="1"/>
    <n v="51900"/>
    <n v="18550"/>
    <n v="33350"/>
    <n v="3785300"/>
    <x v="0"/>
    <x v="4"/>
    <x v="23"/>
    <x v="0"/>
    <n v="3525785"/>
    <x v="26"/>
    <d v="1899-12-30T23:01:00"/>
    <n v="51780"/>
    <n v="18620"/>
    <n v="33160"/>
    <n v="3787730"/>
    <x v="0"/>
    <s v="PATIO 4"/>
    <n v="-190"/>
    <n v="-5.6971514242878558E-3"/>
    <x v="0"/>
    <d v="1899-12-30T11:00:32"/>
  </r>
  <r>
    <n v="1062"/>
    <n v="22581"/>
    <x v="26"/>
    <d v="1899-12-30T12:26:34"/>
    <s v="JRO-999"/>
    <x v="1"/>
    <n v="47440"/>
    <n v="17350"/>
    <n v="30090"/>
    <n v="3815390"/>
    <x v="0"/>
    <x v="3"/>
    <x v="23"/>
    <x v="0"/>
    <n v="3525933"/>
    <x v="27"/>
    <d v="1899-12-30T17:22:00"/>
    <n v="47280"/>
    <n v="17190"/>
    <n v="30090"/>
    <n v="3817820"/>
    <x v="0"/>
    <s v="PATIO 4"/>
    <n v="1.0000000000000001E-5"/>
    <n v="0"/>
    <x v="0"/>
    <d v="1899-12-31T04:55:26"/>
  </r>
  <r>
    <n v="1063"/>
    <n v="22591"/>
    <x v="26"/>
    <d v="1899-12-30T13:59:45"/>
    <s v="XVM-605"/>
    <x v="1"/>
    <n v="48060"/>
    <n v="17770"/>
    <n v="30290"/>
    <n v="3845680"/>
    <x v="0"/>
    <x v="3"/>
    <x v="23"/>
    <x v="0"/>
    <n v="3525782"/>
    <x v="26"/>
    <d v="1899-12-30T22:23:00"/>
    <n v="47980"/>
    <n v="17630"/>
    <n v="30350"/>
    <n v="3848170"/>
    <x v="0"/>
    <s v="PATIO 4"/>
    <n v="60"/>
    <n v="1.9808517662594917E-3"/>
    <x v="0"/>
    <d v="1899-12-30T08:23:15"/>
  </r>
  <r>
    <n v="1064"/>
    <n v="22592"/>
    <x v="26"/>
    <d v="1899-12-30T14:16:27"/>
    <s v="SXS-558"/>
    <x v="1"/>
    <n v="48300"/>
    <n v="16840"/>
    <n v="0"/>
    <n v="0"/>
    <x v="0"/>
    <x v="3"/>
    <x v="21"/>
    <x v="4"/>
    <m/>
    <x v="24"/>
    <m/>
    <m/>
    <m/>
    <n v="0"/>
    <n v="0"/>
    <x v="0"/>
    <s v="PATIO 4"/>
    <n v="0"/>
    <e v="#DIV/0!"/>
    <x v="1"/>
    <d v="1899-12-31T18:47:31"/>
  </r>
  <r>
    <n v="1065"/>
    <n v="22594"/>
    <x v="26"/>
    <d v="1899-12-30T14:32:27"/>
    <s v="ZDA-274"/>
    <x v="1"/>
    <n v="47780"/>
    <n v="17290"/>
    <n v="30490"/>
    <n v="30490"/>
    <x v="0"/>
    <x v="3"/>
    <x v="23"/>
    <x v="0"/>
    <n v="3525783"/>
    <x v="26"/>
    <d v="1899-12-30T22:26:00"/>
    <n v="47780"/>
    <n v="17380"/>
    <n v="30400"/>
    <n v="30400"/>
    <x v="0"/>
    <s v="PATIO 4"/>
    <n v="-90"/>
    <n v="-2.9517874713020664E-3"/>
    <x v="0"/>
    <d v="1899-12-30T07:53:33"/>
  </r>
  <r>
    <n v="1066"/>
    <n v="22600"/>
    <x v="26"/>
    <d v="1899-12-30T15:05:20"/>
    <s v="SMA-268"/>
    <x v="1"/>
    <n v="48420"/>
    <n v="17340"/>
    <n v="31080"/>
    <n v="61570"/>
    <x v="0"/>
    <x v="3"/>
    <x v="23"/>
    <x v="0"/>
    <n v="3525844"/>
    <x v="27"/>
    <d v="1899-12-30T09:10:00"/>
    <n v="48240"/>
    <n v="17180"/>
    <n v="31060"/>
    <n v="61460"/>
    <x v="0"/>
    <s v="PATIO 4"/>
    <n v="-20"/>
    <n v="-6.4350064350064348E-4"/>
    <x v="0"/>
    <d v="1899-12-30T18:04:40"/>
  </r>
  <r>
    <n v="1067"/>
    <n v="22608"/>
    <x v="26"/>
    <d v="1899-12-30T15:27:49"/>
    <s v="JRO-994"/>
    <x v="1"/>
    <n v="48360"/>
    <n v="17200"/>
    <n v="31160"/>
    <n v="92730"/>
    <x v="0"/>
    <x v="3"/>
    <x v="23"/>
    <x v="0"/>
    <n v="3525845"/>
    <x v="27"/>
    <d v="1899-12-30T09:31:00"/>
    <n v="48220"/>
    <n v="17110"/>
    <n v="31110"/>
    <n v="92570"/>
    <x v="0"/>
    <s v="PATIO 4"/>
    <n v="-50"/>
    <n v="-1.6046213093709885E-3"/>
    <x v="0"/>
    <d v="1899-12-30T18:03:11"/>
  </r>
  <r>
    <n v="1068"/>
    <n v="22614"/>
    <x v="26"/>
    <d v="1899-12-30T15:55:44"/>
    <s v="WNP-941"/>
    <x v="1"/>
    <n v="52060"/>
    <n v="17560"/>
    <n v="34500"/>
    <n v="127230"/>
    <x v="0"/>
    <x v="4"/>
    <x v="23"/>
    <x v="0"/>
    <n v="3525874"/>
    <x v="27"/>
    <d v="1899-12-30T11:38:00"/>
    <n v="52180"/>
    <n v="17660"/>
    <n v="34520"/>
    <n v="127090"/>
    <x v="0"/>
    <s v="PATIO 4"/>
    <n v="20"/>
    <n v="5.7971014492753622E-4"/>
    <x v="0"/>
    <d v="1899-12-30T19:42:16"/>
  </r>
  <r>
    <n v="1069"/>
    <n v="22631"/>
    <x v="26"/>
    <d v="1899-12-30T16:40:13"/>
    <s v="UPR-974"/>
    <x v="1"/>
    <n v="48220"/>
    <n v="17120"/>
    <n v="31100"/>
    <n v="158330"/>
    <x v="0"/>
    <x v="3"/>
    <x v="23"/>
    <x v="0"/>
    <n v="3525888"/>
    <x v="27"/>
    <d v="1899-12-30T13:48:00"/>
    <n v="47640"/>
    <n v="17010"/>
    <n v="30630"/>
    <n v="157720"/>
    <x v="0"/>
    <s v="PATIO 4"/>
    <n v="-470"/>
    <n v="-1.5112540192926046E-2"/>
    <x v="0"/>
    <d v="1899-12-30T21:07:47"/>
  </r>
  <r>
    <n v="1070"/>
    <n v="22639"/>
    <x v="26"/>
    <d v="1899-12-30T17:10:59"/>
    <s v="TRN-089"/>
    <x v="1"/>
    <n v="51320"/>
    <n v="16850"/>
    <n v="34470"/>
    <n v="192800"/>
    <x v="1"/>
    <x v="4"/>
    <x v="18"/>
    <x v="1"/>
    <n v="3525886"/>
    <x v="27"/>
    <d v="1899-12-30T13:42:00"/>
    <n v="51300"/>
    <n v="16700"/>
    <n v="34600"/>
    <n v="192320"/>
    <x v="1"/>
    <s v="PATIO 4"/>
    <n v="130"/>
    <n v="3.7713954163040323E-3"/>
    <x v="0"/>
    <d v="1899-12-30T20:31:01"/>
  </r>
  <r>
    <n v="1071"/>
    <n v="22646"/>
    <x v="26"/>
    <d v="1899-12-30T17:31:19"/>
    <s v="TEO-139"/>
    <x v="1"/>
    <n v="52460"/>
    <n v="17530"/>
    <n v="34930"/>
    <n v="227730"/>
    <x v="0"/>
    <x v="4"/>
    <x v="23"/>
    <x v="0"/>
    <n v="3525873"/>
    <x v="27"/>
    <d v="1899-12-30T11:37:00"/>
    <n v="52580"/>
    <n v="17570"/>
    <n v="35010"/>
    <n v="227330"/>
    <x v="0"/>
    <s v="PATIO 4"/>
    <n v="80"/>
    <n v="2.290294875465216E-3"/>
    <x v="0"/>
    <d v="1899-12-30T18:05:41"/>
  </r>
  <r>
    <n v="1072"/>
    <n v="22662"/>
    <x v="26"/>
    <d v="1899-12-30T18:54:26"/>
    <s v="JYM-574"/>
    <x v="1"/>
    <n v="51220"/>
    <n v="17600"/>
    <n v="33620"/>
    <n v="261350"/>
    <x v="1"/>
    <x v="4"/>
    <x v="18"/>
    <x v="1"/>
    <n v="3525871"/>
    <x v="27"/>
    <d v="1899-12-30T11:29:00"/>
    <n v="51360"/>
    <n v="17570"/>
    <n v="33790"/>
    <n v="261120"/>
    <x v="1"/>
    <s v="PATIO 4"/>
    <n v="170"/>
    <n v="5.0565139797739437E-3"/>
    <x v="0"/>
    <d v="1899-12-30T16:34:34"/>
  </r>
  <r>
    <n v="1073"/>
    <n v="22669"/>
    <x v="26"/>
    <d v="1899-12-30T19:52:18"/>
    <s v="JYN-567"/>
    <x v="1"/>
    <n v="52120"/>
    <n v="17390"/>
    <n v="34730"/>
    <n v="296080"/>
    <x v="0"/>
    <x v="5"/>
    <x v="23"/>
    <x v="0"/>
    <n v="3525858"/>
    <x v="27"/>
    <d v="1899-12-30T13:13:00"/>
    <n v="51940"/>
    <n v="17220"/>
    <n v="34720"/>
    <n v="295840"/>
    <x v="0"/>
    <s v="PATIO 4"/>
    <n v="-10"/>
    <n v="-2.8793550244745177E-4"/>
    <x v="0"/>
    <d v="1899-12-30T17:20:42"/>
  </r>
  <r>
    <n v="1074"/>
    <n v="22670"/>
    <x v="26"/>
    <d v="1899-12-30T20:23:36"/>
    <s v="SKI-254"/>
    <x v="1"/>
    <n v="48040"/>
    <n v="17940"/>
    <n v="30100"/>
    <n v="326180"/>
    <x v="0"/>
    <x v="3"/>
    <x v="23"/>
    <x v="0"/>
    <n v="3525895"/>
    <x v="27"/>
    <d v="1899-12-30T14:37:00"/>
    <n v="47940"/>
    <n v="17870"/>
    <n v="30070"/>
    <n v="325910"/>
    <x v="0"/>
    <s v="PATIO 4"/>
    <n v="-30"/>
    <n v="-9.9667774086378727E-4"/>
    <x v="0"/>
    <d v="1899-12-30T18:13:24"/>
  </r>
  <r>
    <n v="1075"/>
    <n v="22671"/>
    <x v="26"/>
    <d v="1899-12-30T20:16:38"/>
    <s v="JRP-091"/>
    <x v="1"/>
    <n v="48760"/>
    <n v="17460"/>
    <n v="31300"/>
    <n v="357480"/>
    <x v="1"/>
    <x v="3"/>
    <x v="18"/>
    <x v="1"/>
    <n v="3525903"/>
    <x v="27"/>
    <d v="1899-12-30T15:12:00"/>
    <n v="48500"/>
    <n v="17360"/>
    <n v="31140"/>
    <n v="357050"/>
    <x v="1"/>
    <s v="PATIO 4"/>
    <n v="-160"/>
    <n v="-5.111821086261981E-3"/>
    <x v="0"/>
    <d v="1899-12-30T18:55:22"/>
  </r>
  <r>
    <n v="1076"/>
    <n v="22672"/>
    <x v="26"/>
    <d v="1899-12-30T20:42:23"/>
    <s v="GDY-708"/>
    <x v="1"/>
    <n v="51920"/>
    <n v="17790"/>
    <n v="34130"/>
    <n v="391610"/>
    <x v="0"/>
    <x v="5"/>
    <x v="23"/>
    <x v="0"/>
    <n v="3525859"/>
    <x v="27"/>
    <d v="1899-12-30T14:40:00"/>
    <n v="51720"/>
    <n v="17630"/>
    <n v="34090"/>
    <n v="391140"/>
    <x v="0"/>
    <s v="PATIO 4"/>
    <n v="-40"/>
    <n v="-1.1719894520949312E-3"/>
    <x v="0"/>
    <d v="1899-12-30T17:57:37"/>
  </r>
  <r>
    <n v="1077"/>
    <n v="22673"/>
    <x v="26"/>
    <d v="1899-12-30T20:32:15"/>
    <s v="TTP-566"/>
    <x v="1"/>
    <n v="51900"/>
    <n v="18040"/>
    <n v="33860"/>
    <n v="425470"/>
    <x v="1"/>
    <x v="4"/>
    <x v="18"/>
    <x v="1"/>
    <n v="3525885"/>
    <x v="27"/>
    <d v="1899-12-30T13:33:00"/>
    <n v="51900"/>
    <n v="17910"/>
    <n v="33990"/>
    <n v="425130"/>
    <x v="1"/>
    <s v="PATIO 4"/>
    <n v="130"/>
    <n v="3.8393384524512699E-3"/>
    <x v="0"/>
    <d v="1899-12-30T17:00:45"/>
  </r>
  <r>
    <n v="1078"/>
    <n v="22674"/>
    <x v="26"/>
    <d v="1899-12-30T20:37:41"/>
    <s v="TKF-858"/>
    <x v="1"/>
    <n v="48500"/>
    <n v="18030"/>
    <n v="30470"/>
    <n v="455940"/>
    <x v="1"/>
    <x v="3"/>
    <x v="18"/>
    <x v="1"/>
    <n v="3525890"/>
    <x v="27"/>
    <d v="1899-12-30T14:01:00"/>
    <n v="48320"/>
    <n v="17890"/>
    <n v="30430"/>
    <n v="455560"/>
    <x v="1"/>
    <s v="PATIO 4"/>
    <n v="-40"/>
    <n v="-1.3127666557269445E-3"/>
    <x v="0"/>
    <d v="1899-12-30T17:23:19"/>
  </r>
  <r>
    <n v="1079"/>
    <n v="22675"/>
    <x v="26"/>
    <d v="1899-12-30T20:44:29"/>
    <s v="JRP-019"/>
    <x v="1"/>
    <n v="48540"/>
    <n v="17280"/>
    <n v="31260"/>
    <n v="487200"/>
    <x v="1"/>
    <x v="3"/>
    <x v="18"/>
    <x v="1"/>
    <n v="3525907"/>
    <x v="27"/>
    <d v="1899-12-30T15:25:00"/>
    <n v="48300"/>
    <n v="17020"/>
    <n v="31280"/>
    <n v="486840"/>
    <x v="1"/>
    <s v="PATIO 4"/>
    <n v="20"/>
    <n v="6.3979526551503517E-4"/>
    <x v="0"/>
    <d v="1899-12-30T18:40:31"/>
  </r>
  <r>
    <n v="1080"/>
    <n v="22677"/>
    <x v="26"/>
    <d v="1899-12-30T21:02:54"/>
    <s v="TPP-899"/>
    <x v="1"/>
    <n v="52080"/>
    <n v="17320"/>
    <n v="34760"/>
    <n v="521960"/>
    <x v="1"/>
    <x v="4"/>
    <x v="18"/>
    <x v="1"/>
    <n v="3525897"/>
    <x v="27"/>
    <d v="1899-12-30T14:45:00"/>
    <n v="52080"/>
    <n v="17340"/>
    <n v="34740"/>
    <n v="521580"/>
    <x v="1"/>
    <s v="PATIO 4"/>
    <n v="-20"/>
    <n v="-5.7537399309551208E-4"/>
    <x v="0"/>
    <d v="1899-12-30T17:42:06"/>
  </r>
  <r>
    <n v="1081"/>
    <n v="22678"/>
    <x v="26"/>
    <d v="1899-12-30T21:32:51"/>
    <s v="WAD-711"/>
    <x v="1"/>
    <n v="48660"/>
    <n v="17940"/>
    <n v="30720"/>
    <n v="552680"/>
    <x v="0"/>
    <x v="3"/>
    <x v="23"/>
    <x v="0"/>
    <n v="3525894"/>
    <x v="27"/>
    <d v="1899-12-30T14:23:00"/>
    <n v="48520"/>
    <n v="17800"/>
    <n v="30720"/>
    <n v="552300"/>
    <x v="0"/>
    <s v="PATIO 4"/>
    <n v="1.0000000000000001E-5"/>
    <n v="0"/>
    <x v="0"/>
    <d v="1899-12-30T16:50:09"/>
  </r>
  <r>
    <n v="1082"/>
    <n v="22679"/>
    <x v="26"/>
    <d v="1899-12-30T21:19:17"/>
    <s v="SZX-503"/>
    <x v="1"/>
    <n v="51880"/>
    <n v="17580"/>
    <n v="34300"/>
    <n v="586980"/>
    <x v="1"/>
    <x v="2"/>
    <x v="18"/>
    <x v="1"/>
    <n v="3525932"/>
    <x v="27"/>
    <d v="1899-12-30T17:20:00"/>
    <n v="51720"/>
    <n v="17390"/>
    <n v="34330"/>
    <n v="586630"/>
    <x v="1"/>
    <s v="PATIO 4"/>
    <n v="30"/>
    <n v="8.7463556851311952E-4"/>
    <x v="0"/>
    <d v="1899-12-30T20:00:43"/>
  </r>
  <r>
    <n v="1083"/>
    <n v="22680"/>
    <x v="26"/>
    <d v="1899-12-30T21:35:59"/>
    <s v="THQ-826"/>
    <x v="1"/>
    <n v="50140"/>
    <n v="16790"/>
    <n v="33350"/>
    <n v="620330"/>
    <x v="1"/>
    <x v="2"/>
    <x v="18"/>
    <x v="1"/>
    <n v="3525889"/>
    <x v="27"/>
    <d v="1899-12-30T13:54:00"/>
    <n v="50300"/>
    <n v="16880"/>
    <n v="33420"/>
    <n v="620050"/>
    <x v="1"/>
    <s v="PATIO 4"/>
    <n v="70"/>
    <n v="2.098950524737631E-3"/>
    <x v="0"/>
    <d v="1899-12-30T16:18:01"/>
  </r>
  <r>
    <n v="1084"/>
    <n v="22681"/>
    <x v="26"/>
    <d v="1899-12-30T21:53:00"/>
    <s v="JRP-054"/>
    <x v="1"/>
    <n v="48820"/>
    <n v="17430"/>
    <n v="31390"/>
    <n v="651720"/>
    <x v="0"/>
    <x v="3"/>
    <x v="23"/>
    <x v="0"/>
    <n v="3525905"/>
    <x v="27"/>
    <d v="1899-12-30T15:32:00"/>
    <n v="48720"/>
    <n v="17280"/>
    <n v="31440"/>
    <n v="651490"/>
    <x v="0"/>
    <s v="PATIO 4"/>
    <n v="50"/>
    <n v="1.5928639694170119E-3"/>
    <x v="0"/>
    <d v="1899-12-30T17:39:00"/>
  </r>
  <r>
    <n v="1085"/>
    <n v="22682"/>
    <x v="26"/>
    <d v="1899-12-30T22:12:45"/>
    <s v="GDY-700"/>
    <x v="1"/>
    <n v="52180"/>
    <n v="18590"/>
    <n v="33590"/>
    <n v="685310"/>
    <x v="0"/>
    <x v="5"/>
    <x v="23"/>
    <x v="0"/>
    <n v="3525865"/>
    <x v="27"/>
    <d v="1899-12-30T11:03:00"/>
    <n v="52060"/>
    <n v="18490"/>
    <n v="33570"/>
    <n v="685060"/>
    <x v="0"/>
    <s v="PATIO 4"/>
    <n v="-20"/>
    <n v="-5.9541530217326586E-4"/>
    <x v="0"/>
    <d v="1899-12-30T12:50:15"/>
  </r>
  <r>
    <n v="1086"/>
    <n v="22683"/>
    <x v="26"/>
    <d v="1899-12-30T22:33:58"/>
    <s v="ZNL-102"/>
    <x v="1"/>
    <n v="52000"/>
    <n v="18820"/>
    <n v="33180"/>
    <n v="718490"/>
    <x v="0"/>
    <x v="5"/>
    <x v="23"/>
    <x v="0"/>
    <n v="3525913"/>
    <x v="27"/>
    <d v="1899-12-30T16:14:00"/>
    <n v="51720"/>
    <n v="18690"/>
    <n v="33030"/>
    <n v="718090"/>
    <x v="0"/>
    <s v="PATIO 4"/>
    <n v="-150"/>
    <n v="-4.5207956600361665E-3"/>
    <x v="0"/>
    <d v="1899-12-30T17:40:02"/>
  </r>
  <r>
    <n v="1087"/>
    <n v="22694"/>
    <x v="26"/>
    <d v="1899-12-30T23:16:25"/>
    <s v="TLM-028"/>
    <x v="1"/>
    <n v="52320"/>
    <n v="18380"/>
    <n v="33940"/>
    <n v="752430"/>
    <x v="3"/>
    <x v="5"/>
    <x v="22"/>
    <x v="3"/>
    <n v="3525926"/>
    <x v="27"/>
    <d v="1899-12-30T16:59:00"/>
    <n v="52240"/>
    <n v="18240"/>
    <n v="34000"/>
    <n v="752090"/>
    <x v="0"/>
    <s v="PATIO 4"/>
    <n v="60"/>
    <n v="1.7678255745433118E-3"/>
    <x v="0"/>
    <d v="1899-12-30T17:42:35"/>
  </r>
  <r>
    <n v="1088"/>
    <n v="22695"/>
    <x v="26"/>
    <d v="1899-12-30T23:31:23"/>
    <s v="GDW-424"/>
    <x v="1"/>
    <n v="51460"/>
    <n v="18060"/>
    <n v="33400"/>
    <n v="785830"/>
    <x v="3"/>
    <x v="5"/>
    <x v="22"/>
    <x v="3"/>
    <n v="3525898"/>
    <x v="27"/>
    <d v="1899-12-30T14:58:00"/>
    <n v="51300"/>
    <n v="17870"/>
    <n v="33430"/>
    <n v="785520"/>
    <x v="0"/>
    <s v="PATIO 4"/>
    <n v="30"/>
    <n v="8.9820359281437125E-4"/>
    <x v="0"/>
    <d v="1899-12-30T15:26:37"/>
  </r>
  <r>
    <n v="1089"/>
    <n v="22702"/>
    <x v="26"/>
    <d v="1899-12-30T23:58:52"/>
    <s v="TSR-898"/>
    <x v="1"/>
    <n v="48980"/>
    <n v="17640"/>
    <n v="31340"/>
    <n v="817170"/>
    <x v="3"/>
    <x v="3"/>
    <x v="22"/>
    <x v="3"/>
    <n v="3525906"/>
    <x v="27"/>
    <d v="1899-12-30T15:59:00"/>
    <n v="48980"/>
    <n v="17490"/>
    <n v="31490"/>
    <n v="817010"/>
    <x v="0"/>
    <s v="PATIO 4"/>
    <n v="150"/>
    <n v="4.7862156987874922E-3"/>
    <x v="0"/>
    <d v="1899-12-30T16:00:08"/>
  </r>
  <r>
    <n v="1090"/>
    <n v="22709"/>
    <x v="27"/>
    <d v="1899-12-30T01:47:15"/>
    <s v="SNV-855"/>
    <x v="1"/>
    <n v="52100"/>
    <n v="18430"/>
    <n v="33670"/>
    <n v="850840"/>
    <x v="3"/>
    <x v="5"/>
    <x v="22"/>
    <x v="3"/>
    <n v="3525934"/>
    <x v="27"/>
    <d v="1899-12-30T17:28:00"/>
    <n v="51740"/>
    <n v="18260"/>
    <n v="33480"/>
    <n v="850490"/>
    <x v="0"/>
    <s v="PATIO 4"/>
    <n v="-190"/>
    <n v="-5.6430056430056431E-3"/>
    <x v="0"/>
    <d v="1899-12-30T15:40:45"/>
  </r>
  <r>
    <n v="1091"/>
    <n v="22711"/>
    <x v="27"/>
    <d v="1899-12-30T02:01:47"/>
    <s v="SRN-721"/>
    <x v="1"/>
    <n v="52380"/>
    <n v="17250"/>
    <n v="35130"/>
    <n v="885970"/>
    <x v="3"/>
    <x v="2"/>
    <x v="22"/>
    <x v="3"/>
    <n v="3525918"/>
    <x v="27"/>
    <d v="1899-12-30T16:41:00"/>
    <n v="52440"/>
    <n v="17300"/>
    <n v="35140"/>
    <n v="885630"/>
    <x v="0"/>
    <s v="PATIO 4"/>
    <n v="10"/>
    <n v="2.8465698832906349E-4"/>
    <x v="0"/>
    <d v="1899-12-30T14:39:13"/>
  </r>
  <r>
    <n v="1092"/>
    <n v="22712"/>
    <x v="27"/>
    <d v="1899-12-30T02:23:07"/>
    <s v="JRP-101"/>
    <x v="1"/>
    <n v="48920"/>
    <n v="17650"/>
    <n v="31270"/>
    <n v="917240"/>
    <x v="3"/>
    <x v="3"/>
    <x v="22"/>
    <x v="3"/>
    <n v="3525912"/>
    <x v="27"/>
    <d v="1899-12-30T16:13:00"/>
    <n v="48760"/>
    <n v="17480"/>
    <n v="31280"/>
    <n v="916910"/>
    <x v="0"/>
    <s v="PATIO 4"/>
    <n v="10"/>
    <n v="3.1979533098816759E-4"/>
    <x v="0"/>
    <d v="1899-12-30T13:49:53"/>
  </r>
  <r>
    <n v="1093"/>
    <n v="22719"/>
    <x v="27"/>
    <d v="1899-12-30T02:51:26"/>
    <s v="GDW-444"/>
    <x v="1"/>
    <n v="52340"/>
    <n v="18980"/>
    <n v="33360"/>
    <n v="950600"/>
    <x v="3"/>
    <x v="5"/>
    <x v="22"/>
    <x v="3"/>
    <n v="3525917"/>
    <x v="27"/>
    <d v="1899-12-30T16:25:00"/>
    <n v="52040"/>
    <n v="18780"/>
    <n v="33260"/>
    <n v="950170"/>
    <x v="0"/>
    <s v="PATIO 4"/>
    <n v="-100"/>
    <n v="-2.9976019184652278E-3"/>
    <x v="0"/>
    <d v="1899-12-30T13:33:34"/>
  </r>
  <r>
    <n v="1094"/>
    <n v="22724"/>
    <x v="27"/>
    <d v="1899-12-30T04:38:26"/>
    <s v="TKD-395"/>
    <x v="1"/>
    <n v="48080"/>
    <n v="17720"/>
    <n v="30360"/>
    <n v="980960"/>
    <x v="3"/>
    <x v="3"/>
    <x v="22"/>
    <x v="3"/>
    <n v="3525892"/>
    <x v="27"/>
    <d v="1899-12-30T14:10:00"/>
    <n v="47940"/>
    <n v="17540"/>
    <n v="30400"/>
    <n v="980570"/>
    <x v="0"/>
    <s v="PATIO 4"/>
    <n v="40"/>
    <n v="1.3175230566534915E-3"/>
    <x v="0"/>
    <d v="1899-12-30T09:31:34"/>
  </r>
  <r>
    <n v="1095"/>
    <n v="22725"/>
    <x v="27"/>
    <d v="1899-12-30T05:18:29"/>
    <s v="TBZ-955"/>
    <x v="1"/>
    <n v="51760"/>
    <n v="17620"/>
    <n v="34140"/>
    <n v="1015100"/>
    <x v="3"/>
    <x v="2"/>
    <x v="22"/>
    <x v="3"/>
    <n v="3525911"/>
    <x v="27"/>
    <d v="1899-12-30T15:57:00"/>
    <n v="51880"/>
    <n v="17740"/>
    <n v="34140"/>
    <n v="1014710"/>
    <x v="0"/>
    <s v="PATIO 4"/>
    <n v="1.0000000000000001E-5"/>
    <n v="0"/>
    <x v="0"/>
    <d v="1899-12-30T10:38:31"/>
  </r>
  <r>
    <n v="1096"/>
    <n v="22733"/>
    <x v="27"/>
    <d v="1899-12-30T09:28:05"/>
    <s v="GDW-410"/>
    <x v="1"/>
    <n v="51680"/>
    <n v="18530"/>
    <n v="33150"/>
    <n v="1048250"/>
    <x v="1"/>
    <x v="5"/>
    <x v="18"/>
    <x v="1"/>
    <n v="3525984"/>
    <x v="27"/>
    <d v="1899-12-30T18:29:00"/>
    <n v="51440"/>
    <n v="18380"/>
    <n v="33060"/>
    <n v="1047770"/>
    <x v="1"/>
    <s v="PATIO 4"/>
    <n v="-90"/>
    <n v="-2.7149321266968325E-3"/>
    <x v="0"/>
    <d v="1899-12-30T09:00:55"/>
  </r>
  <r>
    <n v="1097"/>
    <n v="22734"/>
    <x v="27"/>
    <d v="1899-12-30T09:16:22"/>
    <s v="WZX-231"/>
    <x v="1"/>
    <n v="52500"/>
    <n v="19060"/>
    <n v="33440"/>
    <n v="1081690"/>
    <x v="3"/>
    <x v="2"/>
    <x v="22"/>
    <x v="3"/>
    <n v="3525965"/>
    <x v="27"/>
    <d v="1899-12-30T20:19:00"/>
    <n v="52460"/>
    <n v="19220"/>
    <n v="33240"/>
    <n v="1081010"/>
    <x v="0"/>
    <s v="PATIO 4"/>
    <n v="-200"/>
    <n v="-5.9808612440191387E-3"/>
    <x v="0"/>
    <d v="1899-12-30T11:02:38"/>
  </r>
  <r>
    <n v="1098"/>
    <n v="22752"/>
    <x v="27"/>
    <d v="1899-12-30T10:41:25"/>
    <s v="TMX-839"/>
    <x v="1"/>
    <n v="51540"/>
    <n v="18500"/>
    <n v="33040"/>
    <n v="1114730"/>
    <x v="3"/>
    <x v="3"/>
    <x v="22"/>
    <x v="3"/>
    <n v="3525964"/>
    <x v="27"/>
    <d v="1899-12-30T18:51:00"/>
    <n v="51660"/>
    <n v="18680"/>
    <n v="32980"/>
    <n v="1113990"/>
    <x v="0"/>
    <s v="PATIO 4"/>
    <n v="-60"/>
    <n v="-1.8159806295399517E-3"/>
    <x v="0"/>
    <d v="1899-12-30T08:09:35"/>
  </r>
  <r>
    <n v="1099"/>
    <n v="22753"/>
    <x v="27"/>
    <d v="1899-12-30T10:36:22"/>
    <s v="SNW-740"/>
    <x v="1"/>
    <n v="52240"/>
    <n v="17700"/>
    <n v="34540"/>
    <n v="1149270"/>
    <x v="3"/>
    <x v="5"/>
    <x v="22"/>
    <x v="3"/>
    <n v="3525946"/>
    <x v="27"/>
    <d v="1899-12-30T18:06:00"/>
    <n v="52200"/>
    <n v="17820"/>
    <n v="34380"/>
    <n v="1148370"/>
    <x v="0"/>
    <s v="PATIO 4"/>
    <n v="-160"/>
    <n v="-4.6323103647944409E-3"/>
    <x v="0"/>
    <d v="1899-12-30T07:29:38"/>
  </r>
  <r>
    <n v="1100"/>
    <n v="22758"/>
    <x v="27"/>
    <d v="1899-12-30T11:23:29"/>
    <s v="TKD-337"/>
    <x v="1"/>
    <n v="47810"/>
    <n v="16300"/>
    <n v="0"/>
    <n v="0"/>
    <x v="0"/>
    <x v="3"/>
    <x v="21"/>
    <x v="4"/>
    <m/>
    <x v="24"/>
    <m/>
    <m/>
    <m/>
    <n v="0"/>
    <n v="0"/>
    <x v="0"/>
    <s v="PATIO 4"/>
    <n v="0"/>
    <e v="#DIV/0!"/>
    <x v="1"/>
    <d v="1899-12-30T21:40:29"/>
  </r>
  <r>
    <n v="1101"/>
    <n v="22760"/>
    <x v="27"/>
    <d v="1899-12-30T11:56:23"/>
    <s v="STW-825"/>
    <x v="1"/>
    <n v="52280"/>
    <n v="17000"/>
    <n v="35280"/>
    <n v="35280"/>
    <x v="3"/>
    <x v="4"/>
    <x v="22"/>
    <x v="3"/>
    <n v="3525969"/>
    <x v="27"/>
    <d v="1899-12-30T20:22:00"/>
    <n v="52420"/>
    <n v="17320"/>
    <n v="35100"/>
    <n v="35100"/>
    <x v="0"/>
    <s v="PATIO 4"/>
    <n v="-180"/>
    <n v="-5.1020408163265302E-3"/>
    <x v="0"/>
    <d v="1899-12-30T08:25:37"/>
  </r>
  <r>
    <n v="1102"/>
    <n v="22763"/>
    <x v="27"/>
    <d v="1899-12-30T11:58:33"/>
    <s v="GDX-062"/>
    <x v="1"/>
    <n v="52360"/>
    <n v="17380"/>
    <n v="34980"/>
    <n v="70260"/>
    <x v="0"/>
    <x v="4"/>
    <x v="23"/>
    <x v="0"/>
    <n v="3525968"/>
    <x v="27"/>
    <d v="1899-12-30T20:21:00"/>
    <n v="52320"/>
    <n v="17690"/>
    <n v="34630"/>
    <n v="69730"/>
    <x v="0"/>
    <s v="PATIO 4"/>
    <n v="-350"/>
    <n v="-1.0005717552887363E-2"/>
    <x v="0"/>
    <d v="1899-12-30T08:22:27"/>
  </r>
  <r>
    <n v="1103"/>
    <n v="22790"/>
    <x v="27"/>
    <d v="1899-12-30T15:10:08"/>
    <s v="GDW-450"/>
    <x v="1"/>
    <n v="52360"/>
    <n v="18140"/>
    <n v="34220"/>
    <n v="104480"/>
    <x v="3"/>
    <x v="5"/>
    <x v="22"/>
    <x v="3"/>
    <n v="3525994"/>
    <x v="27"/>
    <d v="1899-12-30T22:03:00"/>
    <n v="52200"/>
    <n v="18030"/>
    <n v="34170"/>
    <n v="103900"/>
    <x v="0"/>
    <s v="PATIO 4"/>
    <n v="-50"/>
    <n v="-1.4611338398597311E-3"/>
    <x v="0"/>
    <d v="1899-12-30T06:52:52"/>
  </r>
  <r>
    <n v="1104"/>
    <n v="22791"/>
    <x v="27"/>
    <d v="1899-12-30T15:21:10"/>
    <s v="SND-330"/>
    <x v="1"/>
    <n v="51980"/>
    <n v="18610"/>
    <n v="0"/>
    <n v="0"/>
    <x v="3"/>
    <x v="2"/>
    <x v="21"/>
    <x v="4"/>
    <m/>
    <x v="24"/>
    <m/>
    <m/>
    <m/>
    <n v="0"/>
    <n v="0"/>
    <x v="0"/>
    <s v="PATIO 4"/>
    <n v="0"/>
    <e v="#DIV/0!"/>
    <x v="1"/>
    <d v="1899-12-30T17:42:48"/>
  </r>
  <r>
    <n v="1105"/>
    <n v="22796"/>
    <x v="27"/>
    <d v="1899-12-30T15:36:16"/>
    <s v="JYN-867"/>
    <x v="1"/>
    <n v="52360"/>
    <n v="18340"/>
    <n v="0"/>
    <n v="0"/>
    <x v="3"/>
    <x v="5"/>
    <x v="21"/>
    <x v="4"/>
    <m/>
    <x v="24"/>
    <m/>
    <m/>
    <m/>
    <n v="0"/>
    <n v="0"/>
    <x v="0"/>
    <s v="PATIO 4"/>
    <n v="0"/>
    <e v="#DIV/0!"/>
    <x v="1"/>
    <d v="1899-12-30T17:27:42"/>
  </r>
  <r>
    <n v="1106"/>
    <n v="22801"/>
    <x v="27"/>
    <d v="1899-12-30T15:50:04"/>
    <s v="GDY-710"/>
    <x v="1"/>
    <n v="52100"/>
    <n v="18060"/>
    <n v="0"/>
    <n v="0"/>
    <x v="3"/>
    <x v="5"/>
    <x v="21"/>
    <x v="4"/>
    <m/>
    <x v="24"/>
    <m/>
    <m/>
    <m/>
    <n v="0"/>
    <n v="0"/>
    <x v="0"/>
    <s v="PATIO 4"/>
    <n v="0"/>
    <e v="#DIV/0!"/>
    <x v="1"/>
    <d v="1899-12-30T17:13:54"/>
  </r>
  <r>
    <n v="1107"/>
    <n v="22806"/>
    <x v="27"/>
    <d v="1899-12-30T16:10:08"/>
    <s v="JYN-994"/>
    <x v="1"/>
    <n v="52160"/>
    <n v="17900"/>
    <n v="0"/>
    <n v="0"/>
    <x v="3"/>
    <x v="5"/>
    <x v="21"/>
    <x v="4"/>
    <m/>
    <x v="24"/>
    <m/>
    <m/>
    <m/>
    <n v="0"/>
    <n v="0"/>
    <x v="0"/>
    <s v="PATIO 4"/>
    <n v="0"/>
    <e v="#DIV/0!"/>
    <x v="1"/>
    <d v="1899-12-30T16:53:50"/>
  </r>
  <r>
    <n v="1108"/>
    <n v="22818"/>
    <x v="27"/>
    <d v="1899-12-30T16:51:05"/>
    <s v="JYW-480"/>
    <x v="1"/>
    <n v="51640"/>
    <n v="18310"/>
    <n v="0"/>
    <n v="0"/>
    <x v="0"/>
    <x v="5"/>
    <x v="21"/>
    <x v="4"/>
    <m/>
    <x v="24"/>
    <m/>
    <m/>
    <m/>
    <n v="0"/>
    <n v="0"/>
    <x v="0"/>
    <s v="PATIO 4"/>
    <n v="0"/>
    <e v="#DIV/0!"/>
    <x v="1"/>
    <d v="1899-12-30T16:12:53"/>
  </r>
  <r>
    <n v="1109"/>
    <n v="22819"/>
    <x v="27"/>
    <d v="1899-12-30T17:09:20"/>
    <s v="WLW-558"/>
    <x v="1"/>
    <n v="51920"/>
    <n v="17830"/>
    <n v="0"/>
    <n v="0"/>
    <x v="0"/>
    <x v="2"/>
    <x v="21"/>
    <x v="4"/>
    <m/>
    <x v="24"/>
    <m/>
    <m/>
    <m/>
    <n v="0"/>
    <n v="0"/>
    <x v="0"/>
    <s v="PATIO 4"/>
    <n v="0"/>
    <e v="#DIV/0!"/>
    <x v="1"/>
    <d v="1899-12-30T15:54:38"/>
  </r>
  <r>
    <n v="1110"/>
    <n v="22822"/>
    <x v="27"/>
    <d v="1899-12-30T17:22:30"/>
    <s v="TDZ-232"/>
    <x v="1"/>
    <n v="52160"/>
    <n v="18950"/>
    <n v="0"/>
    <n v="0"/>
    <x v="0"/>
    <x v="2"/>
    <x v="21"/>
    <x v="4"/>
    <m/>
    <x v="24"/>
    <m/>
    <m/>
    <m/>
    <n v="0"/>
    <n v="0"/>
    <x v="0"/>
    <s v="PATIO 4"/>
    <n v="0"/>
    <e v="#DIV/0!"/>
    <x v="1"/>
    <d v="1899-12-30T15:41:28"/>
  </r>
  <r>
    <n v="1111"/>
    <n v="22823"/>
    <x v="27"/>
    <d v="1899-12-30T17:51:36"/>
    <s v="TMF-819"/>
    <x v="1"/>
    <n v="47820"/>
    <n v="17410"/>
    <n v="0"/>
    <n v="0"/>
    <x v="3"/>
    <x v="3"/>
    <x v="21"/>
    <x v="4"/>
    <m/>
    <x v="24"/>
    <m/>
    <m/>
    <m/>
    <n v="0"/>
    <n v="0"/>
    <x v="0"/>
    <s v="PATIO 4"/>
    <n v="0"/>
    <e v="#DIV/0!"/>
    <x v="1"/>
    <d v="1899-12-30T15:12:22"/>
  </r>
  <r>
    <n v="1112"/>
    <n v="22826"/>
    <x v="27"/>
    <d v="1899-12-30T17:55:44"/>
    <s v="GDW-440"/>
    <x v="1"/>
    <n v="52160"/>
    <n v="17990"/>
    <n v="0"/>
    <n v="0"/>
    <x v="0"/>
    <x v="5"/>
    <x v="21"/>
    <x v="4"/>
    <m/>
    <x v="24"/>
    <m/>
    <m/>
    <m/>
    <n v="0"/>
    <n v="0"/>
    <x v="0"/>
    <s v="PATIO 4"/>
    <n v="0"/>
    <e v="#DIV/0!"/>
    <x v="1"/>
    <d v="1899-12-30T15:08:14"/>
  </r>
  <r>
    <n v="1113"/>
    <n v="22827"/>
    <x v="27"/>
    <d v="1899-12-30T18:12:48"/>
    <s v="ZDA-274"/>
    <x v="1"/>
    <n v="47680"/>
    <n v="17220"/>
    <n v="0"/>
    <n v="0"/>
    <x v="0"/>
    <x v="3"/>
    <x v="21"/>
    <x v="4"/>
    <m/>
    <x v="24"/>
    <m/>
    <m/>
    <m/>
    <n v="0"/>
    <n v="0"/>
    <x v="0"/>
    <s v="PATIO 4"/>
    <n v="0"/>
    <e v="#DIV/0!"/>
    <x v="1"/>
    <d v="1899-12-30T14:51:10"/>
  </r>
  <r>
    <n v="1114"/>
    <n v="22829"/>
    <x v="27"/>
    <d v="1899-12-30T19:08:00"/>
    <s v="JRO-994"/>
    <x v="1"/>
    <n v="48280"/>
    <n v="17230"/>
    <n v="0"/>
    <n v="0"/>
    <x v="0"/>
    <x v="3"/>
    <x v="21"/>
    <x v="4"/>
    <m/>
    <x v="24"/>
    <m/>
    <m/>
    <m/>
    <n v="0"/>
    <n v="0"/>
    <x v="0"/>
    <s v="PATIO 4"/>
    <n v="0"/>
    <e v="#DIV/0!"/>
    <x v="1"/>
    <d v="1899-12-30T13:55:58"/>
  </r>
  <r>
    <n v="1115"/>
    <n v="22831"/>
    <x v="27"/>
    <d v="1899-12-30T19:34:00"/>
    <s v="JYN-718"/>
    <x v="1"/>
    <n v="51760"/>
    <n v="18140"/>
    <n v="0"/>
    <n v="0"/>
    <x v="0"/>
    <x v="5"/>
    <x v="21"/>
    <x v="4"/>
    <m/>
    <x v="24"/>
    <m/>
    <m/>
    <m/>
    <n v="0"/>
    <n v="0"/>
    <x v="0"/>
    <s v="PATIO 4"/>
    <n v="0"/>
    <e v="#DIV/0!"/>
    <x v="1"/>
    <d v="1899-12-30T13:29:58"/>
  </r>
  <r>
    <n v="1116"/>
    <n v="22832"/>
    <x v="27"/>
    <d v="1899-12-30T19:43:56"/>
    <s v="SZX-580"/>
    <x v="1"/>
    <n v="52340"/>
    <n v="17500"/>
    <n v="0"/>
    <n v="0"/>
    <x v="0"/>
    <x v="2"/>
    <x v="21"/>
    <x v="4"/>
    <m/>
    <x v="24"/>
    <m/>
    <m/>
    <m/>
    <n v="0"/>
    <n v="0"/>
    <x v="0"/>
    <s v="PATIO 4"/>
    <n v="0"/>
    <e v="#DIV/0!"/>
    <x v="1"/>
    <d v="1899-12-30T13:20:02"/>
  </r>
  <r>
    <n v="1117"/>
    <n v="22837"/>
    <x v="27"/>
    <d v="1899-12-30T19:47:50"/>
    <s v="TLK-055"/>
    <x v="1"/>
    <n v="48500"/>
    <n v="17540"/>
    <n v="0"/>
    <n v="0"/>
    <x v="0"/>
    <x v="3"/>
    <x v="21"/>
    <x v="4"/>
    <m/>
    <x v="24"/>
    <m/>
    <m/>
    <m/>
    <n v="0"/>
    <n v="0"/>
    <x v="0"/>
    <s v="PATIO 4"/>
    <n v="0"/>
    <e v="#DIV/0!"/>
    <x v="1"/>
    <d v="1899-12-30T13:16:08"/>
  </r>
  <r>
    <n v="1118"/>
    <n v="22838"/>
    <x v="27"/>
    <d v="1899-12-30T20:03:44"/>
    <s v="TPV-114"/>
    <x v="1"/>
    <n v="52280"/>
    <n v="17980"/>
    <n v="0"/>
    <n v="0"/>
    <x v="0"/>
    <x v="2"/>
    <x v="21"/>
    <x v="4"/>
    <m/>
    <x v="24"/>
    <m/>
    <m/>
    <m/>
    <n v="0"/>
    <n v="0"/>
    <x v="0"/>
    <s v="PATIO 4"/>
    <n v="0"/>
    <e v="#DIV/0!"/>
    <x v="1"/>
    <d v="1899-12-30T13:00:14"/>
  </r>
  <r>
    <n v="1119"/>
    <n v="22842"/>
    <x v="27"/>
    <d v="1899-12-30T20:05:54"/>
    <s v="GDY-701"/>
    <x v="1"/>
    <n v="52060"/>
    <n v="18100"/>
    <n v="0"/>
    <n v="0"/>
    <x v="0"/>
    <x v="5"/>
    <x v="21"/>
    <x v="4"/>
    <m/>
    <x v="24"/>
    <m/>
    <m/>
    <m/>
    <n v="0"/>
    <n v="0"/>
    <x v="0"/>
    <s v="PATIO 4"/>
    <n v="0"/>
    <e v="#DIV/0!"/>
    <x v="1"/>
    <d v="1899-12-30T12:58:04"/>
  </r>
  <r>
    <n v="1120"/>
    <n v="22843"/>
    <x v="27"/>
    <d v="1899-12-30T20:19:03"/>
    <s v="SOR-547"/>
    <x v="1"/>
    <n v="51640"/>
    <n v="16900"/>
    <n v="0"/>
    <n v="0"/>
    <x v="0"/>
    <x v="2"/>
    <x v="21"/>
    <x v="4"/>
    <m/>
    <x v="24"/>
    <m/>
    <m/>
    <m/>
    <n v="0"/>
    <n v="0"/>
    <x v="0"/>
    <s v="PATIO 4"/>
    <n v="0"/>
    <e v="#DIV/0!"/>
    <x v="1"/>
    <d v="1899-12-30T12:44:55"/>
  </r>
  <r>
    <n v="1121"/>
    <n v="22844"/>
    <x v="27"/>
    <d v="1899-12-30T20:27:35"/>
    <s v="GDY-331"/>
    <x v="1"/>
    <n v="52200"/>
    <n v="18840"/>
    <n v="0"/>
    <n v="0"/>
    <x v="0"/>
    <x v="5"/>
    <x v="21"/>
    <x v="4"/>
    <m/>
    <x v="24"/>
    <m/>
    <m/>
    <m/>
    <n v="0"/>
    <n v="0"/>
    <x v="0"/>
    <s v="PATIO 4"/>
    <n v="0"/>
    <e v="#DIV/0!"/>
    <x v="1"/>
    <d v="1899-12-30T12:36:23"/>
  </r>
  <r>
    <n v="1122"/>
    <n v="22848"/>
    <x v="27"/>
    <d v="1899-12-30T20:35:40"/>
    <s v="SSW-836"/>
    <x v="1"/>
    <n v="48950"/>
    <n v="17430"/>
    <n v="0"/>
    <n v="0"/>
    <x v="0"/>
    <x v="3"/>
    <x v="21"/>
    <x v="4"/>
    <m/>
    <x v="24"/>
    <m/>
    <m/>
    <m/>
    <n v="0"/>
    <n v="0"/>
    <x v="0"/>
    <s v="PATIO 4"/>
    <n v="0"/>
    <e v="#DIV/0!"/>
    <x v="1"/>
    <d v="1899-12-30T12:28:18"/>
  </r>
  <r>
    <n v="1123"/>
    <n v="22849"/>
    <x v="27"/>
    <d v="1899-12-30T20:46:13"/>
    <s v="GTW-911"/>
    <x v="1"/>
    <n v="51320"/>
    <n v="18270"/>
    <n v="0"/>
    <n v="0"/>
    <x v="0"/>
    <x v="2"/>
    <x v="21"/>
    <x v="4"/>
    <m/>
    <x v="24"/>
    <m/>
    <m/>
    <m/>
    <n v="0"/>
    <n v="0"/>
    <x v="0"/>
    <s v="PATIO 4"/>
    <n v="0"/>
    <e v="#DIV/0!"/>
    <x v="1"/>
    <d v="1899-12-30T12:17:45"/>
  </r>
  <r>
    <n v="1124"/>
    <n v="22853"/>
    <x v="27"/>
    <d v="1899-12-30T21:05:49"/>
    <s v="JRP-053"/>
    <x v="1"/>
    <n v="48120"/>
    <n v="17410"/>
    <n v="0"/>
    <n v="0"/>
    <x v="0"/>
    <x v="3"/>
    <x v="21"/>
    <x v="4"/>
    <m/>
    <x v="24"/>
    <m/>
    <m/>
    <m/>
    <n v="0"/>
    <n v="0"/>
    <x v="0"/>
    <s v="PATIO 4"/>
    <n v="0"/>
    <e v="#DIV/0!"/>
    <x v="1"/>
    <d v="1899-12-30T11:58:09"/>
  </r>
  <r>
    <n v="1125"/>
    <n v="22854"/>
    <x v="27"/>
    <d v="1899-12-30T21:15:45"/>
    <s v="SMI-498"/>
    <x v="1"/>
    <n v="49000"/>
    <n v="17830"/>
    <n v="0"/>
    <n v="0"/>
    <x v="0"/>
    <x v="3"/>
    <x v="21"/>
    <x v="4"/>
    <m/>
    <x v="24"/>
    <m/>
    <m/>
    <m/>
    <n v="0"/>
    <n v="0"/>
    <x v="0"/>
    <s v="PATIO 4"/>
    <n v="0"/>
    <e v="#DIV/0!"/>
    <x v="1"/>
    <d v="1899-12-30T11:48:13"/>
  </r>
  <r>
    <n v="1126"/>
    <n v="22859"/>
    <x v="27"/>
    <d v="1899-12-30T21:27:46"/>
    <s v="STO-302"/>
    <x v="1"/>
    <n v="52200"/>
    <n v="17410"/>
    <n v="0"/>
    <n v="0"/>
    <x v="0"/>
    <x v="4"/>
    <x v="21"/>
    <x v="4"/>
    <m/>
    <x v="24"/>
    <m/>
    <m/>
    <m/>
    <n v="0"/>
    <n v="0"/>
    <x v="0"/>
    <s v="PATIO 4"/>
    <n v="0"/>
    <e v="#DIV/0!"/>
    <x v="1"/>
    <d v="1899-12-30T11:36:12"/>
  </r>
  <r>
    <n v="1127"/>
    <n v="22860"/>
    <x v="27"/>
    <d v="1899-12-30T21:41:10"/>
    <s v="TTQ-439"/>
    <x v="1"/>
    <n v="51940"/>
    <n v="17740"/>
    <n v="0"/>
    <n v="0"/>
    <x v="0"/>
    <x v="4"/>
    <x v="21"/>
    <x v="4"/>
    <m/>
    <x v="24"/>
    <m/>
    <m/>
    <m/>
    <n v="0"/>
    <n v="0"/>
    <x v="0"/>
    <s v="PATIO 4"/>
    <n v="0"/>
    <e v="#DIV/0!"/>
    <x v="1"/>
    <d v="1899-12-30T11:22:48"/>
  </r>
  <r>
    <n v="1128"/>
    <n v="22863"/>
    <x v="27"/>
    <d v="1899-12-30T21:49:56"/>
    <s v="TMI-773"/>
    <x v="1"/>
    <n v="48580"/>
    <n v="17170"/>
    <n v="0"/>
    <n v="0"/>
    <x v="0"/>
    <x v="3"/>
    <x v="21"/>
    <x v="4"/>
    <m/>
    <x v="24"/>
    <m/>
    <m/>
    <m/>
    <n v="0"/>
    <n v="0"/>
    <x v="0"/>
    <s v="PATIO 4"/>
    <n v="0"/>
    <e v="#DIV/0!"/>
    <x v="1"/>
    <d v="1899-12-30T11:14:02"/>
  </r>
  <r>
    <n v="1129"/>
    <n v="22864"/>
    <x v="27"/>
    <d v="1899-12-30T22:03:53"/>
    <s v="GDW-500"/>
    <x v="1"/>
    <n v="52300"/>
    <n v="18510"/>
    <n v="0"/>
    <n v="0"/>
    <x v="0"/>
    <x v="5"/>
    <x v="21"/>
    <x v="4"/>
    <m/>
    <x v="24"/>
    <m/>
    <m/>
    <m/>
    <n v="0"/>
    <n v="0"/>
    <x v="0"/>
    <s v="PATIO 4"/>
    <n v="0"/>
    <e v="#DIV/0!"/>
    <x v="1"/>
    <d v="1899-12-30T11:00:05"/>
  </r>
  <r>
    <n v="1130"/>
    <n v="22865"/>
    <x v="27"/>
    <d v="1899-12-30T22:18:41"/>
    <s v="UNC-149"/>
    <x v="1"/>
    <n v="52080"/>
    <n v="17640"/>
    <n v="0"/>
    <n v="0"/>
    <x v="0"/>
    <x v="2"/>
    <x v="21"/>
    <x v="4"/>
    <m/>
    <x v="24"/>
    <m/>
    <m/>
    <m/>
    <n v="0"/>
    <n v="0"/>
    <x v="0"/>
    <s v="PATIO 4"/>
    <n v="0"/>
    <e v="#DIV/0!"/>
    <x v="1"/>
    <d v="1899-12-30T10:45:17"/>
  </r>
  <r>
    <n v="1131"/>
    <n v="22866"/>
    <x v="27"/>
    <d v="1899-12-30T22:31:30"/>
    <s v="TDM-678"/>
    <x v="1"/>
    <n v="52480"/>
    <n v="18250"/>
    <n v="0"/>
    <n v="0"/>
    <x v="0"/>
    <x v="2"/>
    <x v="21"/>
    <x v="4"/>
    <m/>
    <x v="24"/>
    <m/>
    <m/>
    <m/>
    <n v="0"/>
    <n v="0"/>
    <x v="0"/>
    <s v="PATIO 4"/>
    <n v="0"/>
    <e v="#DIV/0!"/>
    <x v="1"/>
    <d v="1899-12-30T10:32:28"/>
  </r>
  <r>
    <n v="1132"/>
    <n v="22867"/>
    <x v="27"/>
    <d v="1899-12-30T22:46:58"/>
    <s v="SQY-458"/>
    <x v="1"/>
    <n v="52040"/>
    <n v="18470"/>
    <n v="0"/>
    <n v="0"/>
    <x v="0"/>
    <x v="2"/>
    <x v="21"/>
    <x v="4"/>
    <m/>
    <x v="24"/>
    <m/>
    <m/>
    <m/>
    <n v="0"/>
    <n v="0"/>
    <x v="0"/>
    <s v="PATIO 4"/>
    <n v="0"/>
    <e v="#DIV/0!"/>
    <x v="1"/>
    <d v="1899-12-30T10:17:00"/>
  </r>
  <r>
    <n v="1133"/>
    <n v="22868"/>
    <x v="27"/>
    <d v="1899-12-30T22:42:34"/>
    <s v="XVH-367"/>
    <x v="1"/>
    <n v="48680"/>
    <n v="17390"/>
    <n v="0"/>
    <n v="0"/>
    <x v="0"/>
    <x v="3"/>
    <x v="21"/>
    <x v="4"/>
    <m/>
    <x v="24"/>
    <m/>
    <m/>
    <m/>
    <n v="0"/>
    <n v="0"/>
    <x v="0"/>
    <s v="PATIO 4"/>
    <n v="0"/>
    <e v="#DIV/0!"/>
    <x v="1"/>
    <d v="1899-12-30T10:21:24"/>
  </r>
  <r>
    <n v="1134"/>
    <n v="22869"/>
    <x v="27"/>
    <d v="1899-12-30T23:02:19"/>
    <s v="SNW-720"/>
    <x v="1"/>
    <n v="52360"/>
    <n v="17850"/>
    <n v="0"/>
    <n v="0"/>
    <x v="0"/>
    <x v="5"/>
    <x v="21"/>
    <x v="4"/>
    <m/>
    <x v="24"/>
    <m/>
    <m/>
    <m/>
    <n v="0"/>
    <n v="0"/>
    <x v="0"/>
    <s v="PATIO 4"/>
    <n v="0"/>
    <e v="#DIV/0!"/>
    <x v="1"/>
    <d v="1899-12-30T10:01:39"/>
  </r>
  <r>
    <n v="113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3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3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3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3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4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4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4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4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4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4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4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4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4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4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5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5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5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5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5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5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5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5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5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5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90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90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90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90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0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0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0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0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0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0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3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4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5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6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7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8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9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60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61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62"/>
    <m/>
    <x v="28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TablaDinámica2" cacheId="35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>
  <location ref="A3:C5" firstHeaderRow="0" firstDataRow="1" firstDataCol="1"/>
  <pivotFields count="27"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showAll="0"/>
    <pivotField numFmtId="3" showAll="0"/>
    <pivotField showAll="0"/>
    <pivotField axis="axisRow" showAll="0">
      <items count="7">
        <item h="1" x="2"/>
        <item h="1" x="0"/>
        <item x="1"/>
        <item h="1" m="1" x="5"/>
        <item h="1" m="1" x="3"/>
        <item h="1" m="1" x="4"/>
        <item t="default"/>
      </items>
    </pivotField>
    <pivotField showAll="0"/>
  </pivotFields>
  <rowFields count="1">
    <field x="25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eso Bruto " fld="6" baseField="23" baseItem="0" numFmtId="3"/>
    <dataField name="Suma de Tara " fld="7" baseField="23" baseItem="0" numFmtId="3"/>
  </dataFields>
  <formats count="40">
    <format dxfId="1302">
      <pivotArea type="all" dataOnly="0" outline="0" fieldPosition="0"/>
    </format>
    <format dxfId="1301">
      <pivotArea outline="0" collapsedLevelsAreSubtotals="1" fieldPosition="0"/>
    </format>
    <format dxfId="1300">
      <pivotArea field="25" type="button" dataOnly="0" labelOnly="1" outline="0" axis="axisRow" fieldPosition="0"/>
    </format>
    <format dxfId="1299">
      <pivotArea dataOnly="0" labelOnly="1" fieldPosition="0">
        <references count="1">
          <reference field="25" count="0"/>
        </references>
      </pivotArea>
    </format>
    <format dxfId="1298">
      <pivotArea dataOnly="0" labelOnly="1" grandRow="1" outline="0" fieldPosition="0"/>
    </format>
    <format dxfId="1297">
      <pivotArea dataOnly="0" labelOnly="1" outline="0" axis="axisValues" fieldPosition="0"/>
    </format>
    <format dxfId="1296">
      <pivotArea type="all" dataOnly="0" outline="0" fieldPosition="0"/>
    </format>
    <format dxfId="1295">
      <pivotArea outline="0" collapsedLevelsAreSubtotals="1" fieldPosition="0"/>
    </format>
    <format dxfId="1294">
      <pivotArea field="25" type="button" dataOnly="0" labelOnly="1" outline="0" axis="axisRow" fieldPosition="0"/>
    </format>
    <format dxfId="1293">
      <pivotArea dataOnly="0" labelOnly="1" fieldPosition="0">
        <references count="1">
          <reference field="25" count="0"/>
        </references>
      </pivotArea>
    </format>
    <format dxfId="1292">
      <pivotArea dataOnly="0" labelOnly="1" grandRow="1" outline="0" fieldPosition="0"/>
    </format>
    <format dxfId="1291">
      <pivotArea dataOnly="0" labelOnly="1" outline="0" axis="axisValues" fieldPosition="0"/>
    </format>
    <format dxfId="1290">
      <pivotArea type="all" dataOnly="0" outline="0" fieldPosition="0"/>
    </format>
    <format dxfId="1289">
      <pivotArea outline="0" collapsedLevelsAreSubtotals="1" fieldPosition="0"/>
    </format>
    <format dxfId="1288">
      <pivotArea field="25" type="button" dataOnly="0" labelOnly="1" outline="0" axis="axisRow" fieldPosition="0"/>
    </format>
    <format dxfId="1287">
      <pivotArea dataOnly="0" labelOnly="1" fieldPosition="0">
        <references count="1">
          <reference field="25" count="0"/>
        </references>
      </pivotArea>
    </format>
    <format dxfId="1286">
      <pivotArea dataOnly="0" labelOnly="1" grandRow="1" outline="0" fieldPosition="0"/>
    </format>
    <format dxfId="1285">
      <pivotArea dataOnly="0" labelOnly="1" outline="0" axis="axisValues" fieldPosition="0"/>
    </format>
    <format dxfId="1284">
      <pivotArea type="all" dataOnly="0" outline="0" fieldPosition="0"/>
    </format>
    <format dxfId="1283">
      <pivotArea dataOnly="0" labelOnly="1" outline="0" axis="axisValues" fieldPosition="0"/>
    </format>
    <format dxfId="1282">
      <pivotArea outline="0" fieldPosition="0">
        <references count="1">
          <reference field="4294967294" count="1">
            <x v="0"/>
          </reference>
        </references>
      </pivotArea>
    </format>
    <format dxfId="1281">
      <pivotArea outline="0" fieldPosition="0">
        <references count="1">
          <reference field="4294967294" count="1">
            <x v="1"/>
          </reference>
        </references>
      </pivotArea>
    </format>
    <format dxfId="1280">
      <pivotArea type="all" dataOnly="0" outline="0" fieldPosition="0"/>
    </format>
    <format dxfId="1279">
      <pivotArea outline="0" collapsedLevelsAreSubtotals="1" fieldPosition="0"/>
    </format>
    <format dxfId="1278">
      <pivotArea field="25" type="button" dataOnly="0" labelOnly="1" outline="0" axis="axisRow" fieldPosition="0"/>
    </format>
    <format dxfId="1277">
      <pivotArea dataOnly="0" labelOnly="1" fieldPosition="0">
        <references count="1">
          <reference field="25" count="0"/>
        </references>
      </pivotArea>
    </format>
    <format dxfId="1276">
      <pivotArea dataOnly="0" labelOnly="1" grandRow="1" outline="0" fieldPosition="0"/>
    </format>
    <format dxfId="127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74">
      <pivotArea type="all" dataOnly="0" outline="0" fieldPosition="0"/>
    </format>
    <format dxfId="1273">
      <pivotArea outline="0" collapsedLevelsAreSubtotals="1" fieldPosition="0"/>
    </format>
    <format dxfId="1272">
      <pivotArea field="25" type="button" dataOnly="0" labelOnly="1" outline="0" axis="axisRow" fieldPosition="0"/>
    </format>
    <format dxfId="1271">
      <pivotArea dataOnly="0" labelOnly="1" fieldPosition="0">
        <references count="1">
          <reference field="25" count="0"/>
        </references>
      </pivotArea>
    </format>
    <format dxfId="1270">
      <pivotArea dataOnly="0" labelOnly="1" grandRow="1" outline="0" fieldPosition="0"/>
    </format>
    <format dxfId="126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68">
      <pivotArea type="all" dataOnly="0" outline="0" fieldPosition="0"/>
    </format>
    <format dxfId="1267">
      <pivotArea outline="0" collapsedLevelsAreSubtotals="1" fieldPosition="0"/>
    </format>
    <format dxfId="1266">
      <pivotArea field="25" type="button" dataOnly="0" labelOnly="1" outline="0" axis="axisRow" fieldPosition="0"/>
    </format>
    <format dxfId="1265">
      <pivotArea dataOnly="0" labelOnly="1" fieldPosition="0">
        <references count="1">
          <reference field="25" count="0"/>
        </references>
      </pivotArea>
    </format>
    <format dxfId="1264">
      <pivotArea dataOnly="0" labelOnly="1" grandRow="1" outline="0" fieldPosition="0"/>
    </format>
    <format dxfId="126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TablaDinámica20" cacheId="35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 chartFormat="4">
  <location ref="N3:N4" firstHeaderRow="1" firstDataRow="1" firstDataCol="0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Items count="1">
    <i/>
  </rowItems>
  <colItems count="1">
    <i/>
  </colItems>
  <dataFields count="1">
    <dataField name="Suma de Peso Neto" fld="19" baseField="20" baseItem="0" numFmtId="3"/>
  </dataFields>
  <formats count="27">
    <format dxfId="1329">
      <pivotArea type="all" dataOnly="0" outline="0" fieldPosition="0"/>
    </format>
    <format dxfId="1328">
      <pivotArea outline="0" collapsedLevelsAreSubtotals="1" fieldPosition="0"/>
    </format>
    <format dxfId="1327">
      <pivotArea dataOnly="0" labelOnly="1" grandRow="1" outline="0" fieldPosition="0"/>
    </format>
    <format dxfId="1326">
      <pivotArea dataOnly="0" labelOnly="1" outline="0" axis="axisValues" fieldPosition="0"/>
    </format>
    <format dxfId="1325">
      <pivotArea type="all" dataOnly="0" outline="0" fieldPosition="0"/>
    </format>
    <format dxfId="1324">
      <pivotArea outline="0" collapsedLevelsAreSubtotals="1" fieldPosition="0"/>
    </format>
    <format dxfId="1323">
      <pivotArea dataOnly="0" labelOnly="1" grandRow="1" outline="0" fieldPosition="0"/>
    </format>
    <format dxfId="1322">
      <pivotArea dataOnly="0" labelOnly="1" outline="0" axis="axisValues" fieldPosition="0"/>
    </format>
    <format dxfId="1321">
      <pivotArea grandRow="1" outline="0" collapsedLevelsAreSubtotals="1" fieldPosition="0"/>
    </format>
    <format dxfId="1320">
      <pivotArea dataOnly="0" labelOnly="1" grandRow="1" outline="0" fieldPosition="0"/>
    </format>
    <format dxfId="1319">
      <pivotArea grandRow="1" outline="0" collapsedLevelsAreSubtotals="1" fieldPosition="0"/>
    </format>
    <format dxfId="1318">
      <pivotArea dataOnly="0" labelOnly="1" grandRow="1" outline="0" fieldPosition="0"/>
    </format>
    <format dxfId="1317">
      <pivotArea outline="0" collapsedLevelsAreSubtotals="1" fieldPosition="0"/>
    </format>
    <format dxfId="1316">
      <pivotArea dataOnly="0" labelOnly="1" grandRow="1" outline="0" fieldPosition="0"/>
    </format>
    <format dxfId="1315">
      <pivotArea type="all" dataOnly="0" outline="0" fieldPosition="0"/>
    </format>
    <format dxfId="1314">
      <pivotArea outline="0" fieldPosition="0">
        <references count="1">
          <reference field="4294967294" count="1">
            <x v="0"/>
          </reference>
        </references>
      </pivotArea>
    </format>
    <format dxfId="1313">
      <pivotArea type="all" dataOnly="0" outline="0" fieldPosition="0"/>
    </format>
    <format dxfId="1312">
      <pivotArea outline="0" collapsedLevelsAreSubtotals="1" fieldPosition="0"/>
    </format>
    <format dxfId="1311">
      <pivotArea dataOnly="0" labelOnly="1" grandRow="1" outline="0" fieldPosition="0"/>
    </format>
    <format dxfId="1310">
      <pivotArea dataOnly="0" labelOnly="1" outline="0" axis="axisValues" fieldPosition="0"/>
    </format>
    <format dxfId="1309">
      <pivotArea type="all" dataOnly="0" outline="0" fieldPosition="0"/>
    </format>
    <format dxfId="1308">
      <pivotArea outline="0" collapsedLevelsAreSubtotals="1" fieldPosition="0"/>
    </format>
    <format dxfId="1307">
      <pivotArea dataOnly="0" labelOnly="1" grandRow="1" outline="0" fieldPosition="0"/>
    </format>
    <format dxfId="1306">
      <pivotArea dataOnly="0" labelOnly="1" outline="0" axis="axisValues" fieldPosition="0"/>
    </format>
    <format dxfId="1305">
      <pivotArea type="all" dataOnly="0" outline="0" fieldPosition="0"/>
    </format>
    <format dxfId="1304">
      <pivotArea outline="0" collapsedLevelsAreSubtotals="1" fieldPosition="0"/>
    </format>
    <format dxfId="130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EE5069-18F0-4A3E-BB8F-3D716C1D08CB}" name="TablaDinámica3" cacheId="24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>
  <location ref="P3:Q4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axis="axisRow" showAll="0">
      <items count="19">
        <item h="1" m="1" x="12"/>
        <item h="1" x="5"/>
        <item h="1" m="1" x="15"/>
        <item h="1" x="3"/>
        <item m="1" x="17"/>
        <item h="1" x="1"/>
        <item h="1" m="1" x="14"/>
        <item h="1" x="2"/>
        <item h="1" m="1" x="13"/>
        <item h="1" m="1" x="8"/>
        <item h="1" x="6"/>
        <item h="1" m="1" x="16"/>
        <item h="1" x="4"/>
        <item h="1" x="0"/>
        <item h="1" m="1" x="11"/>
        <item h="1" m="1" x="7"/>
        <item h="1" m="1" x="9"/>
        <item h="1"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numFmtId="3"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1">
    <i t="grand">
      <x/>
    </i>
  </rowItems>
  <colItems count="1">
    <i/>
  </colItems>
  <dataFields count="1">
    <dataField name="Suma de Peso Neto_x000a_(Kg) Puerto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1" cacheId="35" applyNumberFormats="0" applyBorderFormats="0" applyFontFormats="0" applyPatternFormats="0" applyAlignmentFormats="0" applyWidthHeightFormats="1" dataCaption="Valores" grandTotalCaption="   Total general" updatedVersion="8" minRefreshableVersion="3" showDrill="0" colGrandTotals="0" itemPrintTitles="1" createdVersion="6" indent="0" outline="1" outlineData="1" multipleFieldFilters="0" chartFormat="9" rowHeaderCaption="Origen (Mina)_x000a_      Transportadora">
  <location ref="I13:L14" firstHeaderRow="0" firstDataRow="1" firstDataCol="1"/>
  <pivotFields count="27">
    <pivotField subtotalTop="0" showAll="0"/>
    <pivotField subtotalTop="0" showAll="0"/>
    <pivotField subtotalTop="0" showAll="0"/>
    <pivotField subtotalTop="0" showAll="0"/>
    <pivotField subtotalTop="0" showAll="0"/>
    <pivotField axis="axisRow" subtotalCaption="      Total" subtotalTop="0" showAll="0">
      <items count="23">
        <item h="1" x="2"/>
        <item m="1" x="6"/>
        <item m="1" x="13"/>
        <item m="1" x="19"/>
        <item m="1" x="15"/>
        <item m="1" x="20"/>
        <item m="1" x="21"/>
        <item m="1" x="16"/>
        <item m="1" x="17"/>
        <item m="1" x="12"/>
        <item m="1" x="10"/>
        <item m="1" x="11"/>
        <item m="1" x="14"/>
        <item m="1" x="5"/>
        <item h="1" m="1" x="7"/>
        <item h="1" x="1"/>
        <item h="1" m="1" x="8"/>
        <item h="1" m="1" x="4"/>
        <item h="1" x="0"/>
        <item h="1" m="1" x="18"/>
        <item h="1" m="1" x="9"/>
        <item h="1" m="1" x="3"/>
        <item t="default"/>
      </items>
    </pivotField>
    <pivotField subtotalTop="0" showAll="0"/>
    <pivotField subtotalTop="0" showAll="0"/>
    <pivotField dataField="1" numFmtId="3" subtotalTop="0" showAll="0"/>
    <pivotField numFmtId="3" subtotalTop="0" showAll="0"/>
    <pivotField subtotalTop="0" showAll="0"/>
    <pivotField axis="axisRow" subtotalTop="0" showAll="0">
      <items count="21">
        <item h="1" x="6"/>
        <item x="5"/>
        <item x="2"/>
        <item m="1" x="14"/>
        <item x="1"/>
        <item x="3"/>
        <item m="1" x="19"/>
        <item m="1" x="11"/>
        <item h="1" m="1" x="17"/>
        <item h="1" m="1" x="16"/>
        <item h="1" m="1" x="8"/>
        <item h="1" m="1" x="15"/>
        <item h="1" m="1" x="13"/>
        <item h="1" m="1" x="18"/>
        <item h="1" x="4"/>
        <item h="1" x="0"/>
        <item h="1" m="1" x="12"/>
        <item h="1" m="1" x="7"/>
        <item h="1" m="1" x="9"/>
        <item h="1" m="1" x="1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numFmtId="3" subtotalTop="0" showAll="0"/>
    <pivotField numFmtId="3" subtotalTop="0" showAll="0"/>
    <pivotField subtotalTop="0" showAll="0"/>
    <pivotField subtotalTop="0" showAll="0"/>
    <pivotField dataField="1" numFmtId="3" subtotalTop="0" showAll="0"/>
    <pivotField subtotalTop="0" showAll="0"/>
    <pivotField subtotalTop="0" showAll="0"/>
    <pivotField subtotalTop="0" showAll="0"/>
  </pivotFields>
  <rowFields count="2">
    <field x="5"/>
    <field x="11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eto Despachado_x000a_(Kg)" fld="8" baseField="0" baseItem="0"/>
    <dataField name="Neto Recibido_x000a_(Kg)" fld="19" baseField="0" baseItem="0"/>
    <dataField name="Dif (Kg)" fld="23" baseField="5" baseItem="1" numFmtId="3"/>
  </dataFields>
  <formats count="26">
    <format dxfId="1355">
      <pivotArea field="5" type="button" dataOnly="0" labelOnly="1" outline="0" axis="axisRow" fieldPosition="0"/>
    </format>
    <format dxfId="135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53">
      <pivotArea field="5" type="button" dataOnly="0" labelOnly="1" outline="0" axis="axisRow" fieldPosition="0"/>
    </format>
    <format dxfId="135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5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50">
      <pivotArea field="5" type="button" dataOnly="0" labelOnly="1" outline="0" axis="axisRow" fieldPosition="0"/>
    </format>
    <format dxfId="1349">
      <pivotArea outline="0" collapsedLevelsAreSubtotals="1" fieldPosition="0"/>
    </format>
    <format dxfId="1348">
      <pivotArea outline="0" collapsedLevelsAreSubtotals="1" fieldPosition="0"/>
    </format>
    <format dxfId="1347">
      <pivotArea grandRow="1" outline="0" collapsedLevelsAreSubtotals="1" fieldPosition="0"/>
    </format>
    <format dxfId="1346">
      <pivotArea dataOnly="0" labelOnly="1" grandRow="1" outline="0" fieldPosition="0"/>
    </format>
    <format dxfId="1345">
      <pivotArea type="all" dataOnly="0" outline="0" fieldPosition="0"/>
    </format>
    <format dxfId="1344">
      <pivotArea dataOnly="0" labelOnly="1" grandRow="1" outline="0" fieldPosition="0"/>
    </format>
    <format dxfId="1343">
      <pivotArea type="all" dataOnly="0" outline="0" fieldPosition="0"/>
    </format>
    <format dxfId="1342">
      <pivotArea dataOnly="0" labelOnly="1" grandRow="1" outline="0" fieldPosition="0"/>
    </format>
    <format dxfId="1341">
      <pivotArea grandRow="1" outline="0" collapsedLevelsAreSubtotals="1" fieldPosition="0"/>
    </format>
    <format dxfId="1340">
      <pivotArea dataOnly="0" labelOnly="1" grandRow="1" outline="0" fieldPosition="0"/>
    </format>
    <format dxfId="1339">
      <pivotArea type="all" dataOnly="0" outline="0" fieldPosition="0"/>
    </format>
    <format dxfId="1338">
      <pivotArea outline="0" collapsedLevelsAreSubtotals="1" fieldPosition="0"/>
    </format>
    <format dxfId="1337">
      <pivotArea field="5" type="button" dataOnly="0" labelOnly="1" outline="0" axis="axisRow" fieldPosition="0"/>
    </format>
    <format dxfId="1336">
      <pivotArea dataOnly="0" labelOnly="1" grandRow="1" outline="0" fieldPosition="0"/>
    </format>
    <format dxfId="133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34">
      <pivotArea type="all" dataOnly="0" outline="0" fieldPosition="0"/>
    </format>
    <format dxfId="1333">
      <pivotArea outline="0" collapsedLevelsAreSubtotals="1" fieldPosition="0"/>
    </format>
    <format dxfId="1332">
      <pivotArea field="5" type="button" dataOnly="0" labelOnly="1" outline="0" axis="axisRow" fieldPosition="0"/>
    </format>
    <format dxfId="1331">
      <pivotArea dataOnly="0" labelOnly="1" grandRow="1" outline="0" fieldPosition="0"/>
    </format>
    <format dxfId="1330">
      <pivotArea dataOnly="0" labelOnly="1" outline="0" fieldPosition="0">
        <references count="1">
          <reference field="4294967294" count="1">
            <x v="2"/>
          </reference>
        </references>
      </pivotArea>
    </format>
  </formats>
  <conditionalFormats count="3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chartFormats count="3">
    <chartFormat chart="2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2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A000000}" name="TablaDinámica8" cacheId="35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 chartFormat="4">
  <location ref="H3:I5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axis="axisRow" showAll="0">
      <items count="21">
        <item h="1" x="5"/>
        <item x="3"/>
        <item h="1" x="2"/>
        <item h="1" m="1" x="14"/>
        <item h="1" x="6"/>
        <item h="1" m="1" x="19"/>
        <item h="1" x="1"/>
        <item h="1" m="1" x="11"/>
        <item h="1" m="1" x="17"/>
        <item h="1" m="1" x="16"/>
        <item h="1" m="1" x="8"/>
        <item h="1" m="1" x="15"/>
        <item h="1" m="1" x="13"/>
        <item h="1" m="1" x="18"/>
        <item h="1" x="4"/>
        <item h="1" x="0"/>
        <item h="1" m="1" x="12"/>
        <item h="1" m="1" x="7"/>
        <item h="1" m="1" x="9"/>
        <item h="1"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1">
    <field x="11"/>
  </rowFields>
  <rowItems count="2">
    <i>
      <x v="1"/>
    </i>
    <i t="grand">
      <x/>
    </i>
  </rowItems>
  <colItems count="1">
    <i/>
  </colItems>
  <dataFields count="1">
    <dataField name="Suma de Peso Neto" fld="19" baseField="11" baseItem="2" numFmtId="3"/>
  </dataFields>
  <formats count="38">
    <format dxfId="1393">
      <pivotArea type="all" dataOnly="0" outline="0" fieldPosition="0"/>
    </format>
    <format dxfId="1392">
      <pivotArea outline="0" collapsedLevelsAreSubtotals="1" fieldPosition="0"/>
    </format>
    <format dxfId="1391">
      <pivotArea field="11" type="button" dataOnly="0" labelOnly="1" outline="0" axis="axisRow" fieldPosition="0"/>
    </format>
    <format dxfId="1390">
      <pivotArea dataOnly="0" labelOnly="1" fieldPosition="0">
        <references count="1">
          <reference field="11" count="0"/>
        </references>
      </pivotArea>
    </format>
    <format dxfId="1389">
      <pivotArea dataOnly="0" labelOnly="1" grandRow="1" outline="0" fieldPosition="0"/>
    </format>
    <format dxfId="1388">
      <pivotArea dataOnly="0" labelOnly="1" outline="0" axis="axisValues" fieldPosition="0"/>
    </format>
    <format dxfId="1387">
      <pivotArea type="all" dataOnly="0" outline="0" fieldPosition="0"/>
    </format>
    <format dxfId="1386">
      <pivotArea outline="0" collapsedLevelsAreSubtotals="1" fieldPosition="0"/>
    </format>
    <format dxfId="1385">
      <pivotArea field="11" type="button" dataOnly="0" labelOnly="1" outline="0" axis="axisRow" fieldPosition="0"/>
    </format>
    <format dxfId="1384">
      <pivotArea dataOnly="0" labelOnly="1" fieldPosition="0">
        <references count="1">
          <reference field="11" count="0"/>
        </references>
      </pivotArea>
    </format>
    <format dxfId="1383">
      <pivotArea dataOnly="0" labelOnly="1" grandRow="1" outline="0" fieldPosition="0"/>
    </format>
    <format dxfId="1382">
      <pivotArea dataOnly="0" labelOnly="1" outline="0" axis="axisValues" fieldPosition="0"/>
    </format>
    <format dxfId="1381">
      <pivotArea type="all" dataOnly="0" outline="0" fieldPosition="0"/>
    </format>
    <format dxfId="1380">
      <pivotArea outline="0" collapsedLevelsAreSubtotals="1" fieldPosition="0"/>
    </format>
    <format dxfId="1379">
      <pivotArea field="11" type="button" dataOnly="0" labelOnly="1" outline="0" axis="axisRow" fieldPosition="0"/>
    </format>
    <format dxfId="1378">
      <pivotArea dataOnly="0" labelOnly="1" fieldPosition="0">
        <references count="1">
          <reference field="11" count="0"/>
        </references>
      </pivotArea>
    </format>
    <format dxfId="1377">
      <pivotArea dataOnly="0" labelOnly="1" grandRow="1" outline="0" fieldPosition="0"/>
    </format>
    <format dxfId="1376">
      <pivotArea dataOnly="0" labelOnly="1" outline="0" axis="axisValues" fieldPosition="0"/>
    </format>
    <format dxfId="1375">
      <pivotArea type="all" dataOnly="0" outline="0" fieldPosition="0"/>
    </format>
    <format dxfId="1374">
      <pivotArea outline="0" fieldPosition="0">
        <references count="1">
          <reference field="4294967294" count="1">
            <x v="0"/>
          </reference>
        </references>
      </pivotArea>
    </format>
    <format dxfId="1373">
      <pivotArea type="all" dataOnly="0" outline="0" fieldPosition="0"/>
    </format>
    <format dxfId="1372">
      <pivotArea outline="0" collapsedLevelsAreSubtotals="1" fieldPosition="0"/>
    </format>
    <format dxfId="1371">
      <pivotArea field="11" type="button" dataOnly="0" labelOnly="1" outline="0" axis="axisRow" fieldPosition="0"/>
    </format>
    <format dxfId="1370">
      <pivotArea dataOnly="0" labelOnly="1" fieldPosition="0">
        <references count="1">
          <reference field="11" count="0"/>
        </references>
      </pivotArea>
    </format>
    <format dxfId="1369">
      <pivotArea dataOnly="0" labelOnly="1" grandRow="1" outline="0" fieldPosition="0"/>
    </format>
    <format dxfId="1368">
      <pivotArea dataOnly="0" labelOnly="1" outline="0" axis="axisValues" fieldPosition="0"/>
    </format>
    <format dxfId="1367">
      <pivotArea type="all" dataOnly="0" outline="0" fieldPosition="0"/>
    </format>
    <format dxfId="1366">
      <pivotArea outline="0" collapsedLevelsAreSubtotals="1" fieldPosition="0"/>
    </format>
    <format dxfId="1365">
      <pivotArea field="11" type="button" dataOnly="0" labelOnly="1" outline="0" axis="axisRow" fieldPosition="0"/>
    </format>
    <format dxfId="1364">
      <pivotArea dataOnly="0" labelOnly="1" fieldPosition="0">
        <references count="1">
          <reference field="11" count="0"/>
        </references>
      </pivotArea>
    </format>
    <format dxfId="1363">
      <pivotArea dataOnly="0" labelOnly="1" grandRow="1" outline="0" fieldPosition="0"/>
    </format>
    <format dxfId="1362">
      <pivotArea dataOnly="0" labelOnly="1" outline="0" axis="axisValues" fieldPosition="0"/>
    </format>
    <format dxfId="1361">
      <pivotArea type="all" dataOnly="0" outline="0" fieldPosition="0"/>
    </format>
    <format dxfId="1360">
      <pivotArea outline="0" collapsedLevelsAreSubtotals="1" fieldPosition="0"/>
    </format>
    <format dxfId="1359">
      <pivotArea field="11" type="button" dataOnly="0" labelOnly="1" outline="0" axis="axisRow" fieldPosition="0"/>
    </format>
    <format dxfId="1358">
      <pivotArea dataOnly="0" labelOnly="1" fieldPosition="0">
        <references count="1">
          <reference field="11" count="0"/>
        </references>
      </pivotArea>
    </format>
    <format dxfId="1357">
      <pivotArea dataOnly="0" labelOnly="1" grandRow="1" outline="0" fieldPosition="0"/>
    </format>
    <format dxfId="1356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9000000}" name="TablaDinámica7" cacheId="35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 chartFormat="4">
  <location ref="F3:G5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axis="axisRow" showAll="0">
      <items count="21">
        <item x="5"/>
        <item h="1" x="3"/>
        <item h="1" x="2"/>
        <item h="1" m="1" x="14"/>
        <item h="1" x="6"/>
        <item h="1" m="1" x="19"/>
        <item h="1" x="1"/>
        <item h="1" m="1" x="11"/>
        <item h="1" m="1" x="17"/>
        <item h="1" m="1" x="16"/>
        <item h="1" m="1" x="8"/>
        <item h="1" m="1" x="15"/>
        <item h="1" m="1" x="13"/>
        <item h="1" m="1" x="18"/>
        <item h="1" x="4"/>
        <item h="1" x="0"/>
        <item h="1" m="1" x="12"/>
        <item h="1" m="1" x="7"/>
        <item h="1" m="1" x="9"/>
        <item h="1"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1">
    <field x="11"/>
  </rowFields>
  <rowItems count="2">
    <i>
      <x/>
    </i>
    <i t="grand">
      <x/>
    </i>
  </rowItems>
  <colItems count="1">
    <i/>
  </colItems>
  <dataFields count="1">
    <dataField name="Suma de Peso Neto" fld="19" baseField="11" baseItem="2" numFmtId="3"/>
  </dataFields>
  <formats count="35">
    <format dxfId="1428">
      <pivotArea type="all" dataOnly="0" outline="0" fieldPosition="0"/>
    </format>
    <format dxfId="1427">
      <pivotArea outline="0" collapsedLevelsAreSubtotals="1" fieldPosition="0"/>
    </format>
    <format dxfId="1426">
      <pivotArea field="11" type="button" dataOnly="0" labelOnly="1" outline="0" axis="axisRow" fieldPosition="0"/>
    </format>
    <format dxfId="1425">
      <pivotArea dataOnly="0" labelOnly="1" fieldPosition="0">
        <references count="1">
          <reference field="11" count="0"/>
        </references>
      </pivotArea>
    </format>
    <format dxfId="1424">
      <pivotArea dataOnly="0" labelOnly="1" grandRow="1" outline="0" fieldPosition="0"/>
    </format>
    <format dxfId="1423">
      <pivotArea dataOnly="0" labelOnly="1" outline="0" axis="axisValues" fieldPosition="0"/>
    </format>
    <format dxfId="1422">
      <pivotArea type="all" dataOnly="0" outline="0" fieldPosition="0"/>
    </format>
    <format dxfId="1421">
      <pivotArea outline="0" collapsedLevelsAreSubtotals="1" fieldPosition="0"/>
    </format>
    <format dxfId="1420">
      <pivotArea field="11" type="button" dataOnly="0" labelOnly="1" outline="0" axis="axisRow" fieldPosition="0"/>
    </format>
    <format dxfId="1419">
      <pivotArea dataOnly="0" labelOnly="1" fieldPosition="0">
        <references count="1">
          <reference field="11" count="0"/>
        </references>
      </pivotArea>
    </format>
    <format dxfId="1418">
      <pivotArea dataOnly="0" labelOnly="1" grandRow="1" outline="0" fieldPosition="0"/>
    </format>
    <format dxfId="1417">
      <pivotArea dataOnly="0" labelOnly="1" outline="0" axis="axisValues" fieldPosition="0"/>
    </format>
    <format dxfId="1416">
      <pivotArea type="all" dataOnly="0" outline="0" fieldPosition="0"/>
    </format>
    <format dxfId="1415">
      <pivotArea outline="0" collapsedLevelsAreSubtotals="1" fieldPosition="0"/>
    </format>
    <format dxfId="1414">
      <pivotArea field="11" type="button" dataOnly="0" labelOnly="1" outline="0" axis="axisRow" fieldPosition="0"/>
    </format>
    <format dxfId="1413">
      <pivotArea dataOnly="0" labelOnly="1" fieldPosition="0">
        <references count="1">
          <reference field="11" count="0"/>
        </references>
      </pivotArea>
    </format>
    <format dxfId="1412">
      <pivotArea dataOnly="0" labelOnly="1" grandRow="1" outline="0" fieldPosition="0"/>
    </format>
    <format dxfId="1411">
      <pivotArea dataOnly="0" labelOnly="1" outline="0" axis="axisValues" fieldPosition="0"/>
    </format>
    <format dxfId="1410">
      <pivotArea type="all" dataOnly="0" outline="0" fieldPosition="0"/>
    </format>
    <format dxfId="1409">
      <pivotArea outline="0" fieldPosition="0">
        <references count="1">
          <reference field="4294967294" count="1">
            <x v="0"/>
          </reference>
        </references>
      </pivotArea>
    </format>
    <format dxfId="1408">
      <pivotArea type="all" dataOnly="0" outline="0" fieldPosition="0"/>
    </format>
    <format dxfId="1407">
      <pivotArea outline="0" collapsedLevelsAreSubtotals="1" fieldPosition="0"/>
    </format>
    <format dxfId="1406">
      <pivotArea field="11" type="button" dataOnly="0" labelOnly="1" outline="0" axis="axisRow" fieldPosition="0"/>
    </format>
    <format dxfId="1405">
      <pivotArea dataOnly="0" labelOnly="1" grandRow="1" outline="0" fieldPosition="0"/>
    </format>
    <format dxfId="1404">
      <pivotArea dataOnly="0" labelOnly="1" outline="0" axis="axisValues" fieldPosition="0"/>
    </format>
    <format dxfId="1403">
      <pivotArea type="all" dataOnly="0" outline="0" fieldPosition="0"/>
    </format>
    <format dxfId="1402">
      <pivotArea outline="0" collapsedLevelsAreSubtotals="1" fieldPosition="0"/>
    </format>
    <format dxfId="1401">
      <pivotArea field="11" type="button" dataOnly="0" labelOnly="1" outline="0" axis="axisRow" fieldPosition="0"/>
    </format>
    <format dxfId="1400">
      <pivotArea dataOnly="0" labelOnly="1" grandRow="1" outline="0" fieldPosition="0"/>
    </format>
    <format dxfId="1399">
      <pivotArea dataOnly="0" labelOnly="1" outline="0" axis="axisValues" fieldPosition="0"/>
    </format>
    <format dxfId="1398">
      <pivotArea type="all" dataOnly="0" outline="0" fieldPosition="0"/>
    </format>
    <format dxfId="1397">
      <pivotArea outline="0" collapsedLevelsAreSubtotals="1" fieldPosition="0"/>
    </format>
    <format dxfId="1396">
      <pivotArea field="11" type="button" dataOnly="0" labelOnly="1" outline="0" axis="axisRow" fieldPosition="0"/>
    </format>
    <format dxfId="1395">
      <pivotArea dataOnly="0" labelOnly="1" grandRow="1" outline="0" fieldPosition="0"/>
    </format>
    <format dxfId="1394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TablaDinámica11" cacheId="35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 chartFormat="5">
  <location ref="L3:L4" firstHeaderRow="1" firstDataRow="1" firstDataCol="0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Items count="1">
    <i/>
  </rowItems>
  <colItems count="1">
    <i/>
  </colItems>
  <dataFields count="1">
    <dataField name="Suma de Peso Neto" fld="19" baseField="20" baseItem="0" numFmtId="3"/>
  </dataFields>
  <formats count="27">
    <format dxfId="1455">
      <pivotArea type="all" dataOnly="0" outline="0" fieldPosition="0"/>
    </format>
    <format dxfId="1454">
      <pivotArea outline="0" collapsedLevelsAreSubtotals="1" fieldPosition="0"/>
    </format>
    <format dxfId="1453">
      <pivotArea dataOnly="0" labelOnly="1" grandRow="1" outline="0" fieldPosition="0"/>
    </format>
    <format dxfId="1452">
      <pivotArea dataOnly="0" labelOnly="1" outline="0" axis="axisValues" fieldPosition="0"/>
    </format>
    <format dxfId="1451">
      <pivotArea type="all" dataOnly="0" outline="0" fieldPosition="0"/>
    </format>
    <format dxfId="1450">
      <pivotArea outline="0" collapsedLevelsAreSubtotals="1" fieldPosition="0"/>
    </format>
    <format dxfId="1449">
      <pivotArea dataOnly="0" labelOnly="1" grandRow="1" outline="0" fieldPosition="0"/>
    </format>
    <format dxfId="1448">
      <pivotArea dataOnly="0" labelOnly="1" outline="0" axis="axisValues" fieldPosition="0"/>
    </format>
    <format dxfId="1447">
      <pivotArea grandRow="1" outline="0" collapsedLevelsAreSubtotals="1" fieldPosition="0"/>
    </format>
    <format dxfId="1446">
      <pivotArea dataOnly="0" labelOnly="1" grandRow="1" outline="0" fieldPosition="0"/>
    </format>
    <format dxfId="1445">
      <pivotArea grandRow="1" outline="0" collapsedLevelsAreSubtotals="1" fieldPosition="0"/>
    </format>
    <format dxfId="1444">
      <pivotArea dataOnly="0" labelOnly="1" grandRow="1" outline="0" fieldPosition="0"/>
    </format>
    <format dxfId="1443">
      <pivotArea outline="0" collapsedLevelsAreSubtotals="1" fieldPosition="0"/>
    </format>
    <format dxfId="1442">
      <pivotArea dataOnly="0" labelOnly="1" grandRow="1" outline="0" fieldPosition="0"/>
    </format>
    <format dxfId="1441">
      <pivotArea type="all" dataOnly="0" outline="0" fieldPosition="0"/>
    </format>
    <format dxfId="1440">
      <pivotArea outline="0" fieldPosition="0">
        <references count="1">
          <reference field="4294967294" count="1">
            <x v="0"/>
          </reference>
        </references>
      </pivotArea>
    </format>
    <format dxfId="1439">
      <pivotArea type="all" dataOnly="0" outline="0" fieldPosition="0"/>
    </format>
    <format dxfId="1438">
      <pivotArea outline="0" collapsedLevelsAreSubtotals="1" fieldPosition="0"/>
    </format>
    <format dxfId="1437">
      <pivotArea dataOnly="0" labelOnly="1" grandRow="1" outline="0" fieldPosition="0"/>
    </format>
    <format dxfId="1436">
      <pivotArea dataOnly="0" labelOnly="1" outline="0" axis="axisValues" fieldPosition="0"/>
    </format>
    <format dxfId="1435">
      <pivotArea type="all" dataOnly="0" outline="0" fieldPosition="0"/>
    </format>
    <format dxfId="1434">
      <pivotArea outline="0" collapsedLevelsAreSubtotals="1" fieldPosition="0"/>
    </format>
    <format dxfId="1433">
      <pivotArea dataOnly="0" labelOnly="1" grandRow="1" outline="0" fieldPosition="0"/>
    </format>
    <format dxfId="1432">
      <pivotArea dataOnly="0" labelOnly="1" outline="0" axis="axisValues" fieldPosition="0"/>
    </format>
    <format dxfId="1431">
      <pivotArea type="all" dataOnly="0" outline="0" fieldPosition="0"/>
    </format>
    <format dxfId="1430">
      <pivotArea outline="0" collapsedLevelsAreSubtotals="1" fieldPosition="0"/>
    </format>
    <format dxfId="142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7000000}" name="TablaDinámica4" cacheId="35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 chartFormat="5">
  <location ref="D3:E5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axis="axisRow" showAll="0">
      <items count="21">
        <item h="1" x="5"/>
        <item h="1" x="3"/>
        <item x="2"/>
        <item h="1" m="1" x="14"/>
        <item h="1" x="6"/>
        <item h="1" m="1" x="19"/>
        <item h="1" x="1"/>
        <item h="1" m="1" x="11"/>
        <item h="1" m="1" x="17"/>
        <item h="1" m="1" x="16"/>
        <item h="1" m="1" x="8"/>
        <item h="1" m="1" x="15"/>
        <item h="1" m="1" x="13"/>
        <item h="1" m="1" x="18"/>
        <item h="1" x="4"/>
        <item h="1" x="0"/>
        <item h="1" m="1" x="12"/>
        <item h="1" m="1" x="7"/>
        <item h="1" m="1" x="9"/>
        <item h="1"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1">
    <field x="11"/>
  </rowFields>
  <rowItems count="2">
    <i>
      <x v="2"/>
    </i>
    <i t="grand">
      <x/>
    </i>
  </rowItems>
  <colItems count="1">
    <i/>
  </colItems>
  <dataFields count="1">
    <dataField name="Suma de Peso Neto" fld="19" baseField="11" baseItem="2" numFmtId="3"/>
  </dataFields>
  <formats count="36">
    <format dxfId="1491">
      <pivotArea type="all" dataOnly="0" outline="0" fieldPosition="0"/>
    </format>
    <format dxfId="1490">
      <pivotArea outline="0" collapsedLevelsAreSubtotals="1" fieldPosition="0"/>
    </format>
    <format dxfId="1489">
      <pivotArea field="11" type="button" dataOnly="0" labelOnly="1" outline="0" axis="axisRow" fieldPosition="0"/>
    </format>
    <format dxfId="1488">
      <pivotArea dataOnly="0" labelOnly="1" fieldPosition="0">
        <references count="1">
          <reference field="11" count="0"/>
        </references>
      </pivotArea>
    </format>
    <format dxfId="1487">
      <pivotArea dataOnly="0" labelOnly="1" grandRow="1" outline="0" fieldPosition="0"/>
    </format>
    <format dxfId="1486">
      <pivotArea dataOnly="0" labelOnly="1" outline="0" axis="axisValues" fieldPosition="0"/>
    </format>
    <format dxfId="1485">
      <pivotArea type="all" dataOnly="0" outline="0" fieldPosition="0"/>
    </format>
    <format dxfId="1484">
      <pivotArea outline="0" collapsedLevelsAreSubtotals="1" fieldPosition="0"/>
    </format>
    <format dxfId="1483">
      <pivotArea field="11" type="button" dataOnly="0" labelOnly="1" outline="0" axis="axisRow" fieldPosition="0"/>
    </format>
    <format dxfId="1482">
      <pivotArea dataOnly="0" labelOnly="1" fieldPosition="0">
        <references count="1">
          <reference field="11" count="0"/>
        </references>
      </pivotArea>
    </format>
    <format dxfId="1481">
      <pivotArea dataOnly="0" labelOnly="1" grandRow="1" outline="0" fieldPosition="0"/>
    </format>
    <format dxfId="1480">
      <pivotArea dataOnly="0" labelOnly="1" outline="0" axis="axisValues" fieldPosition="0"/>
    </format>
    <format dxfId="1479">
      <pivotArea type="all" dataOnly="0" outline="0" fieldPosition="0"/>
    </format>
    <format dxfId="1478">
      <pivotArea outline="0" collapsedLevelsAreSubtotals="1" fieldPosition="0"/>
    </format>
    <format dxfId="1477">
      <pivotArea field="11" type="button" dataOnly="0" labelOnly="1" outline="0" axis="axisRow" fieldPosition="0"/>
    </format>
    <format dxfId="1476">
      <pivotArea dataOnly="0" labelOnly="1" grandRow="1" outline="0" fieldPosition="0"/>
    </format>
    <format dxfId="1475">
      <pivotArea dataOnly="0" labelOnly="1" outline="0" axis="axisValues" fieldPosition="0"/>
    </format>
    <format dxfId="1474">
      <pivotArea type="all" dataOnly="0" outline="0" fieldPosition="0"/>
    </format>
    <format dxfId="1473">
      <pivotArea outline="0" fieldPosition="0">
        <references count="1">
          <reference field="4294967294" count="1">
            <x v="0"/>
          </reference>
        </references>
      </pivotArea>
    </format>
    <format dxfId="1472">
      <pivotArea type="all" dataOnly="0" outline="0" fieldPosition="0"/>
    </format>
    <format dxfId="1471">
      <pivotArea outline="0" collapsedLevelsAreSubtotals="1" fieldPosition="0"/>
    </format>
    <format dxfId="1470">
      <pivotArea field="11" type="button" dataOnly="0" labelOnly="1" outline="0" axis="axisRow" fieldPosition="0"/>
    </format>
    <format dxfId="1469">
      <pivotArea dataOnly="0" labelOnly="1" grandRow="1" outline="0" fieldPosition="0"/>
    </format>
    <format dxfId="1468">
      <pivotArea dataOnly="0" labelOnly="1" outline="0" axis="axisValues" fieldPosition="0"/>
    </format>
    <format dxfId="1467">
      <pivotArea type="all" dataOnly="0" outline="0" fieldPosition="0"/>
    </format>
    <format dxfId="1466">
      <pivotArea outline="0" collapsedLevelsAreSubtotals="1" fieldPosition="0"/>
    </format>
    <format dxfId="1465">
      <pivotArea field="11" type="button" dataOnly="0" labelOnly="1" outline="0" axis="axisRow" fieldPosition="0"/>
    </format>
    <format dxfId="1464">
      <pivotArea dataOnly="0" labelOnly="1" fieldPosition="0">
        <references count="1">
          <reference field="11" count="0"/>
        </references>
      </pivotArea>
    </format>
    <format dxfId="1463">
      <pivotArea dataOnly="0" labelOnly="1" grandRow="1" outline="0" fieldPosition="0"/>
    </format>
    <format dxfId="1462">
      <pivotArea dataOnly="0" labelOnly="1" outline="0" axis="axisValues" fieldPosition="0"/>
    </format>
    <format dxfId="1461">
      <pivotArea type="all" dataOnly="0" outline="0" fieldPosition="0"/>
    </format>
    <format dxfId="1460">
      <pivotArea outline="0" collapsedLevelsAreSubtotals="1" fieldPosition="0"/>
    </format>
    <format dxfId="1459">
      <pivotArea field="11" type="button" dataOnly="0" labelOnly="1" outline="0" axis="axisRow" fieldPosition="0"/>
    </format>
    <format dxfId="1458">
      <pivotArea dataOnly="0" labelOnly="1" fieldPosition="0">
        <references count="1">
          <reference field="11" count="0"/>
        </references>
      </pivotArea>
    </format>
    <format dxfId="1457">
      <pivotArea dataOnly="0" labelOnly="1" grandRow="1" outline="0" fieldPosition="0"/>
    </format>
    <format dxfId="145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D76E6A-36E0-4445-95C1-87470204E722}" name="TablaDinámica9" cacheId="24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>
  <location ref="A13:B17" firstHeaderRow="1" firstDataRow="1" firstDataCol="1"/>
  <pivotFields count="27">
    <pivotField showAll="0"/>
    <pivotField showAll="0"/>
    <pivotField showAll="0"/>
    <pivotField showAll="0"/>
    <pivotField showAll="0"/>
    <pivotField axis="axisRow" showAll="0">
      <items count="15">
        <item m="1" x="9"/>
        <item m="1" x="5"/>
        <item m="1" x="11"/>
        <item x="2"/>
        <item m="1" x="10"/>
        <item m="1" x="6"/>
        <item x="1"/>
        <item m="1" x="13"/>
        <item m="1" x="7"/>
        <item m="1" x="4"/>
        <item x="0"/>
        <item m="1" x="12"/>
        <item m="1" x="8"/>
        <item m="1" x="3"/>
        <item t="default"/>
      </items>
    </pivotField>
    <pivotField showAll="0"/>
    <pivotField showAll="0"/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1">
    <field x="5"/>
  </rowFields>
  <rowItems count="4">
    <i>
      <x v="3"/>
    </i>
    <i>
      <x v="6"/>
    </i>
    <i>
      <x v="10"/>
    </i>
    <i t="grand">
      <x/>
    </i>
  </rowItems>
  <colItems count="1">
    <i/>
  </colItems>
  <dataFields count="1">
    <dataField name="Suma de Peso Neto_x000a_(Kg) Puerto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TablaDinámica12" cacheId="35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 chartFormat="4">
  <location ref="J3:K5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axis="axisRow" showAll="0">
      <items count="21">
        <item h="1" x="5"/>
        <item h="1" x="3"/>
        <item h="1" x="2"/>
        <item m="1" x="14"/>
        <item h="1" x="6"/>
        <item h="1" m="1" x="19"/>
        <item h="1" x="1"/>
        <item h="1" m="1" x="11"/>
        <item h="1" m="1" x="17"/>
        <item h="1" m="1" x="16"/>
        <item h="1" m="1" x="8"/>
        <item h="1" m="1" x="15"/>
        <item h="1" m="1" x="13"/>
        <item h="1" m="1" x="18"/>
        <item x="4"/>
        <item h="1" x="0"/>
        <item h="1" m="1" x="12"/>
        <item h="1" m="1" x="7"/>
        <item h="1" m="1" x="9"/>
        <item h="1"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1">
    <field x="11"/>
  </rowFields>
  <rowItems count="2">
    <i>
      <x v="14"/>
    </i>
    <i t="grand">
      <x/>
    </i>
  </rowItems>
  <colItems count="1">
    <i/>
  </colItems>
  <dataFields count="1">
    <dataField name="Suma de Peso Neto" fld="19" baseField="11" baseItem="2" numFmtId="3"/>
  </dataFields>
  <formats count="37">
    <format dxfId="1528">
      <pivotArea type="all" dataOnly="0" outline="0" fieldPosition="0"/>
    </format>
    <format dxfId="1527">
      <pivotArea outline="0" collapsedLevelsAreSubtotals="1" fieldPosition="0"/>
    </format>
    <format dxfId="1526">
      <pivotArea field="11" type="button" dataOnly="0" labelOnly="1" outline="0" axis="axisRow" fieldPosition="0"/>
    </format>
    <format dxfId="1525">
      <pivotArea dataOnly="0" labelOnly="1" fieldPosition="0">
        <references count="1">
          <reference field="11" count="0"/>
        </references>
      </pivotArea>
    </format>
    <format dxfId="1524">
      <pivotArea dataOnly="0" labelOnly="1" grandRow="1" outline="0" fieldPosition="0"/>
    </format>
    <format dxfId="1523">
      <pivotArea dataOnly="0" labelOnly="1" outline="0" axis="axisValues" fieldPosition="0"/>
    </format>
    <format dxfId="1522">
      <pivotArea type="all" dataOnly="0" outline="0" fieldPosition="0"/>
    </format>
    <format dxfId="1521">
      <pivotArea outline="0" collapsedLevelsAreSubtotals="1" fieldPosition="0"/>
    </format>
    <format dxfId="1520">
      <pivotArea field="11" type="button" dataOnly="0" labelOnly="1" outline="0" axis="axisRow" fieldPosition="0"/>
    </format>
    <format dxfId="1519">
      <pivotArea dataOnly="0" labelOnly="1" fieldPosition="0">
        <references count="1">
          <reference field="11" count="0"/>
        </references>
      </pivotArea>
    </format>
    <format dxfId="1518">
      <pivotArea dataOnly="0" labelOnly="1" grandRow="1" outline="0" fieldPosition="0"/>
    </format>
    <format dxfId="1517">
      <pivotArea dataOnly="0" labelOnly="1" outline="0" axis="axisValues" fieldPosition="0"/>
    </format>
    <format dxfId="1516">
      <pivotArea type="all" dataOnly="0" outline="0" fieldPosition="0"/>
    </format>
    <format dxfId="1515">
      <pivotArea outline="0" collapsedLevelsAreSubtotals="1" fieldPosition="0"/>
    </format>
    <format dxfId="1514">
      <pivotArea field="11" type="button" dataOnly="0" labelOnly="1" outline="0" axis="axisRow" fieldPosition="0"/>
    </format>
    <format dxfId="1513">
      <pivotArea dataOnly="0" labelOnly="1" fieldPosition="0">
        <references count="1">
          <reference field="11" count="0"/>
        </references>
      </pivotArea>
    </format>
    <format dxfId="1512">
      <pivotArea dataOnly="0" labelOnly="1" grandRow="1" outline="0" fieldPosition="0"/>
    </format>
    <format dxfId="1511">
      <pivotArea dataOnly="0" labelOnly="1" outline="0" axis="axisValues" fieldPosition="0"/>
    </format>
    <format dxfId="1510">
      <pivotArea type="all" dataOnly="0" outline="0" fieldPosition="0"/>
    </format>
    <format dxfId="1509">
      <pivotArea outline="0" fieldPosition="0">
        <references count="1">
          <reference field="4294967294" count="1">
            <x v="0"/>
          </reference>
        </references>
      </pivotArea>
    </format>
    <format dxfId="1508">
      <pivotArea type="all" dataOnly="0" outline="0" fieldPosition="0"/>
    </format>
    <format dxfId="1507">
      <pivotArea outline="0" collapsedLevelsAreSubtotals="1" fieldPosition="0"/>
    </format>
    <format dxfId="1506">
      <pivotArea field="11" type="button" dataOnly="0" labelOnly="1" outline="0" axis="axisRow" fieldPosition="0"/>
    </format>
    <format dxfId="1505">
      <pivotArea dataOnly="0" labelOnly="1" fieldPosition="0">
        <references count="1">
          <reference field="11" count="0"/>
        </references>
      </pivotArea>
    </format>
    <format dxfId="1504">
      <pivotArea dataOnly="0" labelOnly="1" grandRow="1" outline="0" fieldPosition="0"/>
    </format>
    <format dxfId="1503">
      <pivotArea dataOnly="0" labelOnly="1" outline="0" axis="axisValues" fieldPosition="0"/>
    </format>
    <format dxfId="1502">
      <pivotArea type="all" dataOnly="0" outline="0" fieldPosition="0"/>
    </format>
    <format dxfId="1501">
      <pivotArea outline="0" collapsedLevelsAreSubtotals="1" fieldPosition="0"/>
    </format>
    <format dxfId="1500">
      <pivotArea field="11" type="button" dataOnly="0" labelOnly="1" outline="0" axis="axisRow" fieldPosition="0"/>
    </format>
    <format dxfId="1499">
      <pivotArea dataOnly="0" labelOnly="1" fieldPosition="0">
        <references count="1">
          <reference field="11" count="0"/>
        </references>
      </pivotArea>
    </format>
    <format dxfId="1498">
      <pivotArea dataOnly="0" labelOnly="1" grandRow="1" outline="0" fieldPosition="0"/>
    </format>
    <format dxfId="1497">
      <pivotArea dataOnly="0" labelOnly="1" outline="0" axis="axisValues" fieldPosition="0"/>
    </format>
    <format dxfId="1496">
      <pivotArea type="all" dataOnly="0" outline="0" fieldPosition="0"/>
    </format>
    <format dxfId="1495">
      <pivotArea outline="0" collapsedLevelsAreSubtotals="1" fieldPosition="0"/>
    </format>
    <format dxfId="1494">
      <pivotArea field="11" type="button" dataOnly="0" labelOnly="1" outline="0" axis="axisRow" fieldPosition="0"/>
    </format>
    <format dxfId="1493">
      <pivotArea dataOnly="0" labelOnly="1" grandRow="1" outline="0" fieldPosition="0"/>
    </format>
    <format dxfId="1492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6000000}" name="TablaDinámica3" cacheId="35" applyNumberFormats="0" applyBorderFormats="0" applyFontFormats="0" applyPatternFormats="0" applyAlignmentFormats="0" applyWidthHeightFormats="1" dataCaption="Valores" grandTotalCaption="Total Vh en Transito" updatedVersion="8" minRefreshableVersion="3" useAutoFormatting="1" colGrandTotals="0" itemPrintTitles="1" createdVersion="6" indent="0" outline="1" outlineData="1" multipleFieldFilters="0" rowHeaderCaption="      Transportadora" colHeaderCaption="N°">
  <location ref="G6:H13" firstHeaderRow="1" firstDataRow="2" firstDataCol="1"/>
  <pivotFields count="27"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dataField="1" subtotalTop="0" showAll="0" defaultSubtotal="0"/>
    <pivotField axis="axisRow" subtotalTop="0" showAll="0" defaultSubtotal="0">
      <items count="22">
        <item m="1" x="19"/>
        <item x="2"/>
        <item h="1" m="1" x="20"/>
        <item h="1" m="1" x="6"/>
        <item h="1" m="1" x="13"/>
        <item h="1" m="1" x="21"/>
        <item h="1" m="1" x="16"/>
        <item h="1" m="1" x="15"/>
        <item h="1" m="1" x="17"/>
        <item m="1" x="12"/>
        <item h="1" m="1" x="10"/>
        <item m="1" x="11"/>
        <item h="1" m="1" x="14"/>
        <item m="1" x="5"/>
        <item m="1" x="7"/>
        <item x="1"/>
        <item h="1" m="1" x="8"/>
        <item h="1" m="1" x="4"/>
        <item h="1" x="0"/>
        <item h="1" m="1" x="18"/>
        <item h="1" m="1" x="9"/>
        <item h="1" m="1" x="3"/>
      </items>
    </pivotField>
    <pivotField subtotalTop="0" showAll="0" defaultSubtotal="0"/>
    <pivotField subtotalTop="0" showAll="0" defaultSubtotal="0"/>
    <pivotField numFmtId="3" subtotalTop="0" showAll="0" defaultSubtotal="0"/>
    <pivotField numFmtId="3" subtotalTop="0" showAll="0" defaultSubtotal="0"/>
    <pivotField subtotalTop="0" showAll="0" defaultSubtotal="0"/>
    <pivotField axis="axisRow" subtotalTop="0" showAll="0" defaultSubtotal="0">
      <items count="20">
        <item x="5"/>
        <item x="3"/>
        <item x="2"/>
        <item m="1" x="14"/>
        <item h="1" x="6"/>
        <item m="1" x="19"/>
        <item h="1" x="1"/>
        <item m="1" x="11"/>
        <item h="1" m="1" x="17"/>
        <item h="1" m="1" x="16"/>
        <item h="1" m="1" x="8"/>
        <item h="1" m="1" x="15"/>
        <item h="1" m="1" x="13"/>
        <item h="1" m="1" x="18"/>
        <item x="4"/>
        <item h="1" x="0"/>
        <item h="1" m="1" x="12"/>
        <item h="1" m="1" x="7"/>
        <item h="1" m="1" x="9"/>
        <item h="1" m="1" x="10"/>
      </items>
    </pivotField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numFmtId="3" subtotalTop="0" showAll="0" defaultSubtotal="0"/>
    <pivotField numFmtId="3" subtotalTop="0" showAll="0" defaultSubtotal="0"/>
    <pivotField subtotalTop="0" showAll="0" defaultSubtotal="0"/>
    <pivotField subtotalTop="0" showAll="0" defaultSubtotal="0"/>
    <pivotField numFmtId="3" subtotalTop="0" showAll="0" defaultSubtotal="0"/>
    <pivotField subtotalTop="0" showAll="0" defaultSubtotal="0"/>
    <pivotField axis="axisCol" subtotalTop="0" showAll="0" defaultSubtotal="0">
      <items count="6">
        <item h="1" x="2"/>
        <item h="1" x="0"/>
        <item n="Vehiculos" x="1"/>
        <item h="1" m="1" x="5"/>
        <item h="1" m="1" x="3"/>
        <item h="1" m="1" x="4"/>
      </items>
    </pivotField>
    <pivotField subtotalTop="0" showAll="0" defaultSubtotal="0"/>
  </pivotFields>
  <rowFields count="2">
    <field x="5"/>
    <field x="11"/>
  </rowFields>
  <rowItems count="6">
    <i>
      <x v="15"/>
    </i>
    <i r="1">
      <x/>
    </i>
    <i r="1">
      <x v="1"/>
    </i>
    <i r="1">
      <x v="2"/>
    </i>
    <i r="1">
      <x v="14"/>
    </i>
    <i t="grand">
      <x/>
    </i>
  </rowItems>
  <colFields count="1">
    <field x="25"/>
  </colFields>
  <colItems count="1">
    <i>
      <x v="2"/>
    </i>
  </colItems>
  <dataFields count="1">
    <dataField name=" Origen (Mina)" fld="4" subtotal="count" baseField="0" baseItem="0"/>
  </dataFields>
  <formats count="44">
    <format dxfId="984">
      <pivotArea outline="0" collapsedLevelsAreSubtotals="1" fieldPosition="0"/>
    </format>
    <format dxfId="983">
      <pivotArea outline="0" collapsedLevelsAreSubtotals="1" fieldPosition="0"/>
    </format>
    <format dxfId="982">
      <pivotArea type="all" dataOnly="0" outline="0" fieldPosition="0"/>
    </format>
    <format dxfId="981">
      <pivotArea outline="0" collapsedLevelsAreSubtotals="1" fieldPosition="0"/>
    </format>
    <format dxfId="980">
      <pivotArea type="origin" dataOnly="0" labelOnly="1" outline="0" fieldPosition="0"/>
    </format>
    <format dxfId="979">
      <pivotArea field="25" type="button" dataOnly="0" labelOnly="1" outline="0" axis="axisCol" fieldPosition="0"/>
    </format>
    <format dxfId="978">
      <pivotArea field="5" type="button" dataOnly="0" labelOnly="1" outline="0" axis="axisRow" fieldPosition="0"/>
    </format>
    <format dxfId="977">
      <pivotArea dataOnly="0" labelOnly="1" fieldPosition="0">
        <references count="1">
          <reference field="5" count="0"/>
        </references>
      </pivotArea>
    </format>
    <format dxfId="976">
      <pivotArea dataOnly="0" labelOnly="1" grandRow="1" outline="0" fieldPosition="0"/>
    </format>
    <format dxfId="975">
      <pivotArea dataOnly="0" labelOnly="1" fieldPosition="0">
        <references count="2">
          <reference field="5" count="1" selected="0">
            <x v="2"/>
          </reference>
          <reference field="11" count="1">
            <x v="1"/>
          </reference>
        </references>
      </pivotArea>
    </format>
    <format dxfId="974">
      <pivotArea dataOnly="0" labelOnly="1" fieldPosition="0">
        <references count="2">
          <reference field="5" count="1" selected="0">
            <x v="0"/>
          </reference>
          <reference field="11" count="1">
            <x v="1"/>
          </reference>
        </references>
      </pivotArea>
    </format>
    <format dxfId="973">
      <pivotArea dataOnly="0" labelOnly="1" fieldPosition="0">
        <references count="1">
          <reference field="25" count="0"/>
        </references>
      </pivotArea>
    </format>
    <format dxfId="972">
      <pivotArea type="all" dataOnly="0" outline="0" fieldPosition="0"/>
    </format>
    <format dxfId="971">
      <pivotArea outline="0" collapsedLevelsAreSubtotals="1" fieldPosition="0"/>
    </format>
    <format dxfId="970">
      <pivotArea type="origin" dataOnly="0" labelOnly="1" outline="0" fieldPosition="0"/>
    </format>
    <format dxfId="969">
      <pivotArea field="25" type="button" dataOnly="0" labelOnly="1" outline="0" axis="axisCol" fieldPosition="0"/>
    </format>
    <format dxfId="968">
      <pivotArea field="5" type="button" dataOnly="0" labelOnly="1" outline="0" axis="axisRow" fieldPosition="0"/>
    </format>
    <format dxfId="967">
      <pivotArea dataOnly="0" labelOnly="1" fieldPosition="0">
        <references count="1">
          <reference field="5" count="0"/>
        </references>
      </pivotArea>
    </format>
    <format dxfId="966">
      <pivotArea dataOnly="0" labelOnly="1" grandRow="1" outline="0" fieldPosition="0"/>
    </format>
    <format dxfId="965">
      <pivotArea dataOnly="0" labelOnly="1" fieldPosition="0">
        <references count="2">
          <reference field="5" count="1" selected="0">
            <x v="2"/>
          </reference>
          <reference field="11" count="1">
            <x v="1"/>
          </reference>
        </references>
      </pivotArea>
    </format>
    <format dxfId="964">
      <pivotArea dataOnly="0" labelOnly="1" fieldPosition="0">
        <references count="2">
          <reference field="5" count="1" selected="0">
            <x v="0"/>
          </reference>
          <reference field="11" count="1">
            <x v="1"/>
          </reference>
        </references>
      </pivotArea>
    </format>
    <format dxfId="963">
      <pivotArea dataOnly="0" labelOnly="1" fieldPosition="0">
        <references count="1">
          <reference field="25" count="0"/>
        </references>
      </pivotArea>
    </format>
    <format dxfId="962">
      <pivotArea field="25" type="button" dataOnly="0" labelOnly="1" outline="0" axis="axisCol" fieldPosition="0"/>
    </format>
    <format dxfId="961">
      <pivotArea grandRow="1" outline="0" collapsedLevelsAreSubtotals="1" fieldPosition="0"/>
    </format>
    <format dxfId="960">
      <pivotArea dataOnly="0" labelOnly="1" grandRow="1" outline="0" fieldPosition="0"/>
    </format>
    <format dxfId="959">
      <pivotArea grandRow="1" outline="0" collapsedLevelsAreSubtotals="1" fieldPosition="0"/>
    </format>
    <format dxfId="958">
      <pivotArea dataOnly="0" labelOnly="1" grandRow="1" outline="0" fieldPosition="0"/>
    </format>
    <format dxfId="957">
      <pivotArea type="origin" dataOnly="0" labelOnly="1" outline="0" fieldPosition="0"/>
    </format>
    <format dxfId="956">
      <pivotArea type="origin" dataOnly="0" labelOnly="1" outline="0" fieldPosition="0"/>
    </format>
    <format dxfId="955">
      <pivotArea field="25" type="button" dataOnly="0" labelOnly="1" outline="0" axis="axisCol" fieldPosition="0"/>
    </format>
    <format dxfId="954">
      <pivotArea field="25" type="button" dataOnly="0" labelOnly="1" outline="0" axis="axisCol" fieldPosition="0"/>
    </format>
    <format dxfId="953">
      <pivotArea field="25" type="button" dataOnly="0" labelOnly="1" outline="0" axis="axisCol" fieldPosition="0"/>
    </format>
    <format dxfId="952">
      <pivotArea field="25" type="button" dataOnly="0" labelOnly="1" outline="0" axis="axisCol" fieldPosition="0"/>
    </format>
    <format dxfId="951">
      <pivotArea field="25" type="button" dataOnly="0" labelOnly="1" outline="0" axis="axisCol" fieldPosition="0"/>
    </format>
    <format dxfId="950">
      <pivotArea dataOnly="0" labelOnly="1" fieldPosition="0">
        <references count="1">
          <reference field="25" count="0"/>
        </references>
      </pivotArea>
    </format>
    <format dxfId="949">
      <pivotArea dataOnly="0" labelOnly="1" fieldPosition="0">
        <references count="1">
          <reference field="25" count="0"/>
        </references>
      </pivotArea>
    </format>
    <format dxfId="948">
      <pivotArea field="25" type="button" dataOnly="0" labelOnly="1" outline="0" axis="axisCol" fieldPosition="0"/>
    </format>
    <format dxfId="947">
      <pivotArea dataOnly="0" labelOnly="1" fieldPosition="0">
        <references count="1">
          <reference field="25" count="0"/>
        </references>
      </pivotArea>
    </format>
    <format dxfId="946">
      <pivotArea grandRow="1" outline="0" collapsedLevelsAreSubtotals="1" fieldPosition="0"/>
    </format>
    <format dxfId="945">
      <pivotArea dataOnly="0" labelOnly="1" grandRow="1" outline="0" fieldPosition="0"/>
    </format>
    <format dxfId="944">
      <pivotArea type="origin" dataOnly="0" labelOnly="1" outline="0" fieldPosition="0"/>
    </format>
    <format dxfId="943">
      <pivotArea field="5" type="button" dataOnly="0" labelOnly="1" outline="0" axis="axisRow" fieldPosition="0"/>
    </format>
    <format dxfId="942">
      <pivotArea field="5" type="button" dataOnly="0" labelOnly="1" outline="0" axis="axisRow" fieldPosition="0"/>
    </format>
    <format dxfId="941">
      <pivotArea field="5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04B3D8-F421-40D9-9656-2CE7FFA335AF}" name="TablaDinámica11" cacheId="24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 rowHeaderCaption="Origen mina">
  <location ref="B5:E12" firstHeaderRow="0" firstDataRow="1" firstDataCol="1"/>
  <pivotFields count="27">
    <pivotField showAll="0"/>
    <pivotField showAll="0"/>
    <pivotField showAll="0"/>
    <pivotField showAll="0"/>
    <pivotField showAll="0"/>
    <pivotField axis="axisRow" showAll="0">
      <items count="15">
        <item m="1" x="9"/>
        <item m="1" x="5"/>
        <item sd="0" m="1" x="11"/>
        <item h="1" x="2"/>
        <item m="1" x="10"/>
        <item m="1" x="6"/>
        <item m="1" x="13"/>
        <item h="1" m="1" x="7"/>
        <item h="1" m="1" x="4"/>
        <item sd="0" x="0"/>
        <item x="1"/>
        <item sd="0" m="1" x="12"/>
        <item sd="0" m="1" x="8"/>
        <item h="1" m="1" x="3"/>
        <item t="default"/>
      </items>
    </pivotField>
    <pivotField showAll="0"/>
    <pivotField showAll="0"/>
    <pivotField dataField="1" numFmtId="3" showAll="0"/>
    <pivotField numFmtId="3" showAll="0"/>
    <pivotField showAll="0"/>
    <pivotField axis="axisRow" showAll="0">
      <items count="19">
        <item m="1" x="15"/>
        <item x="3"/>
        <item x="1"/>
        <item x="2"/>
        <item x="6"/>
        <item m="1" x="8"/>
        <item x="5"/>
        <item m="1" x="14"/>
        <item m="1" x="12"/>
        <item m="1" x="13"/>
        <item m="1" x="17"/>
        <item m="1" x="16"/>
        <item x="4"/>
        <item x="0"/>
        <item m="1" x="11"/>
        <item m="1" x="7"/>
        <item m="1" x="9"/>
        <item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3" showAll="0"/>
    <pivotField showAll="0"/>
    <pivotField showAll="0"/>
    <pivotField dataField="1" numFmtId="3" showAll="0"/>
    <pivotField showAll="0"/>
    <pivotField showAll="0"/>
    <pivotField showAll="0"/>
  </pivotFields>
  <rowFields count="2">
    <field x="5"/>
    <field x="11"/>
  </rowFields>
  <rowItems count="7">
    <i>
      <x v="9"/>
    </i>
    <i>
      <x v="10"/>
    </i>
    <i r="1">
      <x v="1"/>
    </i>
    <i r="1">
      <x v="3"/>
    </i>
    <i r="1">
      <x v="6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eto_x000a_(Kg) Desp" fld="8" baseField="0" baseItem="0"/>
    <dataField name="Neto_x000a_(Kg) Puerto" fld="19" baseField="0" baseItem="0"/>
    <dataField name="Diferencias Kg" fld="23" baseField="5" baseItem="0"/>
  </dataFields>
  <formats count="31">
    <format dxfId="1015">
      <pivotArea collapsedLevelsAreSubtotals="1" fieldPosition="0">
        <references count="2">
          <reference field="4294967294" count="1" selected="0">
            <x v="2"/>
          </reference>
          <reference field="5" count="1">
            <x v="1"/>
          </reference>
        </references>
      </pivotArea>
    </format>
    <format dxfId="1014">
      <pivotArea collapsedLevelsAreSubtotals="1" fieldPosition="0">
        <references count="3">
          <reference field="4294967294" count="1" selected="0">
            <x v="2"/>
          </reference>
          <reference field="5" count="1" selected="0">
            <x v="1"/>
          </reference>
          <reference field="11" count="1">
            <x v="0"/>
          </reference>
        </references>
      </pivotArea>
    </format>
    <format dxfId="1013">
      <pivotArea collapsedLevelsAreSubtotals="1" fieldPosition="0">
        <references count="2">
          <reference field="4294967294" count="1" selected="0">
            <x v="2"/>
          </reference>
          <reference field="5" count="1">
            <x v="2"/>
          </reference>
        </references>
      </pivotArea>
    </format>
    <format dxfId="1012">
      <pivotArea collapsedLevelsAreSubtotals="1" fieldPosition="0">
        <references count="3">
          <reference field="4294967294" count="1" selected="0">
            <x v="2"/>
          </reference>
          <reference field="5" count="1" selected="0">
            <x v="2"/>
          </reference>
          <reference field="11" count="1">
            <x v="2"/>
          </reference>
        </references>
      </pivotArea>
    </format>
    <format dxfId="1011">
      <pivotArea field="5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1010">
      <pivotArea dataOnly="0" fieldPosition="0">
        <references count="1">
          <reference field="5" count="1">
            <x v="0"/>
          </reference>
        </references>
      </pivotArea>
    </format>
    <format dxfId="1009">
      <pivotArea field="5" type="button" dataOnly="0" labelOnly="1" outline="0" axis="axisRow" fieldPosition="0"/>
    </format>
    <format dxfId="100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07">
      <pivotArea field="5" type="button" dataOnly="0" labelOnly="1" outline="0" axis="axisRow" fieldPosition="0"/>
    </format>
    <format dxfId="100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05">
      <pivotArea dataOnly="0" fieldPosition="0">
        <references count="1">
          <reference field="11" count="2">
            <x v="1"/>
            <x v="3"/>
          </reference>
        </references>
      </pivotArea>
    </format>
    <format dxfId="1004">
      <pivotArea dataOnly="0" fieldPosition="0">
        <references count="1">
          <reference field="5" count="1">
            <x v="1"/>
          </reference>
        </references>
      </pivotArea>
    </format>
    <format dxfId="1003">
      <pivotArea dataOnly="0" fieldPosition="0">
        <references count="1">
          <reference field="5" count="1">
            <x v="2"/>
          </reference>
        </references>
      </pivotArea>
    </format>
    <format dxfId="1002">
      <pivotArea dataOnly="0" fieldPosition="0">
        <references count="1">
          <reference field="11" count="1">
            <x v="0"/>
          </reference>
        </references>
      </pivotArea>
    </format>
    <format dxfId="1001">
      <pivotArea dataOnly="0" fieldPosition="0">
        <references count="1">
          <reference field="11" count="1">
            <x v="2"/>
          </reference>
        </references>
      </pivotArea>
    </format>
    <format dxfId="1000">
      <pivotArea dataOnly="0" grandRow="1" fieldPosition="0"/>
    </format>
    <format dxfId="999">
      <pivotArea dataOnly="0" grandRow="1" fieldPosition="0"/>
    </format>
    <format dxfId="998">
      <pivotArea dataOnly="0" outline="0" fieldPosition="0">
        <references count="1">
          <reference field="4294967294" count="1">
            <x v="2"/>
          </reference>
        </references>
      </pivotArea>
    </format>
    <format dxfId="997">
      <pivotArea dataOnly="0" outline="0" fieldPosition="0">
        <references count="1">
          <reference field="4294967294" count="1">
            <x v="1"/>
          </reference>
        </references>
      </pivotArea>
    </format>
    <format dxfId="996">
      <pivotArea dataOnly="0" outline="0" fieldPosition="0">
        <references count="1">
          <reference field="4294967294" count="1">
            <x v="0"/>
          </reference>
        </references>
      </pivotArea>
    </format>
    <format dxfId="995">
      <pivotArea field="5" type="button" dataOnly="0" labelOnly="1" outline="0" axis="axisRow" fieldPosition="0"/>
    </format>
    <format dxfId="99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93">
      <pivotArea type="all" dataOnly="0" outline="0" fieldPosition="0"/>
    </format>
    <format dxfId="992">
      <pivotArea outline="0" collapsedLevelsAreSubtotals="1" fieldPosition="0"/>
    </format>
    <format dxfId="991">
      <pivotArea field="5" type="button" dataOnly="0" labelOnly="1" outline="0" axis="axisRow" fieldPosition="0"/>
    </format>
    <format dxfId="990">
      <pivotArea dataOnly="0" labelOnly="1" fieldPosition="0">
        <references count="1">
          <reference field="5" count="0"/>
        </references>
      </pivotArea>
    </format>
    <format dxfId="989">
      <pivotArea dataOnly="0" labelOnly="1" grandRow="1" outline="0" fieldPosition="0"/>
    </format>
    <format dxfId="988">
      <pivotArea dataOnly="0" labelOnly="1" fieldPosition="0">
        <references count="2">
          <reference field="5" count="1" selected="0">
            <x v="0"/>
          </reference>
          <reference field="11" count="2">
            <x v="1"/>
            <x v="3"/>
          </reference>
        </references>
      </pivotArea>
    </format>
    <format dxfId="987">
      <pivotArea dataOnly="0" labelOnly="1" fieldPosition="0">
        <references count="2">
          <reference field="5" count="1" selected="0">
            <x v="1"/>
          </reference>
          <reference field="11" count="1">
            <x v="0"/>
          </reference>
        </references>
      </pivotArea>
    </format>
    <format dxfId="986">
      <pivotArea dataOnly="0" labelOnly="1" fieldPosition="0">
        <references count="2">
          <reference field="5" count="1" selected="0">
            <x v="2"/>
          </reference>
          <reference field="11" count="1">
            <x v="2"/>
          </reference>
        </references>
      </pivotArea>
    </format>
    <format dxfId="98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C4F85E-4F75-4456-8B57-BA99B7D274EE}" name="TablaDinámica7" cacheId="24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7" indent="0" outline="1" outlineData="1" multipleFieldFilters="0" rowHeaderCaption="Patio acopiado" colHeaderCaption="Despachado">
  <location ref="F22:I26" firstHeaderRow="1" firstDataRow="2" firstDataCol="1"/>
  <pivotFields count="27">
    <pivotField showAll="0"/>
    <pivotField showAll="0"/>
    <pivotField showAll="0"/>
    <pivotField showAll="0"/>
    <pivotField showAll="0"/>
    <pivotField axis="axisCol" showAll="0">
      <items count="15">
        <item m="1" x="9"/>
        <item h="1" x="2"/>
        <item m="1" x="11"/>
        <item m="1" x="5"/>
        <item m="1" x="10"/>
        <item m="1" x="6"/>
        <item x="1"/>
        <item m="1" x="13"/>
        <item h="1" m="1" x="7"/>
        <item h="1" m="1" x="4"/>
        <item x="0"/>
        <item m="1" x="12"/>
        <item m="1" x="8"/>
        <item h="1" m="1" x="3"/>
        <item t="default"/>
      </items>
    </pivotField>
    <pivotField showAll="0"/>
    <pivotField showAll="0"/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3" showAll="0"/>
    <pivotField axis="axisRow" showAll="0">
      <items count="5">
        <item x="0"/>
        <item x="1"/>
        <item h="1" x="2"/>
        <item h="1" m="1" x="3"/>
        <item t="default"/>
      </items>
    </pivotField>
    <pivotField axis="axisRow" showAll="0">
      <items count="5">
        <item m="1" x="3"/>
        <item h="1" x="1"/>
        <item m="1" x="2"/>
        <item x="0"/>
        <item t="default"/>
      </items>
    </pivotField>
    <pivotField numFmtId="3" showAll="0"/>
    <pivotField showAll="0"/>
    <pivotField showAll="0"/>
    <pivotField showAll="0"/>
  </pivotFields>
  <rowFields count="2">
    <field x="22"/>
    <field x="21"/>
  </rowFields>
  <rowItems count="3">
    <i>
      <x v="3"/>
    </i>
    <i r="1">
      <x/>
    </i>
    <i r="1">
      <x v="1"/>
    </i>
  </rowItems>
  <colFields count="1">
    <field x="5"/>
  </colFields>
  <colItems count="3">
    <i>
      <x v="6"/>
    </i>
    <i>
      <x v="10"/>
    </i>
    <i t="grand">
      <x/>
    </i>
  </colItems>
  <dataFields count="1">
    <dataField name="Patio terminal " fld="19" baseField="0" baseItem="0"/>
  </dataFields>
  <formats count="54">
    <format dxfId="1069">
      <pivotArea type="origin" dataOnly="0" labelOnly="1" outline="0" fieldPosition="0"/>
    </format>
    <format dxfId="1068">
      <pivotArea field="5" type="button" dataOnly="0" labelOnly="1" outline="0" axis="axisCol" fieldPosition="0"/>
    </format>
    <format dxfId="1067">
      <pivotArea type="origin" dataOnly="0" labelOnly="1" outline="0" fieldPosition="0"/>
    </format>
    <format dxfId="1066">
      <pivotArea field="5" type="button" dataOnly="0" labelOnly="1" outline="0" axis="axisCol" fieldPosition="0"/>
    </format>
    <format dxfId="1065">
      <pivotArea dataOnly="0" grandRow="1" fieldPosition="0"/>
    </format>
    <format dxfId="1064">
      <pivotArea dataOnly="0" grandRow="1" fieldPosition="0"/>
    </format>
    <format dxfId="1063">
      <pivotArea dataOnly="0" grandRow="1" fieldPosition="0"/>
    </format>
    <format dxfId="1062">
      <pivotArea dataOnly="0" labelOnly="1" grandRow="1" outline="0" fieldPosition="0"/>
    </format>
    <format dxfId="1061">
      <pivotArea field="5" grandRow="1" outline="0" collapsedLevelsAreSubtotals="1" axis="axisCol" fieldPosition="0">
        <references count="1">
          <reference field="5" count="1" selected="0">
            <x v="2"/>
          </reference>
        </references>
      </pivotArea>
    </format>
    <format dxfId="1060">
      <pivotArea dataOnly="0" labelOnly="1" grandRow="1" outline="0" fieldPosition="0"/>
    </format>
    <format dxfId="1059">
      <pivotArea collapsedLevelsAreSubtotals="1" fieldPosition="0">
        <references count="2">
          <reference field="5" count="1" selected="0">
            <x v="0"/>
          </reference>
          <reference field="22" count="0"/>
        </references>
      </pivotArea>
    </format>
    <format dxfId="1058">
      <pivotArea collapsedLevelsAreSubtotals="1" fieldPosition="0">
        <references count="2">
          <reference field="5" count="1" selected="0">
            <x v="2"/>
          </reference>
          <reference field="22" count="0"/>
        </references>
      </pivotArea>
    </format>
    <format dxfId="1057">
      <pivotArea dataOnly="0" grandRow="1" fieldPosition="0"/>
    </format>
    <format dxfId="1056">
      <pivotArea dataOnly="0" outline="0" fieldPosition="0">
        <references count="1">
          <reference field="5" count="1">
            <x v="2"/>
          </reference>
        </references>
      </pivotArea>
    </format>
    <format dxfId="1055">
      <pivotArea dataOnly="0" outline="0" fieldPosition="0">
        <references count="1">
          <reference field="5" count="1">
            <x v="0"/>
          </reference>
        </references>
      </pivotArea>
    </format>
    <format dxfId="1054">
      <pivotArea type="origin" dataOnly="0" labelOnly="1" outline="0" fieldPosition="0"/>
    </format>
    <format dxfId="1053">
      <pivotArea field="5" type="button" dataOnly="0" labelOnly="1" outline="0" axis="axisCol" fieldPosition="0"/>
    </format>
    <format dxfId="1052">
      <pivotArea dataOnly="0" outline="0" fieldPosition="0">
        <references count="1">
          <reference field="5" count="1">
            <x v="3"/>
          </reference>
        </references>
      </pivotArea>
    </format>
    <format dxfId="1051">
      <pivotArea field="22" type="button" dataOnly="0" labelOnly="1" outline="0" axis="axisRow" fieldPosition="0"/>
    </format>
    <format dxfId="1050">
      <pivotArea dataOnly="0" labelOnly="1" fieldPosition="0">
        <references count="1">
          <reference field="5" count="0"/>
        </references>
      </pivotArea>
    </format>
    <format dxfId="1049">
      <pivotArea field="22" type="button" dataOnly="0" labelOnly="1" outline="0" axis="axisRow" fieldPosition="0"/>
    </format>
    <format dxfId="1048">
      <pivotArea dataOnly="0" labelOnly="1" fieldPosition="0">
        <references count="1">
          <reference field="5" count="0"/>
        </references>
      </pivotArea>
    </format>
    <format dxfId="1047">
      <pivotArea type="topRight" dataOnly="0" labelOnly="1" outline="0" fieldPosition="0"/>
    </format>
    <format dxfId="1046">
      <pivotArea type="origin" dataOnly="0" labelOnly="1" outline="0" fieldPosition="0"/>
    </format>
    <format dxfId="1045">
      <pivotArea field="5" type="button" dataOnly="0" labelOnly="1" outline="0" axis="axisCol" fieldPosition="0"/>
    </format>
    <format dxfId="1044">
      <pivotArea type="topRight" dataOnly="0" labelOnly="1" outline="0" fieldPosition="0"/>
    </format>
    <format dxfId="1043">
      <pivotArea field="22" type="button" dataOnly="0" labelOnly="1" outline="0" axis="axisRow" fieldPosition="0"/>
    </format>
    <format dxfId="1042">
      <pivotArea dataOnly="0" labelOnly="1" fieldPosition="0">
        <references count="1">
          <reference field="5" count="0"/>
        </references>
      </pivotArea>
    </format>
    <format dxfId="1041">
      <pivotArea type="all" dataOnly="0" outline="0" fieldPosition="0"/>
    </format>
    <format dxfId="1040">
      <pivotArea outline="0" collapsedLevelsAreSubtotals="1" fieldPosition="0"/>
    </format>
    <format dxfId="1039">
      <pivotArea type="origin" dataOnly="0" labelOnly="1" outline="0" fieldPosition="0"/>
    </format>
    <format dxfId="1038">
      <pivotArea field="5" type="button" dataOnly="0" labelOnly="1" outline="0" axis="axisCol" fieldPosition="0"/>
    </format>
    <format dxfId="1037">
      <pivotArea type="topRight" dataOnly="0" labelOnly="1" outline="0" fieldPosition="0"/>
    </format>
    <format dxfId="1036">
      <pivotArea field="22" type="button" dataOnly="0" labelOnly="1" outline="0" axis="axisRow" fieldPosition="0"/>
    </format>
    <format dxfId="1035">
      <pivotArea dataOnly="0" labelOnly="1" fieldPosition="0">
        <references count="1">
          <reference field="22" count="0"/>
        </references>
      </pivotArea>
    </format>
    <format dxfId="1034">
      <pivotArea dataOnly="0" labelOnly="1" grandRow="1" outline="0" fieldPosition="0"/>
    </format>
    <format dxfId="1033">
      <pivotArea dataOnly="0" labelOnly="1" fieldPosition="0">
        <references count="1">
          <reference field="5" count="0"/>
        </references>
      </pivotArea>
    </format>
    <format dxfId="1032">
      <pivotArea field="22" type="button" dataOnly="0" labelOnly="1" outline="0" axis="axisRow" fieldPosition="0"/>
    </format>
    <format dxfId="1031">
      <pivotArea dataOnly="0" labelOnly="1" fieldPosition="0">
        <references count="1">
          <reference field="5" count="0"/>
        </references>
      </pivotArea>
    </format>
    <format dxfId="1030">
      <pivotArea field="22" type="button" dataOnly="0" labelOnly="1" outline="0" axis="axisRow" fieldPosition="0"/>
    </format>
    <format dxfId="1029">
      <pivotArea dataOnly="0" labelOnly="1" fieldPosition="0">
        <references count="1">
          <reference field="5" count="0"/>
        </references>
      </pivotArea>
    </format>
    <format dxfId="1028">
      <pivotArea outline="0" collapsedLevelsAreSubtotals="1" fieldPosition="0">
        <references count="1">
          <reference field="5" count="1" selected="0">
            <x v="4"/>
          </reference>
        </references>
      </pivotArea>
    </format>
    <format dxfId="1027">
      <pivotArea outline="0" collapsedLevelsAreSubtotals="1" fieldPosition="0">
        <references count="1">
          <reference field="5" count="1" selected="0">
            <x v="6"/>
          </reference>
        </references>
      </pivotArea>
    </format>
    <format dxfId="1026">
      <pivotArea outline="0" collapsedLevelsAreSubtotals="1" fieldPosition="0">
        <references count="1">
          <reference field="5" count="1" selected="0">
            <x v="5"/>
          </reference>
        </references>
      </pivotArea>
    </format>
    <format dxfId="1025">
      <pivotArea dataOnly="0" labelOnly="1" grandCol="1" outline="0" fieldPosition="0"/>
    </format>
    <format dxfId="1024">
      <pivotArea dataOnly="0" labelOnly="1" grandCol="1" outline="0" fieldPosition="0"/>
    </format>
    <format dxfId="1023">
      <pivotArea grandCol="1" outline="0" collapsedLevelsAreSubtotals="1" fieldPosition="0"/>
    </format>
    <format dxfId="1022">
      <pivotArea outline="0" collapsedLevelsAreSubtotals="1" fieldPosition="0"/>
    </format>
    <format dxfId="1021">
      <pivotArea dataOnly="0" labelOnly="1" fieldPosition="0">
        <references count="1">
          <reference field="22" count="0"/>
        </references>
      </pivotArea>
    </format>
    <format dxfId="1020">
      <pivotArea grandCol="1" outline="0" collapsedLevelsAreSubtotals="1" fieldPosition="0"/>
    </format>
    <format dxfId="1019">
      <pivotArea grandCol="1" outline="0" collapsedLevelsAreSubtotals="1" fieldPosition="0"/>
    </format>
    <format dxfId="1018">
      <pivotArea grandCol="1" outline="0" collapsedLevelsAreSubtotals="1" fieldPosition="0"/>
    </format>
    <format dxfId="1017">
      <pivotArea outline="0" collapsedLevelsAreSubtotals="1" fieldPosition="0">
        <references count="1">
          <reference field="5" count="2" selected="0">
            <x v="10"/>
            <x v="11"/>
          </reference>
        </references>
      </pivotArea>
    </format>
    <format dxfId="1016">
      <pivotArea dataOnly="0" labelOnly="1" fieldPosition="0">
        <references count="2">
          <reference field="21" count="1">
            <x v="1"/>
          </reference>
          <reference field="22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8000000}" name="TablaDinámica6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outline="1" outlineData="1" multipleFieldFilters="0" chartFormat="52" rowHeaderCaption="FECHA" colHeaderCaption="Transportadora">
  <location ref="B75:J104" firstHeaderRow="1" firstDataRow="3" firstDataCol="1"/>
  <pivotFields count="27">
    <pivotField showAll="0"/>
    <pivotField showAll="0"/>
    <pivotField showAll="0"/>
    <pivotField showAll="0"/>
    <pivotField showAll="0"/>
    <pivotField showAll="0">
      <items count="23">
        <item n="FRONTIERCOAL" m="1" x="19"/>
        <item n="CARBOMAS" m="1" x="20"/>
        <item h="1" x="2"/>
        <item h="1" m="1" x="6"/>
        <item h="1" m="1" x="13"/>
        <item h="1" m="1" x="21"/>
        <item h="1" m="1" x="16"/>
        <item h="1" m="1" x="15"/>
        <item h="1" m="1" x="17"/>
        <item h="1" m="1" x="12"/>
        <item h="1" m="1" x="10"/>
        <item h="1" m="1" x="11"/>
        <item h="1" m="1" x="14"/>
        <item h="1" m="1" x="5"/>
        <item h="1" m="1" x="7"/>
        <item h="1" x="1"/>
        <item h="1" m="1" x="8"/>
        <item h="1" m="1" x="4"/>
        <item h="1" x="0"/>
        <item h="1" m="1" x="18"/>
        <item h="1" m="1" x="9"/>
        <item h="1" m="1" x="3"/>
        <item t="default"/>
      </items>
    </pivotField>
    <pivotField showAll="0"/>
    <pivotField showAll="0"/>
    <pivotField numFmtId="3" showAll="0"/>
    <pivotField numFmtId="3" showAll="0"/>
    <pivotField showAll="0"/>
    <pivotField axis="axisCol" showAll="0">
      <items count="21">
        <item x="5"/>
        <item x="3"/>
        <item m="1" x="17"/>
        <item m="1" x="19"/>
        <item h="1" m="1" x="11"/>
        <item x="2"/>
        <item m="1" x="14"/>
        <item h="1" x="6"/>
        <item h="1" sd="0" x="1"/>
        <item m="1" x="16"/>
        <item m="1" x="8"/>
        <item m="1" x="15"/>
        <item m="1" x="13"/>
        <item h="1" m="1" x="18"/>
        <item x="4"/>
        <item h="1" x="0"/>
        <item m="1" x="12"/>
        <item h="1" m="1" x="7"/>
        <item h="1" m="1" x="9"/>
        <item h="1" m="1" x="10"/>
        <item t="default"/>
      </items>
    </pivotField>
    <pivotField showAll="0"/>
    <pivotField showAll="0"/>
    <pivotField dataField="1" showAll="0"/>
    <pivotField name="Fecha Recibido" axis="axisRow" showAll="0" measureFilter="1" sortType="ascending">
      <items count="29">
        <item x="0"/>
        <item x="3"/>
        <item x="2"/>
        <item x="4"/>
        <item x="5"/>
        <item x="6"/>
        <item x="8"/>
        <item x="7"/>
        <item x="10"/>
        <item x="9"/>
        <item x="11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4"/>
        <item t="default"/>
      </items>
    </pivotField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1">
    <field x="15"/>
  </rowFields>
  <rowItems count="2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2">
    <field x="11"/>
    <field x="-2"/>
  </colFields>
  <colItems count="8">
    <i>
      <x/>
      <x/>
    </i>
    <i r="1" i="1">
      <x v="1"/>
    </i>
    <i>
      <x v="1"/>
      <x/>
    </i>
    <i r="1" i="1">
      <x v="1"/>
    </i>
    <i>
      <x v="5"/>
      <x/>
    </i>
    <i r="1" i="1">
      <x v="1"/>
    </i>
    <i>
      <x v="14"/>
      <x/>
    </i>
    <i r="1" i="1">
      <x v="1"/>
    </i>
  </colItems>
  <dataFields count="2">
    <dataField name="Acopio" fld="19" baseField="14" baseItem="115" numFmtId="3"/>
    <dataField name="N° Vh recibidos" fld="14" subtotal="count" baseField="0" baseItem="0"/>
  </dataFields>
  <formats count="75">
    <format dxfId="11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4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4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4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38">
      <pivotArea grandRow="1" outline="0" collapsedLevelsAreSubtotals="1" fieldPosition="0"/>
    </format>
    <format dxfId="1137">
      <pivotArea dataOnly="0" labelOnly="1" grandRow="1" outline="0" fieldPosition="0"/>
    </format>
    <format dxfId="1136">
      <pivotArea dataOnly="0" labelOnly="1" grandRow="1" outline="0" fieldPosition="0"/>
    </format>
    <format dxfId="1135">
      <pivotArea dataOnly="0" labelOnly="1" grandRow="1" outline="0" fieldPosition="0"/>
    </format>
    <format dxfId="1134">
      <pivotArea field="15" type="button" dataOnly="0" labelOnly="1" outline="0" axis="axisRow" fieldPosition="0"/>
    </format>
    <format dxfId="1133">
      <pivotArea field="15" type="button" dataOnly="0" labelOnly="1" outline="0" axis="axisRow" fieldPosition="0"/>
    </format>
    <format dxfId="1132">
      <pivotArea field="15" type="button" dataOnly="0" labelOnly="1" outline="0" axis="axisRow" fieldPosition="0"/>
    </format>
    <format dxfId="113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30">
      <pivotArea grandRow="1" outline="0" collapsedLevelsAreSubtotals="1" fieldPosition="0"/>
    </format>
    <format dxfId="1129">
      <pivotArea dataOnly="0" labelOnly="1" grandRow="1" outline="0" fieldPosition="0"/>
    </format>
    <format dxfId="1128">
      <pivotArea field="15" type="button" dataOnly="0" labelOnly="1" outline="0" axis="axisRow" fieldPosition="0"/>
    </format>
    <format dxfId="1127">
      <pivotArea dataOnly="0" labelOnly="1" grandRow="1" outline="0" fieldPosition="0"/>
    </format>
    <format dxfId="1126">
      <pivotArea field="15" type="button" dataOnly="0" labelOnly="1" outline="0" axis="axisRow" fieldPosition="0"/>
    </format>
    <format dxfId="1125">
      <pivotArea dataOnly="0" labelOnly="1" grandRow="1" outline="0" fieldPosition="0"/>
    </format>
    <format dxfId="1124">
      <pivotArea field="15" type="button" dataOnly="0" labelOnly="1" outline="0" axis="axisRow" fieldPosition="0"/>
    </format>
    <format dxfId="112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22">
      <pivotArea type="origin" dataOnly="0" labelOnly="1" outline="0" fieldPosition="0"/>
    </format>
    <format dxfId="1121">
      <pivotArea field="5" type="button" dataOnly="0" labelOnly="1" outline="0"/>
    </format>
    <format dxfId="1120">
      <pivotArea type="topRight" dataOnly="0" labelOnly="1" outline="0" fieldPosition="0"/>
    </format>
    <format dxfId="1119">
      <pivotArea field="15" type="button" dataOnly="0" labelOnly="1" outline="0" axis="axisRow" fieldPosition="0"/>
    </format>
    <format dxfId="1118">
      <pivotArea type="origin" dataOnly="0" labelOnly="1" outline="0" fieldPosition="0"/>
    </format>
    <format dxfId="1117">
      <pivotArea field="5" type="button" dataOnly="0" labelOnly="1" outline="0"/>
    </format>
    <format dxfId="1116">
      <pivotArea type="topRight" dataOnly="0" labelOnly="1" outline="0" fieldPosition="0"/>
    </format>
    <format dxfId="11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14">
      <pivotArea dataOnly="0" labelOnly="1" fieldPosition="0">
        <references count="1">
          <reference field="11" count="1">
            <x v="1"/>
          </reference>
        </references>
      </pivotArea>
    </format>
    <format dxfId="1113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1"/>
          </reference>
        </references>
      </pivotArea>
    </format>
    <format dxfId="1112">
      <pivotArea dataOnly="0" labelOnly="1" fieldPosition="0">
        <references count="1">
          <reference field="11" count="1">
            <x v="1"/>
          </reference>
        </references>
      </pivotArea>
    </format>
    <format dxfId="1111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1"/>
          </reference>
        </references>
      </pivotArea>
    </format>
    <format dxfId="1110">
      <pivotArea dataOnly="0" labelOnly="1" fieldPosition="0">
        <references count="1">
          <reference field="11" count="1">
            <x v="1"/>
          </reference>
        </references>
      </pivotArea>
    </format>
    <format dxfId="1109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1"/>
          </reference>
        </references>
      </pivotArea>
    </format>
    <format dxfId="1108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format>
    <format dxfId="1107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format>
    <format dxfId="1106">
      <pivotArea dataOnly="0" labelOnly="1" fieldPosition="0">
        <references count="1">
          <reference field="11" count="1">
            <x v="8"/>
          </reference>
        </references>
      </pivotArea>
    </format>
    <format dxfId="1105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8"/>
          </reference>
        </references>
      </pivotArea>
    </format>
    <format dxfId="1104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format>
    <format dxfId="1103">
      <pivotArea dataOnly="0" labelOnly="1" fieldPosition="0">
        <references count="1">
          <reference field="11" count="1">
            <x v="8"/>
          </reference>
        </references>
      </pivotArea>
    </format>
    <format dxfId="1102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8"/>
          </reference>
        </references>
      </pivotArea>
    </format>
    <format dxfId="1101">
      <pivotArea dataOnly="0" labelOnly="1" fieldPosition="0">
        <references count="1">
          <reference field="11" count="1">
            <x v="5"/>
          </reference>
        </references>
      </pivotArea>
    </format>
    <format dxfId="1100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5"/>
          </reference>
        </references>
      </pivotArea>
    </format>
    <format dxfId="1099">
      <pivotArea outline="0" collapsedLevelsAreSubtotals="1" fieldPosition="0">
        <references count="1">
          <reference field="11" count="1" selected="0">
            <x v="5"/>
          </reference>
        </references>
      </pivotArea>
    </format>
    <format dxfId="1098">
      <pivotArea dataOnly="0" labelOnly="1" fieldPosition="0">
        <references count="1">
          <reference field="11" count="1">
            <x v="5"/>
          </reference>
        </references>
      </pivotArea>
    </format>
    <format dxfId="1097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5"/>
          </reference>
        </references>
      </pivotArea>
    </format>
    <format dxfId="1096">
      <pivotArea type="origin" dataOnly="0" labelOnly="1" outline="0" offset="A2" fieldPosition="0"/>
    </format>
    <format dxfId="1095">
      <pivotArea type="origin" dataOnly="0" labelOnly="1" outline="0" offset="A1" fieldPosition="0"/>
    </format>
    <format dxfId="1094">
      <pivotArea field="11" type="button" dataOnly="0" labelOnly="1" outline="0" axis="axisCol" fieldPosition="0"/>
    </format>
    <format dxfId="1093">
      <pivotArea field="-2" type="button" dataOnly="0" labelOnly="1" outline="0" axis="axisCol" fieldPosition="1"/>
    </format>
    <format dxfId="1092">
      <pivotArea type="topRight" dataOnly="0" labelOnly="1" outline="0" fieldPosition="0"/>
    </format>
    <format dxfId="1091">
      <pivotArea dataOnly="0" labelOnly="1" fieldPosition="0">
        <references count="1">
          <reference field="11" count="1">
            <x v="6"/>
          </reference>
        </references>
      </pivotArea>
    </format>
    <format dxfId="1090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6"/>
          </reference>
        </references>
      </pivotArea>
    </format>
    <format dxfId="1089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format>
    <format dxfId="1088">
      <pivotArea dataOnly="0" labelOnly="1" offset="IV256" fieldPosition="0">
        <references count="1">
          <reference field="11" count="1">
            <x v="6"/>
          </reference>
        </references>
      </pivotArea>
    </format>
    <format dxfId="1087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6"/>
          </reference>
        </references>
      </pivotArea>
    </format>
    <format dxfId="1086">
      <pivotArea type="origin" dataOnly="0" labelOnly="1" outline="0" fieldPosition="0"/>
    </format>
    <format dxfId="1085">
      <pivotArea field="11" type="button" dataOnly="0" labelOnly="1" outline="0" axis="axisCol" fieldPosition="0"/>
    </format>
    <format dxfId="1084">
      <pivotArea type="origin" dataOnly="0" labelOnly="1" outline="0" fieldPosition="0"/>
    </format>
    <format dxfId="1083">
      <pivotArea field="11" type="button" dataOnly="0" labelOnly="1" outline="0" axis="axisCol" fieldPosition="0"/>
    </format>
    <format dxfId="1082">
      <pivotArea dataOnly="0" labelOnly="1" fieldPosition="0">
        <references count="1">
          <reference field="11" count="0"/>
        </references>
      </pivotArea>
    </format>
    <format dxfId="1081">
      <pivotArea dataOnly="0" labelOnly="1" fieldPosition="0">
        <references count="1">
          <reference field="11" count="0"/>
        </references>
      </pivotArea>
    </format>
    <format dxfId="1080">
      <pivotArea dataOnly="0" labelOnly="1" fieldPosition="0">
        <references count="1">
          <reference field="11" count="1">
            <x v="9"/>
          </reference>
        </references>
      </pivotArea>
    </format>
    <format dxfId="1079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1078">
      <pivotArea dataOnly="0" labelOnly="1" fieldPosition="0">
        <references count="1">
          <reference field="11" count="1">
            <x v="8"/>
          </reference>
        </references>
      </pivotArea>
    </format>
    <format dxfId="1077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8"/>
          </reference>
        </references>
      </pivotArea>
    </format>
    <format dxfId="1076">
      <pivotArea dataOnly="0" labelOnly="1" fieldPosition="0">
        <references count="1">
          <reference field="11" count="1">
            <x v="6"/>
          </reference>
        </references>
      </pivotArea>
    </format>
    <format dxfId="1075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6"/>
          </reference>
        </references>
      </pivotArea>
    </format>
    <format dxfId="1074">
      <pivotArea dataOnly="0" labelOnly="1" fieldPosition="0">
        <references count="1">
          <reference field="11" count="1">
            <x v="1"/>
          </reference>
        </references>
      </pivotArea>
    </format>
    <format dxfId="1073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1072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3"/>
          </reference>
        </references>
      </pivotArea>
    </format>
    <format dxfId="1071">
      <pivotArea dataOnly="0" labelOnly="1" fieldPosition="0">
        <references count="1">
          <reference field="11" count="1">
            <x v="5"/>
          </reference>
        </references>
      </pivotArea>
    </format>
    <format dxfId="1070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5"/>
          </reference>
        </references>
      </pivotArea>
    </format>
  </formats>
  <pivotTableStyleInfo name="PivotStyleMedium2" showRowHeaders="1" showColHeaders="1" showRowStripes="0" showColStripes="0" showLastColumn="1"/>
  <filters count="1">
    <filter fld="15" type="valueGreaterThan" evalOrder="-1" id="1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laDinámica10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outline="1" outlineData="1" multipleFieldFilters="0" chartFormat="1" rowHeaderCaption="PATIO">
  <location ref="B22:D30" firstHeaderRow="0" firstDataRow="1" firstDataCol="1"/>
  <pivotFields count="27"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numFmtId="3" subtotalTop="0" showAll="0"/>
    <pivotField numFmtId="3" subtotalTop="0" showAll="0"/>
    <pivotField subtotalTop="0" showAll="0"/>
    <pivotField subtotalTop="0" showAll="0"/>
    <pivotField subtotalTop="0" showAll="0"/>
    <pivotField axis="axisRow" subtotalTop="0" showAll="0">
      <items count="15">
        <item h="1" x="4"/>
        <item x="0"/>
        <item h="1" m="1" x="13"/>
        <item h="1" m="1" x="8"/>
        <item x="3"/>
        <item h="1" m="1" x="12"/>
        <item h="1" m="1" x="7"/>
        <item x="1"/>
        <item m="1" x="10"/>
        <item h="1" m="1" x="5"/>
        <item m="1" x="9"/>
        <item m="1" x="11"/>
        <item x="2"/>
        <item h="1" m="1" x="6"/>
        <item t="default"/>
      </items>
    </pivotField>
    <pivotField subtotalTop="0" showAll="0"/>
    <pivotField dataField="1" subtotalTop="0" showAll="0"/>
    <pivotField subtotalTop="0" showAll="0"/>
    <pivotField subtotalTop="0" showAll="0"/>
    <pivotField subtotalTop="0" showAll="0"/>
    <pivotField dataField="1" numFmtId="3" subtotalTop="0" showAll="0"/>
    <pivotField numFmtId="3" subtotalTop="0" showAll="0"/>
    <pivotField axis="axisRow" subtotalTop="0" showAll="0" defaultSubtotal="0">
      <items count="4">
        <item x="0"/>
        <item x="1"/>
        <item h="1" x="2"/>
        <item h="1" m="1" x="3"/>
      </items>
    </pivotField>
    <pivotField subtotalTop="0" showAll="0"/>
    <pivotField numFmtId="3" subtotalTop="0" showAll="0"/>
    <pivotField subtotalTop="0" showAll="0"/>
    <pivotField subtotalTop="0" showAll="0"/>
    <pivotField subtotalTop="0" showAll="0"/>
  </pivotFields>
  <rowFields count="2">
    <field x="21"/>
    <field x="13"/>
  </rowFields>
  <rowItems count="8">
    <i>
      <x/>
    </i>
    <i r="1">
      <x v="1"/>
    </i>
    <i r="1">
      <x v="4"/>
    </i>
    <i r="1">
      <x v="7"/>
    </i>
    <i r="1">
      <x v="12"/>
    </i>
    <i>
      <x v="1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N° Viajes" fld="15" subtotal="count" baseField="0" baseItem="0"/>
    <dataField name="Tonelaje (kg)" fld="19" baseField="20" baseItem="0" numFmtId="3"/>
  </dataFields>
  <formats count="15">
    <format dxfId="1159">
      <pivotArea type="all" dataOnly="0" outline="0" fieldPosition="0"/>
    </format>
    <format dxfId="1158">
      <pivotArea outline="0" collapsedLevelsAreSubtotals="1" fieldPosition="0"/>
    </format>
    <format dxfId="1157">
      <pivotArea dataOnly="0" labelOnly="1" grandRow="1" outline="0" fieldPosition="0"/>
    </format>
    <format dxfId="115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55">
      <pivotArea type="all" dataOnly="0" outline="0" fieldPosition="0"/>
    </format>
    <format dxfId="1154">
      <pivotArea outline="0" collapsedLevelsAreSubtotals="1" fieldPosition="0"/>
    </format>
    <format dxfId="115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52">
      <pivotArea dataOnly="0" labelOnly="1" grandRow="1" outline="0" fieldPosition="0"/>
    </format>
    <format dxfId="115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50">
      <pivotArea grandRow="1" outline="0" collapsedLevelsAreSubtotals="1" fieldPosition="0"/>
    </format>
    <format dxfId="1149">
      <pivotArea dataOnly="0" labelOnly="1" grandRow="1" outline="0" fieldPosition="0"/>
    </format>
    <format dxfId="1148">
      <pivotArea grandRow="1" outline="0" collapsedLevelsAreSubtotals="1" fieldPosition="0"/>
    </format>
    <format dxfId="1147">
      <pivotArea dataOnly="0" labelOnly="1" grandRow="1" outline="0" fieldPosition="0"/>
    </format>
    <format dxfId="1146">
      <pivotArea field="13" type="button" dataOnly="0" labelOnly="1" outline="0" axis="axisRow" fieldPosition="1"/>
    </format>
    <format dxfId="1145">
      <pivotArea collapsedLevelsAreSubtotals="1" fieldPosition="0">
        <references count="2">
          <reference field="4294967294" count="1" selected="0">
            <x v="1"/>
          </reference>
          <reference field="21" count="1"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B000000}" name="TablaDinámica9" cacheId="35" applyNumberFormats="0" applyBorderFormats="0" applyFontFormats="0" applyPatternFormats="0" applyAlignmentFormats="0" applyWidthHeightFormats="1" dataCaption="Valores" updatedVersion="8" minRefreshableVersion="3" itemPrintTitles="1" createdVersion="6" indent="0" compact="0" outline="1" outlineData="1" compactData="0" multipleFieldFilters="0" rowHeaderCaption="Tr">
  <location ref="F34:I39" firstHeaderRow="0" firstDataRow="1" firstDataCol="1"/>
  <pivotFields count="27"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ubtotalTop="0" showAll="0">
      <items count="21">
        <item x="5"/>
        <item x="3"/>
        <item x="2"/>
        <item m="1" x="14"/>
        <item h="1" x="6"/>
        <item m="1" x="19"/>
        <item h="1" x="1"/>
        <item m="1" x="11"/>
        <item h="1" m="1" x="17"/>
        <item h="1" m="1" x="16"/>
        <item h="1" m="1" x="8"/>
        <item h="1" m="1" x="15"/>
        <item h="1" m="1" x="13"/>
        <item h="1" m="1" x="18"/>
        <item x="4"/>
        <item h="1" x="0"/>
        <item m="1" x="12"/>
        <item h="1" m="1" x="7"/>
        <item h="1" m="1" x="9"/>
        <item m="1" x="1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1"/>
  </rowFields>
  <rowItems count="5">
    <i>
      <x/>
    </i>
    <i>
      <x v="1"/>
    </i>
    <i>
      <x v="2"/>
    </i>
    <i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eso Neto " fld="8" baseField="11" baseItem="0" numFmtId="3"/>
    <dataField name="Peso Neto _x000a_Puerto (Kg)" fld="19" baseField="11" baseItem="0" numFmtId="3"/>
    <dataField name="Dif (Kg)" fld="23" baseField="11" baseItem="0" numFmtId="3"/>
  </dataFields>
  <formats count="22">
    <format dxfId="1181">
      <pivotArea field="11" type="button" dataOnly="0" labelOnly="1" outline="0" axis="axisRow" fieldPosition="0"/>
    </format>
    <format dxfId="118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79">
      <pivotArea grandRow="1" outline="0" collapsedLevelsAreSubtotals="1" fieldPosition="0"/>
    </format>
    <format dxfId="1178">
      <pivotArea dataOnly="0" labelOnly="1" grandRow="1" outline="0" fieldPosition="0"/>
    </format>
    <format dxfId="1177">
      <pivotArea grandRow="1" outline="0" collapsedLevelsAreSubtotals="1" fieldPosition="0"/>
    </format>
    <format dxfId="1176">
      <pivotArea dataOnly="0" labelOnly="1" grandRow="1" outline="0" fieldPosition="0"/>
    </format>
    <format dxfId="117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7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73">
      <pivotArea field="11" type="button" dataOnly="0" labelOnly="1" outline="0" axis="axisRow" fieldPosition="0"/>
    </format>
    <format dxfId="117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7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70">
      <pivotArea field="11" type="button" dataOnly="0" labelOnly="1" outline="0" axis="axisRow" fieldPosition="0"/>
    </format>
    <format dxfId="1169">
      <pivotArea outline="0" collapsedLevelsAreSubtotals="1" fieldPosition="0"/>
    </format>
    <format dxfId="1168">
      <pivotArea dataOnly="0" labelOnly="1" outline="0" fieldPosition="0">
        <references count="1">
          <reference field="11" count="0"/>
        </references>
      </pivotArea>
    </format>
    <format dxfId="1167">
      <pivotArea dataOnly="0" labelOnly="1" grandRow="1" outline="0" fieldPosition="0"/>
    </format>
    <format dxfId="1166">
      <pivotArea outline="0" collapsedLevelsAreSubtotals="1" fieldPosition="0"/>
    </format>
    <format dxfId="1165">
      <pivotArea dataOnly="0" labelOnly="1" grandRow="1" outline="0" fieldPosition="0"/>
    </format>
    <format dxfId="1164">
      <pivotArea dataOnly="0" labelOnly="1" outline="0" fieldPosition="0">
        <references count="1">
          <reference field="11" count="0"/>
        </references>
      </pivotArea>
    </format>
    <format dxfId="1163">
      <pivotArea outline="0" collapsedLevelsAreSubtotals="1" fieldPosition="0"/>
    </format>
    <format dxfId="1162">
      <pivotArea dataOnly="0" labelOnly="1" outline="0" fieldPosition="0">
        <references count="1">
          <reference field="11" count="0"/>
        </references>
      </pivotArea>
    </format>
    <format dxfId="1161">
      <pivotArea dataOnly="0" labelOnly="1" grandRow="1" outline="0" fieldPosition="0"/>
    </format>
    <format dxfId="1160">
      <pivotArea outline="0" fieldPosition="0">
        <references count="1">
          <reference field="4294967294" count="1">
            <x v="0"/>
          </reference>
        </references>
      </pivotArea>
    </format>
  </formats>
  <conditionalFormats count="3">
    <conditionalFormat priority="46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scope="data" priority="45">
      <pivotAreas count="1">
        <pivotArea outline="0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44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>
        <x14:conditionalFormats count="1">
          <x14:conditionalFormat scope="data" priority="47" id="{35925447-78EB-41E7-8CAF-02A892B3F38E}">
            <x14:pivotAreas count="1">
              <pivotArea outline="0" fieldPosition="0">
                <references count="1">
                  <reference field="4294967294" count="1" selected="0">
                    <x v="2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45825B-4C24-47B1-9447-C72691856C21}" name="TablaDinámica1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9">
  <location ref="B44:D46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50">
      <pivotArea field="12" type="button" dataOnly="0" labelOnly="1" outline="0" axis="axisPage" fieldPosition="0"/>
    </format>
    <format dxfId="49">
      <pivotArea field="12" type="button" dataOnly="0" labelOnly="1" outline="0" axis="axisPage" fieldPosition="0"/>
    </format>
    <format dxfId="48">
      <pivotArea dataOnly="0" labelOnly="1" outline="0" fieldPosition="0">
        <references count="1">
          <reference field="12" count="0"/>
        </references>
      </pivotArea>
    </format>
    <format dxfId="47">
      <pivotArea dataOnly="0" labelOnly="1" outline="0" fieldPosition="0">
        <references count="1">
          <reference field="12" count="0"/>
        </references>
      </pivotArea>
    </format>
    <format dxfId="46">
      <pivotArea dataOnly="0" labelOnly="1" outline="0" fieldPosition="0">
        <references count="1">
          <reference field="12" count="0"/>
        </references>
      </pivotArea>
    </format>
    <format dxfId="45">
      <pivotArea dataOnly="0" labelOnly="1" outline="0" fieldPosition="0">
        <references count="1">
          <reference field="12" count="0"/>
        </references>
      </pivotArea>
    </format>
    <format dxfId="44">
      <pivotArea field="12" type="button" dataOnly="0" labelOnly="1" outline="0" axis="axisPage" fieldPosition="0"/>
    </format>
    <format dxfId="43">
      <pivotArea field="12" type="button" dataOnly="0" labelOnly="1" outline="0" axis="axisPage" fieldPosition="0"/>
    </format>
    <format dxfId="42">
      <pivotArea dataOnly="0" labelOnly="1" outline="0" fieldPosition="0">
        <references count="1">
          <reference field="13" count="1">
            <x v="3"/>
          </reference>
        </references>
      </pivotArea>
    </format>
    <format dxfId="41">
      <pivotArea dataOnly="0" labelOnly="1" outline="0" fieldPosition="0">
        <references count="1">
          <reference field="13" count="1">
            <x v="3"/>
          </reference>
        </references>
      </pivotArea>
    </format>
    <format dxfId="40">
      <pivotArea field="12" type="button" dataOnly="0" labelOnly="1" outline="0" axis="axisPage" fieldPosition="0"/>
    </format>
    <format dxfId="39">
      <pivotArea field="15" type="button" dataOnly="0" labelOnly="1" outline="0" axis="axisRow" fieldPosition="1"/>
    </format>
    <format dxfId="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">
      <pivotArea field="15" type="button" dataOnly="0" labelOnly="1" outline="0" axis="axisRow" fieldPosition="1"/>
    </format>
    <format dxfId="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">
      <pivotArea grandRow="1" outline="0" collapsedLevelsAreSubtotals="1" fieldPosition="0"/>
    </format>
    <format dxfId="34">
      <pivotArea grandRow="1" outline="0" collapsedLevelsAreSubtotals="1" fieldPosition="0"/>
    </format>
    <format dxfId="33">
      <pivotArea field="-2" type="button" dataOnly="0" labelOnly="1" outline="0" axis="axisCol" fieldPosition="0"/>
    </format>
    <format dxfId="32">
      <pivotArea field="-2" type="button" dataOnly="0" labelOnly="1" outline="0" axis="axisCol" fieldPosition="0"/>
    </format>
    <format dxfId="31">
      <pivotArea field="-2" type="button" dataOnly="0" labelOnly="1" outline="0" axis="axisCol" fieldPosition="0"/>
    </format>
    <format dxfId="30">
      <pivotArea outline="0" fieldPosition="0">
        <references count="1">
          <reference field="4294967294" count="1" selected="0">
            <x v="0"/>
          </reference>
        </references>
      </pivotArea>
    </format>
    <format dxfId="29">
      <pivotArea type="topRight" dataOnly="0" labelOnly="1" outline="0" fieldPosition="0"/>
    </format>
    <format dxfId="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">
      <pivotArea outline="0" fieldPosition="0">
        <references count="1">
          <reference field="4294967294" count="1" selected="0">
            <x v="0"/>
          </reference>
        </references>
      </pivotArea>
    </format>
    <format dxfId="26">
      <pivotArea type="topRight" dataOnly="0" labelOnly="1" outline="0" fieldPosition="0"/>
    </format>
    <format dxfId="25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1">
    <chartFormat chart="6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31264-D1EE-4A0B-8270-37F52B0B9256}" name="TablaDinámica56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308:D311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2">
    <i>
      <x/>
      <x v="11"/>
    </i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76">
      <pivotArea field="12" type="button" dataOnly="0" labelOnly="1" outline="0" axis="axisPage" fieldPosition="0"/>
    </format>
    <format dxfId="75">
      <pivotArea field="12" type="button" dataOnly="0" labelOnly="1" outline="0" axis="axisPage" fieldPosition="0"/>
    </format>
    <format dxfId="74">
      <pivotArea dataOnly="0" labelOnly="1" outline="0" fieldPosition="0">
        <references count="1">
          <reference field="12" count="0"/>
        </references>
      </pivotArea>
    </format>
    <format dxfId="73">
      <pivotArea dataOnly="0" labelOnly="1" outline="0" fieldPosition="0">
        <references count="1">
          <reference field="12" count="0"/>
        </references>
      </pivotArea>
    </format>
    <format dxfId="72">
      <pivotArea dataOnly="0" labelOnly="1" outline="0" fieldPosition="0">
        <references count="1">
          <reference field="12" count="0"/>
        </references>
      </pivotArea>
    </format>
    <format dxfId="71">
      <pivotArea dataOnly="0" labelOnly="1" outline="0" fieldPosition="0">
        <references count="1">
          <reference field="12" count="0"/>
        </references>
      </pivotArea>
    </format>
    <format dxfId="70">
      <pivotArea field="12" type="button" dataOnly="0" labelOnly="1" outline="0" axis="axisPage" fieldPosition="0"/>
    </format>
    <format dxfId="69">
      <pivotArea field="12" type="button" dataOnly="0" labelOnly="1" outline="0" axis="axisPage" fieldPosition="0"/>
    </format>
    <format dxfId="68">
      <pivotArea dataOnly="0" labelOnly="1" outline="0" fieldPosition="0">
        <references count="1">
          <reference field="13" count="1">
            <x v="3"/>
          </reference>
        </references>
      </pivotArea>
    </format>
    <format dxfId="67">
      <pivotArea dataOnly="0" labelOnly="1" outline="0" fieldPosition="0">
        <references count="1">
          <reference field="13" count="1">
            <x v="3"/>
          </reference>
        </references>
      </pivotArea>
    </format>
    <format dxfId="66">
      <pivotArea field="12" type="button" dataOnly="0" labelOnly="1" outline="0" axis="axisPage" fieldPosition="0"/>
    </format>
    <format dxfId="65">
      <pivotArea field="15" type="button" dataOnly="0" labelOnly="1" outline="0" axis="axisRow" fieldPosition="1"/>
    </format>
    <format dxfId="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3">
      <pivotArea field="15" type="button" dataOnly="0" labelOnly="1" outline="0" axis="axisRow" fieldPosition="1"/>
    </format>
    <format dxfId="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1">
      <pivotArea grandRow="1" outline="0" collapsedLevelsAreSubtotals="1" fieldPosition="0"/>
    </format>
    <format dxfId="60">
      <pivotArea grandRow="1" outline="0" collapsedLevelsAreSubtotals="1" fieldPosition="0"/>
    </format>
    <format dxfId="59">
      <pivotArea field="-2" type="button" dataOnly="0" labelOnly="1" outline="0" axis="axisCol" fieldPosition="0"/>
    </format>
    <format dxfId="58">
      <pivotArea field="-2" type="button" dataOnly="0" labelOnly="1" outline="0" axis="axisCol" fieldPosition="0"/>
    </format>
    <format dxfId="57">
      <pivotArea field="-2" type="button" dataOnly="0" labelOnly="1" outline="0" axis="axisCol" fieldPosition="0"/>
    </format>
    <format dxfId="56">
      <pivotArea outline="0" fieldPosition="0">
        <references count="1">
          <reference field="4294967294" count="1" selected="0">
            <x v="0"/>
          </reference>
        </references>
      </pivotArea>
    </format>
    <format dxfId="55">
      <pivotArea type="topRight" dataOnly="0" labelOnly="1" outline="0" fieldPosition="0"/>
    </format>
    <format dxfId="5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">
      <pivotArea outline="0" fieldPosition="0">
        <references count="1">
          <reference field="4294967294" count="1" selected="0">
            <x v="0"/>
          </reference>
        </references>
      </pivotArea>
    </format>
    <format dxfId="52">
      <pivotArea type="topRight" dataOnly="0" labelOnly="1" outline="0" fieldPosition="0"/>
    </format>
    <format dxfId="51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528C49-A9BC-481E-B750-D68FA4252CA7}" name="TablaDinámica41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119:D121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h="1" m="1" x="25"/>
        <item h="1" m="1" x="34"/>
        <item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102">
      <pivotArea field="12" type="button" dataOnly="0" labelOnly="1" outline="0" axis="axisPage" fieldPosition="0"/>
    </format>
    <format dxfId="101">
      <pivotArea field="12" type="button" dataOnly="0" labelOnly="1" outline="0" axis="axisPage" fieldPosition="0"/>
    </format>
    <format dxfId="100">
      <pivotArea dataOnly="0" labelOnly="1" outline="0" fieldPosition="0">
        <references count="1">
          <reference field="12" count="0"/>
        </references>
      </pivotArea>
    </format>
    <format dxfId="99">
      <pivotArea dataOnly="0" labelOnly="1" outline="0" fieldPosition="0">
        <references count="1">
          <reference field="12" count="0"/>
        </references>
      </pivotArea>
    </format>
    <format dxfId="98">
      <pivotArea dataOnly="0" labelOnly="1" outline="0" fieldPosition="0">
        <references count="1">
          <reference field="12" count="0"/>
        </references>
      </pivotArea>
    </format>
    <format dxfId="97">
      <pivotArea dataOnly="0" labelOnly="1" outline="0" fieldPosition="0">
        <references count="1">
          <reference field="12" count="0"/>
        </references>
      </pivotArea>
    </format>
    <format dxfId="96">
      <pivotArea field="12" type="button" dataOnly="0" labelOnly="1" outline="0" axis="axisPage" fieldPosition="0"/>
    </format>
    <format dxfId="95">
      <pivotArea field="12" type="button" dataOnly="0" labelOnly="1" outline="0" axis="axisPage" fieldPosition="0"/>
    </format>
    <format dxfId="94">
      <pivotArea dataOnly="0" labelOnly="1" outline="0" fieldPosition="0">
        <references count="1">
          <reference field="13" count="1">
            <x v="3"/>
          </reference>
        </references>
      </pivotArea>
    </format>
    <format dxfId="93">
      <pivotArea dataOnly="0" labelOnly="1" outline="0" fieldPosition="0">
        <references count="1">
          <reference field="13" count="1">
            <x v="3"/>
          </reference>
        </references>
      </pivotArea>
    </format>
    <format dxfId="92">
      <pivotArea field="12" type="button" dataOnly="0" labelOnly="1" outline="0" axis="axisPage" fieldPosition="0"/>
    </format>
    <format dxfId="91">
      <pivotArea field="15" type="button" dataOnly="0" labelOnly="1" outline="0" axis="axisRow" fieldPosition="1"/>
    </format>
    <format dxfId="9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9">
      <pivotArea field="15" type="button" dataOnly="0" labelOnly="1" outline="0" axis="axisRow" fieldPosition="1"/>
    </format>
    <format dxfId="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7">
      <pivotArea grandRow="1" outline="0" collapsedLevelsAreSubtotals="1" fieldPosition="0"/>
    </format>
    <format dxfId="86">
      <pivotArea grandRow="1" outline="0" collapsedLevelsAreSubtotals="1" fieldPosition="0"/>
    </format>
    <format dxfId="85">
      <pivotArea field="-2" type="button" dataOnly="0" labelOnly="1" outline="0" axis="axisCol" fieldPosition="0"/>
    </format>
    <format dxfId="84">
      <pivotArea field="-2" type="button" dataOnly="0" labelOnly="1" outline="0" axis="axisCol" fieldPosition="0"/>
    </format>
    <format dxfId="83">
      <pivotArea field="-2" type="button" dataOnly="0" labelOnly="1" outline="0" axis="axisCol" fieldPosition="0"/>
    </format>
    <format dxfId="82">
      <pivotArea outline="0" fieldPosition="0">
        <references count="1">
          <reference field="4294967294" count="1" selected="0">
            <x v="0"/>
          </reference>
        </references>
      </pivotArea>
    </format>
    <format dxfId="81">
      <pivotArea type="topRight" dataOnly="0" labelOnly="1" outline="0" fieldPosition="0"/>
    </format>
    <format dxfId="8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9">
      <pivotArea outline="0" fieldPosition="0">
        <references count="1">
          <reference field="4294967294" count="1" selected="0">
            <x v="0"/>
          </reference>
        </references>
      </pivotArea>
    </format>
    <format dxfId="78">
      <pivotArea type="topRight" dataOnly="0" labelOnly="1" outline="0" fieldPosition="0"/>
    </format>
    <format dxfId="77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94F331-6B0F-4E94-B2CE-887AB276050C}" name="TablaDinámica87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453:D455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7">
    <format dxfId="129">
      <pivotArea field="12" type="button" dataOnly="0" labelOnly="1" outline="0" axis="axisPage" fieldPosition="0"/>
    </format>
    <format dxfId="128">
      <pivotArea field="12" type="button" dataOnly="0" labelOnly="1" outline="0" axis="axisPage" fieldPosition="0"/>
    </format>
    <format dxfId="127">
      <pivotArea dataOnly="0" labelOnly="1" outline="0" fieldPosition="0">
        <references count="1">
          <reference field="12" count="0"/>
        </references>
      </pivotArea>
    </format>
    <format dxfId="126">
      <pivotArea dataOnly="0" labelOnly="1" outline="0" fieldPosition="0">
        <references count="1">
          <reference field="12" count="0"/>
        </references>
      </pivotArea>
    </format>
    <format dxfId="125">
      <pivotArea dataOnly="0" labelOnly="1" outline="0" fieldPosition="0">
        <references count="1">
          <reference field="12" count="0"/>
        </references>
      </pivotArea>
    </format>
    <format dxfId="124">
      <pivotArea dataOnly="0" labelOnly="1" outline="0" fieldPosition="0">
        <references count="1">
          <reference field="12" count="0"/>
        </references>
      </pivotArea>
    </format>
    <format dxfId="123">
      <pivotArea field="12" type="button" dataOnly="0" labelOnly="1" outline="0" axis="axisPage" fieldPosition="0"/>
    </format>
    <format dxfId="122">
      <pivotArea field="12" type="button" dataOnly="0" labelOnly="1" outline="0" axis="axisPage" fieldPosition="0"/>
    </format>
    <format dxfId="121">
      <pivotArea dataOnly="0" labelOnly="1" outline="0" fieldPosition="0">
        <references count="1">
          <reference field="13" count="1">
            <x v="3"/>
          </reference>
        </references>
      </pivotArea>
    </format>
    <format dxfId="120">
      <pivotArea dataOnly="0" labelOnly="1" outline="0" fieldPosition="0">
        <references count="1">
          <reference field="13" count="1">
            <x v="3"/>
          </reference>
        </references>
      </pivotArea>
    </format>
    <format dxfId="119">
      <pivotArea field="12" type="button" dataOnly="0" labelOnly="1" outline="0" axis="axisPage" fieldPosition="0"/>
    </format>
    <format dxfId="118">
      <pivotArea field="15" type="button" dataOnly="0" labelOnly="1" outline="0" axis="axisRow" fieldPosition="1"/>
    </format>
    <format dxfId="1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6">
      <pivotArea field="15" type="button" dataOnly="0" labelOnly="1" outline="0" axis="axisRow" fieldPosition="1"/>
    </format>
    <format dxfId="1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4">
      <pivotArea grandRow="1" outline="0" collapsedLevelsAreSubtotals="1" fieldPosition="0"/>
    </format>
    <format dxfId="113">
      <pivotArea grandRow="1" outline="0" collapsedLevelsAreSubtotals="1" fieldPosition="0"/>
    </format>
    <format dxfId="112">
      <pivotArea field="-2" type="button" dataOnly="0" labelOnly="1" outline="0" axis="axisCol" fieldPosition="0"/>
    </format>
    <format dxfId="111">
      <pivotArea field="-2" type="button" dataOnly="0" labelOnly="1" outline="0" axis="axisCol" fieldPosition="0"/>
    </format>
    <format dxfId="110">
      <pivotArea field="-2" type="button" dataOnly="0" labelOnly="1" outline="0" axis="axisCol" fieldPosition="0"/>
    </format>
    <format dxfId="109">
      <pivotArea outline="0" fieldPosition="0">
        <references count="1">
          <reference field="4294967294" count="1" selected="0">
            <x v="0"/>
          </reference>
        </references>
      </pivotArea>
    </format>
    <format dxfId="108">
      <pivotArea type="topRight" dataOnly="0" labelOnly="1" outline="0" fieldPosition="0"/>
    </format>
    <format dxfId="1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6">
      <pivotArea outline="0" fieldPosition="0">
        <references count="1">
          <reference field="4294967294" count="1" selected="0">
            <x v="0"/>
          </reference>
        </references>
      </pivotArea>
    </format>
    <format dxfId="105">
      <pivotArea type="topRight" dataOnly="0" labelOnly="1" outline="0" fieldPosition="0"/>
    </format>
    <format dxfId="10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3">
      <pivotArea dataOnly="0" labelOnly="1" outline="0" fieldPosition="0">
        <references count="1">
          <reference field="12" count="0"/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6AB678-9194-4060-AA40-9F57C90EF152}" name="TablaDinámica40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131:D133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h="1" m="1" x="25"/>
        <item h="1" m="1" x="34"/>
        <item h="1" m="1" x="39"/>
        <item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155">
      <pivotArea field="12" type="button" dataOnly="0" labelOnly="1" outline="0" axis="axisPage" fieldPosition="0"/>
    </format>
    <format dxfId="154">
      <pivotArea field="12" type="button" dataOnly="0" labelOnly="1" outline="0" axis="axisPage" fieldPosition="0"/>
    </format>
    <format dxfId="153">
      <pivotArea dataOnly="0" labelOnly="1" outline="0" fieldPosition="0">
        <references count="1">
          <reference field="12" count="0"/>
        </references>
      </pivotArea>
    </format>
    <format dxfId="152">
      <pivotArea dataOnly="0" labelOnly="1" outline="0" fieldPosition="0">
        <references count="1">
          <reference field="12" count="0"/>
        </references>
      </pivotArea>
    </format>
    <format dxfId="151">
      <pivotArea dataOnly="0" labelOnly="1" outline="0" fieldPosition="0">
        <references count="1">
          <reference field="12" count="0"/>
        </references>
      </pivotArea>
    </format>
    <format dxfId="150">
      <pivotArea dataOnly="0" labelOnly="1" outline="0" fieldPosition="0">
        <references count="1">
          <reference field="12" count="0"/>
        </references>
      </pivotArea>
    </format>
    <format dxfId="149">
      <pivotArea field="12" type="button" dataOnly="0" labelOnly="1" outline="0" axis="axisPage" fieldPosition="0"/>
    </format>
    <format dxfId="148">
      <pivotArea field="12" type="button" dataOnly="0" labelOnly="1" outline="0" axis="axisPage" fieldPosition="0"/>
    </format>
    <format dxfId="147">
      <pivotArea dataOnly="0" labelOnly="1" outline="0" fieldPosition="0">
        <references count="1">
          <reference field="13" count="1">
            <x v="3"/>
          </reference>
        </references>
      </pivotArea>
    </format>
    <format dxfId="146">
      <pivotArea dataOnly="0" labelOnly="1" outline="0" fieldPosition="0">
        <references count="1">
          <reference field="13" count="1">
            <x v="3"/>
          </reference>
        </references>
      </pivotArea>
    </format>
    <format dxfId="145">
      <pivotArea field="12" type="button" dataOnly="0" labelOnly="1" outline="0" axis="axisPage" fieldPosition="0"/>
    </format>
    <format dxfId="144">
      <pivotArea field="15" type="button" dataOnly="0" labelOnly="1" outline="0" axis="axisRow" fieldPosition="1"/>
    </format>
    <format dxfId="1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2">
      <pivotArea field="15" type="button" dataOnly="0" labelOnly="1" outline="0" axis="axisRow" fieldPosition="1"/>
    </format>
    <format dxfId="14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0">
      <pivotArea grandRow="1" outline="0" collapsedLevelsAreSubtotals="1" fieldPosition="0"/>
    </format>
    <format dxfId="139">
      <pivotArea grandRow="1" outline="0" collapsedLevelsAreSubtotals="1" fieldPosition="0"/>
    </format>
    <format dxfId="138">
      <pivotArea field="-2" type="button" dataOnly="0" labelOnly="1" outline="0" axis="axisCol" fieldPosition="0"/>
    </format>
    <format dxfId="137">
      <pivotArea field="-2" type="button" dataOnly="0" labelOnly="1" outline="0" axis="axisCol" fieldPosition="0"/>
    </format>
    <format dxfId="136">
      <pivotArea field="-2" type="button" dataOnly="0" labelOnly="1" outline="0" axis="axisCol" fieldPosition="0"/>
    </format>
    <format dxfId="135">
      <pivotArea outline="0" fieldPosition="0">
        <references count="1">
          <reference field="4294967294" count="1" selected="0">
            <x v="0"/>
          </reference>
        </references>
      </pivotArea>
    </format>
    <format dxfId="134">
      <pivotArea type="topRight" dataOnly="0" labelOnly="1" outline="0" fieldPosition="0"/>
    </format>
    <format dxfId="1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2">
      <pivotArea outline="0" fieldPosition="0">
        <references count="1">
          <reference field="4294967294" count="1" selected="0">
            <x v="0"/>
          </reference>
        </references>
      </pivotArea>
    </format>
    <format dxfId="131">
      <pivotArea type="topRight" dataOnly="0" labelOnly="1" outline="0" fieldPosition="0"/>
    </format>
    <format dxfId="13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E34C3D-D58F-4D39-82EE-55D85E39F8EF}" name="TablaDinámica83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345:D347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181">
      <pivotArea field="12" type="button" dataOnly="0" labelOnly="1" outline="0" axis="axisPage" fieldPosition="0"/>
    </format>
    <format dxfId="180">
      <pivotArea field="12" type="button" dataOnly="0" labelOnly="1" outline="0" axis="axisPage" fieldPosition="0"/>
    </format>
    <format dxfId="179">
      <pivotArea dataOnly="0" labelOnly="1" outline="0" fieldPosition="0">
        <references count="1">
          <reference field="12" count="0"/>
        </references>
      </pivotArea>
    </format>
    <format dxfId="178">
      <pivotArea dataOnly="0" labelOnly="1" outline="0" fieldPosition="0">
        <references count="1">
          <reference field="12" count="0"/>
        </references>
      </pivotArea>
    </format>
    <format dxfId="177">
      <pivotArea dataOnly="0" labelOnly="1" outline="0" fieldPosition="0">
        <references count="1">
          <reference field="12" count="0"/>
        </references>
      </pivotArea>
    </format>
    <format dxfId="176">
      <pivotArea dataOnly="0" labelOnly="1" outline="0" fieldPosition="0">
        <references count="1">
          <reference field="12" count="0"/>
        </references>
      </pivotArea>
    </format>
    <format dxfId="175">
      <pivotArea field="12" type="button" dataOnly="0" labelOnly="1" outline="0" axis="axisPage" fieldPosition="0"/>
    </format>
    <format dxfId="174">
      <pivotArea field="12" type="button" dataOnly="0" labelOnly="1" outline="0" axis="axisPage" fieldPosition="0"/>
    </format>
    <format dxfId="173">
      <pivotArea dataOnly="0" labelOnly="1" outline="0" fieldPosition="0">
        <references count="1">
          <reference field="13" count="1">
            <x v="3"/>
          </reference>
        </references>
      </pivotArea>
    </format>
    <format dxfId="172">
      <pivotArea dataOnly="0" labelOnly="1" outline="0" fieldPosition="0">
        <references count="1">
          <reference field="13" count="1">
            <x v="3"/>
          </reference>
        </references>
      </pivotArea>
    </format>
    <format dxfId="171">
      <pivotArea field="12" type="button" dataOnly="0" labelOnly="1" outline="0" axis="axisPage" fieldPosition="0"/>
    </format>
    <format dxfId="170">
      <pivotArea field="15" type="button" dataOnly="0" labelOnly="1" outline="0" axis="axisRow" fieldPosition="1"/>
    </format>
    <format dxfId="16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8">
      <pivotArea field="15" type="button" dataOnly="0" labelOnly="1" outline="0" axis="axisRow" fieldPosition="1"/>
    </format>
    <format dxfId="1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6">
      <pivotArea grandRow="1" outline="0" collapsedLevelsAreSubtotals="1" fieldPosition="0"/>
    </format>
    <format dxfId="165">
      <pivotArea grandRow="1" outline="0" collapsedLevelsAreSubtotals="1" fieldPosition="0"/>
    </format>
    <format dxfId="164">
      <pivotArea field="-2" type="button" dataOnly="0" labelOnly="1" outline="0" axis="axisCol" fieldPosition="0"/>
    </format>
    <format dxfId="163">
      <pivotArea field="-2" type="button" dataOnly="0" labelOnly="1" outline="0" axis="axisCol" fieldPosition="0"/>
    </format>
    <format dxfId="162">
      <pivotArea field="-2" type="button" dataOnly="0" labelOnly="1" outline="0" axis="axisCol" fieldPosition="0"/>
    </format>
    <format dxfId="161">
      <pivotArea outline="0" fieldPosition="0">
        <references count="1">
          <reference field="4294967294" count="1" selected="0">
            <x v="0"/>
          </reference>
        </references>
      </pivotArea>
    </format>
    <format dxfId="160">
      <pivotArea type="topRight" dataOnly="0" labelOnly="1" outline="0" fieldPosition="0"/>
    </format>
    <format dxfId="15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8">
      <pivotArea outline="0" fieldPosition="0">
        <references count="1">
          <reference field="4294967294" count="1" selected="0">
            <x v="0"/>
          </reference>
        </references>
      </pivotArea>
    </format>
    <format dxfId="157">
      <pivotArea type="topRight" dataOnly="0" labelOnly="1" outline="0" fieldPosition="0"/>
    </format>
    <format dxfId="156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A5F8A0-384D-40E2-92E9-D47F05228514}" name="TablaDinámica78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429:D431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207">
      <pivotArea field="12" type="button" dataOnly="0" labelOnly="1" outline="0" axis="axisPage" fieldPosition="0"/>
    </format>
    <format dxfId="206">
      <pivotArea field="12" type="button" dataOnly="0" labelOnly="1" outline="0" axis="axisPage" fieldPosition="0"/>
    </format>
    <format dxfId="205">
      <pivotArea dataOnly="0" labelOnly="1" outline="0" fieldPosition="0">
        <references count="1">
          <reference field="12" count="0"/>
        </references>
      </pivotArea>
    </format>
    <format dxfId="204">
      <pivotArea dataOnly="0" labelOnly="1" outline="0" fieldPosition="0">
        <references count="1">
          <reference field="12" count="0"/>
        </references>
      </pivotArea>
    </format>
    <format dxfId="203">
      <pivotArea dataOnly="0" labelOnly="1" outline="0" fieldPosition="0">
        <references count="1">
          <reference field="12" count="0"/>
        </references>
      </pivotArea>
    </format>
    <format dxfId="202">
      <pivotArea dataOnly="0" labelOnly="1" outline="0" fieldPosition="0">
        <references count="1">
          <reference field="12" count="0"/>
        </references>
      </pivotArea>
    </format>
    <format dxfId="201">
      <pivotArea field="12" type="button" dataOnly="0" labelOnly="1" outline="0" axis="axisPage" fieldPosition="0"/>
    </format>
    <format dxfId="200">
      <pivotArea field="12" type="button" dataOnly="0" labelOnly="1" outline="0" axis="axisPage" fieldPosition="0"/>
    </format>
    <format dxfId="199">
      <pivotArea dataOnly="0" labelOnly="1" outline="0" fieldPosition="0">
        <references count="1">
          <reference field="13" count="1">
            <x v="3"/>
          </reference>
        </references>
      </pivotArea>
    </format>
    <format dxfId="198">
      <pivotArea dataOnly="0" labelOnly="1" outline="0" fieldPosition="0">
        <references count="1">
          <reference field="13" count="1">
            <x v="3"/>
          </reference>
        </references>
      </pivotArea>
    </format>
    <format dxfId="197">
      <pivotArea field="12" type="button" dataOnly="0" labelOnly="1" outline="0" axis="axisPage" fieldPosition="0"/>
    </format>
    <format dxfId="196">
      <pivotArea field="15" type="button" dataOnly="0" labelOnly="1" outline="0" axis="axisRow" fieldPosition="1"/>
    </format>
    <format dxfId="19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4">
      <pivotArea field="15" type="button" dataOnly="0" labelOnly="1" outline="0" axis="axisRow" fieldPosition="1"/>
    </format>
    <format dxfId="19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2">
      <pivotArea grandRow="1" outline="0" collapsedLevelsAreSubtotals="1" fieldPosition="0"/>
    </format>
    <format dxfId="191">
      <pivotArea grandRow="1" outline="0" collapsedLevelsAreSubtotals="1" fieldPosition="0"/>
    </format>
    <format dxfId="190">
      <pivotArea field="-2" type="button" dataOnly="0" labelOnly="1" outline="0" axis="axisCol" fieldPosition="0"/>
    </format>
    <format dxfId="189">
      <pivotArea field="-2" type="button" dataOnly="0" labelOnly="1" outline="0" axis="axisCol" fieldPosition="0"/>
    </format>
    <format dxfId="188">
      <pivotArea field="-2" type="button" dataOnly="0" labelOnly="1" outline="0" axis="axisCol" fieldPosition="0"/>
    </format>
    <format dxfId="187">
      <pivotArea outline="0" fieldPosition="0">
        <references count="1">
          <reference field="4294967294" count="1" selected="0">
            <x v="0"/>
          </reference>
        </references>
      </pivotArea>
    </format>
    <format dxfId="186">
      <pivotArea type="topRight" dataOnly="0" labelOnly="1" outline="0" fieldPosition="0"/>
    </format>
    <format dxfId="18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4">
      <pivotArea outline="0" fieldPosition="0">
        <references count="1">
          <reference field="4294967294" count="1" selected="0">
            <x v="0"/>
          </reference>
        </references>
      </pivotArea>
    </format>
    <format dxfId="183">
      <pivotArea type="topRight" dataOnly="0" labelOnly="1" outline="0" fieldPosition="0"/>
    </format>
    <format dxfId="182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82717C-0870-4ADD-8D0F-50CBB3ADEC72}" name="TablaDinámica80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405:D407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233">
      <pivotArea field="12" type="button" dataOnly="0" labelOnly="1" outline="0" axis="axisPage" fieldPosition="0"/>
    </format>
    <format dxfId="232">
      <pivotArea field="12" type="button" dataOnly="0" labelOnly="1" outline="0" axis="axisPage" fieldPosition="0"/>
    </format>
    <format dxfId="231">
      <pivotArea dataOnly="0" labelOnly="1" outline="0" fieldPosition="0">
        <references count="1">
          <reference field="12" count="0"/>
        </references>
      </pivotArea>
    </format>
    <format dxfId="230">
      <pivotArea dataOnly="0" labelOnly="1" outline="0" fieldPosition="0">
        <references count="1">
          <reference field="12" count="0"/>
        </references>
      </pivotArea>
    </format>
    <format dxfId="229">
      <pivotArea dataOnly="0" labelOnly="1" outline="0" fieldPosition="0">
        <references count="1">
          <reference field="12" count="0"/>
        </references>
      </pivotArea>
    </format>
    <format dxfId="228">
      <pivotArea dataOnly="0" labelOnly="1" outline="0" fieldPosition="0">
        <references count="1">
          <reference field="12" count="0"/>
        </references>
      </pivotArea>
    </format>
    <format dxfId="227">
      <pivotArea field="12" type="button" dataOnly="0" labelOnly="1" outline="0" axis="axisPage" fieldPosition="0"/>
    </format>
    <format dxfId="226">
      <pivotArea field="12" type="button" dataOnly="0" labelOnly="1" outline="0" axis="axisPage" fieldPosition="0"/>
    </format>
    <format dxfId="225">
      <pivotArea dataOnly="0" labelOnly="1" outline="0" fieldPosition="0">
        <references count="1">
          <reference field="13" count="1">
            <x v="3"/>
          </reference>
        </references>
      </pivotArea>
    </format>
    <format dxfId="224">
      <pivotArea dataOnly="0" labelOnly="1" outline="0" fieldPosition="0">
        <references count="1">
          <reference field="13" count="1">
            <x v="3"/>
          </reference>
        </references>
      </pivotArea>
    </format>
    <format dxfId="223">
      <pivotArea field="12" type="button" dataOnly="0" labelOnly="1" outline="0" axis="axisPage" fieldPosition="0"/>
    </format>
    <format dxfId="222">
      <pivotArea field="15" type="button" dataOnly="0" labelOnly="1" outline="0" axis="axisRow" fieldPosition="1"/>
    </format>
    <format dxfId="2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0">
      <pivotArea field="15" type="button" dataOnly="0" labelOnly="1" outline="0" axis="axisRow" fieldPosition="1"/>
    </format>
    <format dxfId="2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8">
      <pivotArea grandRow="1" outline="0" collapsedLevelsAreSubtotals="1" fieldPosition="0"/>
    </format>
    <format dxfId="217">
      <pivotArea grandRow="1" outline="0" collapsedLevelsAreSubtotals="1" fieldPosition="0"/>
    </format>
    <format dxfId="216">
      <pivotArea field="-2" type="button" dataOnly="0" labelOnly="1" outline="0" axis="axisCol" fieldPosition="0"/>
    </format>
    <format dxfId="215">
      <pivotArea field="-2" type="button" dataOnly="0" labelOnly="1" outline="0" axis="axisCol" fieldPosition="0"/>
    </format>
    <format dxfId="214">
      <pivotArea field="-2" type="button" dataOnly="0" labelOnly="1" outline="0" axis="axisCol" fieldPosition="0"/>
    </format>
    <format dxfId="213">
      <pivotArea outline="0" fieldPosition="0">
        <references count="1">
          <reference field="4294967294" count="1" selected="0">
            <x v="0"/>
          </reference>
        </references>
      </pivotArea>
    </format>
    <format dxfId="212">
      <pivotArea type="topRight" dataOnly="0" labelOnly="1" outline="0" fieldPosition="0"/>
    </format>
    <format dxfId="21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0">
      <pivotArea outline="0" fieldPosition="0">
        <references count="1">
          <reference field="4294967294" count="1" selected="0">
            <x v="0"/>
          </reference>
        </references>
      </pivotArea>
    </format>
    <format dxfId="209">
      <pivotArea type="topRight" dataOnly="0" labelOnly="1" outline="0" fieldPosition="0"/>
    </format>
    <format dxfId="208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3427AA-A97E-4707-8085-8D33DD15B50E}" name="TablaDinámica47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170:D172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259">
      <pivotArea field="12" type="button" dataOnly="0" labelOnly="1" outline="0" axis="axisPage" fieldPosition="0"/>
    </format>
    <format dxfId="258">
      <pivotArea field="12" type="button" dataOnly="0" labelOnly="1" outline="0" axis="axisPage" fieldPosition="0"/>
    </format>
    <format dxfId="257">
      <pivotArea dataOnly="0" labelOnly="1" outline="0" fieldPosition="0">
        <references count="1">
          <reference field="12" count="0"/>
        </references>
      </pivotArea>
    </format>
    <format dxfId="256">
      <pivotArea dataOnly="0" labelOnly="1" outline="0" fieldPosition="0">
        <references count="1">
          <reference field="12" count="0"/>
        </references>
      </pivotArea>
    </format>
    <format dxfId="255">
      <pivotArea dataOnly="0" labelOnly="1" outline="0" fieldPosition="0">
        <references count="1">
          <reference field="12" count="0"/>
        </references>
      </pivotArea>
    </format>
    <format dxfId="254">
      <pivotArea dataOnly="0" labelOnly="1" outline="0" fieldPosition="0">
        <references count="1">
          <reference field="12" count="0"/>
        </references>
      </pivotArea>
    </format>
    <format dxfId="253">
      <pivotArea field="12" type="button" dataOnly="0" labelOnly="1" outline="0" axis="axisPage" fieldPosition="0"/>
    </format>
    <format dxfId="252">
      <pivotArea field="12" type="button" dataOnly="0" labelOnly="1" outline="0" axis="axisPage" fieldPosition="0"/>
    </format>
    <format dxfId="251">
      <pivotArea dataOnly="0" labelOnly="1" outline="0" fieldPosition="0">
        <references count="1">
          <reference field="13" count="1">
            <x v="3"/>
          </reference>
        </references>
      </pivotArea>
    </format>
    <format dxfId="250">
      <pivotArea dataOnly="0" labelOnly="1" outline="0" fieldPosition="0">
        <references count="1">
          <reference field="13" count="1">
            <x v="3"/>
          </reference>
        </references>
      </pivotArea>
    </format>
    <format dxfId="249">
      <pivotArea field="12" type="button" dataOnly="0" labelOnly="1" outline="0" axis="axisPage" fieldPosition="0"/>
    </format>
    <format dxfId="248">
      <pivotArea field="15" type="button" dataOnly="0" labelOnly="1" outline="0" axis="axisRow" fieldPosition="1"/>
    </format>
    <format dxfId="2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6">
      <pivotArea field="15" type="button" dataOnly="0" labelOnly="1" outline="0" axis="axisRow" fieldPosition="1"/>
    </format>
    <format dxfId="2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4">
      <pivotArea grandRow="1" outline="0" collapsedLevelsAreSubtotals="1" fieldPosition="0"/>
    </format>
    <format dxfId="243">
      <pivotArea grandRow="1" outline="0" collapsedLevelsAreSubtotals="1" fieldPosition="0"/>
    </format>
    <format dxfId="242">
      <pivotArea field="-2" type="button" dataOnly="0" labelOnly="1" outline="0" axis="axisValues" fieldPosition="0"/>
    </format>
    <format dxfId="241">
      <pivotArea field="-2" type="button" dataOnly="0" labelOnly="1" outline="0" axis="axisValues" fieldPosition="0"/>
    </format>
    <format dxfId="240">
      <pivotArea field="-2" type="button" dataOnly="0" labelOnly="1" outline="0" axis="axisValues" fieldPosition="0"/>
    </format>
    <format dxfId="239">
      <pivotArea outline="0" fieldPosition="0">
        <references count="1">
          <reference field="4294967294" count="1" selected="0">
            <x v="0"/>
          </reference>
        </references>
      </pivotArea>
    </format>
    <format dxfId="238">
      <pivotArea type="topRight" dataOnly="0" labelOnly="1" outline="0" fieldPosition="0"/>
    </format>
    <format dxfId="2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6">
      <pivotArea outline="0" fieldPosition="0">
        <references count="1">
          <reference field="4294967294" count="1" selected="0">
            <x v="0"/>
          </reference>
        </references>
      </pivotArea>
    </format>
    <format dxfId="235">
      <pivotArea type="topRight" dataOnly="0" labelOnly="1" outline="0" fieldPosition="0"/>
    </format>
    <format dxfId="234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aDinámica2" cacheId="35" applyNumberFormats="0" applyBorderFormats="0" applyFontFormats="0" applyPatternFormats="0" applyAlignmentFormats="0" applyWidthHeightFormats="1" dataCaption="Valores" updatedVersion="8" minRefreshableVersion="3" itemPrintTitles="1" createdVersion="6" indent="0" compact="0" compactData="0" gridDropZones="1" multipleFieldFilters="0" chartFormat="1" rowHeaderCaption="SUBLOTE">
  <location ref="D6:G31" firstHeaderRow="1" firstDataRow="2" firstDataCol="2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Sublote" axis="axisRow" compact="0" outline="0" showAll="0" defaultSubtotal="0">
      <items count="55">
        <item sd="0" x="0"/>
        <item sd="0" m="1" x="24"/>
        <item sd="0" m="1" x="42"/>
        <item sd="0" m="1" x="33"/>
        <item sd="0" m="1" x="44"/>
        <item sd="0" m="1" x="53"/>
        <item sd="0" m="1" x="25"/>
        <item sd="0" m="1" x="34"/>
        <item sd="0" m="1" x="39"/>
        <item sd="0" m="1" x="46"/>
        <item sd="0" x="19"/>
        <item m="1" x="50"/>
        <item sd="0" m="1" x="52"/>
        <item sd="0" m="1" x="43"/>
        <item sd="0" m="1" x="54"/>
        <item m="1" x="27"/>
        <item m="1" x="29"/>
        <item m="1" x="31"/>
        <item m="1" x="28"/>
        <item m="1" x="30"/>
        <item m="1" x="45"/>
        <item m="1" x="51"/>
        <item h="1" x="21"/>
        <item sd="0" m="1" x="26"/>
        <item sd="0" m="1" x="32"/>
        <item sd="0" m="1" x="35"/>
        <item sd="0" m="1" x="36"/>
        <item sd="0" m="1" x="37"/>
        <item sd="0" m="1" x="38"/>
        <item sd="0" m="1" x="40"/>
        <item sd="0" m="1" x="41"/>
        <item sd="0" x="3"/>
        <item sd="0" x="6"/>
        <item sd="0" m="1" x="47"/>
        <item sd="0" x="5"/>
        <item sd="0" x="4"/>
        <item sd="0" x="2"/>
        <item sd="0" x="7"/>
        <item sd="0" x="8"/>
        <item sd="0" x="9"/>
        <item sd="0" x="11"/>
        <item sd="0" x="10"/>
        <item sd="0" x="12"/>
        <item sd="0" x="1"/>
        <item sd="0" x="13"/>
        <item m="1" x="48"/>
        <item m="1" x="49"/>
        <item sd="0" x="14"/>
        <item sd="0" x="16"/>
        <item sd="0" x="15"/>
        <item sd="0" x="17"/>
        <item x="18"/>
        <item sd="0" x="20"/>
        <item x="22"/>
        <item x="2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Tipo" axis="axisRow" compact="0" outline="0" multipleItemSelectionAllowed="1" showAll="0" defaultSubtotal="0">
      <items count="14">
        <item h="1" x="4"/>
        <item x="0"/>
        <item m="1" x="13"/>
        <item x="3"/>
        <item h="1" m="1" x="12"/>
        <item h="1" m="1" x="7"/>
        <item x="1"/>
        <item m="1" x="8"/>
        <item h="1" m="1" x="10"/>
        <item h="1" m="1" x="5"/>
        <item m="1" x="9"/>
        <item m="1" x="11"/>
        <item x="2"/>
        <item h="1" m="1"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2"/>
    <field x="13"/>
  </rowFields>
  <rowItems count="24">
    <i>
      <x/>
    </i>
    <i>
      <x v="10"/>
    </i>
    <i>
      <x v="31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7"/>
    </i>
    <i>
      <x v="48"/>
    </i>
    <i>
      <x v="49"/>
    </i>
    <i>
      <x v="50"/>
    </i>
    <i>
      <x v="51"/>
      <x v="6"/>
    </i>
    <i>
      <x v="52"/>
    </i>
    <i>
      <x v="53"/>
      <x v="3"/>
    </i>
    <i>
      <x v="54"/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° de viajes" fld="10" subtotal="count" baseField="0" baseItem="0"/>
    <dataField name="TM Sublote" fld="19" baseField="12" baseItem="0" numFmtId="3"/>
  </dataFields>
  <formats count="25">
    <format dxfId="284">
      <pivotArea type="all" dataOnly="0" outline="0" fieldPosition="0"/>
    </format>
    <format dxfId="283">
      <pivotArea outline="0" collapsedLevelsAreSubtotals="1" fieldPosition="0"/>
    </format>
    <format dxfId="282">
      <pivotArea field="12" type="button" dataOnly="0" labelOnly="1" outline="0" axis="axisRow" fieldPosition="0"/>
    </format>
    <format dxfId="281">
      <pivotArea dataOnly="0" labelOnly="1" fieldPosition="0">
        <references count="1">
          <reference field="12" count="0"/>
        </references>
      </pivotArea>
    </format>
    <format dxfId="280">
      <pivotArea dataOnly="0" labelOnly="1" grandRow="1" outline="0" fieldPosition="0"/>
    </format>
    <format dxfId="279">
      <pivotArea type="all" dataOnly="0" outline="0" fieldPosition="0"/>
    </format>
    <format dxfId="278">
      <pivotArea outline="0" collapsedLevelsAreSubtotals="1" fieldPosition="0"/>
    </format>
    <format dxfId="277">
      <pivotArea field="12" type="button" dataOnly="0" labelOnly="1" outline="0" axis="axisRow" fieldPosition="0"/>
    </format>
    <format dxfId="276">
      <pivotArea dataOnly="0" labelOnly="1" fieldPosition="0">
        <references count="1">
          <reference field="12" count="0"/>
        </references>
      </pivotArea>
    </format>
    <format dxfId="275">
      <pivotArea dataOnly="0" labelOnly="1" grandRow="1" outline="0" fieldPosition="0"/>
    </format>
    <format dxfId="274">
      <pivotArea outline="0" fieldPosition="0">
        <references count="1">
          <reference field="4294967294" count="1">
            <x v="1"/>
          </reference>
        </references>
      </pivotArea>
    </format>
    <format dxfId="273">
      <pivotArea field="-2" type="button" dataOnly="0" labelOnly="1" outline="0" axis="axisCol" fieldPosition="0"/>
    </format>
    <format dxfId="272">
      <pivotArea dataOnly="0" labelOnly="1" outline="0" fieldPosition="0">
        <references count="1">
          <reference field="12" count="2">
            <x v="2"/>
            <x v="3"/>
          </reference>
        </references>
      </pivotArea>
    </format>
    <format dxfId="271">
      <pivotArea dataOnly="0" labelOnly="1" outline="0" fieldPosition="0">
        <references count="1">
          <reference field="12" count="2">
            <x v="2"/>
            <x v="3"/>
          </reference>
        </references>
      </pivotArea>
    </format>
    <format dxfId="270">
      <pivotArea dataOnly="0" labelOnly="1" outline="0" fieldPosition="0">
        <references count="1">
          <reference field="12" count="2">
            <x v="6"/>
            <x v="7"/>
          </reference>
        </references>
      </pivotArea>
    </format>
    <format dxfId="269">
      <pivotArea dataOnly="0" labelOnly="1" outline="0" offset="A256" fieldPosition="0">
        <references count="1">
          <reference field="12" count="1">
            <x v="6"/>
          </reference>
        </references>
      </pivotArea>
    </format>
    <format dxfId="268">
      <pivotArea dataOnly="0" labelOnly="1" outline="0" offset="A256" fieldPosition="0">
        <references count="1">
          <reference field="12" count="1">
            <x v="7"/>
          </reference>
        </references>
      </pivotArea>
    </format>
    <format dxfId="267">
      <pivotArea dataOnly="0" labelOnly="1" outline="0" offset="A256" fieldPosition="0">
        <references count="1">
          <reference field="12" count="1">
            <x v="2"/>
          </reference>
        </references>
      </pivotArea>
    </format>
    <format dxfId="266">
      <pivotArea dataOnly="0" labelOnly="1" outline="0" offset="A256" fieldPosition="0">
        <references count="1">
          <reference field="12" count="1">
            <x v="3"/>
          </reference>
        </references>
      </pivotArea>
    </format>
    <format dxfId="265">
      <pivotArea dataOnly="0" labelOnly="1" outline="0" fieldPosition="0">
        <references count="1">
          <reference field="12" count="1">
            <x v="35"/>
          </reference>
        </references>
      </pivotArea>
    </format>
    <format dxfId="264">
      <pivotArea dataOnly="0" labelOnly="1" outline="0" fieldPosition="0">
        <references count="1">
          <reference field="12" count="1">
            <x v="35"/>
          </reference>
        </references>
      </pivotArea>
    </format>
    <format dxfId="263">
      <pivotArea dataOnly="0" labelOnly="1" outline="0" fieldPosition="0">
        <references count="1">
          <reference field="12" count="3">
            <x v="39"/>
            <x v="40"/>
            <x v="41"/>
          </reference>
        </references>
      </pivotArea>
    </format>
    <format dxfId="262">
      <pivotArea dataOnly="0" labelOnly="1" outline="0" offset="A256" fieldPosition="0">
        <references count="1">
          <reference field="12" count="1">
            <x v="35"/>
          </reference>
        </references>
      </pivotArea>
    </format>
    <format dxfId="261">
      <pivotArea dataOnly="0" labelOnly="1" outline="0" offset="A256" fieldPosition="0">
        <references count="1">
          <reference field="12" count="1">
            <x v="42"/>
          </reference>
        </references>
      </pivotArea>
    </format>
    <format dxfId="260">
      <pivotArea dataOnly="0" labelOnly="1" outline="0" offset="A256" fieldPosition="0">
        <references count="1">
          <reference field="12" count="1">
            <x v="41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8FF29-D894-4C2A-A93C-9C1E1DC96596}" name="TablaDinámica81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369:D371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310">
      <pivotArea field="12" type="button" dataOnly="0" labelOnly="1" outline="0" axis="axisPage" fieldPosition="0"/>
    </format>
    <format dxfId="309">
      <pivotArea field="12" type="button" dataOnly="0" labelOnly="1" outline="0" axis="axisPage" fieldPosition="0"/>
    </format>
    <format dxfId="308">
      <pivotArea dataOnly="0" labelOnly="1" outline="0" fieldPosition="0">
        <references count="1">
          <reference field="12" count="0"/>
        </references>
      </pivotArea>
    </format>
    <format dxfId="307">
      <pivotArea dataOnly="0" labelOnly="1" outline="0" fieldPosition="0">
        <references count="1">
          <reference field="12" count="0"/>
        </references>
      </pivotArea>
    </format>
    <format dxfId="306">
      <pivotArea dataOnly="0" labelOnly="1" outline="0" fieldPosition="0">
        <references count="1">
          <reference field="12" count="0"/>
        </references>
      </pivotArea>
    </format>
    <format dxfId="305">
      <pivotArea dataOnly="0" labelOnly="1" outline="0" fieldPosition="0">
        <references count="1">
          <reference field="12" count="0"/>
        </references>
      </pivotArea>
    </format>
    <format dxfId="304">
      <pivotArea field="12" type="button" dataOnly="0" labelOnly="1" outline="0" axis="axisPage" fieldPosition="0"/>
    </format>
    <format dxfId="303">
      <pivotArea field="12" type="button" dataOnly="0" labelOnly="1" outline="0" axis="axisPage" fieldPosition="0"/>
    </format>
    <format dxfId="302">
      <pivotArea dataOnly="0" labelOnly="1" outline="0" fieldPosition="0">
        <references count="1">
          <reference field="13" count="1">
            <x v="3"/>
          </reference>
        </references>
      </pivotArea>
    </format>
    <format dxfId="301">
      <pivotArea dataOnly="0" labelOnly="1" outline="0" fieldPosition="0">
        <references count="1">
          <reference field="13" count="1">
            <x v="3"/>
          </reference>
        </references>
      </pivotArea>
    </format>
    <format dxfId="300">
      <pivotArea field="12" type="button" dataOnly="0" labelOnly="1" outline="0" axis="axisPage" fieldPosition="0"/>
    </format>
    <format dxfId="299">
      <pivotArea field="15" type="button" dataOnly="0" labelOnly="1" outline="0" axis="axisRow" fieldPosition="1"/>
    </format>
    <format dxfId="29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7">
      <pivotArea field="15" type="button" dataOnly="0" labelOnly="1" outline="0" axis="axisRow" fieldPosition="1"/>
    </format>
    <format dxfId="29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5">
      <pivotArea grandRow="1" outline="0" collapsedLevelsAreSubtotals="1" fieldPosition="0"/>
    </format>
    <format dxfId="294">
      <pivotArea grandRow="1" outline="0" collapsedLevelsAreSubtotals="1" fieldPosition="0"/>
    </format>
    <format dxfId="293">
      <pivotArea field="-2" type="button" dataOnly="0" labelOnly="1" outline="0" axis="axisCol" fieldPosition="0"/>
    </format>
    <format dxfId="292">
      <pivotArea field="-2" type="button" dataOnly="0" labelOnly="1" outline="0" axis="axisCol" fieldPosition="0"/>
    </format>
    <format dxfId="291">
      <pivotArea field="-2" type="button" dataOnly="0" labelOnly="1" outline="0" axis="axisCol" fieldPosition="0"/>
    </format>
    <format dxfId="290">
      <pivotArea outline="0" fieldPosition="0">
        <references count="1">
          <reference field="4294967294" count="1" selected="0">
            <x v="0"/>
          </reference>
        </references>
      </pivotArea>
    </format>
    <format dxfId="289">
      <pivotArea type="topRight" dataOnly="0" labelOnly="1" outline="0" fieldPosition="0"/>
    </format>
    <format dxfId="2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7">
      <pivotArea outline="0" fieldPosition="0">
        <references count="1">
          <reference field="4294967294" count="1" selected="0">
            <x v="0"/>
          </reference>
        </references>
      </pivotArea>
    </format>
    <format dxfId="286">
      <pivotArea type="topRight" dataOnly="0" labelOnly="1" outline="0" fieldPosition="0"/>
    </format>
    <format dxfId="285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E27D25-7BDD-4F05-B8C9-86563E96CBEC}" name="TablaDinámica43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143:D146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h="1" m="1" x="25"/>
        <item h="1" m="1" x="34"/>
        <item h="1" m="1" x="39"/>
        <item h="1" m="1" x="46"/>
        <item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2">
    <i>
      <x v="1"/>
      <x v="21"/>
    </i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336">
      <pivotArea field="12" type="button" dataOnly="0" labelOnly="1" outline="0" axis="axisPage" fieldPosition="0"/>
    </format>
    <format dxfId="335">
      <pivotArea field="12" type="button" dataOnly="0" labelOnly="1" outline="0" axis="axisPage" fieldPosition="0"/>
    </format>
    <format dxfId="334">
      <pivotArea dataOnly="0" labelOnly="1" outline="0" fieldPosition="0">
        <references count="1">
          <reference field="12" count="0"/>
        </references>
      </pivotArea>
    </format>
    <format dxfId="333">
      <pivotArea dataOnly="0" labelOnly="1" outline="0" fieldPosition="0">
        <references count="1">
          <reference field="12" count="0"/>
        </references>
      </pivotArea>
    </format>
    <format dxfId="332">
      <pivotArea dataOnly="0" labelOnly="1" outline="0" fieldPosition="0">
        <references count="1">
          <reference field="12" count="0"/>
        </references>
      </pivotArea>
    </format>
    <format dxfId="331">
      <pivotArea dataOnly="0" labelOnly="1" outline="0" fieldPosition="0">
        <references count="1">
          <reference field="12" count="0"/>
        </references>
      </pivotArea>
    </format>
    <format dxfId="330">
      <pivotArea field="12" type="button" dataOnly="0" labelOnly="1" outline="0" axis="axisPage" fieldPosition="0"/>
    </format>
    <format dxfId="329">
      <pivotArea field="12" type="button" dataOnly="0" labelOnly="1" outline="0" axis="axisPage" fieldPosition="0"/>
    </format>
    <format dxfId="328">
      <pivotArea dataOnly="0" labelOnly="1" outline="0" fieldPosition="0">
        <references count="1">
          <reference field="13" count="1">
            <x v="3"/>
          </reference>
        </references>
      </pivotArea>
    </format>
    <format dxfId="327">
      <pivotArea dataOnly="0" labelOnly="1" outline="0" fieldPosition="0">
        <references count="1">
          <reference field="13" count="1">
            <x v="3"/>
          </reference>
        </references>
      </pivotArea>
    </format>
    <format dxfId="326">
      <pivotArea field="12" type="button" dataOnly="0" labelOnly="1" outline="0" axis="axisPage" fieldPosition="0"/>
    </format>
    <format dxfId="325">
      <pivotArea field="15" type="button" dataOnly="0" labelOnly="1" outline="0" axis="axisRow" fieldPosition="1"/>
    </format>
    <format dxfId="32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23">
      <pivotArea field="15" type="button" dataOnly="0" labelOnly="1" outline="0" axis="axisRow" fieldPosition="1"/>
    </format>
    <format dxfId="3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21">
      <pivotArea grandRow="1" outline="0" collapsedLevelsAreSubtotals="1" fieldPosition="0"/>
    </format>
    <format dxfId="320">
      <pivotArea grandRow="1" outline="0" collapsedLevelsAreSubtotals="1" fieldPosition="0"/>
    </format>
    <format dxfId="319">
      <pivotArea field="-2" type="button" dataOnly="0" labelOnly="1" outline="0" axis="axisCol" fieldPosition="0"/>
    </format>
    <format dxfId="318">
      <pivotArea field="-2" type="button" dataOnly="0" labelOnly="1" outline="0" axis="axisCol" fieldPosition="0"/>
    </format>
    <format dxfId="317">
      <pivotArea field="-2" type="button" dataOnly="0" labelOnly="1" outline="0" axis="axisCol" fieldPosition="0"/>
    </format>
    <format dxfId="316">
      <pivotArea outline="0" fieldPosition="0">
        <references count="1">
          <reference field="4294967294" count="1" selected="0">
            <x v="0"/>
          </reference>
        </references>
      </pivotArea>
    </format>
    <format dxfId="315">
      <pivotArea type="topRight" dataOnly="0" labelOnly="1" outline="0" fieldPosition="0"/>
    </format>
    <format dxfId="3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3">
      <pivotArea outline="0" fieldPosition="0">
        <references count="1">
          <reference field="4294967294" count="1" selected="0">
            <x v="0"/>
          </reference>
        </references>
      </pivotArea>
    </format>
    <format dxfId="312">
      <pivotArea type="topRight" dataOnly="0" labelOnly="1" outline="0" fieldPosition="0"/>
    </format>
    <format dxfId="311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CCBEDA-2F2C-4A4F-851B-AFABF92A967A}" name="TablaDinámica77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417:D419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362">
      <pivotArea field="12" type="button" dataOnly="0" labelOnly="1" outline="0" axis="axisPage" fieldPosition="0"/>
    </format>
    <format dxfId="361">
      <pivotArea field="12" type="button" dataOnly="0" labelOnly="1" outline="0" axis="axisPage" fieldPosition="0"/>
    </format>
    <format dxfId="360">
      <pivotArea dataOnly="0" labelOnly="1" outline="0" fieldPosition="0">
        <references count="1">
          <reference field="12" count="0"/>
        </references>
      </pivotArea>
    </format>
    <format dxfId="359">
      <pivotArea dataOnly="0" labelOnly="1" outline="0" fieldPosition="0">
        <references count="1">
          <reference field="12" count="0"/>
        </references>
      </pivotArea>
    </format>
    <format dxfId="358">
      <pivotArea dataOnly="0" labelOnly="1" outline="0" fieldPosition="0">
        <references count="1">
          <reference field="12" count="0"/>
        </references>
      </pivotArea>
    </format>
    <format dxfId="357">
      <pivotArea dataOnly="0" labelOnly="1" outline="0" fieldPosition="0">
        <references count="1">
          <reference field="12" count="0"/>
        </references>
      </pivotArea>
    </format>
    <format dxfId="356">
      <pivotArea field="12" type="button" dataOnly="0" labelOnly="1" outline="0" axis="axisPage" fieldPosition="0"/>
    </format>
    <format dxfId="355">
      <pivotArea field="12" type="button" dataOnly="0" labelOnly="1" outline="0" axis="axisPage" fieldPosition="0"/>
    </format>
    <format dxfId="354">
      <pivotArea dataOnly="0" labelOnly="1" outline="0" fieldPosition="0">
        <references count="1">
          <reference field="13" count="1">
            <x v="3"/>
          </reference>
        </references>
      </pivotArea>
    </format>
    <format dxfId="353">
      <pivotArea dataOnly="0" labelOnly="1" outline="0" fieldPosition="0">
        <references count="1">
          <reference field="13" count="1">
            <x v="3"/>
          </reference>
        </references>
      </pivotArea>
    </format>
    <format dxfId="352">
      <pivotArea field="12" type="button" dataOnly="0" labelOnly="1" outline="0" axis="axisPage" fieldPosition="0"/>
    </format>
    <format dxfId="351">
      <pivotArea field="15" type="button" dataOnly="0" labelOnly="1" outline="0" axis="axisRow" fieldPosition="1"/>
    </format>
    <format dxfId="35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9">
      <pivotArea field="15" type="button" dataOnly="0" labelOnly="1" outline="0" axis="axisRow" fieldPosition="1"/>
    </format>
    <format dxfId="34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7">
      <pivotArea grandRow="1" outline="0" collapsedLevelsAreSubtotals="1" fieldPosition="0"/>
    </format>
    <format dxfId="346">
      <pivotArea grandRow="1" outline="0" collapsedLevelsAreSubtotals="1" fieldPosition="0"/>
    </format>
    <format dxfId="345">
      <pivotArea field="-2" type="button" dataOnly="0" labelOnly="1" outline="0" axis="axisCol" fieldPosition="0"/>
    </format>
    <format dxfId="344">
      <pivotArea field="-2" type="button" dataOnly="0" labelOnly="1" outline="0" axis="axisCol" fieldPosition="0"/>
    </format>
    <format dxfId="343">
      <pivotArea field="-2" type="button" dataOnly="0" labelOnly="1" outline="0" axis="axisCol" fieldPosition="0"/>
    </format>
    <format dxfId="342">
      <pivotArea outline="0" fieldPosition="0">
        <references count="1">
          <reference field="4294967294" count="1" selected="0">
            <x v="0"/>
          </reference>
        </references>
      </pivotArea>
    </format>
    <format dxfId="341">
      <pivotArea type="topRight" dataOnly="0" labelOnly="1" outline="0" fieldPosition="0"/>
    </format>
    <format dxfId="3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9">
      <pivotArea outline="0" fieldPosition="0">
        <references count="1">
          <reference field="4294967294" count="1" selected="0">
            <x v="0"/>
          </reference>
        </references>
      </pivotArea>
    </format>
    <format dxfId="338">
      <pivotArea type="topRight" dataOnly="0" labelOnly="1" outline="0" fieldPosition="0"/>
    </format>
    <format dxfId="337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7C61C2-8660-454A-A807-BA10AF2359C4}" name="TablaDinámica55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272:D275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2">
    <i>
      <x/>
      <x v="11"/>
    </i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388">
      <pivotArea field="12" type="button" dataOnly="0" labelOnly="1" outline="0" axis="axisPage" fieldPosition="0"/>
    </format>
    <format dxfId="387">
      <pivotArea field="12" type="button" dataOnly="0" labelOnly="1" outline="0" axis="axisPage" fieldPosition="0"/>
    </format>
    <format dxfId="386">
      <pivotArea dataOnly="0" labelOnly="1" outline="0" fieldPosition="0">
        <references count="1">
          <reference field="12" count="0"/>
        </references>
      </pivotArea>
    </format>
    <format dxfId="385">
      <pivotArea dataOnly="0" labelOnly="1" outline="0" fieldPosition="0">
        <references count="1">
          <reference field="12" count="0"/>
        </references>
      </pivotArea>
    </format>
    <format dxfId="384">
      <pivotArea dataOnly="0" labelOnly="1" outline="0" fieldPosition="0">
        <references count="1">
          <reference field="12" count="0"/>
        </references>
      </pivotArea>
    </format>
    <format dxfId="383">
      <pivotArea dataOnly="0" labelOnly="1" outline="0" fieldPosition="0">
        <references count="1">
          <reference field="12" count="0"/>
        </references>
      </pivotArea>
    </format>
    <format dxfId="382">
      <pivotArea field="12" type="button" dataOnly="0" labelOnly="1" outline="0" axis="axisPage" fieldPosition="0"/>
    </format>
    <format dxfId="381">
      <pivotArea field="12" type="button" dataOnly="0" labelOnly="1" outline="0" axis="axisPage" fieldPosition="0"/>
    </format>
    <format dxfId="380">
      <pivotArea dataOnly="0" labelOnly="1" outline="0" fieldPosition="0">
        <references count="1">
          <reference field="13" count="1">
            <x v="3"/>
          </reference>
        </references>
      </pivotArea>
    </format>
    <format dxfId="379">
      <pivotArea dataOnly="0" labelOnly="1" outline="0" fieldPosition="0">
        <references count="1">
          <reference field="13" count="1">
            <x v="3"/>
          </reference>
        </references>
      </pivotArea>
    </format>
    <format dxfId="378">
      <pivotArea field="12" type="button" dataOnly="0" labelOnly="1" outline="0" axis="axisPage" fieldPosition="0"/>
    </format>
    <format dxfId="377">
      <pivotArea field="15" type="button" dataOnly="0" labelOnly="1" outline="0" axis="axisRow" fieldPosition="1"/>
    </format>
    <format dxfId="37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5">
      <pivotArea field="15" type="button" dataOnly="0" labelOnly="1" outline="0" axis="axisRow" fieldPosition="1"/>
    </format>
    <format dxfId="37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3">
      <pivotArea grandRow="1" outline="0" collapsedLevelsAreSubtotals="1" fieldPosition="0"/>
    </format>
    <format dxfId="372">
      <pivotArea grandRow="1" outline="0" collapsedLevelsAreSubtotals="1" fieldPosition="0"/>
    </format>
    <format dxfId="371">
      <pivotArea field="-2" type="button" dataOnly="0" labelOnly="1" outline="0" axis="axisCol" fieldPosition="0"/>
    </format>
    <format dxfId="370">
      <pivotArea field="-2" type="button" dataOnly="0" labelOnly="1" outline="0" axis="axisCol" fieldPosition="0"/>
    </format>
    <format dxfId="369">
      <pivotArea field="-2" type="button" dataOnly="0" labelOnly="1" outline="0" axis="axisCol" fieldPosition="0"/>
    </format>
    <format dxfId="368">
      <pivotArea outline="0" fieldPosition="0">
        <references count="1">
          <reference field="4294967294" count="1" selected="0">
            <x v="0"/>
          </reference>
        </references>
      </pivotArea>
    </format>
    <format dxfId="367">
      <pivotArea type="topRight" dataOnly="0" labelOnly="1" outline="0" fieldPosition="0"/>
    </format>
    <format dxfId="36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5">
      <pivotArea outline="0" fieldPosition="0">
        <references count="1">
          <reference field="4294967294" count="1" selected="0">
            <x v="0"/>
          </reference>
        </references>
      </pivotArea>
    </format>
    <format dxfId="364">
      <pivotArea type="topRight" dataOnly="0" labelOnly="1" outline="0" fieldPosition="0"/>
    </format>
    <format dxfId="363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0BAAB3-695E-450D-80F8-58AC9F1C9D17}" name="TablaDinámica38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107:D109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h="1" m="1" x="25"/>
        <item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414">
      <pivotArea field="12" type="button" dataOnly="0" labelOnly="1" outline="0" axis="axisPage" fieldPosition="0"/>
    </format>
    <format dxfId="413">
      <pivotArea field="12" type="button" dataOnly="0" labelOnly="1" outline="0" axis="axisPage" fieldPosition="0"/>
    </format>
    <format dxfId="412">
      <pivotArea dataOnly="0" labelOnly="1" outline="0" fieldPosition="0">
        <references count="1">
          <reference field="12" count="0"/>
        </references>
      </pivotArea>
    </format>
    <format dxfId="411">
      <pivotArea dataOnly="0" labelOnly="1" outline="0" fieldPosition="0">
        <references count="1">
          <reference field="12" count="0"/>
        </references>
      </pivotArea>
    </format>
    <format dxfId="410">
      <pivotArea dataOnly="0" labelOnly="1" outline="0" fieldPosition="0">
        <references count="1">
          <reference field="12" count="0"/>
        </references>
      </pivotArea>
    </format>
    <format dxfId="409">
      <pivotArea dataOnly="0" labelOnly="1" outline="0" fieldPosition="0">
        <references count="1">
          <reference field="12" count="0"/>
        </references>
      </pivotArea>
    </format>
    <format dxfId="408">
      <pivotArea field="12" type="button" dataOnly="0" labelOnly="1" outline="0" axis="axisPage" fieldPosition="0"/>
    </format>
    <format dxfId="407">
      <pivotArea field="12" type="button" dataOnly="0" labelOnly="1" outline="0" axis="axisPage" fieldPosition="0"/>
    </format>
    <format dxfId="406">
      <pivotArea dataOnly="0" labelOnly="1" outline="0" fieldPosition="0">
        <references count="1">
          <reference field="13" count="1">
            <x v="3"/>
          </reference>
        </references>
      </pivotArea>
    </format>
    <format dxfId="405">
      <pivotArea dataOnly="0" labelOnly="1" outline="0" fieldPosition="0">
        <references count="1">
          <reference field="13" count="1">
            <x v="3"/>
          </reference>
        </references>
      </pivotArea>
    </format>
    <format dxfId="404">
      <pivotArea field="12" type="button" dataOnly="0" labelOnly="1" outline="0" axis="axisPage" fieldPosition="0"/>
    </format>
    <format dxfId="403">
      <pivotArea field="15" type="button" dataOnly="0" labelOnly="1" outline="0" axis="axisRow" fieldPosition="1"/>
    </format>
    <format dxfId="4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01">
      <pivotArea field="15" type="button" dataOnly="0" labelOnly="1" outline="0" axis="axisRow" fieldPosition="1"/>
    </format>
    <format dxfId="40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99">
      <pivotArea grandRow="1" outline="0" collapsedLevelsAreSubtotals="1" fieldPosition="0"/>
    </format>
    <format dxfId="398">
      <pivotArea grandRow="1" outline="0" collapsedLevelsAreSubtotals="1" fieldPosition="0"/>
    </format>
    <format dxfId="397">
      <pivotArea field="-2" type="button" dataOnly="0" labelOnly="1" outline="0" axis="axisCol" fieldPosition="0"/>
    </format>
    <format dxfId="396">
      <pivotArea field="-2" type="button" dataOnly="0" labelOnly="1" outline="0" axis="axisCol" fieldPosition="0"/>
    </format>
    <format dxfId="395">
      <pivotArea field="-2" type="button" dataOnly="0" labelOnly="1" outline="0" axis="axisCol" fieldPosition="0"/>
    </format>
    <format dxfId="394">
      <pivotArea outline="0" fieldPosition="0">
        <references count="1">
          <reference field="4294967294" count="1" selected="0">
            <x v="0"/>
          </reference>
        </references>
      </pivotArea>
    </format>
    <format dxfId="393">
      <pivotArea type="topRight" dataOnly="0" labelOnly="1" outline="0" fieldPosition="0"/>
    </format>
    <format dxfId="3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91">
      <pivotArea outline="0" fieldPosition="0">
        <references count="1">
          <reference field="4294967294" count="1" selected="0">
            <x v="0"/>
          </reference>
        </references>
      </pivotArea>
    </format>
    <format dxfId="390">
      <pivotArea type="topRight" dataOnly="0" labelOnly="1" outline="0" fieldPosition="0"/>
    </format>
    <format dxfId="389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ABEE83-559F-4454-B475-72788AA97B07}" name="TablaDinámica54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284:D287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2">
    <i>
      <x/>
      <x v="11"/>
    </i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440">
      <pivotArea field="12" type="button" dataOnly="0" labelOnly="1" outline="0" axis="axisPage" fieldPosition="0"/>
    </format>
    <format dxfId="439">
      <pivotArea field="12" type="button" dataOnly="0" labelOnly="1" outline="0" axis="axisPage" fieldPosition="0"/>
    </format>
    <format dxfId="438">
      <pivotArea dataOnly="0" labelOnly="1" outline="0" fieldPosition="0">
        <references count="1">
          <reference field="12" count="0"/>
        </references>
      </pivotArea>
    </format>
    <format dxfId="437">
      <pivotArea dataOnly="0" labelOnly="1" outline="0" fieldPosition="0">
        <references count="1">
          <reference field="12" count="0"/>
        </references>
      </pivotArea>
    </format>
    <format dxfId="436">
      <pivotArea dataOnly="0" labelOnly="1" outline="0" fieldPosition="0">
        <references count="1">
          <reference field="12" count="0"/>
        </references>
      </pivotArea>
    </format>
    <format dxfId="435">
      <pivotArea dataOnly="0" labelOnly="1" outline="0" fieldPosition="0">
        <references count="1">
          <reference field="12" count="0"/>
        </references>
      </pivotArea>
    </format>
    <format dxfId="434">
      <pivotArea field="12" type="button" dataOnly="0" labelOnly="1" outline="0" axis="axisPage" fieldPosition="0"/>
    </format>
    <format dxfId="433">
      <pivotArea field="12" type="button" dataOnly="0" labelOnly="1" outline="0" axis="axisPage" fieldPosition="0"/>
    </format>
    <format dxfId="432">
      <pivotArea dataOnly="0" labelOnly="1" outline="0" fieldPosition="0">
        <references count="1">
          <reference field="13" count="1">
            <x v="3"/>
          </reference>
        </references>
      </pivotArea>
    </format>
    <format dxfId="431">
      <pivotArea dataOnly="0" labelOnly="1" outline="0" fieldPosition="0">
        <references count="1">
          <reference field="13" count="1">
            <x v="3"/>
          </reference>
        </references>
      </pivotArea>
    </format>
    <format dxfId="430">
      <pivotArea field="12" type="button" dataOnly="0" labelOnly="1" outline="0" axis="axisPage" fieldPosition="0"/>
    </format>
    <format dxfId="429">
      <pivotArea field="15" type="button" dataOnly="0" labelOnly="1" outline="0" axis="axisRow" fieldPosition="1"/>
    </format>
    <format dxfId="4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7">
      <pivotArea field="15" type="button" dataOnly="0" labelOnly="1" outline="0" axis="axisRow" fieldPosition="1"/>
    </format>
    <format dxfId="4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5">
      <pivotArea grandRow="1" outline="0" collapsedLevelsAreSubtotals="1" fieldPosition="0"/>
    </format>
    <format dxfId="424">
      <pivotArea grandRow="1" outline="0" collapsedLevelsAreSubtotals="1" fieldPosition="0"/>
    </format>
    <format dxfId="423">
      <pivotArea field="-2" type="button" dataOnly="0" labelOnly="1" outline="0" axis="axisCol" fieldPosition="0"/>
    </format>
    <format dxfId="422">
      <pivotArea field="-2" type="button" dataOnly="0" labelOnly="1" outline="0" axis="axisCol" fieldPosition="0"/>
    </format>
    <format dxfId="421">
      <pivotArea field="-2" type="button" dataOnly="0" labelOnly="1" outline="0" axis="axisCol" fieldPosition="0"/>
    </format>
    <format dxfId="420">
      <pivotArea outline="0" fieldPosition="0">
        <references count="1">
          <reference field="4294967294" count="1" selected="0">
            <x v="0"/>
          </reference>
        </references>
      </pivotArea>
    </format>
    <format dxfId="419">
      <pivotArea type="topRight" dataOnly="0" labelOnly="1" outline="0" fieldPosition="0"/>
    </format>
    <format dxfId="4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7">
      <pivotArea outline="0" fieldPosition="0">
        <references count="1">
          <reference field="4294967294" count="1" selected="0">
            <x v="0"/>
          </reference>
        </references>
      </pivotArea>
    </format>
    <format dxfId="416">
      <pivotArea type="topRight" dataOnly="0" labelOnly="1" outline="0" fieldPosition="0"/>
    </format>
    <format dxfId="415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9393E1-5C56-49B0-9D43-B24045F112D9}" name="TablaDinámica49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196:D198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466">
      <pivotArea field="12" type="button" dataOnly="0" labelOnly="1" outline="0" axis="axisPage" fieldPosition="0"/>
    </format>
    <format dxfId="465">
      <pivotArea field="12" type="button" dataOnly="0" labelOnly="1" outline="0" axis="axisPage" fieldPosition="0"/>
    </format>
    <format dxfId="464">
      <pivotArea dataOnly="0" labelOnly="1" outline="0" fieldPosition="0">
        <references count="1">
          <reference field="12" count="0"/>
        </references>
      </pivotArea>
    </format>
    <format dxfId="463">
      <pivotArea dataOnly="0" labelOnly="1" outline="0" fieldPosition="0">
        <references count="1">
          <reference field="12" count="0"/>
        </references>
      </pivotArea>
    </format>
    <format dxfId="462">
      <pivotArea dataOnly="0" labelOnly="1" outline="0" fieldPosition="0">
        <references count="1">
          <reference field="12" count="0"/>
        </references>
      </pivotArea>
    </format>
    <format dxfId="461">
      <pivotArea dataOnly="0" labelOnly="1" outline="0" fieldPosition="0">
        <references count="1">
          <reference field="12" count="0"/>
        </references>
      </pivotArea>
    </format>
    <format dxfId="460">
      <pivotArea field="12" type="button" dataOnly="0" labelOnly="1" outline="0" axis="axisPage" fieldPosition="0"/>
    </format>
    <format dxfId="459">
      <pivotArea field="12" type="button" dataOnly="0" labelOnly="1" outline="0" axis="axisPage" fieldPosition="0"/>
    </format>
    <format dxfId="458">
      <pivotArea dataOnly="0" labelOnly="1" outline="0" fieldPosition="0">
        <references count="1">
          <reference field="13" count="1">
            <x v="3"/>
          </reference>
        </references>
      </pivotArea>
    </format>
    <format dxfId="457">
      <pivotArea dataOnly="0" labelOnly="1" outline="0" fieldPosition="0">
        <references count="1">
          <reference field="13" count="1">
            <x v="3"/>
          </reference>
        </references>
      </pivotArea>
    </format>
    <format dxfId="456">
      <pivotArea field="12" type="button" dataOnly="0" labelOnly="1" outline="0" axis="axisPage" fieldPosition="0"/>
    </format>
    <format dxfId="455">
      <pivotArea field="15" type="button" dataOnly="0" labelOnly="1" outline="0" axis="axisRow" fieldPosition="1"/>
    </format>
    <format dxfId="45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3">
      <pivotArea field="15" type="button" dataOnly="0" labelOnly="1" outline="0" axis="axisRow" fieldPosition="1"/>
    </format>
    <format dxfId="4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1">
      <pivotArea grandRow="1" outline="0" collapsedLevelsAreSubtotals="1" fieldPosition="0"/>
    </format>
    <format dxfId="450">
      <pivotArea grandRow="1" outline="0" collapsedLevelsAreSubtotals="1" fieldPosition="0"/>
    </format>
    <format dxfId="449">
      <pivotArea field="-2" type="button" dataOnly="0" labelOnly="1" outline="0" axis="axisCol" fieldPosition="0"/>
    </format>
    <format dxfId="448">
      <pivotArea field="-2" type="button" dataOnly="0" labelOnly="1" outline="0" axis="axisCol" fieldPosition="0"/>
    </format>
    <format dxfId="447">
      <pivotArea field="-2" type="button" dataOnly="0" labelOnly="1" outline="0" axis="axisCol" fieldPosition="0"/>
    </format>
    <format dxfId="446">
      <pivotArea outline="0" fieldPosition="0">
        <references count="1">
          <reference field="4294967294" count="1" selected="0">
            <x v="0"/>
          </reference>
        </references>
      </pivotArea>
    </format>
    <format dxfId="445">
      <pivotArea type="topRight" dataOnly="0" labelOnly="1" outline="0" fieldPosition="0"/>
    </format>
    <format dxfId="4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3">
      <pivotArea outline="0" fieldPosition="0">
        <references count="1">
          <reference field="4294967294" count="1" selected="0">
            <x v="0"/>
          </reference>
        </references>
      </pivotArea>
    </format>
    <format dxfId="442">
      <pivotArea type="topRight" dataOnly="0" labelOnly="1" outline="0" fieldPosition="0"/>
    </format>
    <format dxfId="441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D56FF0-2458-4982-B5FA-5473FF0A7E3E}" name="TablaDinámica86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321:D323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8">
    <format dxfId="494">
      <pivotArea field="12" type="button" dataOnly="0" labelOnly="1" outline="0" axis="axisPage" fieldPosition="0"/>
    </format>
    <format dxfId="493">
      <pivotArea field="12" type="button" dataOnly="0" labelOnly="1" outline="0" axis="axisPage" fieldPosition="0"/>
    </format>
    <format dxfId="492">
      <pivotArea dataOnly="0" labelOnly="1" outline="0" fieldPosition="0">
        <references count="1">
          <reference field="12" count="0"/>
        </references>
      </pivotArea>
    </format>
    <format dxfId="491">
      <pivotArea dataOnly="0" labelOnly="1" outline="0" fieldPosition="0">
        <references count="1">
          <reference field="12" count="0"/>
        </references>
      </pivotArea>
    </format>
    <format dxfId="490">
      <pivotArea dataOnly="0" labelOnly="1" outline="0" fieldPosition="0">
        <references count="1">
          <reference field="12" count="0"/>
        </references>
      </pivotArea>
    </format>
    <format dxfId="489">
      <pivotArea dataOnly="0" labelOnly="1" outline="0" fieldPosition="0">
        <references count="1">
          <reference field="12" count="0"/>
        </references>
      </pivotArea>
    </format>
    <format dxfId="488">
      <pivotArea field="12" type="button" dataOnly="0" labelOnly="1" outline="0" axis="axisPage" fieldPosition="0"/>
    </format>
    <format dxfId="487">
      <pivotArea field="12" type="button" dataOnly="0" labelOnly="1" outline="0" axis="axisPage" fieldPosition="0"/>
    </format>
    <format dxfId="486">
      <pivotArea dataOnly="0" labelOnly="1" outline="0" fieldPosition="0">
        <references count="1">
          <reference field="13" count="1">
            <x v="3"/>
          </reference>
        </references>
      </pivotArea>
    </format>
    <format dxfId="485">
      <pivotArea dataOnly="0" labelOnly="1" outline="0" fieldPosition="0">
        <references count="1">
          <reference field="13" count="1">
            <x v="3"/>
          </reference>
        </references>
      </pivotArea>
    </format>
    <format dxfId="484">
      <pivotArea field="12" type="button" dataOnly="0" labelOnly="1" outline="0" axis="axisPage" fieldPosition="0"/>
    </format>
    <format dxfId="483">
      <pivotArea field="15" type="button" dataOnly="0" labelOnly="1" outline="0" axis="axisRow" fieldPosition="1"/>
    </format>
    <format dxfId="4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81">
      <pivotArea field="15" type="button" dataOnly="0" labelOnly="1" outline="0" axis="axisRow" fieldPosition="1"/>
    </format>
    <format dxfId="48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9">
      <pivotArea grandRow="1" outline="0" collapsedLevelsAreSubtotals="1" fieldPosition="0"/>
    </format>
    <format dxfId="478">
      <pivotArea grandRow="1" outline="0" collapsedLevelsAreSubtotals="1" fieldPosition="0"/>
    </format>
    <format dxfId="477">
      <pivotArea field="-2" type="button" dataOnly="0" labelOnly="1" outline="0" axis="axisCol" fieldPosition="0"/>
    </format>
    <format dxfId="476">
      <pivotArea field="-2" type="button" dataOnly="0" labelOnly="1" outline="0" axis="axisCol" fieldPosition="0"/>
    </format>
    <format dxfId="475">
      <pivotArea field="-2" type="button" dataOnly="0" labelOnly="1" outline="0" axis="axisCol" fieldPosition="0"/>
    </format>
    <format dxfId="474">
      <pivotArea dataOnly="0" labelOnly="1" outline="0" fieldPosition="0">
        <references count="1">
          <reference field="12" count="0"/>
        </references>
      </pivotArea>
    </format>
    <format dxfId="473">
      <pivotArea dataOnly="0" labelOnly="1" outline="0" fieldPosition="0">
        <references count="1">
          <reference field="12" count="0"/>
        </references>
      </pivotArea>
    </format>
    <format dxfId="472">
      <pivotArea outline="0" fieldPosition="0">
        <references count="1">
          <reference field="4294967294" count="1" selected="0">
            <x v="0"/>
          </reference>
        </references>
      </pivotArea>
    </format>
    <format dxfId="471">
      <pivotArea type="topRight" dataOnly="0" labelOnly="1" outline="0" fieldPosition="0"/>
    </format>
    <format dxfId="47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69">
      <pivotArea outline="0" fieldPosition="0">
        <references count="1">
          <reference field="4294967294" count="1" selected="0">
            <x v="0"/>
          </reference>
        </references>
      </pivotArea>
    </format>
    <format dxfId="468">
      <pivotArea type="topRight" dataOnly="0" labelOnly="1" outline="0" fieldPosition="0"/>
    </format>
    <format dxfId="467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1"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0B08D-1473-4783-A821-4D0A9085ACF2}" name="TablaDinámica57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296:D299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2">
    <i>
      <x/>
      <x v="11"/>
    </i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520">
      <pivotArea field="12" type="button" dataOnly="0" labelOnly="1" outline="0" axis="axisPage" fieldPosition="0"/>
    </format>
    <format dxfId="519">
      <pivotArea field="12" type="button" dataOnly="0" labelOnly="1" outline="0" axis="axisPage" fieldPosition="0"/>
    </format>
    <format dxfId="518">
      <pivotArea dataOnly="0" labelOnly="1" outline="0" fieldPosition="0">
        <references count="1">
          <reference field="12" count="0"/>
        </references>
      </pivotArea>
    </format>
    <format dxfId="517">
      <pivotArea dataOnly="0" labelOnly="1" outline="0" fieldPosition="0">
        <references count="1">
          <reference field="12" count="0"/>
        </references>
      </pivotArea>
    </format>
    <format dxfId="516">
      <pivotArea dataOnly="0" labelOnly="1" outline="0" fieldPosition="0">
        <references count="1">
          <reference field="12" count="0"/>
        </references>
      </pivotArea>
    </format>
    <format dxfId="515">
      <pivotArea dataOnly="0" labelOnly="1" outline="0" fieldPosition="0">
        <references count="1">
          <reference field="12" count="0"/>
        </references>
      </pivotArea>
    </format>
    <format dxfId="514">
      <pivotArea field="12" type="button" dataOnly="0" labelOnly="1" outline="0" axis="axisPage" fieldPosition="0"/>
    </format>
    <format dxfId="513">
      <pivotArea field="12" type="button" dataOnly="0" labelOnly="1" outline="0" axis="axisPage" fieldPosition="0"/>
    </format>
    <format dxfId="512">
      <pivotArea dataOnly="0" labelOnly="1" outline="0" fieldPosition="0">
        <references count="1">
          <reference field="13" count="1">
            <x v="3"/>
          </reference>
        </references>
      </pivotArea>
    </format>
    <format dxfId="511">
      <pivotArea dataOnly="0" labelOnly="1" outline="0" fieldPosition="0">
        <references count="1">
          <reference field="13" count="1">
            <x v="3"/>
          </reference>
        </references>
      </pivotArea>
    </format>
    <format dxfId="510">
      <pivotArea field="12" type="button" dataOnly="0" labelOnly="1" outline="0" axis="axisPage" fieldPosition="0"/>
    </format>
    <format dxfId="509">
      <pivotArea field="15" type="button" dataOnly="0" labelOnly="1" outline="0" axis="axisRow" fieldPosition="1"/>
    </format>
    <format dxfId="50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7">
      <pivotArea field="15" type="button" dataOnly="0" labelOnly="1" outline="0" axis="axisRow" fieldPosition="1"/>
    </format>
    <format dxfId="50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5">
      <pivotArea grandRow="1" outline="0" collapsedLevelsAreSubtotals="1" fieldPosition="0"/>
    </format>
    <format dxfId="504">
      <pivotArea grandRow="1" outline="0" collapsedLevelsAreSubtotals="1" fieldPosition="0"/>
    </format>
    <format dxfId="503">
      <pivotArea field="-2" type="button" dataOnly="0" labelOnly="1" outline="0" axis="axisCol" fieldPosition="0"/>
    </format>
    <format dxfId="502">
      <pivotArea field="-2" type="button" dataOnly="0" labelOnly="1" outline="0" axis="axisCol" fieldPosition="0"/>
    </format>
    <format dxfId="501">
      <pivotArea field="-2" type="button" dataOnly="0" labelOnly="1" outline="0" axis="axisCol" fieldPosition="0"/>
    </format>
    <format dxfId="500">
      <pivotArea outline="0" fieldPosition="0">
        <references count="1">
          <reference field="4294967294" count="1" selected="0">
            <x v="0"/>
          </reference>
        </references>
      </pivotArea>
    </format>
    <format dxfId="499">
      <pivotArea type="topRight" dataOnly="0" labelOnly="1" outline="0" fieldPosition="0"/>
    </format>
    <format dxfId="49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7">
      <pivotArea outline="0" fieldPosition="0">
        <references count="1">
          <reference field="4294967294" count="1" selected="0">
            <x v="0"/>
          </reference>
        </references>
      </pivotArea>
    </format>
    <format dxfId="496">
      <pivotArea type="topRight" dataOnly="0" labelOnly="1" outline="0" fieldPosition="0"/>
    </format>
    <format dxfId="495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3D3F22-5D21-4B4B-B2F2-2EA1C17163ED}" name="TablaDinámica42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155:D157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546">
      <pivotArea field="12" type="button" dataOnly="0" labelOnly="1" outline="0" axis="axisPage" fieldPosition="0"/>
    </format>
    <format dxfId="545">
      <pivotArea field="12" type="button" dataOnly="0" labelOnly="1" outline="0" axis="axisPage" fieldPosition="0"/>
    </format>
    <format dxfId="544">
      <pivotArea dataOnly="0" labelOnly="1" outline="0" fieldPosition="0">
        <references count="1">
          <reference field="12" count="0"/>
        </references>
      </pivotArea>
    </format>
    <format dxfId="543">
      <pivotArea dataOnly="0" labelOnly="1" outline="0" fieldPosition="0">
        <references count="1">
          <reference field="12" count="0"/>
        </references>
      </pivotArea>
    </format>
    <format dxfId="542">
      <pivotArea dataOnly="0" labelOnly="1" outline="0" fieldPosition="0">
        <references count="1">
          <reference field="12" count="0"/>
        </references>
      </pivotArea>
    </format>
    <format dxfId="541">
      <pivotArea dataOnly="0" labelOnly="1" outline="0" fieldPosition="0">
        <references count="1">
          <reference field="12" count="0"/>
        </references>
      </pivotArea>
    </format>
    <format dxfId="540">
      <pivotArea field="12" type="button" dataOnly="0" labelOnly="1" outline="0" axis="axisPage" fieldPosition="0"/>
    </format>
    <format dxfId="539">
      <pivotArea field="12" type="button" dataOnly="0" labelOnly="1" outline="0" axis="axisPage" fieldPosition="0"/>
    </format>
    <format dxfId="538">
      <pivotArea dataOnly="0" labelOnly="1" outline="0" fieldPosition="0">
        <references count="1">
          <reference field="13" count="1">
            <x v="3"/>
          </reference>
        </references>
      </pivotArea>
    </format>
    <format dxfId="537">
      <pivotArea dataOnly="0" labelOnly="1" outline="0" fieldPosition="0">
        <references count="1">
          <reference field="13" count="1">
            <x v="3"/>
          </reference>
        </references>
      </pivotArea>
    </format>
    <format dxfId="536">
      <pivotArea field="12" type="button" dataOnly="0" labelOnly="1" outline="0" axis="axisPage" fieldPosition="0"/>
    </format>
    <format dxfId="535">
      <pivotArea field="15" type="button" dataOnly="0" labelOnly="1" outline="0" axis="axisRow" fieldPosition="1"/>
    </format>
    <format dxfId="53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3">
      <pivotArea field="15" type="button" dataOnly="0" labelOnly="1" outline="0" axis="axisRow" fieldPosition="1"/>
    </format>
    <format dxfId="5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1">
      <pivotArea grandRow="1" outline="0" collapsedLevelsAreSubtotals="1" fieldPosition="0"/>
    </format>
    <format dxfId="530">
      <pivotArea grandRow="1" outline="0" collapsedLevelsAreSubtotals="1" fieldPosition="0"/>
    </format>
    <format dxfId="529">
      <pivotArea field="-2" type="button" dataOnly="0" labelOnly="1" outline="0" axis="axisValues" fieldPosition="0"/>
    </format>
    <format dxfId="528">
      <pivotArea field="-2" type="button" dataOnly="0" labelOnly="1" outline="0" axis="axisValues" fieldPosition="0"/>
    </format>
    <format dxfId="527">
      <pivotArea field="-2" type="button" dataOnly="0" labelOnly="1" outline="0" axis="axisValues" fieldPosition="0"/>
    </format>
    <format dxfId="526">
      <pivotArea outline="0" fieldPosition="0">
        <references count="1">
          <reference field="4294967294" count="1" selected="0">
            <x v="0"/>
          </reference>
        </references>
      </pivotArea>
    </format>
    <format dxfId="525">
      <pivotArea type="topRight" dataOnly="0" labelOnly="1" outline="0" fieldPosition="0"/>
    </format>
    <format dxfId="52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23">
      <pivotArea outline="0" fieldPosition="0">
        <references count="1">
          <reference field="4294967294" count="1" selected="0">
            <x v="0"/>
          </reference>
        </references>
      </pivotArea>
    </format>
    <format dxfId="522">
      <pivotArea type="topRight" dataOnly="0" labelOnly="1" outline="0" fieldPosition="0"/>
    </format>
    <format dxfId="521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75AE50-6949-4DDC-86CB-39E738A81AB2}" name="TablaDinámica48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211:D213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572">
      <pivotArea field="12" type="button" dataOnly="0" labelOnly="1" outline="0" axis="axisPage" fieldPosition="0"/>
    </format>
    <format dxfId="571">
      <pivotArea field="12" type="button" dataOnly="0" labelOnly="1" outline="0" axis="axisPage" fieldPosition="0"/>
    </format>
    <format dxfId="570">
      <pivotArea dataOnly="0" labelOnly="1" outline="0" fieldPosition="0">
        <references count="1">
          <reference field="12" count="0"/>
        </references>
      </pivotArea>
    </format>
    <format dxfId="569">
      <pivotArea dataOnly="0" labelOnly="1" outline="0" fieldPosition="0">
        <references count="1">
          <reference field="12" count="0"/>
        </references>
      </pivotArea>
    </format>
    <format dxfId="568">
      <pivotArea dataOnly="0" labelOnly="1" outline="0" fieldPosition="0">
        <references count="1">
          <reference field="12" count="0"/>
        </references>
      </pivotArea>
    </format>
    <format dxfId="567">
      <pivotArea dataOnly="0" labelOnly="1" outline="0" fieldPosition="0">
        <references count="1">
          <reference field="12" count="0"/>
        </references>
      </pivotArea>
    </format>
    <format dxfId="566">
      <pivotArea field="12" type="button" dataOnly="0" labelOnly="1" outline="0" axis="axisPage" fieldPosition="0"/>
    </format>
    <format dxfId="565">
      <pivotArea field="12" type="button" dataOnly="0" labelOnly="1" outline="0" axis="axisPage" fieldPosition="0"/>
    </format>
    <format dxfId="564">
      <pivotArea dataOnly="0" labelOnly="1" outline="0" fieldPosition="0">
        <references count="1">
          <reference field="13" count="1">
            <x v="3"/>
          </reference>
        </references>
      </pivotArea>
    </format>
    <format dxfId="563">
      <pivotArea dataOnly="0" labelOnly="1" outline="0" fieldPosition="0">
        <references count="1">
          <reference field="13" count="1">
            <x v="3"/>
          </reference>
        </references>
      </pivotArea>
    </format>
    <format dxfId="562">
      <pivotArea field="12" type="button" dataOnly="0" labelOnly="1" outline="0" axis="axisPage" fieldPosition="0"/>
    </format>
    <format dxfId="561">
      <pivotArea field="15" type="button" dataOnly="0" labelOnly="1" outline="0" axis="axisRow" fieldPosition="1"/>
    </format>
    <format dxfId="5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9">
      <pivotArea field="15" type="button" dataOnly="0" labelOnly="1" outline="0" axis="axisRow" fieldPosition="1"/>
    </format>
    <format dxfId="55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7">
      <pivotArea grandRow="1" outline="0" collapsedLevelsAreSubtotals="1" fieldPosition="0"/>
    </format>
    <format dxfId="556">
      <pivotArea grandRow="1" outline="0" collapsedLevelsAreSubtotals="1" fieldPosition="0"/>
    </format>
    <format dxfId="555">
      <pivotArea field="-2" type="button" dataOnly="0" labelOnly="1" outline="0" axis="axisCol" fieldPosition="0"/>
    </format>
    <format dxfId="554">
      <pivotArea field="-2" type="button" dataOnly="0" labelOnly="1" outline="0" axis="axisCol" fieldPosition="0"/>
    </format>
    <format dxfId="553">
      <pivotArea field="-2" type="button" dataOnly="0" labelOnly="1" outline="0" axis="axisCol" fieldPosition="0"/>
    </format>
    <format dxfId="552">
      <pivotArea outline="0" fieldPosition="0">
        <references count="1">
          <reference field="4294967294" count="1" selected="0">
            <x v="0"/>
          </reference>
        </references>
      </pivotArea>
    </format>
    <format dxfId="551">
      <pivotArea type="topRight" dataOnly="0" labelOnly="1" outline="0" fieldPosition="0"/>
    </format>
    <format dxfId="55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49">
      <pivotArea outline="0" fieldPosition="0">
        <references count="1">
          <reference field="4294967294" count="1" selected="0">
            <x v="0"/>
          </reference>
        </references>
      </pivotArea>
    </format>
    <format dxfId="548">
      <pivotArea type="topRight" dataOnly="0" labelOnly="1" outline="0" fieldPosition="0"/>
    </format>
    <format dxfId="547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FD2DB0-9E0A-4EF1-A962-A7C76DA7D8DC}" name="TablaDinámica51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223:D225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598">
      <pivotArea field="12" type="button" dataOnly="0" labelOnly="1" outline="0" axis="axisPage" fieldPosition="0"/>
    </format>
    <format dxfId="597">
      <pivotArea field="12" type="button" dataOnly="0" labelOnly="1" outline="0" axis="axisPage" fieldPosition="0"/>
    </format>
    <format dxfId="596">
      <pivotArea dataOnly="0" labelOnly="1" outline="0" fieldPosition="0">
        <references count="1">
          <reference field="12" count="0"/>
        </references>
      </pivotArea>
    </format>
    <format dxfId="595">
      <pivotArea dataOnly="0" labelOnly="1" outline="0" fieldPosition="0">
        <references count="1">
          <reference field="12" count="0"/>
        </references>
      </pivotArea>
    </format>
    <format dxfId="594">
      <pivotArea dataOnly="0" labelOnly="1" outline="0" fieldPosition="0">
        <references count="1">
          <reference field="12" count="0"/>
        </references>
      </pivotArea>
    </format>
    <format dxfId="593">
      <pivotArea dataOnly="0" labelOnly="1" outline="0" fieldPosition="0">
        <references count="1">
          <reference field="12" count="0"/>
        </references>
      </pivotArea>
    </format>
    <format dxfId="592">
      <pivotArea field="12" type="button" dataOnly="0" labelOnly="1" outline="0" axis="axisPage" fieldPosition="0"/>
    </format>
    <format dxfId="591">
      <pivotArea field="12" type="button" dataOnly="0" labelOnly="1" outline="0" axis="axisPage" fieldPosition="0"/>
    </format>
    <format dxfId="590">
      <pivotArea dataOnly="0" labelOnly="1" outline="0" fieldPosition="0">
        <references count="1">
          <reference field="13" count="1">
            <x v="3"/>
          </reference>
        </references>
      </pivotArea>
    </format>
    <format dxfId="589">
      <pivotArea dataOnly="0" labelOnly="1" outline="0" fieldPosition="0">
        <references count="1">
          <reference field="13" count="1">
            <x v="3"/>
          </reference>
        </references>
      </pivotArea>
    </format>
    <format dxfId="588">
      <pivotArea field="12" type="button" dataOnly="0" labelOnly="1" outline="0" axis="axisPage" fieldPosition="0"/>
    </format>
    <format dxfId="587">
      <pivotArea field="15" type="button" dataOnly="0" labelOnly="1" outline="0" axis="axisRow" fieldPosition="1"/>
    </format>
    <format dxfId="58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5">
      <pivotArea field="15" type="button" dataOnly="0" labelOnly="1" outline="0" axis="axisRow" fieldPosition="1"/>
    </format>
    <format dxfId="5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3">
      <pivotArea grandRow="1" outline="0" collapsedLevelsAreSubtotals="1" fieldPosition="0"/>
    </format>
    <format dxfId="582">
      <pivotArea grandRow="1" outline="0" collapsedLevelsAreSubtotals="1" fieldPosition="0"/>
    </format>
    <format dxfId="581">
      <pivotArea field="-2" type="button" dataOnly="0" labelOnly="1" outline="0" axis="axisCol" fieldPosition="0"/>
    </format>
    <format dxfId="580">
      <pivotArea field="-2" type="button" dataOnly="0" labelOnly="1" outline="0" axis="axisCol" fieldPosition="0"/>
    </format>
    <format dxfId="579">
      <pivotArea field="-2" type="button" dataOnly="0" labelOnly="1" outline="0" axis="axisCol" fieldPosition="0"/>
    </format>
    <format dxfId="578">
      <pivotArea outline="0" fieldPosition="0">
        <references count="1">
          <reference field="4294967294" count="1" selected="0">
            <x v="0"/>
          </reference>
        </references>
      </pivotArea>
    </format>
    <format dxfId="577">
      <pivotArea type="topRight" dataOnly="0" labelOnly="1" outline="0" fieldPosition="0"/>
    </format>
    <format dxfId="57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75">
      <pivotArea outline="0" fieldPosition="0">
        <references count="1">
          <reference field="4294967294" count="1" selected="0">
            <x v="0"/>
          </reference>
        </references>
      </pivotArea>
    </format>
    <format dxfId="574">
      <pivotArea type="topRight" dataOnly="0" labelOnly="1" outline="0" fieldPosition="0"/>
    </format>
    <format dxfId="573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EF1BD4-7976-4802-8487-6EF5ACC8B796}" name="TablaDinámica79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393:D395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624">
      <pivotArea field="12" type="button" dataOnly="0" labelOnly="1" outline="0" axis="axisPage" fieldPosition="0"/>
    </format>
    <format dxfId="623">
      <pivotArea field="12" type="button" dataOnly="0" labelOnly="1" outline="0" axis="axisPage" fieldPosition="0"/>
    </format>
    <format dxfId="622">
      <pivotArea dataOnly="0" labelOnly="1" outline="0" fieldPosition="0">
        <references count="1">
          <reference field="12" count="0"/>
        </references>
      </pivotArea>
    </format>
    <format dxfId="621">
      <pivotArea dataOnly="0" labelOnly="1" outline="0" fieldPosition="0">
        <references count="1">
          <reference field="12" count="0"/>
        </references>
      </pivotArea>
    </format>
    <format dxfId="620">
      <pivotArea dataOnly="0" labelOnly="1" outline="0" fieldPosition="0">
        <references count="1">
          <reference field="12" count="0"/>
        </references>
      </pivotArea>
    </format>
    <format dxfId="619">
      <pivotArea dataOnly="0" labelOnly="1" outline="0" fieldPosition="0">
        <references count="1">
          <reference field="12" count="0"/>
        </references>
      </pivotArea>
    </format>
    <format dxfId="618">
      <pivotArea field="12" type="button" dataOnly="0" labelOnly="1" outline="0" axis="axisPage" fieldPosition="0"/>
    </format>
    <format dxfId="617">
      <pivotArea field="12" type="button" dataOnly="0" labelOnly="1" outline="0" axis="axisPage" fieldPosition="0"/>
    </format>
    <format dxfId="616">
      <pivotArea dataOnly="0" labelOnly="1" outline="0" fieldPosition="0">
        <references count="1">
          <reference field="13" count="1">
            <x v="3"/>
          </reference>
        </references>
      </pivotArea>
    </format>
    <format dxfId="615">
      <pivotArea dataOnly="0" labelOnly="1" outline="0" fieldPosition="0">
        <references count="1">
          <reference field="13" count="1">
            <x v="3"/>
          </reference>
        </references>
      </pivotArea>
    </format>
    <format dxfId="614">
      <pivotArea field="12" type="button" dataOnly="0" labelOnly="1" outline="0" axis="axisPage" fieldPosition="0"/>
    </format>
    <format dxfId="613">
      <pivotArea field="15" type="button" dataOnly="0" labelOnly="1" outline="0" axis="axisRow" fieldPosition="1"/>
    </format>
    <format dxfId="6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11">
      <pivotArea field="15" type="button" dataOnly="0" labelOnly="1" outline="0" axis="axisRow" fieldPosition="1"/>
    </format>
    <format dxfId="6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9">
      <pivotArea grandRow="1" outline="0" collapsedLevelsAreSubtotals="1" fieldPosition="0"/>
    </format>
    <format dxfId="608">
      <pivotArea grandRow="1" outline="0" collapsedLevelsAreSubtotals="1" fieldPosition="0"/>
    </format>
    <format dxfId="607">
      <pivotArea field="-2" type="button" dataOnly="0" labelOnly="1" outline="0" axis="axisCol" fieldPosition="0"/>
    </format>
    <format dxfId="606">
      <pivotArea field="-2" type="button" dataOnly="0" labelOnly="1" outline="0" axis="axisCol" fieldPosition="0"/>
    </format>
    <format dxfId="605">
      <pivotArea field="-2" type="button" dataOnly="0" labelOnly="1" outline="0" axis="axisCol" fieldPosition="0"/>
    </format>
    <format dxfId="604">
      <pivotArea outline="0" fieldPosition="0">
        <references count="1">
          <reference field="4294967294" count="1" selected="0">
            <x v="0"/>
          </reference>
        </references>
      </pivotArea>
    </format>
    <format dxfId="603">
      <pivotArea type="topRight" dataOnly="0" labelOnly="1" outline="0" fieldPosition="0"/>
    </format>
    <format dxfId="6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1">
      <pivotArea outline="0" fieldPosition="0">
        <references count="1">
          <reference field="4294967294" count="1" selected="0">
            <x v="0"/>
          </reference>
        </references>
      </pivotArea>
    </format>
    <format dxfId="600">
      <pivotArea type="topRight" dataOnly="0" labelOnly="1" outline="0" fieldPosition="0"/>
    </format>
    <format dxfId="599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61A5AD-FCF0-4B93-8938-4FD4EA40887C}" name="TablaDinámica36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80:D82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650">
      <pivotArea field="12" type="button" dataOnly="0" labelOnly="1" outline="0" axis="axisPage" fieldPosition="0"/>
    </format>
    <format dxfId="649">
      <pivotArea field="12" type="button" dataOnly="0" labelOnly="1" outline="0" axis="axisPage" fieldPosition="0"/>
    </format>
    <format dxfId="648">
      <pivotArea dataOnly="0" labelOnly="1" outline="0" fieldPosition="0">
        <references count="1">
          <reference field="12" count="0"/>
        </references>
      </pivotArea>
    </format>
    <format dxfId="647">
      <pivotArea dataOnly="0" labelOnly="1" outline="0" fieldPosition="0">
        <references count="1">
          <reference field="12" count="0"/>
        </references>
      </pivotArea>
    </format>
    <format dxfId="646">
      <pivotArea dataOnly="0" labelOnly="1" outline="0" fieldPosition="0">
        <references count="1">
          <reference field="12" count="0"/>
        </references>
      </pivotArea>
    </format>
    <format dxfId="645">
      <pivotArea dataOnly="0" labelOnly="1" outline="0" fieldPosition="0">
        <references count="1">
          <reference field="12" count="0"/>
        </references>
      </pivotArea>
    </format>
    <format dxfId="644">
      <pivotArea field="12" type="button" dataOnly="0" labelOnly="1" outline="0" axis="axisPage" fieldPosition="0"/>
    </format>
    <format dxfId="643">
      <pivotArea field="12" type="button" dataOnly="0" labelOnly="1" outline="0" axis="axisPage" fieldPosition="0"/>
    </format>
    <format dxfId="642">
      <pivotArea dataOnly="0" labelOnly="1" outline="0" fieldPosition="0">
        <references count="1">
          <reference field="13" count="1">
            <x v="3"/>
          </reference>
        </references>
      </pivotArea>
    </format>
    <format dxfId="641">
      <pivotArea dataOnly="0" labelOnly="1" outline="0" fieldPosition="0">
        <references count="1">
          <reference field="13" count="1">
            <x v="3"/>
          </reference>
        </references>
      </pivotArea>
    </format>
    <format dxfId="640">
      <pivotArea field="12" type="button" dataOnly="0" labelOnly="1" outline="0" axis="axisPage" fieldPosition="0"/>
    </format>
    <format dxfId="639">
      <pivotArea field="15" type="button" dataOnly="0" labelOnly="1" outline="0" axis="axisRow" fieldPosition="1"/>
    </format>
    <format dxfId="6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37">
      <pivotArea field="15" type="button" dataOnly="0" labelOnly="1" outline="0" axis="axisRow" fieldPosition="1"/>
    </format>
    <format dxfId="6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35">
      <pivotArea grandRow="1" outline="0" collapsedLevelsAreSubtotals="1" fieldPosition="0"/>
    </format>
    <format dxfId="634">
      <pivotArea grandRow="1" outline="0" collapsedLevelsAreSubtotals="1" fieldPosition="0"/>
    </format>
    <format dxfId="633">
      <pivotArea field="-2" type="button" dataOnly="0" labelOnly="1" outline="0" axis="axisCol" fieldPosition="0"/>
    </format>
    <format dxfId="632">
      <pivotArea field="-2" type="button" dataOnly="0" labelOnly="1" outline="0" axis="axisCol" fieldPosition="0"/>
    </format>
    <format dxfId="631">
      <pivotArea field="-2" type="button" dataOnly="0" labelOnly="1" outline="0" axis="axisCol" fieldPosition="0"/>
    </format>
    <format dxfId="630">
      <pivotArea outline="0" fieldPosition="0">
        <references count="1">
          <reference field="4294967294" count="1" selected="0">
            <x v="0"/>
          </reference>
        </references>
      </pivotArea>
    </format>
    <format dxfId="629">
      <pivotArea type="topRight" dataOnly="0" labelOnly="1" outline="0" fieldPosition="0"/>
    </format>
    <format dxfId="6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27">
      <pivotArea outline="0" fieldPosition="0">
        <references count="1">
          <reference field="4294967294" count="1" selected="0">
            <x v="0"/>
          </reference>
        </references>
      </pivotArea>
    </format>
    <format dxfId="626">
      <pivotArea type="topRight" dataOnly="0" labelOnly="1" outline="0" fieldPosition="0"/>
    </format>
    <format dxfId="625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918DF-306E-4964-B28E-1564C6006A89}" name="TablaDinámica84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357:D359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676">
      <pivotArea field="12" type="button" dataOnly="0" labelOnly="1" outline="0" axis="axisPage" fieldPosition="0"/>
    </format>
    <format dxfId="675">
      <pivotArea field="12" type="button" dataOnly="0" labelOnly="1" outline="0" axis="axisPage" fieldPosition="0"/>
    </format>
    <format dxfId="674">
      <pivotArea dataOnly="0" labelOnly="1" outline="0" fieldPosition="0">
        <references count="1">
          <reference field="12" count="0"/>
        </references>
      </pivotArea>
    </format>
    <format dxfId="673">
      <pivotArea dataOnly="0" labelOnly="1" outline="0" fieldPosition="0">
        <references count="1">
          <reference field="12" count="0"/>
        </references>
      </pivotArea>
    </format>
    <format dxfId="672">
      <pivotArea dataOnly="0" labelOnly="1" outline="0" fieldPosition="0">
        <references count="1">
          <reference field="12" count="0"/>
        </references>
      </pivotArea>
    </format>
    <format dxfId="671">
      <pivotArea dataOnly="0" labelOnly="1" outline="0" fieldPosition="0">
        <references count="1">
          <reference field="12" count="0"/>
        </references>
      </pivotArea>
    </format>
    <format dxfId="670">
      <pivotArea field="12" type="button" dataOnly="0" labelOnly="1" outline="0" axis="axisPage" fieldPosition="0"/>
    </format>
    <format dxfId="669">
      <pivotArea field="12" type="button" dataOnly="0" labelOnly="1" outline="0" axis="axisPage" fieldPosition="0"/>
    </format>
    <format dxfId="668">
      <pivotArea dataOnly="0" labelOnly="1" outline="0" fieldPosition="0">
        <references count="1">
          <reference field="13" count="1">
            <x v="3"/>
          </reference>
        </references>
      </pivotArea>
    </format>
    <format dxfId="667">
      <pivotArea dataOnly="0" labelOnly="1" outline="0" fieldPosition="0">
        <references count="1">
          <reference field="13" count="1">
            <x v="3"/>
          </reference>
        </references>
      </pivotArea>
    </format>
    <format dxfId="666">
      <pivotArea field="12" type="button" dataOnly="0" labelOnly="1" outline="0" axis="axisPage" fieldPosition="0"/>
    </format>
    <format dxfId="665">
      <pivotArea field="15" type="button" dataOnly="0" labelOnly="1" outline="0" axis="axisRow" fieldPosition="1"/>
    </format>
    <format dxfId="6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3">
      <pivotArea field="15" type="button" dataOnly="0" labelOnly="1" outline="0" axis="axisRow" fieldPosition="1"/>
    </format>
    <format dxfId="6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1">
      <pivotArea grandRow="1" outline="0" collapsedLevelsAreSubtotals="1" fieldPosition="0"/>
    </format>
    <format dxfId="660">
      <pivotArea grandRow="1" outline="0" collapsedLevelsAreSubtotals="1" fieldPosition="0"/>
    </format>
    <format dxfId="659">
      <pivotArea field="-2" type="button" dataOnly="0" labelOnly="1" outline="0" axis="axisCol" fieldPosition="0"/>
    </format>
    <format dxfId="658">
      <pivotArea field="-2" type="button" dataOnly="0" labelOnly="1" outline="0" axis="axisCol" fieldPosition="0"/>
    </format>
    <format dxfId="657">
      <pivotArea field="-2" type="button" dataOnly="0" labelOnly="1" outline="0" axis="axisCol" fieldPosition="0"/>
    </format>
    <format dxfId="656">
      <pivotArea outline="0" fieldPosition="0">
        <references count="1">
          <reference field="4294967294" count="1" selected="0">
            <x v="0"/>
          </reference>
        </references>
      </pivotArea>
    </format>
    <format dxfId="655">
      <pivotArea type="topRight" dataOnly="0" labelOnly="1" outline="0" fieldPosition="0"/>
    </format>
    <format dxfId="65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53">
      <pivotArea outline="0" fieldPosition="0">
        <references count="1">
          <reference field="4294967294" count="1" selected="0">
            <x v="0"/>
          </reference>
        </references>
      </pivotArea>
    </format>
    <format dxfId="652">
      <pivotArea type="topRight" dataOnly="0" labelOnly="1" outline="0" fieldPosition="0"/>
    </format>
    <format dxfId="651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82D7E4-E5B7-4BBF-9CF5-BB094865ACDB}" name="TablaDinámica37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68:D70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702">
      <pivotArea field="12" type="button" dataOnly="0" labelOnly="1" outline="0" axis="axisPage" fieldPosition="0"/>
    </format>
    <format dxfId="701">
      <pivotArea field="12" type="button" dataOnly="0" labelOnly="1" outline="0" axis="axisPage" fieldPosition="0"/>
    </format>
    <format dxfId="700">
      <pivotArea dataOnly="0" labelOnly="1" outline="0" fieldPosition="0">
        <references count="1">
          <reference field="12" count="0"/>
        </references>
      </pivotArea>
    </format>
    <format dxfId="699">
      <pivotArea dataOnly="0" labelOnly="1" outline="0" fieldPosition="0">
        <references count="1">
          <reference field="12" count="0"/>
        </references>
      </pivotArea>
    </format>
    <format dxfId="698">
      <pivotArea dataOnly="0" labelOnly="1" outline="0" fieldPosition="0">
        <references count="1">
          <reference field="12" count="0"/>
        </references>
      </pivotArea>
    </format>
    <format dxfId="697">
      <pivotArea dataOnly="0" labelOnly="1" outline="0" fieldPosition="0">
        <references count="1">
          <reference field="12" count="0"/>
        </references>
      </pivotArea>
    </format>
    <format dxfId="696">
      <pivotArea field="12" type="button" dataOnly="0" labelOnly="1" outline="0" axis="axisPage" fieldPosition="0"/>
    </format>
    <format dxfId="695">
      <pivotArea field="12" type="button" dataOnly="0" labelOnly="1" outline="0" axis="axisPage" fieldPosition="0"/>
    </format>
    <format dxfId="694">
      <pivotArea dataOnly="0" labelOnly="1" outline="0" fieldPosition="0">
        <references count="1">
          <reference field="13" count="1">
            <x v="3"/>
          </reference>
        </references>
      </pivotArea>
    </format>
    <format dxfId="693">
      <pivotArea dataOnly="0" labelOnly="1" outline="0" fieldPosition="0">
        <references count="1">
          <reference field="13" count="1">
            <x v="3"/>
          </reference>
        </references>
      </pivotArea>
    </format>
    <format dxfId="692">
      <pivotArea field="12" type="button" dataOnly="0" labelOnly="1" outline="0" axis="axisPage" fieldPosition="0"/>
    </format>
    <format dxfId="691">
      <pivotArea field="15" type="button" dataOnly="0" labelOnly="1" outline="0" axis="axisRow" fieldPosition="1"/>
    </format>
    <format dxfId="69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9">
      <pivotArea field="15" type="button" dataOnly="0" labelOnly="1" outline="0" axis="axisRow" fieldPosition="1"/>
    </format>
    <format dxfId="6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7">
      <pivotArea grandRow="1" outline="0" collapsedLevelsAreSubtotals="1" fieldPosition="0"/>
    </format>
    <format dxfId="686">
      <pivotArea grandRow="1" outline="0" collapsedLevelsAreSubtotals="1" fieldPosition="0"/>
    </format>
    <format dxfId="685">
      <pivotArea field="-2" type="button" dataOnly="0" labelOnly="1" outline="0" axis="axisCol" fieldPosition="0"/>
    </format>
    <format dxfId="684">
      <pivotArea field="-2" type="button" dataOnly="0" labelOnly="1" outline="0" axis="axisCol" fieldPosition="0"/>
    </format>
    <format dxfId="683">
      <pivotArea field="-2" type="button" dataOnly="0" labelOnly="1" outline="0" axis="axisCol" fieldPosition="0"/>
    </format>
    <format dxfId="682">
      <pivotArea outline="0" fieldPosition="0">
        <references count="1">
          <reference field="4294967294" count="1" selected="0">
            <x v="0"/>
          </reference>
        </references>
      </pivotArea>
    </format>
    <format dxfId="681">
      <pivotArea type="topRight" dataOnly="0" labelOnly="1" outline="0" fieldPosition="0"/>
    </format>
    <format dxfId="68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9">
      <pivotArea outline="0" fieldPosition="0">
        <references count="1">
          <reference field="4294967294" count="1" selected="0">
            <x v="0"/>
          </reference>
        </references>
      </pivotArea>
    </format>
    <format dxfId="678">
      <pivotArea type="topRight" dataOnly="0" labelOnly="1" outline="0" fieldPosition="0"/>
    </format>
    <format dxfId="677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F72F5D-4662-4356-8404-5E68E082629C}" name="TablaDinámica39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92:D94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728">
      <pivotArea field="12" type="button" dataOnly="0" labelOnly="1" outline="0" axis="axisPage" fieldPosition="0"/>
    </format>
    <format dxfId="727">
      <pivotArea field="12" type="button" dataOnly="0" labelOnly="1" outline="0" axis="axisPage" fieldPosition="0"/>
    </format>
    <format dxfId="726">
      <pivotArea dataOnly="0" labelOnly="1" outline="0" fieldPosition="0">
        <references count="1">
          <reference field="12" count="0"/>
        </references>
      </pivotArea>
    </format>
    <format dxfId="725">
      <pivotArea dataOnly="0" labelOnly="1" outline="0" fieldPosition="0">
        <references count="1">
          <reference field="12" count="0"/>
        </references>
      </pivotArea>
    </format>
    <format dxfId="724">
      <pivotArea dataOnly="0" labelOnly="1" outline="0" fieldPosition="0">
        <references count="1">
          <reference field="12" count="0"/>
        </references>
      </pivotArea>
    </format>
    <format dxfId="723">
      <pivotArea dataOnly="0" labelOnly="1" outline="0" fieldPosition="0">
        <references count="1">
          <reference field="12" count="0"/>
        </references>
      </pivotArea>
    </format>
    <format dxfId="722">
      <pivotArea field="12" type="button" dataOnly="0" labelOnly="1" outline="0" axis="axisPage" fieldPosition="0"/>
    </format>
    <format dxfId="721">
      <pivotArea field="12" type="button" dataOnly="0" labelOnly="1" outline="0" axis="axisPage" fieldPosition="0"/>
    </format>
    <format dxfId="720">
      <pivotArea dataOnly="0" labelOnly="1" outline="0" fieldPosition="0">
        <references count="1">
          <reference field="13" count="1">
            <x v="3"/>
          </reference>
        </references>
      </pivotArea>
    </format>
    <format dxfId="719">
      <pivotArea dataOnly="0" labelOnly="1" outline="0" fieldPosition="0">
        <references count="1">
          <reference field="13" count="1">
            <x v="3"/>
          </reference>
        </references>
      </pivotArea>
    </format>
    <format dxfId="718">
      <pivotArea field="12" type="button" dataOnly="0" labelOnly="1" outline="0" axis="axisPage" fieldPosition="0"/>
    </format>
    <format dxfId="717">
      <pivotArea field="15" type="button" dataOnly="0" labelOnly="1" outline="0" axis="axisRow" fieldPosition="1"/>
    </format>
    <format dxfId="7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5">
      <pivotArea field="15" type="button" dataOnly="0" labelOnly="1" outline="0" axis="axisRow" fieldPosition="1"/>
    </format>
    <format dxfId="7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3">
      <pivotArea grandRow="1" outline="0" collapsedLevelsAreSubtotals="1" fieldPosition="0"/>
    </format>
    <format dxfId="712">
      <pivotArea grandRow="1" outline="0" collapsedLevelsAreSubtotals="1" fieldPosition="0"/>
    </format>
    <format dxfId="711">
      <pivotArea field="-2" type="button" dataOnly="0" labelOnly="1" outline="0" axis="axisCol" fieldPosition="0"/>
    </format>
    <format dxfId="710">
      <pivotArea field="-2" type="button" dataOnly="0" labelOnly="1" outline="0" axis="axisCol" fieldPosition="0"/>
    </format>
    <format dxfId="709">
      <pivotArea field="-2" type="button" dataOnly="0" labelOnly="1" outline="0" axis="axisCol" fieldPosition="0"/>
    </format>
    <format dxfId="708">
      <pivotArea outline="0" fieldPosition="0">
        <references count="1">
          <reference field="4294967294" count="1" selected="0">
            <x v="0"/>
          </reference>
        </references>
      </pivotArea>
    </format>
    <format dxfId="707">
      <pivotArea type="topRight" dataOnly="0" labelOnly="1" outline="0" fieldPosition="0"/>
    </format>
    <format dxfId="70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05">
      <pivotArea outline="0" fieldPosition="0">
        <references count="1">
          <reference field="4294967294" count="1" selected="0">
            <x v="0"/>
          </reference>
        </references>
      </pivotArea>
    </format>
    <format dxfId="704">
      <pivotArea type="topRight" dataOnly="0" labelOnly="1" outline="0" fieldPosition="0"/>
    </format>
    <format dxfId="703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5FCBCC-468A-47F5-BF00-DA28A0E0F6D7}" name="TablaDinámica50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235:D237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h="1" x="4"/>
        <item x="0"/>
        <item m="1" x="13"/>
        <item x="3"/>
        <item m="1" x="12"/>
        <item m="1" x="7"/>
        <item h="1" x="1"/>
        <item h="1" m="1" x="8"/>
        <item h="1" m="1" x="10"/>
        <item h="1" m="1" x="5"/>
        <item h="1" m="1" x="9"/>
        <item h="1" m="1" x="11"/>
        <item h="1" x="2"/>
        <item h="1"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754">
      <pivotArea field="12" type="button" dataOnly="0" labelOnly="1" outline="0" axis="axisPage" fieldPosition="0"/>
    </format>
    <format dxfId="753">
      <pivotArea field="12" type="button" dataOnly="0" labelOnly="1" outline="0" axis="axisPage" fieldPosition="0"/>
    </format>
    <format dxfId="752">
      <pivotArea dataOnly="0" labelOnly="1" outline="0" fieldPosition="0">
        <references count="1">
          <reference field="12" count="0"/>
        </references>
      </pivotArea>
    </format>
    <format dxfId="751">
      <pivotArea dataOnly="0" labelOnly="1" outline="0" fieldPosition="0">
        <references count="1">
          <reference field="12" count="0"/>
        </references>
      </pivotArea>
    </format>
    <format dxfId="750">
      <pivotArea dataOnly="0" labelOnly="1" outline="0" fieldPosition="0">
        <references count="1">
          <reference field="12" count="0"/>
        </references>
      </pivotArea>
    </format>
    <format dxfId="749">
      <pivotArea dataOnly="0" labelOnly="1" outline="0" fieldPosition="0">
        <references count="1">
          <reference field="12" count="0"/>
        </references>
      </pivotArea>
    </format>
    <format dxfId="748">
      <pivotArea field="12" type="button" dataOnly="0" labelOnly="1" outline="0" axis="axisPage" fieldPosition="0"/>
    </format>
    <format dxfId="747">
      <pivotArea field="12" type="button" dataOnly="0" labelOnly="1" outline="0" axis="axisPage" fieldPosition="0"/>
    </format>
    <format dxfId="746">
      <pivotArea dataOnly="0" labelOnly="1" outline="0" fieldPosition="0">
        <references count="1">
          <reference field="13" count="1">
            <x v="3"/>
          </reference>
        </references>
      </pivotArea>
    </format>
    <format dxfId="745">
      <pivotArea dataOnly="0" labelOnly="1" outline="0" fieldPosition="0">
        <references count="1">
          <reference field="13" count="1">
            <x v="3"/>
          </reference>
        </references>
      </pivotArea>
    </format>
    <format dxfId="744">
      <pivotArea field="12" type="button" dataOnly="0" labelOnly="1" outline="0" axis="axisPage" fieldPosition="0"/>
    </format>
    <format dxfId="743">
      <pivotArea field="15" type="button" dataOnly="0" labelOnly="1" outline="0" axis="axisRow" fieldPosition="1"/>
    </format>
    <format dxfId="7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1">
      <pivotArea field="15" type="button" dataOnly="0" labelOnly="1" outline="0" axis="axisRow" fieldPosition="1"/>
    </format>
    <format dxfId="7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39">
      <pivotArea grandRow="1" outline="0" collapsedLevelsAreSubtotals="1" fieldPosition="0"/>
    </format>
    <format dxfId="738">
      <pivotArea grandRow="1" outline="0" collapsedLevelsAreSubtotals="1" fieldPosition="0"/>
    </format>
    <format dxfId="737">
      <pivotArea field="-2" type="button" dataOnly="0" labelOnly="1" outline="0" axis="axisCol" fieldPosition="0"/>
    </format>
    <format dxfId="736">
      <pivotArea field="-2" type="button" dataOnly="0" labelOnly="1" outline="0" axis="axisCol" fieldPosition="0"/>
    </format>
    <format dxfId="735">
      <pivotArea field="-2" type="button" dataOnly="0" labelOnly="1" outline="0" axis="axisCol" fieldPosition="0"/>
    </format>
    <format dxfId="734">
      <pivotArea outline="0" fieldPosition="0">
        <references count="1">
          <reference field="4294967294" count="1" selected="0">
            <x v="0"/>
          </reference>
        </references>
      </pivotArea>
    </format>
    <format dxfId="733">
      <pivotArea type="topRight" dataOnly="0" labelOnly="1" outline="0" fieldPosition="0"/>
    </format>
    <format dxfId="7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31">
      <pivotArea outline="0" fieldPosition="0">
        <references count="1">
          <reference field="4294967294" count="1" selected="0">
            <x v="0"/>
          </reference>
        </references>
      </pivotArea>
    </format>
    <format dxfId="730">
      <pivotArea type="topRight" dataOnly="0" labelOnly="1" outline="0" fieldPosition="0"/>
    </format>
    <format dxfId="729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DAE14-2109-4ED5-9EA3-EA83C2A3EC7E}" name="TablaDinámica53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247:D249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h="1" x="4"/>
        <item x="0"/>
        <item m="1" x="13"/>
        <item x="3"/>
        <item m="1" x="12"/>
        <item m="1" x="7"/>
        <item h="1" x="1"/>
        <item h="1" m="1" x="8"/>
        <item h="1" m="1" x="10"/>
        <item h="1" m="1" x="5"/>
        <item h="1" m="1" x="9"/>
        <item h="1" m="1" x="11"/>
        <item h="1" x="2"/>
        <item h="1"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780">
      <pivotArea field="12" type="button" dataOnly="0" labelOnly="1" outline="0" axis="axisPage" fieldPosition="0"/>
    </format>
    <format dxfId="779">
      <pivotArea field="12" type="button" dataOnly="0" labelOnly="1" outline="0" axis="axisPage" fieldPosition="0"/>
    </format>
    <format dxfId="778">
      <pivotArea dataOnly="0" labelOnly="1" outline="0" fieldPosition="0">
        <references count="1">
          <reference field="12" count="0"/>
        </references>
      </pivotArea>
    </format>
    <format dxfId="777">
      <pivotArea dataOnly="0" labelOnly="1" outline="0" fieldPosition="0">
        <references count="1">
          <reference field="12" count="0"/>
        </references>
      </pivotArea>
    </format>
    <format dxfId="776">
      <pivotArea dataOnly="0" labelOnly="1" outline="0" fieldPosition="0">
        <references count="1">
          <reference field="12" count="0"/>
        </references>
      </pivotArea>
    </format>
    <format dxfId="775">
      <pivotArea dataOnly="0" labelOnly="1" outline="0" fieldPosition="0">
        <references count="1">
          <reference field="12" count="0"/>
        </references>
      </pivotArea>
    </format>
    <format dxfId="774">
      <pivotArea field="12" type="button" dataOnly="0" labelOnly="1" outline="0" axis="axisPage" fieldPosition="0"/>
    </format>
    <format dxfId="773">
      <pivotArea field="12" type="button" dataOnly="0" labelOnly="1" outline="0" axis="axisPage" fieldPosition="0"/>
    </format>
    <format dxfId="772">
      <pivotArea dataOnly="0" labelOnly="1" outline="0" fieldPosition="0">
        <references count="1">
          <reference field="13" count="1">
            <x v="3"/>
          </reference>
        </references>
      </pivotArea>
    </format>
    <format dxfId="771">
      <pivotArea dataOnly="0" labelOnly="1" outline="0" fieldPosition="0">
        <references count="1">
          <reference field="13" count="1">
            <x v="3"/>
          </reference>
        </references>
      </pivotArea>
    </format>
    <format dxfId="770">
      <pivotArea field="12" type="button" dataOnly="0" labelOnly="1" outline="0" axis="axisPage" fieldPosition="0"/>
    </format>
    <format dxfId="769">
      <pivotArea field="15" type="button" dataOnly="0" labelOnly="1" outline="0" axis="axisRow" fieldPosition="1"/>
    </format>
    <format dxfId="7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67">
      <pivotArea field="15" type="button" dataOnly="0" labelOnly="1" outline="0" axis="axisRow" fieldPosition="1"/>
    </format>
    <format dxfId="76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65">
      <pivotArea grandRow="1" outline="0" collapsedLevelsAreSubtotals="1" fieldPosition="0"/>
    </format>
    <format dxfId="764">
      <pivotArea grandRow="1" outline="0" collapsedLevelsAreSubtotals="1" fieldPosition="0"/>
    </format>
    <format dxfId="763">
      <pivotArea field="-2" type="button" dataOnly="0" labelOnly="1" outline="0" axis="axisCol" fieldPosition="0"/>
    </format>
    <format dxfId="762">
      <pivotArea field="-2" type="button" dataOnly="0" labelOnly="1" outline="0" axis="axisCol" fieldPosition="0"/>
    </format>
    <format dxfId="761">
      <pivotArea field="-2" type="button" dataOnly="0" labelOnly="1" outline="0" axis="axisCol" fieldPosition="0"/>
    </format>
    <format dxfId="760">
      <pivotArea outline="0" fieldPosition="0">
        <references count="1">
          <reference field="4294967294" count="1" selected="0">
            <x v="0"/>
          </reference>
        </references>
      </pivotArea>
    </format>
    <format dxfId="759">
      <pivotArea type="topRight" dataOnly="0" labelOnly="1" outline="0" fieldPosition="0"/>
    </format>
    <format dxfId="75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57">
      <pivotArea outline="0" fieldPosition="0">
        <references count="1">
          <reference field="4294967294" count="1" selected="0">
            <x v="0"/>
          </reference>
        </references>
      </pivotArea>
    </format>
    <format dxfId="756">
      <pivotArea type="topRight" dataOnly="0" labelOnly="1" outline="0" fieldPosition="0"/>
    </format>
    <format dxfId="755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8059B0-8C1B-4100-BB70-63936C0F3266}" name="TablaDinámica85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333:D335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806">
      <pivotArea field="12" type="button" dataOnly="0" labelOnly="1" outline="0" axis="axisPage" fieldPosition="0"/>
    </format>
    <format dxfId="805">
      <pivotArea field="12" type="button" dataOnly="0" labelOnly="1" outline="0" axis="axisPage" fieldPosition="0"/>
    </format>
    <format dxfId="804">
      <pivotArea dataOnly="0" labelOnly="1" outline="0" fieldPosition="0">
        <references count="1">
          <reference field="12" count="0"/>
        </references>
      </pivotArea>
    </format>
    <format dxfId="803">
      <pivotArea dataOnly="0" labelOnly="1" outline="0" fieldPosition="0">
        <references count="1">
          <reference field="12" count="0"/>
        </references>
      </pivotArea>
    </format>
    <format dxfId="802">
      <pivotArea dataOnly="0" labelOnly="1" outline="0" fieldPosition="0">
        <references count="1">
          <reference field="12" count="0"/>
        </references>
      </pivotArea>
    </format>
    <format dxfId="801">
      <pivotArea dataOnly="0" labelOnly="1" outline="0" fieldPosition="0">
        <references count="1">
          <reference field="12" count="0"/>
        </references>
      </pivotArea>
    </format>
    <format dxfId="800">
      <pivotArea field="12" type="button" dataOnly="0" labelOnly="1" outline="0" axis="axisPage" fieldPosition="0"/>
    </format>
    <format dxfId="799">
      <pivotArea field="12" type="button" dataOnly="0" labelOnly="1" outline="0" axis="axisPage" fieldPosition="0"/>
    </format>
    <format dxfId="798">
      <pivotArea dataOnly="0" labelOnly="1" outline="0" fieldPosition="0">
        <references count="1">
          <reference field="13" count="1">
            <x v="3"/>
          </reference>
        </references>
      </pivotArea>
    </format>
    <format dxfId="797">
      <pivotArea dataOnly="0" labelOnly="1" outline="0" fieldPosition="0">
        <references count="1">
          <reference field="13" count="1">
            <x v="3"/>
          </reference>
        </references>
      </pivotArea>
    </format>
    <format dxfId="796">
      <pivotArea field="12" type="button" dataOnly="0" labelOnly="1" outline="0" axis="axisPage" fieldPosition="0"/>
    </format>
    <format dxfId="795">
      <pivotArea field="15" type="button" dataOnly="0" labelOnly="1" outline="0" axis="axisRow" fieldPosition="1"/>
    </format>
    <format dxfId="79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93">
      <pivotArea field="15" type="button" dataOnly="0" labelOnly="1" outline="0" axis="axisRow" fieldPosition="1"/>
    </format>
    <format dxfId="7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91">
      <pivotArea grandRow="1" outline="0" collapsedLevelsAreSubtotals="1" fieldPosition="0"/>
    </format>
    <format dxfId="790">
      <pivotArea grandRow="1" outline="0" collapsedLevelsAreSubtotals="1" fieldPosition="0"/>
    </format>
    <format dxfId="789">
      <pivotArea field="-2" type="button" dataOnly="0" labelOnly="1" outline="0" axis="axisCol" fieldPosition="0"/>
    </format>
    <format dxfId="788">
      <pivotArea field="-2" type="button" dataOnly="0" labelOnly="1" outline="0" axis="axisCol" fieldPosition="0"/>
    </format>
    <format dxfId="787">
      <pivotArea field="-2" type="button" dataOnly="0" labelOnly="1" outline="0" axis="axisCol" fieldPosition="0"/>
    </format>
    <format dxfId="786">
      <pivotArea outline="0" fieldPosition="0">
        <references count="1">
          <reference field="4294967294" count="1" selected="0">
            <x v="0"/>
          </reference>
        </references>
      </pivotArea>
    </format>
    <format dxfId="785">
      <pivotArea type="topRight" dataOnly="0" labelOnly="1" outline="0" fieldPosition="0"/>
    </format>
    <format dxfId="7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3">
      <pivotArea outline="0" fieldPosition="0">
        <references count="1">
          <reference field="4294967294" count="1" selected="0">
            <x v="0"/>
          </reference>
        </references>
      </pivotArea>
    </format>
    <format dxfId="782">
      <pivotArea type="topRight" dataOnly="0" labelOnly="1" outline="0" fieldPosition="0"/>
    </format>
    <format dxfId="781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C5270C-A49C-44C0-8582-9FD9460910FD}" name="TablaDinámica76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441:D443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832">
      <pivotArea field="12" type="button" dataOnly="0" labelOnly="1" outline="0" axis="axisPage" fieldPosition="0"/>
    </format>
    <format dxfId="831">
      <pivotArea field="12" type="button" dataOnly="0" labelOnly="1" outline="0" axis="axisPage" fieldPosition="0"/>
    </format>
    <format dxfId="830">
      <pivotArea dataOnly="0" labelOnly="1" outline="0" fieldPosition="0">
        <references count="1">
          <reference field="12" count="0"/>
        </references>
      </pivotArea>
    </format>
    <format dxfId="829">
      <pivotArea dataOnly="0" labelOnly="1" outline="0" fieldPosition="0">
        <references count="1">
          <reference field="12" count="0"/>
        </references>
      </pivotArea>
    </format>
    <format dxfId="828">
      <pivotArea dataOnly="0" labelOnly="1" outline="0" fieldPosition="0">
        <references count="1">
          <reference field="12" count="0"/>
        </references>
      </pivotArea>
    </format>
    <format dxfId="827">
      <pivotArea dataOnly="0" labelOnly="1" outline="0" fieldPosition="0">
        <references count="1">
          <reference field="12" count="0"/>
        </references>
      </pivotArea>
    </format>
    <format dxfId="826">
      <pivotArea field="12" type="button" dataOnly="0" labelOnly="1" outline="0" axis="axisPage" fieldPosition="0"/>
    </format>
    <format dxfId="825">
      <pivotArea field="12" type="button" dataOnly="0" labelOnly="1" outline="0" axis="axisPage" fieldPosition="0"/>
    </format>
    <format dxfId="824">
      <pivotArea dataOnly="0" labelOnly="1" outline="0" fieldPosition="0">
        <references count="1">
          <reference field="13" count="1">
            <x v="3"/>
          </reference>
        </references>
      </pivotArea>
    </format>
    <format dxfId="823">
      <pivotArea dataOnly="0" labelOnly="1" outline="0" fieldPosition="0">
        <references count="1">
          <reference field="13" count="1">
            <x v="3"/>
          </reference>
        </references>
      </pivotArea>
    </format>
    <format dxfId="822">
      <pivotArea field="12" type="button" dataOnly="0" labelOnly="1" outline="0" axis="axisPage" fieldPosition="0"/>
    </format>
    <format dxfId="821">
      <pivotArea field="15" type="button" dataOnly="0" labelOnly="1" outline="0" axis="axisRow" fieldPosition="1"/>
    </format>
    <format dxfId="8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19">
      <pivotArea field="15" type="button" dataOnly="0" labelOnly="1" outline="0" axis="axisRow" fieldPosition="1"/>
    </format>
    <format dxfId="8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17">
      <pivotArea grandRow="1" outline="0" collapsedLevelsAreSubtotals="1" fieldPosition="0"/>
    </format>
    <format dxfId="816">
      <pivotArea grandRow="1" outline="0" collapsedLevelsAreSubtotals="1" fieldPosition="0"/>
    </format>
    <format dxfId="815">
      <pivotArea field="-2" type="button" dataOnly="0" labelOnly="1" outline="0" axis="axisCol" fieldPosition="0"/>
    </format>
    <format dxfId="814">
      <pivotArea field="-2" type="button" dataOnly="0" labelOnly="1" outline="0" axis="axisCol" fieldPosition="0"/>
    </format>
    <format dxfId="813">
      <pivotArea field="-2" type="button" dataOnly="0" labelOnly="1" outline="0" axis="axisCol" fieldPosition="0"/>
    </format>
    <format dxfId="812">
      <pivotArea outline="0" fieldPosition="0">
        <references count="1">
          <reference field="4294967294" count="1" selected="0">
            <x v="0"/>
          </reference>
        </references>
      </pivotArea>
    </format>
    <format dxfId="811">
      <pivotArea type="topRight" dataOnly="0" labelOnly="1" outline="0" fieldPosition="0"/>
    </format>
    <format dxfId="8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09">
      <pivotArea outline="0" fieldPosition="0">
        <references count="1">
          <reference field="4294967294" count="1" selected="0">
            <x v="0"/>
          </reference>
        </references>
      </pivotArea>
    </format>
    <format dxfId="808">
      <pivotArea type="topRight" dataOnly="0" labelOnly="1" outline="0" fieldPosition="0"/>
    </format>
    <format dxfId="807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1CC836-6EDF-4AA4-B6C5-B2B3A705BCBE}" name="TablaDinámica82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381:D383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858">
      <pivotArea field="12" type="button" dataOnly="0" labelOnly="1" outline="0" axis="axisPage" fieldPosition="0"/>
    </format>
    <format dxfId="857">
      <pivotArea field="12" type="button" dataOnly="0" labelOnly="1" outline="0" axis="axisPage" fieldPosition="0"/>
    </format>
    <format dxfId="856">
      <pivotArea dataOnly="0" labelOnly="1" outline="0" fieldPosition="0">
        <references count="1">
          <reference field="12" count="0"/>
        </references>
      </pivotArea>
    </format>
    <format dxfId="855">
      <pivotArea dataOnly="0" labelOnly="1" outline="0" fieldPosition="0">
        <references count="1">
          <reference field="12" count="0"/>
        </references>
      </pivotArea>
    </format>
    <format dxfId="854">
      <pivotArea dataOnly="0" labelOnly="1" outline="0" fieldPosition="0">
        <references count="1">
          <reference field="12" count="0"/>
        </references>
      </pivotArea>
    </format>
    <format dxfId="853">
      <pivotArea dataOnly="0" labelOnly="1" outline="0" fieldPosition="0">
        <references count="1">
          <reference field="12" count="0"/>
        </references>
      </pivotArea>
    </format>
    <format dxfId="852">
      <pivotArea field="12" type="button" dataOnly="0" labelOnly="1" outline="0" axis="axisPage" fieldPosition="0"/>
    </format>
    <format dxfId="851">
      <pivotArea field="12" type="button" dataOnly="0" labelOnly="1" outline="0" axis="axisPage" fieldPosition="0"/>
    </format>
    <format dxfId="850">
      <pivotArea dataOnly="0" labelOnly="1" outline="0" fieldPosition="0">
        <references count="1">
          <reference field="13" count="1">
            <x v="3"/>
          </reference>
        </references>
      </pivotArea>
    </format>
    <format dxfId="849">
      <pivotArea dataOnly="0" labelOnly="1" outline="0" fieldPosition="0">
        <references count="1">
          <reference field="13" count="1">
            <x v="3"/>
          </reference>
        </references>
      </pivotArea>
    </format>
    <format dxfId="848">
      <pivotArea field="12" type="button" dataOnly="0" labelOnly="1" outline="0" axis="axisPage" fieldPosition="0"/>
    </format>
    <format dxfId="847">
      <pivotArea field="15" type="button" dataOnly="0" labelOnly="1" outline="0" axis="axisRow" fieldPosition="1"/>
    </format>
    <format dxfId="8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45">
      <pivotArea field="15" type="button" dataOnly="0" labelOnly="1" outline="0" axis="axisRow" fieldPosition="1"/>
    </format>
    <format dxfId="8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43">
      <pivotArea grandRow="1" outline="0" collapsedLevelsAreSubtotals="1" fieldPosition="0"/>
    </format>
    <format dxfId="842">
      <pivotArea grandRow="1" outline="0" collapsedLevelsAreSubtotals="1" fieldPosition="0"/>
    </format>
    <format dxfId="841">
      <pivotArea field="-2" type="button" dataOnly="0" labelOnly="1" outline="0" axis="axisCol" fieldPosition="0"/>
    </format>
    <format dxfId="840">
      <pivotArea field="-2" type="button" dataOnly="0" labelOnly="1" outline="0" axis="axisCol" fieldPosition="0"/>
    </format>
    <format dxfId="839">
      <pivotArea field="-2" type="button" dataOnly="0" labelOnly="1" outline="0" axis="axisCol" fieldPosition="0"/>
    </format>
    <format dxfId="838">
      <pivotArea outline="0" fieldPosition="0">
        <references count="1">
          <reference field="4294967294" count="1" selected="0">
            <x v="0"/>
          </reference>
        </references>
      </pivotArea>
    </format>
    <format dxfId="837">
      <pivotArea type="topRight" dataOnly="0" labelOnly="1" outline="0" fieldPosition="0"/>
    </format>
    <format dxfId="8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35">
      <pivotArea outline="0" fieldPosition="0">
        <references count="1">
          <reference field="4294967294" count="1" selected="0">
            <x v="0"/>
          </reference>
        </references>
      </pivotArea>
    </format>
    <format dxfId="834">
      <pivotArea type="topRight" dataOnly="0" labelOnly="1" outline="0" fieldPosition="0"/>
    </format>
    <format dxfId="833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9D1DED-35BA-4B96-BBA0-746678359106}" name="TablaDinámica35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6">
  <location ref="B56:D58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884">
      <pivotArea field="12" type="button" dataOnly="0" labelOnly="1" outline="0" axis="axisPage" fieldPosition="0"/>
    </format>
    <format dxfId="883">
      <pivotArea field="12" type="button" dataOnly="0" labelOnly="1" outline="0" axis="axisPage" fieldPosition="0"/>
    </format>
    <format dxfId="882">
      <pivotArea dataOnly="0" labelOnly="1" outline="0" fieldPosition="0">
        <references count="1">
          <reference field="12" count="0"/>
        </references>
      </pivotArea>
    </format>
    <format dxfId="881">
      <pivotArea dataOnly="0" labelOnly="1" outline="0" fieldPosition="0">
        <references count="1">
          <reference field="12" count="0"/>
        </references>
      </pivotArea>
    </format>
    <format dxfId="880">
      <pivotArea dataOnly="0" labelOnly="1" outline="0" fieldPosition="0">
        <references count="1">
          <reference field="12" count="0"/>
        </references>
      </pivotArea>
    </format>
    <format dxfId="879">
      <pivotArea dataOnly="0" labelOnly="1" outline="0" fieldPosition="0">
        <references count="1">
          <reference field="12" count="0"/>
        </references>
      </pivotArea>
    </format>
    <format dxfId="878">
      <pivotArea field="12" type="button" dataOnly="0" labelOnly="1" outline="0" axis="axisPage" fieldPosition="0"/>
    </format>
    <format dxfId="877">
      <pivotArea field="12" type="button" dataOnly="0" labelOnly="1" outline="0" axis="axisPage" fieldPosition="0"/>
    </format>
    <format dxfId="876">
      <pivotArea dataOnly="0" labelOnly="1" outline="0" fieldPosition="0">
        <references count="1">
          <reference field="13" count="1">
            <x v="3"/>
          </reference>
        </references>
      </pivotArea>
    </format>
    <format dxfId="875">
      <pivotArea dataOnly="0" labelOnly="1" outline="0" fieldPosition="0">
        <references count="1">
          <reference field="13" count="1">
            <x v="3"/>
          </reference>
        </references>
      </pivotArea>
    </format>
    <format dxfId="874">
      <pivotArea field="12" type="button" dataOnly="0" labelOnly="1" outline="0" axis="axisPage" fieldPosition="0"/>
    </format>
    <format dxfId="873">
      <pivotArea field="15" type="button" dataOnly="0" labelOnly="1" outline="0" axis="axisRow" fieldPosition="1"/>
    </format>
    <format dxfId="8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71">
      <pivotArea field="15" type="button" dataOnly="0" labelOnly="1" outline="0" axis="axisRow" fieldPosition="1"/>
    </format>
    <format dxfId="87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69">
      <pivotArea grandRow="1" outline="0" collapsedLevelsAreSubtotals="1" fieldPosition="0"/>
    </format>
    <format dxfId="868">
      <pivotArea grandRow="1" outline="0" collapsedLevelsAreSubtotals="1" fieldPosition="0"/>
    </format>
    <format dxfId="867">
      <pivotArea field="-2" type="button" dataOnly="0" labelOnly="1" outline="0" axis="axisCol" fieldPosition="0"/>
    </format>
    <format dxfId="866">
      <pivotArea field="-2" type="button" dataOnly="0" labelOnly="1" outline="0" axis="axisCol" fieldPosition="0"/>
    </format>
    <format dxfId="865">
      <pivotArea field="-2" type="button" dataOnly="0" labelOnly="1" outline="0" axis="axisCol" fieldPosition="0"/>
    </format>
    <format dxfId="864">
      <pivotArea outline="0" fieldPosition="0">
        <references count="1">
          <reference field="4294967294" count="1" selected="0">
            <x v="0"/>
          </reference>
        </references>
      </pivotArea>
    </format>
    <format dxfId="863">
      <pivotArea type="topRight" dataOnly="0" labelOnly="1" outline="0" fieldPosition="0"/>
    </format>
    <format dxfId="8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61">
      <pivotArea outline="0" fieldPosition="0">
        <references count="1">
          <reference field="4294967294" count="1" selected="0">
            <x v="0"/>
          </reference>
        </references>
      </pivotArea>
    </format>
    <format dxfId="860">
      <pivotArea type="topRight" dataOnly="0" labelOnly="1" outline="0" fieldPosition="0"/>
    </format>
    <format dxfId="859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ED668D-B7C5-492E-856A-3997D74A2CF2}" name="TablaDinámica52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260:D263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h="1" m="1" x="54"/>
        <item h="1" m="1" x="24"/>
        <item h="1" m="1" x="26"/>
        <item h="1" m="1" x="32"/>
        <item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2">
    <i>
      <x/>
      <x v="11"/>
    </i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910">
      <pivotArea field="12" type="button" dataOnly="0" labelOnly="1" outline="0" axis="axisPage" fieldPosition="0"/>
    </format>
    <format dxfId="909">
      <pivotArea field="12" type="button" dataOnly="0" labelOnly="1" outline="0" axis="axisPage" fieldPosition="0"/>
    </format>
    <format dxfId="908">
      <pivotArea dataOnly="0" labelOnly="1" outline="0" fieldPosition="0">
        <references count="1">
          <reference field="12" count="0"/>
        </references>
      </pivotArea>
    </format>
    <format dxfId="907">
      <pivotArea dataOnly="0" labelOnly="1" outline="0" fieldPosition="0">
        <references count="1">
          <reference field="12" count="0"/>
        </references>
      </pivotArea>
    </format>
    <format dxfId="906">
      <pivotArea dataOnly="0" labelOnly="1" outline="0" fieldPosition="0">
        <references count="1">
          <reference field="12" count="0"/>
        </references>
      </pivotArea>
    </format>
    <format dxfId="905">
      <pivotArea dataOnly="0" labelOnly="1" outline="0" fieldPosition="0">
        <references count="1">
          <reference field="12" count="0"/>
        </references>
      </pivotArea>
    </format>
    <format dxfId="904">
      <pivotArea field="12" type="button" dataOnly="0" labelOnly="1" outline="0" axis="axisPage" fieldPosition="0"/>
    </format>
    <format dxfId="903">
      <pivotArea field="12" type="button" dataOnly="0" labelOnly="1" outline="0" axis="axisPage" fieldPosition="0"/>
    </format>
    <format dxfId="902">
      <pivotArea dataOnly="0" labelOnly="1" outline="0" fieldPosition="0">
        <references count="1">
          <reference field="13" count="1">
            <x v="3"/>
          </reference>
        </references>
      </pivotArea>
    </format>
    <format dxfId="901">
      <pivotArea dataOnly="0" labelOnly="1" outline="0" fieldPosition="0">
        <references count="1">
          <reference field="13" count="1">
            <x v="3"/>
          </reference>
        </references>
      </pivotArea>
    </format>
    <format dxfId="900">
      <pivotArea field="12" type="button" dataOnly="0" labelOnly="1" outline="0" axis="axisPage" fieldPosition="0"/>
    </format>
    <format dxfId="899">
      <pivotArea field="15" type="button" dataOnly="0" labelOnly="1" outline="0" axis="axisRow" fieldPosition="1"/>
    </format>
    <format dxfId="89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97">
      <pivotArea field="15" type="button" dataOnly="0" labelOnly="1" outline="0" axis="axisRow" fieldPosition="1"/>
    </format>
    <format dxfId="89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95">
      <pivotArea grandRow="1" outline="0" collapsedLevelsAreSubtotals="1" fieldPosition="0"/>
    </format>
    <format dxfId="894">
      <pivotArea grandRow="1" outline="0" collapsedLevelsAreSubtotals="1" fieldPosition="0"/>
    </format>
    <format dxfId="893">
      <pivotArea field="-2" type="button" dataOnly="0" labelOnly="1" outline="0" axis="axisCol" fieldPosition="0"/>
    </format>
    <format dxfId="892">
      <pivotArea field="-2" type="button" dataOnly="0" labelOnly="1" outline="0" axis="axisCol" fieldPosition="0"/>
    </format>
    <format dxfId="891">
      <pivotArea field="-2" type="button" dataOnly="0" labelOnly="1" outline="0" axis="axisCol" fieldPosition="0"/>
    </format>
    <format dxfId="890">
      <pivotArea outline="0" fieldPosition="0">
        <references count="1">
          <reference field="4294967294" count="1" selected="0">
            <x v="0"/>
          </reference>
        </references>
      </pivotArea>
    </format>
    <format dxfId="889">
      <pivotArea type="topRight" dataOnly="0" labelOnly="1" outline="0" fieldPosition="0"/>
    </format>
    <format dxfId="8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87">
      <pivotArea outline="0" fieldPosition="0">
        <references count="1">
          <reference field="4294967294" count="1" selected="0">
            <x v="0"/>
          </reference>
        </references>
      </pivotArea>
    </format>
    <format dxfId="886">
      <pivotArea type="topRight" dataOnly="0" labelOnly="1" outline="0" fieldPosition="0"/>
    </format>
    <format dxfId="885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66520D-EBB8-4833-8351-6DE51B6324FE}" name="TablaDinámica46" cacheId="35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184:D186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42"/>
        <item h="1" m="1" x="33"/>
        <item h="1" m="1" x="44"/>
        <item h="1" m="1" x="53"/>
        <item h="1" m="1" x="25"/>
        <item h="1" m="1" x="34"/>
        <item h="1" m="1" x="39"/>
        <item h="1" m="1" x="46"/>
        <item h="1" x="19"/>
        <item h="1" m="1" x="50"/>
        <item h="1" m="1" x="52"/>
        <item m="1" x="54"/>
        <item h="1" m="1" x="24"/>
        <item h="1" m="1" x="26"/>
        <item h="1" m="1" x="32"/>
        <item h="1" x="21"/>
        <item h="1" m="1" x="35"/>
        <item h="1" m="1" x="36"/>
        <item h="1" x="0"/>
        <item h="1" m="1" x="28"/>
        <item h="1" m="1" x="40"/>
        <item h="1" m="1" x="45"/>
        <item h="1" m="1" x="30"/>
        <item h="1" m="1" x="37"/>
        <item h="1" m="1" x="38"/>
        <item h="1" m="1" x="41"/>
        <item h="1" m="1" x="27"/>
        <item h="1" m="1" x="29"/>
        <item h="1" m="1" x="31"/>
        <item h="1" x="3"/>
        <item h="1" m="1" x="47"/>
        <item h="1" x="6"/>
        <item h="1" x="5"/>
        <item h="1" m="1" x="51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8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936">
      <pivotArea field="12" type="button" dataOnly="0" labelOnly="1" outline="0" axis="axisPage" fieldPosition="0"/>
    </format>
    <format dxfId="935">
      <pivotArea field="12" type="button" dataOnly="0" labelOnly="1" outline="0" axis="axisPage" fieldPosition="0"/>
    </format>
    <format dxfId="934">
      <pivotArea dataOnly="0" labelOnly="1" outline="0" fieldPosition="0">
        <references count="1">
          <reference field="12" count="0"/>
        </references>
      </pivotArea>
    </format>
    <format dxfId="933">
      <pivotArea dataOnly="0" labelOnly="1" outline="0" fieldPosition="0">
        <references count="1">
          <reference field="12" count="0"/>
        </references>
      </pivotArea>
    </format>
    <format dxfId="932">
      <pivotArea dataOnly="0" labelOnly="1" outline="0" fieldPosition="0">
        <references count="1">
          <reference field="12" count="0"/>
        </references>
      </pivotArea>
    </format>
    <format dxfId="931">
      <pivotArea dataOnly="0" labelOnly="1" outline="0" fieldPosition="0">
        <references count="1">
          <reference field="12" count="0"/>
        </references>
      </pivotArea>
    </format>
    <format dxfId="930">
      <pivotArea field="12" type="button" dataOnly="0" labelOnly="1" outline="0" axis="axisPage" fieldPosition="0"/>
    </format>
    <format dxfId="929">
      <pivotArea field="12" type="button" dataOnly="0" labelOnly="1" outline="0" axis="axisPage" fieldPosition="0"/>
    </format>
    <format dxfId="928">
      <pivotArea dataOnly="0" labelOnly="1" outline="0" fieldPosition="0">
        <references count="1">
          <reference field="13" count="1">
            <x v="3"/>
          </reference>
        </references>
      </pivotArea>
    </format>
    <format dxfId="927">
      <pivotArea dataOnly="0" labelOnly="1" outline="0" fieldPosition="0">
        <references count="1">
          <reference field="13" count="1">
            <x v="3"/>
          </reference>
        </references>
      </pivotArea>
    </format>
    <format dxfId="926">
      <pivotArea field="12" type="button" dataOnly="0" labelOnly="1" outline="0" axis="axisPage" fieldPosition="0"/>
    </format>
    <format dxfId="925">
      <pivotArea field="15" type="button" dataOnly="0" labelOnly="1" outline="0" axis="axisRow" fieldPosition="1"/>
    </format>
    <format dxfId="92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23">
      <pivotArea field="15" type="button" dataOnly="0" labelOnly="1" outline="0" axis="axisRow" fieldPosition="1"/>
    </format>
    <format dxfId="9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21">
      <pivotArea grandRow="1" outline="0" collapsedLevelsAreSubtotals="1" fieldPosition="0"/>
    </format>
    <format dxfId="920">
      <pivotArea grandRow="1" outline="0" collapsedLevelsAreSubtotals="1" fieldPosition="0"/>
    </format>
    <format dxfId="919">
      <pivotArea field="-2" type="button" dataOnly="0" labelOnly="1" outline="0" axis="axisCol" fieldPosition="0"/>
    </format>
    <format dxfId="918">
      <pivotArea field="-2" type="button" dataOnly="0" labelOnly="1" outline="0" axis="axisCol" fieldPosition="0"/>
    </format>
    <format dxfId="917">
      <pivotArea field="-2" type="button" dataOnly="0" labelOnly="1" outline="0" axis="axisCol" fieldPosition="0"/>
    </format>
    <format dxfId="916">
      <pivotArea outline="0" fieldPosition="0">
        <references count="1">
          <reference field="4294967294" count="1" selected="0">
            <x v="0"/>
          </reference>
        </references>
      </pivotArea>
    </format>
    <format dxfId="915">
      <pivotArea type="topRight" dataOnly="0" labelOnly="1" outline="0" fieldPosition="0"/>
    </format>
    <format dxfId="9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13">
      <pivotArea outline="0" fieldPosition="0">
        <references count="1">
          <reference field="4294967294" count="1" selected="0">
            <x v="0"/>
          </reference>
        </references>
      </pivotArea>
    </format>
    <format dxfId="912">
      <pivotArea type="topRight" dataOnly="0" labelOnly="1" outline="0" fieldPosition="0"/>
    </format>
    <format dxfId="911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ABC2A8-6F3C-4840-88E2-5433906F4EB9}" name="TablaDinámica7" cacheId="35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G6:H28" firstHeaderRow="1" firstDataRow="1" firstDataCol="1" rowPageCount="2" colPageCount="1"/>
  <pivotFields count="27">
    <pivotField showAll="0"/>
    <pivotField showAll="0"/>
    <pivotField axis="axisRow" showAll="0">
      <items count="71">
        <item m="1" x="49"/>
        <item m="1" x="45"/>
        <item m="1" x="61"/>
        <item m="1" x="39"/>
        <item m="1" x="55"/>
        <item m="1" x="51"/>
        <item m="1" x="33"/>
        <item m="1" x="29"/>
        <item m="1" x="67"/>
        <item m="1" x="43"/>
        <item m="1" x="59"/>
        <item m="1" x="37"/>
        <item m="1" x="31"/>
        <item x="28"/>
        <item m="1" x="48"/>
        <item m="1" x="64"/>
        <item m="1" x="34"/>
        <item m="1" x="50"/>
        <item m="1" x="68"/>
        <item m="1" x="44"/>
        <item m="1" x="60"/>
        <item m="1" x="38"/>
        <item m="1" x="54"/>
        <item m="1" x="32"/>
        <item x="1"/>
        <item m="1" x="66"/>
        <item m="1" x="42"/>
        <item m="1" x="58"/>
        <item m="1" x="36"/>
        <item m="1" x="53"/>
        <item m="1" x="30"/>
        <item m="1" x="47"/>
        <item m="1" x="63"/>
        <item m="1" x="41"/>
        <item m="1" x="57"/>
        <item m="1" x="35"/>
        <item m="1" x="52"/>
        <item m="1" x="69"/>
        <item m="1" x="46"/>
        <item m="1" x="62"/>
        <item m="1" x="40"/>
        <item m="1" x="56"/>
        <item x="2"/>
        <item x="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65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showAll="0"/>
    <pivotField showAll="0"/>
    <pivotField axis="axisRow" showAll="0">
      <items count="23">
        <item m="1" x="20"/>
        <item m="1" x="12"/>
        <item m="1" x="19"/>
        <item m="1" x="17"/>
        <item m="1" x="21"/>
        <item m="1" x="15"/>
        <item m="1" x="6"/>
        <item m="1" x="13"/>
        <item m="1" x="16"/>
        <item x="2"/>
        <item m="1" x="10"/>
        <item m="1" x="11"/>
        <item m="1" x="14"/>
        <item m="1" x="5"/>
        <item m="1" x="7"/>
        <item x="1"/>
        <item m="1" x="8"/>
        <item m="1" x="4"/>
        <item x="0"/>
        <item m="1" x="18"/>
        <item m="1" x="9"/>
        <item m="1" x="3"/>
        <item t="default"/>
      </items>
    </pivotField>
    <pivotField showAll="0"/>
    <pivotField showAll="0"/>
    <pivotField dataField="1" numFmtId="3" showAll="0"/>
    <pivotField numFmtId="3" showAll="0"/>
    <pivotField axis="axisPage" multipleItemSelectionAllowed="1" showAll="0">
      <items count="11">
        <item x="0"/>
        <item x="3"/>
        <item x="1"/>
        <item x="4"/>
        <item h="1" m="1" x="9"/>
        <item h="1" m="1" x="7"/>
        <item h="1" m="1" x="6"/>
        <item h="1" m="1" x="8"/>
        <item h="1" x="2"/>
        <item h="1" m="1" x="5"/>
        <item t="default"/>
      </items>
    </pivotField>
    <pivotField showAll="0"/>
    <pivotField axis="axisPage" multipleItemSelectionAllowed="1" showAll="0">
      <items count="56">
        <item h="1" x="0"/>
        <item h="1" m="1" x="42"/>
        <item h="1" m="1" x="33"/>
        <item m="1" x="44"/>
        <item h="1" m="1" x="53"/>
        <item h="1" m="1" x="25"/>
        <item m="1" x="34"/>
        <item m="1" x="39"/>
        <item m="1" x="46"/>
        <item x="19"/>
        <item m="1" x="50"/>
        <item m="1" x="52"/>
        <item m="1" x="54"/>
        <item m="1" x="24"/>
        <item m="1" x="26"/>
        <item m="1" x="32"/>
        <item m="1" x="35"/>
        <item m="1" x="36"/>
        <item m="1" x="37"/>
        <item m="1" x="38"/>
        <item m="1" x="40"/>
        <item m="1" x="41"/>
        <item x="3"/>
        <item x="6"/>
        <item m="1" x="47"/>
        <item x="5"/>
        <item x="4"/>
        <item x="2"/>
        <item x="7"/>
        <item x="8"/>
        <item x="9"/>
        <item x="11"/>
        <item x="10"/>
        <item x="12"/>
        <item x="1"/>
        <item x="13"/>
        <item m="1" x="27"/>
        <item m="1" x="29"/>
        <item m="1" x="31"/>
        <item m="1" x="28"/>
        <item m="1" x="30"/>
        <item m="1" x="45"/>
        <item m="1" x="51"/>
        <item h="1" x="21"/>
        <item h="1" m="1" x="43"/>
        <item h="1" m="1" x="48"/>
        <item h="1" m="1" x="49"/>
        <item h="1" x="14"/>
        <item h="1" x="16"/>
        <item h="1" x="15"/>
        <item h="1" x="17"/>
        <item h="1" x="18"/>
        <item h="1" x="20"/>
        <item h="1" x="22"/>
        <item h="1" x="23"/>
        <item t="default"/>
      </items>
    </pivotField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2">
    <field x="5"/>
    <field x="2"/>
  </rowFields>
  <rowItems count="22">
    <i>
      <x v="15"/>
    </i>
    <i r="1">
      <x v="24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9"/>
    </i>
    <i r="1">
      <x v="60"/>
    </i>
    <i r="1">
      <x v="61"/>
    </i>
    <i t="grand">
      <x/>
    </i>
  </rowItems>
  <colItems count="1">
    <i/>
  </colItems>
  <pageFields count="2">
    <pageField fld="10" hier="-1"/>
    <pageField fld="12" hier="-1"/>
  </pageFields>
  <dataFields count="1">
    <dataField name="Suma de Peso Neto" fld="8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774916-F6E9-4745-A3E4-5B2C02451F0D}" name="TablaDinámica5" cacheId="35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B6:C39" firstHeaderRow="1" firstDataRow="1" firstDataCol="1" rowPageCount="1" colPageCount="1"/>
  <pivotFields count="27">
    <pivotField showAll="0"/>
    <pivotField showAll="0"/>
    <pivotField axis="axisRow" showAll="0">
      <items count="71">
        <item m="1" x="49"/>
        <item m="1" x="45"/>
        <item m="1" x="61"/>
        <item m="1" x="39"/>
        <item m="1" x="55"/>
        <item m="1" x="51"/>
        <item m="1" x="33"/>
        <item m="1" x="29"/>
        <item m="1" x="67"/>
        <item m="1" x="43"/>
        <item m="1" x="59"/>
        <item m="1" x="37"/>
        <item m="1" x="31"/>
        <item x="28"/>
        <item m="1" x="48"/>
        <item m="1" x="64"/>
        <item m="1" x="34"/>
        <item m="1" x="50"/>
        <item m="1" x="68"/>
        <item m="1" x="44"/>
        <item m="1" x="60"/>
        <item m="1" x="38"/>
        <item m="1" x="54"/>
        <item m="1" x="32"/>
        <item x="1"/>
        <item m="1" x="66"/>
        <item m="1" x="42"/>
        <item m="1" x="58"/>
        <item m="1" x="36"/>
        <item m="1" x="53"/>
        <item m="1" x="30"/>
        <item m="1" x="47"/>
        <item m="1" x="63"/>
        <item m="1" x="41"/>
        <item m="1" x="57"/>
        <item m="1" x="35"/>
        <item m="1" x="52"/>
        <item m="1" x="69"/>
        <item m="1" x="46"/>
        <item m="1" x="62"/>
        <item m="1" x="40"/>
        <item m="1" x="56"/>
        <item x="2"/>
        <item x="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65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showAll="0"/>
    <pivotField showAll="0"/>
    <pivotField axis="axisRow" showAll="0">
      <items count="23">
        <item m="1" x="20"/>
        <item m="1" x="12"/>
        <item m="1" x="19"/>
        <item m="1" x="17"/>
        <item m="1" x="21"/>
        <item m="1" x="15"/>
        <item m="1" x="6"/>
        <item m="1" x="13"/>
        <item m="1" x="16"/>
        <item sd="0" x="2"/>
        <item m="1" x="10"/>
        <item sd="0" m="1" x="11"/>
        <item m="1" x="14"/>
        <item m="1" x="5"/>
        <item m="1" x="7"/>
        <item x="1"/>
        <item m="1" x="8"/>
        <item m="1" x="4"/>
        <item x="0"/>
        <item m="1" x="18"/>
        <item m="1" x="9"/>
        <item m="1" x="3"/>
        <item t="default"/>
      </items>
    </pivotField>
    <pivotField showAll="0"/>
    <pivotField showAll="0"/>
    <pivotField dataField="1" numFmtId="3" showAll="0"/>
    <pivotField numFmtId="3" showAll="0"/>
    <pivotField axis="axisPage" multipleItemSelectionAllowed="1" showAll="0">
      <items count="11">
        <item x="0"/>
        <item x="3"/>
        <item x="1"/>
        <item x="4"/>
        <item h="1" m="1" x="9"/>
        <item h="1" m="1" x="7"/>
        <item h="1" m="1" x="6"/>
        <item h="1" m="1" x="8"/>
        <item h="1" x="2"/>
        <item h="1" m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2">
    <field x="5"/>
    <field x="2"/>
  </rowFields>
  <rowItems count="33">
    <i>
      <x v="9"/>
    </i>
    <i>
      <x v="15"/>
    </i>
    <i r="1">
      <x v="24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>
      <x v="18"/>
    </i>
    <i r="1">
      <x v="43"/>
    </i>
    <i t="grand">
      <x/>
    </i>
  </rowItems>
  <colItems count="1">
    <i/>
  </colItems>
  <pageFields count="1">
    <pageField fld="10" hier="-1"/>
  </pageFields>
  <dataFields count="1">
    <dataField name="Suma de Peso Neto" fld="8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9AE8E2-C579-4420-B09D-4640114DA27E}" name="TablaDinámica3" cacheId="35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 chartFormat="67">
  <location ref="N4:O6" firstHeaderRow="1" firstDataRow="1" firstDataCol="1" rowPageCount="1" colPageCount="1"/>
  <pivotFields count="27">
    <pivotField showAll="0"/>
    <pivotField showAll="0"/>
    <pivotField showAll="0"/>
    <pivotField showAll="0"/>
    <pivotField showAll="0"/>
    <pivotField axis="axisPage" multipleItemSelectionAllowed="1" showAll="0">
      <items count="23">
        <item m="1" x="20"/>
        <item h="1" m="1" x="19"/>
        <item x="2"/>
        <item h="1" m="1" x="6"/>
        <item h="1" m="1" x="13"/>
        <item h="1" m="1" x="21"/>
        <item h="1" m="1" x="16"/>
        <item h="1" m="1" x="15"/>
        <item h="1" m="1" x="17"/>
        <item h="1" m="1" x="12"/>
        <item h="1" m="1" x="10"/>
        <item m="1" x="11"/>
        <item m="1" x="14"/>
        <item m="1" x="5"/>
        <item h="1" m="1" x="7"/>
        <item h="1" x="1"/>
        <item h="1" m="1" x="8"/>
        <item h="1" m="1" x="4"/>
        <item h="1" x="0"/>
        <item h="1" m="1" x="18"/>
        <item h="1" m="1" x="9"/>
        <item h="1" m="1" x="3"/>
        <item t="default"/>
      </items>
    </pivotField>
    <pivotField showAll="0"/>
    <pivotField showAll="0"/>
    <pivotField numFmtId="3" showAll="0"/>
    <pivotField numFmtId="3" showAll="0"/>
    <pivotField showAll="0"/>
    <pivotField showAll="0"/>
    <pivotField showAll="0"/>
    <pivotField showAll="0"/>
    <pivotField showAll="0"/>
    <pivotField axis="axisRow" showAl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t="default"/>
      </items>
    </pivotField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1">
    <field x="15"/>
  </rowFields>
  <rowItems count="2">
    <i>
      <x v="11"/>
    </i>
    <i t="grand">
      <x/>
    </i>
  </rowItems>
  <colItems count="1">
    <i/>
  </colItems>
  <pageFields count="1">
    <pageField fld="5" hier="-1"/>
  </pageFields>
  <dataFields count="1">
    <dataField name="Tonelaje (kg)" fld="19" baseField="26" baseItem="8" numFmtId="3"/>
  </dataFields>
  <chartFormats count="2">
    <chartFormat chart="1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4D072E-398F-486C-B5E7-EF5E7C50A91B}" name="TablaDinámica2" cacheId="35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 chartFormat="1499">
  <location ref="I4:K31" firstHeaderRow="0" firstDataRow="1" firstDataCol="1" rowPageCount="1" colPageCount="1"/>
  <pivotFields count="27">
    <pivotField showAll="0"/>
    <pivotField showAll="0"/>
    <pivotField showAll="0"/>
    <pivotField showAll="0"/>
    <pivotField showAll="0"/>
    <pivotField axis="axisPage" multipleItemSelectionAllowed="1" showAll="0">
      <items count="23">
        <item h="1" m="1" x="20"/>
        <item m="1" x="19"/>
        <item h="1" x="2"/>
        <item h="1" m="1" x="6"/>
        <item h="1" m="1" x="13"/>
        <item h="1" m="1" x="21"/>
        <item h="1" m="1" x="16"/>
        <item m="1" x="15"/>
        <item m="1" x="17"/>
        <item m="1" x="12"/>
        <item h="1" m="1" x="10"/>
        <item m="1" x="11"/>
        <item h="1" m="1" x="14"/>
        <item h="1" m="1" x="5"/>
        <item m="1" x="7"/>
        <item x="1"/>
        <item h="1" m="1" x="8"/>
        <item h="1" m="1" x="4"/>
        <item h="1" x="0"/>
        <item h="1" m="1" x="18"/>
        <item h="1" m="1" x="9"/>
        <item h="1" m="1" x="3"/>
        <item t="default"/>
      </items>
    </pivotField>
    <pivotField showAll="0"/>
    <pivotField showAll="0"/>
    <pivotField numFmtId="3" showAll="0"/>
    <pivotField numFmtId="3" showAll="0"/>
    <pivotField showAll="0"/>
    <pivotField showAll="0"/>
    <pivotField showAll="0"/>
    <pivotField showAll="0"/>
    <pivotField dataField="1" showAll="0"/>
    <pivotField axis="axisRow" showAll="0" measureFilter="1" sortType="ascending">
      <items count="29">
        <item x="0"/>
        <item x="3"/>
        <item x="2"/>
        <item x="4"/>
        <item x="5"/>
        <item x="6"/>
        <item x="8"/>
        <item x="7"/>
        <item x="10"/>
        <item x="9"/>
        <item x="11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4"/>
        <item t="default"/>
      </items>
    </pivotField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1">
    <field x="15"/>
  </rowFields>
  <rowItems count="2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Tonelaje (kg)" fld="19" baseField="26" baseItem="8" numFmtId="3"/>
    <dataField name="Cuenta de N° Tiquete _x000a_Recepción" fld="14" subtotal="count" baseField="0" baseItem="0"/>
  </dataFields>
  <chartFormats count="3">
    <chartFormat chart="1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8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5" type="valueGreaterThan" evalOrder="-1" id="4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pivotTable" Target="../pivotTables/pivotTable13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pivotTable" Target="../pivotTables/pivotTable16.xml"/><Relationship Id="rId5" Type="http://schemas.openxmlformats.org/officeDocument/2006/relationships/pivotTable" Target="../pivotTables/pivotTable15.xml"/><Relationship Id="rId4" Type="http://schemas.openxmlformats.org/officeDocument/2006/relationships/pivotTable" Target="../pivotTables/pivotTable1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4.xml"/><Relationship Id="rId13" Type="http://schemas.openxmlformats.org/officeDocument/2006/relationships/pivotTable" Target="../pivotTables/pivotTable29.xml"/><Relationship Id="rId18" Type="http://schemas.openxmlformats.org/officeDocument/2006/relationships/pivotTable" Target="../pivotTables/pivotTable34.xml"/><Relationship Id="rId26" Type="http://schemas.openxmlformats.org/officeDocument/2006/relationships/pivotTable" Target="../pivotTables/pivotTable42.xml"/><Relationship Id="rId3" Type="http://schemas.openxmlformats.org/officeDocument/2006/relationships/pivotTable" Target="../pivotTables/pivotTable19.xml"/><Relationship Id="rId21" Type="http://schemas.openxmlformats.org/officeDocument/2006/relationships/pivotTable" Target="../pivotTables/pivotTable37.xml"/><Relationship Id="rId34" Type="http://schemas.openxmlformats.org/officeDocument/2006/relationships/pivotTable" Target="../pivotTables/pivotTable50.xml"/><Relationship Id="rId7" Type="http://schemas.openxmlformats.org/officeDocument/2006/relationships/pivotTable" Target="../pivotTables/pivotTable23.xml"/><Relationship Id="rId12" Type="http://schemas.openxmlformats.org/officeDocument/2006/relationships/pivotTable" Target="../pivotTables/pivotTable28.xml"/><Relationship Id="rId17" Type="http://schemas.openxmlformats.org/officeDocument/2006/relationships/pivotTable" Target="../pivotTables/pivotTable33.xml"/><Relationship Id="rId25" Type="http://schemas.openxmlformats.org/officeDocument/2006/relationships/pivotTable" Target="../pivotTables/pivotTable41.xml"/><Relationship Id="rId33" Type="http://schemas.openxmlformats.org/officeDocument/2006/relationships/pivotTable" Target="../pivotTables/pivotTable49.xml"/><Relationship Id="rId2" Type="http://schemas.openxmlformats.org/officeDocument/2006/relationships/pivotTable" Target="../pivotTables/pivotTable18.xml"/><Relationship Id="rId16" Type="http://schemas.openxmlformats.org/officeDocument/2006/relationships/pivotTable" Target="../pivotTables/pivotTable32.xml"/><Relationship Id="rId20" Type="http://schemas.openxmlformats.org/officeDocument/2006/relationships/pivotTable" Target="../pivotTables/pivotTable36.xml"/><Relationship Id="rId29" Type="http://schemas.openxmlformats.org/officeDocument/2006/relationships/pivotTable" Target="../pivotTables/pivotTable45.xml"/><Relationship Id="rId1" Type="http://schemas.openxmlformats.org/officeDocument/2006/relationships/pivotTable" Target="../pivotTables/pivotTable17.xml"/><Relationship Id="rId6" Type="http://schemas.openxmlformats.org/officeDocument/2006/relationships/pivotTable" Target="../pivotTables/pivotTable22.xml"/><Relationship Id="rId11" Type="http://schemas.openxmlformats.org/officeDocument/2006/relationships/pivotTable" Target="../pivotTables/pivotTable27.xml"/><Relationship Id="rId24" Type="http://schemas.openxmlformats.org/officeDocument/2006/relationships/pivotTable" Target="../pivotTables/pivotTable40.xml"/><Relationship Id="rId32" Type="http://schemas.openxmlformats.org/officeDocument/2006/relationships/pivotTable" Target="../pivotTables/pivotTable48.xml"/><Relationship Id="rId37" Type="http://schemas.openxmlformats.org/officeDocument/2006/relationships/drawing" Target="../drawings/drawing4.xml"/><Relationship Id="rId5" Type="http://schemas.openxmlformats.org/officeDocument/2006/relationships/pivotTable" Target="../pivotTables/pivotTable21.xml"/><Relationship Id="rId15" Type="http://schemas.openxmlformats.org/officeDocument/2006/relationships/pivotTable" Target="../pivotTables/pivotTable31.xml"/><Relationship Id="rId23" Type="http://schemas.openxmlformats.org/officeDocument/2006/relationships/pivotTable" Target="../pivotTables/pivotTable39.xml"/><Relationship Id="rId28" Type="http://schemas.openxmlformats.org/officeDocument/2006/relationships/pivotTable" Target="../pivotTables/pivotTable44.xml"/><Relationship Id="rId36" Type="http://schemas.openxmlformats.org/officeDocument/2006/relationships/printerSettings" Target="../printerSettings/printerSettings3.bin"/><Relationship Id="rId10" Type="http://schemas.openxmlformats.org/officeDocument/2006/relationships/pivotTable" Target="../pivotTables/pivotTable26.xml"/><Relationship Id="rId19" Type="http://schemas.openxmlformats.org/officeDocument/2006/relationships/pivotTable" Target="../pivotTables/pivotTable35.xml"/><Relationship Id="rId31" Type="http://schemas.openxmlformats.org/officeDocument/2006/relationships/pivotTable" Target="../pivotTables/pivotTable47.xml"/><Relationship Id="rId4" Type="http://schemas.openxmlformats.org/officeDocument/2006/relationships/pivotTable" Target="../pivotTables/pivotTable20.xml"/><Relationship Id="rId9" Type="http://schemas.openxmlformats.org/officeDocument/2006/relationships/pivotTable" Target="../pivotTables/pivotTable25.xml"/><Relationship Id="rId14" Type="http://schemas.openxmlformats.org/officeDocument/2006/relationships/pivotTable" Target="../pivotTables/pivotTable30.xml"/><Relationship Id="rId22" Type="http://schemas.openxmlformats.org/officeDocument/2006/relationships/pivotTable" Target="../pivotTables/pivotTable38.xml"/><Relationship Id="rId27" Type="http://schemas.openxmlformats.org/officeDocument/2006/relationships/pivotTable" Target="../pivotTables/pivotTable43.xml"/><Relationship Id="rId30" Type="http://schemas.openxmlformats.org/officeDocument/2006/relationships/pivotTable" Target="../pivotTables/pivotTable46.xml"/><Relationship Id="rId35" Type="http://schemas.openxmlformats.org/officeDocument/2006/relationships/pivotTable" Target="../pivotTables/pivotTable5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53.xml"/><Relationship Id="rId1" Type="http://schemas.openxmlformats.org/officeDocument/2006/relationships/pivotTable" Target="../pivotTables/pivotTable5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55.xml"/><Relationship Id="rId1" Type="http://schemas.openxmlformats.org/officeDocument/2006/relationships/pivotTable" Target="../pivotTables/pivotTable5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4821-4CAB-4DE8-8D79-0BEBC57E396F}">
  <dimension ref="A1:Q17"/>
  <sheetViews>
    <sheetView workbookViewId="0">
      <selection activeCell="K4" sqref="K4"/>
    </sheetView>
  </sheetViews>
  <sheetFormatPr baseColWidth="10" defaultRowHeight="15" x14ac:dyDescent="0.25"/>
  <cols>
    <col min="1" max="1" width="17.5703125" bestFit="1" customWidth="1"/>
    <col min="2" max="2" width="29.7109375" bestFit="1" customWidth="1"/>
    <col min="3" max="3" width="26.7109375" bestFit="1" customWidth="1"/>
    <col min="4" max="4" width="17.28515625" bestFit="1" customWidth="1"/>
    <col min="5" max="5" width="15.42578125" bestFit="1" customWidth="1"/>
    <col min="6" max="6" width="17.140625" bestFit="1" customWidth="1"/>
    <col min="7" max="7" width="18.7109375" bestFit="1" customWidth="1"/>
    <col min="9" max="9" width="17.42578125" bestFit="1" customWidth="1"/>
    <col min="10" max="10" width="16.5703125" bestFit="1" customWidth="1"/>
    <col min="11" max="12" width="17.42578125" bestFit="1" customWidth="1"/>
    <col min="14" max="14" width="17.42578125" bestFit="1" customWidth="1"/>
    <col min="16" max="16" width="17.5703125" bestFit="1" customWidth="1"/>
    <col min="17" max="17" width="29.7109375" bestFit="1" customWidth="1"/>
  </cols>
  <sheetData>
    <row r="1" spans="1:17" x14ac:dyDescent="0.25">
      <c r="A1" s="125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</row>
    <row r="2" spans="1:17" x14ac:dyDescent="0.25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</row>
    <row r="3" spans="1:17" x14ac:dyDescent="0.25">
      <c r="A3" s="126" t="s">
        <v>36</v>
      </c>
      <c r="B3" s="126" t="s">
        <v>57</v>
      </c>
      <c r="C3" s="126" t="s">
        <v>58</v>
      </c>
      <c r="D3" s="126" t="s">
        <v>36</v>
      </c>
      <c r="E3" s="126" t="s">
        <v>38</v>
      </c>
      <c r="F3" s="126" t="s">
        <v>36</v>
      </c>
      <c r="G3" s="126" t="s">
        <v>38</v>
      </c>
      <c r="H3" s="126" t="s">
        <v>36</v>
      </c>
      <c r="I3" s="126" t="s">
        <v>38</v>
      </c>
      <c r="J3" s="126" t="s">
        <v>36</v>
      </c>
      <c r="K3" s="126" t="s">
        <v>38</v>
      </c>
      <c r="L3" s="126" t="s">
        <v>38</v>
      </c>
      <c r="M3" s="125"/>
      <c r="N3" s="126" t="s">
        <v>38</v>
      </c>
      <c r="O3" s="125"/>
      <c r="P3" s="59" t="s">
        <v>36</v>
      </c>
      <c r="Q3" t="s">
        <v>104</v>
      </c>
    </row>
    <row r="4" spans="1:17" x14ac:dyDescent="0.25">
      <c r="A4" s="128" t="s">
        <v>363</v>
      </c>
      <c r="B4" s="129">
        <v>1777580</v>
      </c>
      <c r="C4" s="129">
        <v>624000</v>
      </c>
      <c r="D4" s="128" t="s">
        <v>33</v>
      </c>
      <c r="E4" s="129">
        <v>3823170</v>
      </c>
      <c r="F4" s="128" t="s">
        <v>25</v>
      </c>
      <c r="G4" s="129">
        <v>8948480</v>
      </c>
      <c r="H4" s="128" t="s">
        <v>32</v>
      </c>
      <c r="I4" s="129">
        <v>17904360</v>
      </c>
      <c r="J4" s="128" t="s">
        <v>193</v>
      </c>
      <c r="K4" s="129">
        <v>5050630</v>
      </c>
      <c r="L4" s="129">
        <v>53920410</v>
      </c>
      <c r="M4" s="125"/>
      <c r="N4" s="129">
        <v>53920410</v>
      </c>
      <c r="O4" s="125"/>
      <c r="P4" s="60" t="s">
        <v>37</v>
      </c>
      <c r="Q4" s="61"/>
    </row>
    <row r="5" spans="1:17" x14ac:dyDescent="0.25">
      <c r="A5" s="128" t="s">
        <v>37</v>
      </c>
      <c r="B5" s="129">
        <v>1777580</v>
      </c>
      <c r="C5" s="129">
        <v>624000</v>
      </c>
      <c r="D5" s="128" t="s">
        <v>37</v>
      </c>
      <c r="E5" s="129">
        <v>3823170</v>
      </c>
      <c r="F5" s="128" t="s">
        <v>37</v>
      </c>
      <c r="G5" s="129">
        <v>8948480</v>
      </c>
      <c r="H5" s="128" t="s">
        <v>37</v>
      </c>
      <c r="I5" s="129">
        <v>17904360</v>
      </c>
      <c r="J5" s="128" t="s">
        <v>37</v>
      </c>
      <c r="K5" s="129">
        <v>5050630</v>
      </c>
      <c r="L5" s="125"/>
      <c r="M5" s="125"/>
      <c r="N5" s="125"/>
      <c r="O5" s="125"/>
    </row>
    <row r="6" spans="1:17" x14ac:dyDescent="0.25">
      <c r="A6" s="125"/>
      <c r="B6" s="125"/>
      <c r="C6" s="125"/>
      <c r="D6" s="125"/>
      <c r="E6" s="125"/>
      <c r="F6" s="125"/>
      <c r="G6" s="125"/>
      <c r="H6" s="125"/>
      <c r="I6" s="125"/>
      <c r="L6" s="125"/>
      <c r="M6" s="125"/>
      <c r="N6" s="125"/>
      <c r="O6" s="125"/>
    </row>
    <row r="7" spans="1:17" x14ac:dyDescent="0.25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</row>
    <row r="8" spans="1:17" x14ac:dyDescent="0.25">
      <c r="A8" s="125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</row>
    <row r="9" spans="1:17" x14ac:dyDescent="0.25">
      <c r="A9" s="125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</row>
    <row r="10" spans="1:17" x14ac:dyDescent="0.25">
      <c r="A10" s="125"/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</row>
    <row r="13" spans="1:17" ht="47.25" x14ac:dyDescent="0.25">
      <c r="A13" s="59" t="s">
        <v>36</v>
      </c>
      <c r="B13" t="s">
        <v>104</v>
      </c>
      <c r="I13" s="224" t="s">
        <v>42</v>
      </c>
      <c r="J13" s="225" t="s">
        <v>112</v>
      </c>
      <c r="K13" s="225" t="s">
        <v>111</v>
      </c>
      <c r="L13" s="226" t="s">
        <v>39</v>
      </c>
    </row>
    <row r="14" spans="1:17" ht="15.75" x14ac:dyDescent="0.25">
      <c r="A14" s="60" t="s">
        <v>62</v>
      </c>
      <c r="B14" s="61">
        <v>0</v>
      </c>
      <c r="I14" s="227" t="s">
        <v>41</v>
      </c>
      <c r="J14" s="228"/>
      <c r="K14" s="228"/>
      <c r="L14" s="229"/>
    </row>
    <row r="15" spans="1:17" x14ac:dyDescent="0.25">
      <c r="A15" s="60" t="s">
        <v>106</v>
      </c>
      <c r="B15" s="61">
        <v>35726640</v>
      </c>
    </row>
    <row r="16" spans="1:17" x14ac:dyDescent="0.25">
      <c r="A16" s="60" t="s">
        <v>136</v>
      </c>
      <c r="B16" s="61">
        <v>18193770</v>
      </c>
    </row>
    <row r="17" spans="1:2" x14ac:dyDescent="0.25">
      <c r="A17" s="60" t="s">
        <v>37</v>
      </c>
      <c r="B17" s="61">
        <v>53920410</v>
      </c>
    </row>
  </sheetData>
  <conditionalFormatting pivot="1" sqref="L14">
    <cfRule type="iconSet" priority="3">
      <iconSet>
        <cfvo type="percent" val="0"/>
        <cfvo type="num" val="0"/>
        <cfvo type="num" val="0.1"/>
      </iconSet>
    </cfRule>
  </conditionalFormatting>
  <conditionalFormatting pivot="1" sqref="L14">
    <cfRule type="cellIs" dxfId="1530" priority="2" operator="lessThan">
      <formula>0</formula>
    </cfRule>
  </conditionalFormatting>
  <conditionalFormatting pivot="1" sqref="L14">
    <cfRule type="cellIs" dxfId="1529" priority="1" operator="greaterThanOrEqual">
      <formula>0</formula>
    </cfRule>
  </conditionalFormatting>
  <pageMargins left="0.7" right="0.7" top="0.75" bottom="0.75" header="0.3" footer="0.3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AD1969"/>
  <sheetViews>
    <sheetView showGridLines="0" tabSelected="1" zoomScale="87" zoomScaleNormal="87" workbookViewId="0">
      <pane xSplit="5" ySplit="5" topLeftCell="F1110" activePane="bottomRight" state="frozen"/>
      <selection activeCell="C16" sqref="C16"/>
      <selection pane="topRight" activeCell="C16" sqref="C16"/>
      <selection pane="bottomLeft" activeCell="C16" sqref="C16"/>
      <selection pane="bottomRight" activeCell="J1118" sqref="J1118"/>
    </sheetView>
  </sheetViews>
  <sheetFormatPr baseColWidth="10" defaultRowHeight="15" x14ac:dyDescent="0.25"/>
  <cols>
    <col min="1" max="1" width="7.140625" customWidth="1"/>
    <col min="2" max="2" width="10.42578125" bestFit="1" customWidth="1"/>
    <col min="3" max="3" width="15.85546875" customWidth="1"/>
    <col min="4" max="4" width="10" customWidth="1"/>
    <col min="5" max="5" width="11.5703125" style="13" customWidth="1"/>
    <col min="6" max="6" width="16.7109375" bestFit="1" customWidth="1"/>
    <col min="7" max="10" width="11.7109375" customWidth="1"/>
    <col min="11" max="11" width="12.7109375" bestFit="1" customWidth="1"/>
    <col min="12" max="12" width="20" bestFit="1" customWidth="1"/>
    <col min="14" max="14" width="8.42578125" bestFit="1" customWidth="1"/>
    <col min="15" max="15" width="11.28515625" style="75" customWidth="1"/>
    <col min="16" max="16" width="15.85546875" customWidth="1"/>
    <col min="17" max="17" width="10" customWidth="1"/>
    <col min="18" max="21" width="11.7109375" customWidth="1"/>
    <col min="22" max="22" width="12.42578125" bestFit="1" customWidth="1"/>
    <col min="23" max="23" width="12.42578125" style="75" customWidth="1"/>
    <col min="24" max="24" width="10.7109375" customWidth="1"/>
    <col min="25" max="25" width="12.140625" customWidth="1"/>
    <col min="26" max="26" width="11.7109375" customWidth="1"/>
    <col min="27" max="27" width="16" bestFit="1" customWidth="1"/>
    <col min="28" max="28" width="44.5703125" customWidth="1"/>
  </cols>
  <sheetData>
    <row r="1" spans="1:30" x14ac:dyDescent="0.25">
      <c r="A1" s="248"/>
      <c r="B1" s="58"/>
      <c r="C1" s="58"/>
      <c r="D1" s="85"/>
      <c r="E1" s="85"/>
      <c r="F1" s="244" t="s">
        <v>97</v>
      </c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5"/>
    </row>
    <row r="2" spans="1:30" x14ac:dyDescent="0.25">
      <c r="A2" s="249"/>
      <c r="B2" s="39"/>
      <c r="C2" s="39"/>
      <c r="D2" s="86"/>
      <c r="E2" s="8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7"/>
    </row>
    <row r="3" spans="1:30" x14ac:dyDescent="0.25">
      <c r="A3" s="249"/>
      <c r="B3" s="39"/>
      <c r="C3" s="39"/>
      <c r="D3" s="86"/>
      <c r="E3" s="8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7"/>
    </row>
    <row r="4" spans="1:30" ht="5.25" customHeight="1" x14ac:dyDescent="0.25"/>
    <row r="5" spans="1:30" s="1" customFormat="1" ht="38.25" x14ac:dyDescent="0.25">
      <c r="A5" s="11" t="s">
        <v>34</v>
      </c>
      <c r="B5" s="3" t="s">
        <v>0</v>
      </c>
      <c r="C5" s="3" t="s">
        <v>1</v>
      </c>
      <c r="D5" s="3" t="s">
        <v>2</v>
      </c>
      <c r="E5" s="4" t="s">
        <v>3</v>
      </c>
      <c r="F5" s="3" t="s">
        <v>4</v>
      </c>
      <c r="G5" s="3" t="s">
        <v>12</v>
      </c>
      <c r="H5" s="3" t="s">
        <v>14</v>
      </c>
      <c r="I5" s="4" t="s">
        <v>13</v>
      </c>
      <c r="J5" s="4" t="s">
        <v>19</v>
      </c>
      <c r="K5" s="2" t="s">
        <v>5</v>
      </c>
      <c r="L5" s="2" t="s">
        <v>6</v>
      </c>
      <c r="M5" s="5" t="s">
        <v>20</v>
      </c>
      <c r="N5" s="6" t="s">
        <v>7</v>
      </c>
      <c r="O5" s="7" t="s">
        <v>80</v>
      </c>
      <c r="P5" s="7" t="s">
        <v>8</v>
      </c>
      <c r="Q5" s="7" t="s">
        <v>9</v>
      </c>
      <c r="R5" s="7" t="s">
        <v>11</v>
      </c>
      <c r="S5" s="7" t="s">
        <v>15</v>
      </c>
      <c r="T5" s="5" t="s">
        <v>16</v>
      </c>
      <c r="U5" s="5" t="s">
        <v>18</v>
      </c>
      <c r="V5" s="7" t="s">
        <v>98</v>
      </c>
      <c r="W5" s="7" t="s">
        <v>99</v>
      </c>
      <c r="X5" s="8" t="s">
        <v>17</v>
      </c>
      <c r="Y5" s="9" t="s">
        <v>61</v>
      </c>
      <c r="Z5" s="10" t="s">
        <v>21</v>
      </c>
      <c r="AA5" s="10" t="s">
        <v>22</v>
      </c>
      <c r="AB5" s="10" t="s">
        <v>35</v>
      </c>
    </row>
    <row r="6" spans="1:30" x14ac:dyDescent="0.25">
      <c r="A6" s="12">
        <v>1</v>
      </c>
      <c r="B6" s="26">
        <v>0</v>
      </c>
      <c r="C6" s="27">
        <v>44801</v>
      </c>
      <c r="D6" s="28">
        <v>0</v>
      </c>
      <c r="E6" s="29" t="s">
        <v>221</v>
      </c>
      <c r="F6" s="30" t="s">
        <v>136</v>
      </c>
      <c r="G6" s="31">
        <v>17962740</v>
      </c>
      <c r="H6" s="31">
        <v>0</v>
      </c>
      <c r="I6" s="19">
        <f t="shared" ref="I6:I69" si="0">IF(U6=0,0,(G6-H6))</f>
        <v>17962740</v>
      </c>
      <c r="J6" s="20">
        <f>I6</f>
        <v>17962740</v>
      </c>
      <c r="K6" s="30" t="s">
        <v>55</v>
      </c>
      <c r="L6" s="32" t="s">
        <v>157</v>
      </c>
      <c r="M6" s="33">
        <v>0</v>
      </c>
      <c r="N6" s="55" t="str">
        <f>IF(R6=0,"",IF(K6="0X50  MM T 2","T_B",IF(K6="0X50  MM T 1","T_A",IF(K6="TERMICO 0X50","T_CMAX",IF(K6="0X50  MM T 1 B","T_A2",IF(K6="0X50  MM T 3","T_C",IF(K6="0X12  MM T 1","T_A1",IF(K6="0X50 MM","R",""))))))))</f>
        <v>T_A</v>
      </c>
      <c r="O6" s="34" t="s">
        <v>156</v>
      </c>
      <c r="P6" s="35">
        <v>44801</v>
      </c>
      <c r="Q6" s="36">
        <v>0</v>
      </c>
      <c r="R6" s="31">
        <v>17962740</v>
      </c>
      <c r="S6" s="37">
        <v>0</v>
      </c>
      <c r="T6" s="21">
        <f t="shared" ref="T6:T69" si="1">R6-S6</f>
        <v>17962740</v>
      </c>
      <c r="U6" s="22">
        <f>IF(T6&gt;0,T6,"0")</f>
        <v>17962740</v>
      </c>
      <c r="V6" s="117" t="s">
        <v>157</v>
      </c>
      <c r="W6" s="118" t="s">
        <v>102</v>
      </c>
      <c r="X6" s="23">
        <f t="shared" ref="X6:X69" si="2">IF(T6&gt;0,IF((T6-I6)=0,0.00001,(T6-I6)),0)</f>
        <v>1.0000000000000001E-5</v>
      </c>
      <c r="Y6" s="24">
        <f t="shared" ref="Y6:Y69" si="3">(T6-I6)/I6</f>
        <v>0</v>
      </c>
      <c r="Z6" s="25" t="str">
        <f t="shared" ref="Z6:Z69" si="4">IF(E6&gt;0,IF((P6+Q6)&gt;0,"Descargado","En Transito"),"")</f>
        <v>Descargado</v>
      </c>
      <c r="AA6" s="25">
        <f t="shared" ref="AA6:AA69" ca="1" si="5">IF(E6&gt;0,IF(P6=0,((NOW())-(C6+D6)),((P6+Q6)-(C6+D6))),"")</f>
        <v>0</v>
      </c>
      <c r="AB6" s="52"/>
    </row>
    <row r="7" spans="1:30" s="75" customFormat="1" x14ac:dyDescent="0.25">
      <c r="A7" s="12">
        <v>2</v>
      </c>
      <c r="B7" s="26">
        <v>1</v>
      </c>
      <c r="C7" s="27">
        <v>44801</v>
      </c>
      <c r="D7" s="28">
        <v>0</v>
      </c>
      <c r="E7" s="29" t="s">
        <v>222</v>
      </c>
      <c r="F7" s="30" t="s">
        <v>136</v>
      </c>
      <c r="G7" s="31">
        <v>33231030</v>
      </c>
      <c r="H7" s="31">
        <v>33000000</v>
      </c>
      <c r="I7" s="19">
        <f t="shared" si="0"/>
        <v>231030</v>
      </c>
      <c r="J7" s="20">
        <f t="shared" ref="J7:J70" si="6">IF(I7&gt;0,(I7+J6),0)</f>
        <v>18193770</v>
      </c>
      <c r="K7" s="30" t="s">
        <v>69</v>
      </c>
      <c r="L7" s="32" t="s">
        <v>77</v>
      </c>
      <c r="M7" s="33">
        <v>0</v>
      </c>
      <c r="N7" s="55" t="str">
        <f>IF(R7=0,"",IF(K7="0X50  MM T 2","T_B",IF(K7="0X50  MM T 1","T_A",IF(K7="TERMICO 0X50","T_CMAX",IF(K7="0X50  MM T 1 B","T_A2",IF(K7="0X50  MM T 3","T_C",IF(K7="0X12  MM T 1","T_A1",IF(K7="0X50 MM","CNR",""))))))))</f>
        <v>T_C</v>
      </c>
      <c r="O7" s="34" t="s">
        <v>223</v>
      </c>
      <c r="P7" s="35">
        <v>44801</v>
      </c>
      <c r="Q7" s="36">
        <v>0</v>
      </c>
      <c r="R7" s="37">
        <v>33231030</v>
      </c>
      <c r="S7" s="37">
        <v>33000000</v>
      </c>
      <c r="T7" s="21">
        <f t="shared" si="1"/>
        <v>231030</v>
      </c>
      <c r="U7" s="22">
        <f t="shared" ref="U7:U70" si="7">IF(T7&gt;0,(T7+U6),0)</f>
        <v>18193770</v>
      </c>
      <c r="V7" s="117" t="s">
        <v>158</v>
      </c>
      <c r="W7" s="118" t="s">
        <v>102</v>
      </c>
      <c r="X7" s="23">
        <f t="shared" si="2"/>
        <v>1.0000000000000001E-5</v>
      </c>
      <c r="Y7" s="24">
        <f t="shared" si="3"/>
        <v>0</v>
      </c>
      <c r="Z7" s="25" t="str">
        <f t="shared" si="4"/>
        <v>Descargado</v>
      </c>
      <c r="AA7" s="25">
        <f t="shared" ca="1" si="5"/>
        <v>0</v>
      </c>
      <c r="AB7" s="52"/>
    </row>
    <row r="8" spans="1:30" x14ac:dyDescent="0.25">
      <c r="A8" s="12">
        <v>3</v>
      </c>
      <c r="B8" s="26">
        <v>16033</v>
      </c>
      <c r="C8" s="27">
        <v>44782</v>
      </c>
      <c r="D8" s="28">
        <v>3.472222222222222E-3</v>
      </c>
      <c r="E8" s="29" t="s">
        <v>187</v>
      </c>
      <c r="F8" s="30" t="s">
        <v>106</v>
      </c>
      <c r="G8" s="31">
        <v>52000</v>
      </c>
      <c r="H8" s="31">
        <v>18760</v>
      </c>
      <c r="I8" s="19">
        <f t="shared" si="0"/>
        <v>33240</v>
      </c>
      <c r="J8" s="20">
        <f t="shared" si="6"/>
        <v>18227010</v>
      </c>
      <c r="K8" s="30" t="s">
        <v>69</v>
      </c>
      <c r="L8" s="32" t="s">
        <v>33</v>
      </c>
      <c r="M8" s="33">
        <v>34</v>
      </c>
      <c r="N8" s="55" t="str">
        <f>IF(R8=0,"",IF(K8="0X50  MM T 2","T_B",IF(K8="0X50  MM T 1","T_A",IF(K8="TERMICO 0X50","T_CMAX",IF(K8="0X50  MM T 1 B","T_A2",IF(K8="0X50  MM T 3","T_C",IF(K8="0X12  MM T 1","T_A1",IF(K8="0X50 MM","CNR",""))))))))</f>
        <v>T_C</v>
      </c>
      <c r="O8" s="34">
        <v>3507764</v>
      </c>
      <c r="P8" s="27">
        <v>44815</v>
      </c>
      <c r="Q8" s="36">
        <v>0.63263888888888886</v>
      </c>
      <c r="R8" s="37">
        <v>51640</v>
      </c>
      <c r="S8" s="37">
        <v>19430</v>
      </c>
      <c r="T8" s="21">
        <f t="shared" si="1"/>
        <v>32210</v>
      </c>
      <c r="U8" s="22">
        <f t="shared" si="7"/>
        <v>18225980</v>
      </c>
      <c r="V8" s="117" t="s">
        <v>158</v>
      </c>
      <c r="W8" s="118" t="s">
        <v>102</v>
      </c>
      <c r="X8" s="23">
        <f t="shared" si="2"/>
        <v>-1030</v>
      </c>
      <c r="Y8" s="24">
        <f t="shared" si="3"/>
        <v>-3.0986762936221421E-2</v>
      </c>
      <c r="Z8" s="25" t="str">
        <f t="shared" si="4"/>
        <v>Descargado</v>
      </c>
      <c r="AA8" s="25">
        <f t="shared" ca="1" si="5"/>
        <v>33.629166666672972</v>
      </c>
      <c r="AB8" s="52"/>
    </row>
    <row r="9" spans="1:30" x14ac:dyDescent="0.25">
      <c r="A9" s="12">
        <v>4</v>
      </c>
      <c r="B9" s="26">
        <v>18471</v>
      </c>
      <c r="C9" s="27">
        <v>44800</v>
      </c>
      <c r="D9" s="28">
        <v>0.57430555555555551</v>
      </c>
      <c r="E9" s="29" t="s">
        <v>173</v>
      </c>
      <c r="F9" s="30" t="s">
        <v>106</v>
      </c>
      <c r="G9" s="31">
        <v>48140</v>
      </c>
      <c r="H9" s="31">
        <v>18100</v>
      </c>
      <c r="I9" s="19">
        <f t="shared" si="0"/>
        <v>30040</v>
      </c>
      <c r="J9" s="20">
        <f t="shared" si="6"/>
        <v>18257050</v>
      </c>
      <c r="K9" s="30" t="s">
        <v>55</v>
      </c>
      <c r="L9" s="32" t="s">
        <v>32</v>
      </c>
      <c r="M9" s="33">
        <v>27</v>
      </c>
      <c r="N9" s="55" t="str">
        <f>IF(R9=0,"",IF(K9="0X50  MM T 2","T_B",IF(K9="0X50  MM T 1","T_A",IF(K9="TERMICO 0X50","T_P",IF(K9="0X50  MM T 1 B","T_A2",IF(K9="0X50  MM T 3","T_C",IF(K9="0X12  MM T 1","T_A1",IF(K9="0X50 MM","CNR",""))))))))</f>
        <v>T_A</v>
      </c>
      <c r="O9" s="34">
        <v>3479284</v>
      </c>
      <c r="P9" s="27">
        <v>44803</v>
      </c>
      <c r="Q9" s="36">
        <v>0.37291666666666662</v>
      </c>
      <c r="R9" s="37">
        <v>47000</v>
      </c>
      <c r="S9" s="37">
        <v>17680</v>
      </c>
      <c r="T9" s="21">
        <f t="shared" si="1"/>
        <v>29320</v>
      </c>
      <c r="U9" s="22">
        <f t="shared" si="7"/>
        <v>18255300</v>
      </c>
      <c r="V9" s="117" t="s">
        <v>157</v>
      </c>
      <c r="W9" s="118" t="s">
        <v>102</v>
      </c>
      <c r="X9" s="23">
        <f t="shared" si="2"/>
        <v>-720</v>
      </c>
      <c r="Y9" s="24">
        <f t="shared" si="3"/>
        <v>-2.3968042609853527E-2</v>
      </c>
      <c r="Z9" s="25" t="str">
        <f t="shared" si="4"/>
        <v>Descargado</v>
      </c>
      <c r="AA9" s="25">
        <f t="shared" ca="1" si="5"/>
        <v>2.7986111111094942</v>
      </c>
      <c r="AB9" s="52"/>
      <c r="AC9" s="16"/>
      <c r="AD9" s="17"/>
    </row>
    <row r="10" spans="1:30" x14ac:dyDescent="0.25">
      <c r="A10" s="12">
        <v>5</v>
      </c>
      <c r="B10" s="26">
        <v>18474</v>
      </c>
      <c r="C10" s="27">
        <v>44800</v>
      </c>
      <c r="D10" s="28">
        <v>0.57777777777777783</v>
      </c>
      <c r="E10" s="29" t="s">
        <v>175</v>
      </c>
      <c r="F10" s="30" t="s">
        <v>106</v>
      </c>
      <c r="G10" s="31">
        <v>47100</v>
      </c>
      <c r="H10" s="31">
        <v>20550</v>
      </c>
      <c r="I10" s="19">
        <f t="shared" si="0"/>
        <v>26550</v>
      </c>
      <c r="J10" s="20">
        <f t="shared" si="6"/>
        <v>18283600</v>
      </c>
      <c r="K10" s="30" t="s">
        <v>55</v>
      </c>
      <c r="L10" s="32" t="s">
        <v>33</v>
      </c>
      <c r="M10" s="33">
        <v>22</v>
      </c>
      <c r="N10" s="55" t="str">
        <f>IF(R10=0,"",IF(K10="0X50  MM T 2","T_B",IF(K10="0X50  MM T 1","T_A",IF(K10="TERMICO 0X50","T_P",IF(K10="0X50  MM T 1 B","T_A2",IF(K10="0X50  MM T 3","T_C",IF(K10="0X12  MM T 1","T_A1",IF(K10="0X50 MM","CNR",""))))))))</f>
        <v>T_A</v>
      </c>
      <c r="O10" s="34">
        <v>3477844</v>
      </c>
      <c r="P10" s="35">
        <v>44802</v>
      </c>
      <c r="Q10" s="36">
        <v>0.32430555555555557</v>
      </c>
      <c r="R10" s="37">
        <v>47600</v>
      </c>
      <c r="S10" s="37">
        <v>20800</v>
      </c>
      <c r="T10" s="21">
        <f t="shared" si="1"/>
        <v>26800</v>
      </c>
      <c r="U10" s="22">
        <f t="shared" si="7"/>
        <v>18282100</v>
      </c>
      <c r="V10" s="117" t="s">
        <v>157</v>
      </c>
      <c r="W10" s="118" t="s">
        <v>102</v>
      </c>
      <c r="X10" s="23">
        <f t="shared" si="2"/>
        <v>250</v>
      </c>
      <c r="Y10" s="24">
        <f t="shared" si="3"/>
        <v>9.4161958568738224E-3</v>
      </c>
      <c r="Z10" s="25" t="str">
        <f t="shared" si="4"/>
        <v>Descargado</v>
      </c>
      <c r="AA10" s="25">
        <f t="shared" ca="1" si="5"/>
        <v>1.7465277777810115</v>
      </c>
      <c r="AB10" s="52"/>
      <c r="AC10" s="16"/>
    </row>
    <row r="11" spans="1:30" x14ac:dyDescent="0.25">
      <c r="A11" s="12">
        <v>5</v>
      </c>
      <c r="B11" s="26">
        <v>18486</v>
      </c>
      <c r="C11" s="27">
        <v>44800</v>
      </c>
      <c r="D11" s="28">
        <v>0.64236111111111105</v>
      </c>
      <c r="E11" s="29" t="s">
        <v>206</v>
      </c>
      <c r="F11" s="30" t="s">
        <v>106</v>
      </c>
      <c r="G11" s="31">
        <v>51920</v>
      </c>
      <c r="H11" s="31">
        <v>18180</v>
      </c>
      <c r="I11" s="19">
        <f t="shared" si="0"/>
        <v>33740</v>
      </c>
      <c r="J11" s="20">
        <f t="shared" si="6"/>
        <v>18317340</v>
      </c>
      <c r="K11" s="30" t="s">
        <v>177</v>
      </c>
      <c r="L11" s="32" t="s">
        <v>32</v>
      </c>
      <c r="M11" s="33">
        <v>26</v>
      </c>
      <c r="N11" s="55" t="str">
        <f>IF(R11=0,"",IF(K11="0X50  MM T 2","T_B",IF(K11="0X50  MM T 1","T_A",IF(K11="TERMICO 0X50","T_CMAX",IF(K11="0X50  MM T 4","T_D",IF(K11="0X50  MM T 3","T_C",IF(K11="0X12  MM T 1","T_A1",IF(K11="0X50 MM","CNR",""))))))))</f>
        <v>T_D</v>
      </c>
      <c r="O11" s="34">
        <v>3477948</v>
      </c>
      <c r="P11" s="35">
        <v>44802</v>
      </c>
      <c r="Q11" s="36">
        <v>0.4861111111111111</v>
      </c>
      <c r="R11" s="37">
        <v>51660</v>
      </c>
      <c r="S11" s="37">
        <v>17890</v>
      </c>
      <c r="T11" s="21">
        <f t="shared" si="1"/>
        <v>33770</v>
      </c>
      <c r="U11" s="22">
        <f t="shared" si="7"/>
        <v>18315870</v>
      </c>
      <c r="V11" s="117" t="s">
        <v>157</v>
      </c>
      <c r="W11" s="118" t="s">
        <v>102</v>
      </c>
      <c r="X11" s="23">
        <f t="shared" si="2"/>
        <v>30</v>
      </c>
      <c r="Y11" s="24">
        <f t="shared" si="3"/>
        <v>8.891523414344991E-4</v>
      </c>
      <c r="Z11" s="25" t="str">
        <f t="shared" si="4"/>
        <v>Descargado</v>
      </c>
      <c r="AA11" s="25">
        <f t="shared" ca="1" si="5"/>
        <v>1.84375</v>
      </c>
      <c r="AB11" s="52"/>
    </row>
    <row r="12" spans="1:30" x14ac:dyDescent="0.25">
      <c r="A12" s="12">
        <v>6</v>
      </c>
      <c r="B12" s="26">
        <v>18548</v>
      </c>
      <c r="C12" s="27">
        <v>44800</v>
      </c>
      <c r="D12" s="28">
        <v>0.79513888888888884</v>
      </c>
      <c r="E12" s="29" t="s">
        <v>172</v>
      </c>
      <c r="F12" s="30" t="s">
        <v>106</v>
      </c>
      <c r="G12" s="31">
        <v>48720</v>
      </c>
      <c r="H12" s="31">
        <v>16630</v>
      </c>
      <c r="I12" s="19">
        <f t="shared" si="0"/>
        <v>32090</v>
      </c>
      <c r="J12" s="20">
        <f t="shared" si="6"/>
        <v>18349430</v>
      </c>
      <c r="K12" s="30" t="s">
        <v>55</v>
      </c>
      <c r="L12" s="32" t="s">
        <v>32</v>
      </c>
      <c r="M12" s="33">
        <v>22</v>
      </c>
      <c r="N12" s="55" t="str">
        <f>IF(R12=0,"",IF(K12="0X50  MM T 2","T_B",IF(K12="0X50  MM T 1","T_A",IF(K12="TERMICO 0X50","T_CMAX",IF(K12="0X50  MM T 1 B","T_A2",IF(K12="0X50  MM T 3","T_C",IF(K12="0X12  MM T 1","T_A1",IF(K12="0X50 MM","CNR",""))))))))</f>
        <v>T_A</v>
      </c>
      <c r="O12" s="34">
        <v>3477865</v>
      </c>
      <c r="P12" s="35">
        <v>44802</v>
      </c>
      <c r="Q12" s="36">
        <v>0.33958333333333335</v>
      </c>
      <c r="R12" s="37">
        <v>48560</v>
      </c>
      <c r="S12" s="37">
        <v>16580</v>
      </c>
      <c r="T12" s="21">
        <f t="shared" si="1"/>
        <v>31980</v>
      </c>
      <c r="U12" s="22">
        <f t="shared" si="7"/>
        <v>18347850</v>
      </c>
      <c r="V12" s="117" t="s">
        <v>157</v>
      </c>
      <c r="W12" s="118" t="s">
        <v>102</v>
      </c>
      <c r="X12" s="23">
        <f t="shared" si="2"/>
        <v>-110</v>
      </c>
      <c r="Y12" s="24">
        <f t="shared" si="3"/>
        <v>-3.4278591461514491E-3</v>
      </c>
      <c r="Z12" s="25" t="str">
        <f t="shared" si="4"/>
        <v>Descargado</v>
      </c>
      <c r="AA12" s="25">
        <f t="shared" ca="1" si="5"/>
        <v>1.5444444444437977</v>
      </c>
      <c r="AB12" s="52"/>
    </row>
    <row r="13" spans="1:30" x14ac:dyDescent="0.25">
      <c r="A13" s="12">
        <v>7</v>
      </c>
      <c r="B13" s="26">
        <v>18563</v>
      </c>
      <c r="C13" s="27">
        <v>44800</v>
      </c>
      <c r="D13" s="28">
        <v>0.84166666666666667</v>
      </c>
      <c r="E13" s="29" t="s">
        <v>155</v>
      </c>
      <c r="F13" s="30" t="s">
        <v>106</v>
      </c>
      <c r="G13" s="31">
        <v>47980</v>
      </c>
      <c r="H13" s="31">
        <v>17220</v>
      </c>
      <c r="I13" s="19">
        <f t="shared" si="0"/>
        <v>30760</v>
      </c>
      <c r="J13" s="20">
        <f t="shared" si="6"/>
        <v>18380190</v>
      </c>
      <c r="K13" s="30" t="s">
        <v>55</v>
      </c>
      <c r="L13" s="32" t="s">
        <v>32</v>
      </c>
      <c r="M13" s="33">
        <v>22</v>
      </c>
      <c r="N13" s="55" t="str">
        <f>IF(R13=0,"",IF(K13="0X50  MM T 2","T_B",IF(K13="0X50  MM T 1","T_A",IF(K13="TERMICO 0X50","T_CMAX",IF(K13="0X50  MM T 4","T_D",IF(K13="0X50  MM T 3","T_C",IF(K13="0X12  MM T 1","T_A1",IF(K13="0X50 MM","CNR",""))))))))</f>
        <v>T_A</v>
      </c>
      <c r="O13" s="34">
        <v>3477873</v>
      </c>
      <c r="P13" s="35">
        <v>44802</v>
      </c>
      <c r="Q13" s="36">
        <v>0.36249999999999999</v>
      </c>
      <c r="R13" s="37">
        <v>47800</v>
      </c>
      <c r="S13" s="37">
        <v>17040</v>
      </c>
      <c r="T13" s="21">
        <f t="shared" si="1"/>
        <v>30760</v>
      </c>
      <c r="U13" s="22">
        <f t="shared" si="7"/>
        <v>18378610</v>
      </c>
      <c r="V13" s="117" t="s">
        <v>157</v>
      </c>
      <c r="W13" s="118" t="s">
        <v>102</v>
      </c>
      <c r="X13" s="23">
        <f t="shared" si="2"/>
        <v>1.0000000000000001E-5</v>
      </c>
      <c r="Y13" s="24">
        <f t="shared" si="3"/>
        <v>0</v>
      </c>
      <c r="Z13" s="25" t="str">
        <f t="shared" si="4"/>
        <v>Descargado</v>
      </c>
      <c r="AA13" s="25">
        <f t="shared" ca="1" si="5"/>
        <v>1.5208333333357587</v>
      </c>
      <c r="AB13" s="52"/>
    </row>
    <row r="14" spans="1:30" x14ac:dyDescent="0.25">
      <c r="A14" s="12">
        <v>8</v>
      </c>
      <c r="B14" s="26">
        <v>18564</v>
      </c>
      <c r="C14" s="27">
        <v>44800</v>
      </c>
      <c r="D14" s="28">
        <v>0.84652777777777777</v>
      </c>
      <c r="E14" s="29" t="s">
        <v>159</v>
      </c>
      <c r="F14" s="30" t="s">
        <v>106</v>
      </c>
      <c r="G14" s="31">
        <v>52080</v>
      </c>
      <c r="H14" s="31">
        <v>18080</v>
      </c>
      <c r="I14" s="19">
        <f t="shared" si="0"/>
        <v>34000</v>
      </c>
      <c r="J14" s="20">
        <f t="shared" si="6"/>
        <v>18414190</v>
      </c>
      <c r="K14" s="30" t="s">
        <v>177</v>
      </c>
      <c r="L14" s="32" t="s">
        <v>33</v>
      </c>
      <c r="M14" s="33">
        <v>26</v>
      </c>
      <c r="N14" s="55" t="str">
        <f>IF(R14=0,"",IF(K14="0X50  MM T 2","T_B",IF(K14="0X50  MM T 1","T_A",IF(K14="TERMICO 0X50","T_CMAX",IF(K14="0X50  MM T 4","T_D",IF(K14="0X50  MM T 3","T_C",IF(K14="0X12  MM T 1","T_A1",IF(K14="0X50 MM","CNR",""))))))))</f>
        <v>T_D</v>
      </c>
      <c r="O14" s="34">
        <v>3477869</v>
      </c>
      <c r="P14" s="35">
        <v>44802</v>
      </c>
      <c r="Q14" s="36">
        <v>0.35069444444444442</v>
      </c>
      <c r="R14" s="37">
        <v>51780</v>
      </c>
      <c r="S14" s="37">
        <v>18170</v>
      </c>
      <c r="T14" s="21">
        <f t="shared" si="1"/>
        <v>33610</v>
      </c>
      <c r="U14" s="22">
        <f t="shared" si="7"/>
        <v>18412220</v>
      </c>
      <c r="V14" s="117" t="s">
        <v>157</v>
      </c>
      <c r="W14" s="118" t="s">
        <v>102</v>
      </c>
      <c r="X14" s="23">
        <f t="shared" si="2"/>
        <v>-390</v>
      </c>
      <c r="Y14" s="24">
        <f t="shared" si="3"/>
        <v>-1.1470588235294118E-2</v>
      </c>
      <c r="Z14" s="25" t="str">
        <f t="shared" si="4"/>
        <v>Descargado</v>
      </c>
      <c r="AA14" s="25">
        <f t="shared" ca="1" si="5"/>
        <v>1.5041666666656965</v>
      </c>
      <c r="AB14" s="52"/>
    </row>
    <row r="15" spans="1:30" x14ac:dyDescent="0.25">
      <c r="A15" s="12">
        <v>9</v>
      </c>
      <c r="B15" s="26">
        <v>18570</v>
      </c>
      <c r="C15" s="27">
        <v>44800</v>
      </c>
      <c r="D15" s="28">
        <v>0.875</v>
      </c>
      <c r="E15" s="29" t="s">
        <v>169</v>
      </c>
      <c r="F15" s="30" t="s">
        <v>106</v>
      </c>
      <c r="G15" s="31">
        <v>48760</v>
      </c>
      <c r="H15" s="31">
        <v>16470</v>
      </c>
      <c r="I15" s="19">
        <f t="shared" si="0"/>
        <v>32290</v>
      </c>
      <c r="J15" s="20">
        <f t="shared" si="6"/>
        <v>18446480</v>
      </c>
      <c r="K15" s="30" t="s">
        <v>55</v>
      </c>
      <c r="L15" s="32" t="s">
        <v>32</v>
      </c>
      <c r="M15" s="33">
        <v>22</v>
      </c>
      <c r="N15" s="55" t="str">
        <f>IF(R15=0,"",IF(K15="0X50  MM T 2","T_B",IF(K15="0X50  MM T 1","T_A",IF(K15="TERMICO 0X50","T_CMAX",IF(K15="0X50  MM T 1 B","T_A2",IF(K15="0X50  MM T 3","T_C",IF(K15="0X12  MM T 1","T_A1",IF(K15="0X50 MM","CNR",""))))))))</f>
        <v>T_A</v>
      </c>
      <c r="O15" s="34">
        <v>3478384</v>
      </c>
      <c r="P15" s="35">
        <v>44802</v>
      </c>
      <c r="Q15" s="36">
        <v>0.6875</v>
      </c>
      <c r="R15" s="37">
        <v>48760</v>
      </c>
      <c r="S15" s="37">
        <v>16270</v>
      </c>
      <c r="T15" s="21">
        <f t="shared" si="1"/>
        <v>32490</v>
      </c>
      <c r="U15" s="22">
        <f t="shared" si="7"/>
        <v>18444710</v>
      </c>
      <c r="V15" s="117" t="s">
        <v>157</v>
      </c>
      <c r="W15" s="118" t="s">
        <v>102</v>
      </c>
      <c r="X15" s="23">
        <f t="shared" si="2"/>
        <v>200</v>
      </c>
      <c r="Y15" s="24">
        <f t="shared" si="3"/>
        <v>6.1938680706100958E-3</v>
      </c>
      <c r="Z15" s="25" t="str">
        <f t="shared" si="4"/>
        <v>Descargado</v>
      </c>
      <c r="AA15" s="25">
        <f t="shared" ca="1" si="5"/>
        <v>1.8125</v>
      </c>
      <c r="AB15" s="52"/>
    </row>
    <row r="16" spans="1:30" x14ac:dyDescent="0.25">
      <c r="A16" s="12">
        <v>10</v>
      </c>
      <c r="B16" s="26">
        <v>18572</v>
      </c>
      <c r="C16" s="27">
        <v>44800</v>
      </c>
      <c r="D16" s="28">
        <v>0.90416666666666667</v>
      </c>
      <c r="E16" s="29" t="s">
        <v>150</v>
      </c>
      <c r="F16" s="30" t="s">
        <v>106</v>
      </c>
      <c r="G16" s="31">
        <v>51760</v>
      </c>
      <c r="H16" s="31">
        <v>18220</v>
      </c>
      <c r="I16" s="19">
        <f t="shared" si="0"/>
        <v>33540</v>
      </c>
      <c r="J16" s="20">
        <f t="shared" si="6"/>
        <v>18480020</v>
      </c>
      <c r="K16" s="30" t="s">
        <v>55</v>
      </c>
      <c r="L16" s="32" t="s">
        <v>33</v>
      </c>
      <c r="M16" s="33">
        <v>22</v>
      </c>
      <c r="N16" s="55" t="str">
        <f>IF(R16=0,"",IF(K16="0X50  MM T 2","T_B",IF(K16="0X50  MM T 1","T_A",IF(K16="TERMICO 0X50","T_CMAX",IF(K16="0X50  MM T 4","T_D",IF(K16="0X50  MM T 3","T_C",IF(K16="0X12  MM T 1","T_A1",IF(K16="0X50 MM","CNR",""))))))))</f>
        <v>T_A</v>
      </c>
      <c r="O16" s="34">
        <v>3477925</v>
      </c>
      <c r="P16" s="35">
        <v>44802</v>
      </c>
      <c r="Q16" s="36">
        <v>0.39652777777777781</v>
      </c>
      <c r="R16" s="37">
        <v>51520</v>
      </c>
      <c r="S16" s="37">
        <v>18070</v>
      </c>
      <c r="T16" s="21">
        <f t="shared" si="1"/>
        <v>33450</v>
      </c>
      <c r="U16" s="22">
        <f t="shared" si="7"/>
        <v>18478160</v>
      </c>
      <c r="V16" s="117" t="s">
        <v>157</v>
      </c>
      <c r="W16" s="118" t="s">
        <v>102</v>
      </c>
      <c r="X16" s="23">
        <f t="shared" si="2"/>
        <v>-90</v>
      </c>
      <c r="Y16" s="24">
        <f t="shared" si="3"/>
        <v>-2.6833631484794273E-3</v>
      </c>
      <c r="Z16" s="25" t="str">
        <f t="shared" si="4"/>
        <v>Descargado</v>
      </c>
      <c r="AA16" s="25">
        <f t="shared" ca="1" si="5"/>
        <v>1.492361111108039</v>
      </c>
      <c r="AB16" s="52"/>
    </row>
    <row r="17" spans="1:28" x14ac:dyDescent="0.25">
      <c r="A17" s="12">
        <v>11</v>
      </c>
      <c r="B17" s="26">
        <v>18574</v>
      </c>
      <c r="C17" s="27">
        <v>44800</v>
      </c>
      <c r="D17" s="28">
        <v>0.99375000000000002</v>
      </c>
      <c r="E17" s="29" t="s">
        <v>198</v>
      </c>
      <c r="F17" s="30" t="s">
        <v>106</v>
      </c>
      <c r="G17" s="31">
        <v>52080</v>
      </c>
      <c r="H17" s="31">
        <v>18430</v>
      </c>
      <c r="I17" s="19">
        <f t="shared" si="0"/>
        <v>33650</v>
      </c>
      <c r="J17" s="20">
        <f t="shared" si="6"/>
        <v>18513670</v>
      </c>
      <c r="K17" s="30" t="s">
        <v>177</v>
      </c>
      <c r="L17" s="32" t="s">
        <v>33</v>
      </c>
      <c r="M17" s="33">
        <v>26</v>
      </c>
      <c r="N17" s="55" t="str">
        <f>IF(R17=0,"",IF(K17="0X50  MM T 2","T_B",IF(K17="0X50  MM T 1","T_A",IF(K17="TERMICO 0X50","T_CMAX",IF(K17="0X50  MM T 4","T_D",IF(K17="0X50  MM T 3","T_C",IF(K17="0X12  MM T 1","T_A1",IF(K17="0X50 MM","CNR",""))))))))</f>
        <v>T_D</v>
      </c>
      <c r="O17" s="34">
        <v>3477866</v>
      </c>
      <c r="P17" s="35">
        <v>44802</v>
      </c>
      <c r="Q17" s="36">
        <v>0.34375</v>
      </c>
      <c r="R17" s="37">
        <v>51900</v>
      </c>
      <c r="S17" s="37">
        <v>18290</v>
      </c>
      <c r="T17" s="21">
        <f t="shared" si="1"/>
        <v>33610</v>
      </c>
      <c r="U17" s="22">
        <f t="shared" si="7"/>
        <v>18511770</v>
      </c>
      <c r="V17" s="117" t="s">
        <v>157</v>
      </c>
      <c r="W17" s="118" t="s">
        <v>102</v>
      </c>
      <c r="X17" s="23">
        <f t="shared" si="2"/>
        <v>-40</v>
      </c>
      <c r="Y17" s="24">
        <f t="shared" si="3"/>
        <v>-1.188707280832095E-3</v>
      </c>
      <c r="Z17" s="25" t="str">
        <f t="shared" si="4"/>
        <v>Descargado</v>
      </c>
      <c r="AA17" s="25">
        <f t="shared" ca="1" si="5"/>
        <v>1.3499999999985448</v>
      </c>
      <c r="AB17" s="52"/>
    </row>
    <row r="18" spans="1:28" x14ac:dyDescent="0.25">
      <c r="A18" s="12">
        <v>12</v>
      </c>
      <c r="B18" s="26">
        <v>18577</v>
      </c>
      <c r="C18" s="27">
        <v>44801</v>
      </c>
      <c r="D18" s="28">
        <v>0.20416666666666669</v>
      </c>
      <c r="E18" s="29" t="s">
        <v>192</v>
      </c>
      <c r="F18" s="30" t="s">
        <v>106</v>
      </c>
      <c r="G18" s="31">
        <v>51980</v>
      </c>
      <c r="H18" s="31">
        <v>17470</v>
      </c>
      <c r="I18" s="19">
        <f t="shared" si="0"/>
        <v>34510</v>
      </c>
      <c r="J18" s="20">
        <f t="shared" si="6"/>
        <v>18548180</v>
      </c>
      <c r="K18" s="30" t="s">
        <v>55</v>
      </c>
      <c r="L18" s="32" t="s">
        <v>193</v>
      </c>
      <c r="M18" s="33">
        <v>22</v>
      </c>
      <c r="N18" s="55" t="str">
        <f>IF(R18=0,"",IF(K18="0X50  MM T 2","T_B",IF(K18="0X50  MM T 1","T_A",IF(K18="TERMICO 0X50","T_CMAX",IF(K18="0X50  MM T 1 B","T_A2",IF(K18="0X50  MM T 3","T_C",IF(K18="0X12  MM T 1","T_A1",IF(K18="0X50 MM","CNR",""))))))))</f>
        <v>T_A</v>
      </c>
      <c r="O18" s="34">
        <v>3477924</v>
      </c>
      <c r="P18" s="35">
        <v>44802</v>
      </c>
      <c r="Q18" s="36">
        <v>0.39583333333333331</v>
      </c>
      <c r="R18" s="37">
        <v>52000</v>
      </c>
      <c r="S18" s="37">
        <v>17470</v>
      </c>
      <c r="T18" s="21">
        <f t="shared" si="1"/>
        <v>34530</v>
      </c>
      <c r="U18" s="22">
        <f t="shared" si="7"/>
        <v>18546300</v>
      </c>
      <c r="V18" s="117" t="s">
        <v>157</v>
      </c>
      <c r="W18" s="118" t="s">
        <v>102</v>
      </c>
      <c r="X18" s="23">
        <f t="shared" si="2"/>
        <v>20</v>
      </c>
      <c r="Y18" s="24">
        <f t="shared" si="3"/>
        <v>5.7954216169226315E-4</v>
      </c>
      <c r="Z18" s="25" t="str">
        <f t="shared" si="4"/>
        <v>Descargado</v>
      </c>
      <c r="AA18" s="25">
        <f t="shared" ca="1" si="5"/>
        <v>1.1916666666656965</v>
      </c>
      <c r="AB18" s="52"/>
    </row>
    <row r="19" spans="1:28" x14ac:dyDescent="0.25">
      <c r="A19" s="12">
        <v>13</v>
      </c>
      <c r="B19" s="26">
        <v>18576</v>
      </c>
      <c r="C19" s="27">
        <v>44801</v>
      </c>
      <c r="D19" s="28">
        <v>0.17152777777777775</v>
      </c>
      <c r="E19" s="29" t="s">
        <v>140</v>
      </c>
      <c r="F19" s="30" t="s">
        <v>106</v>
      </c>
      <c r="G19" s="31">
        <v>52200</v>
      </c>
      <c r="H19" s="31">
        <v>17560</v>
      </c>
      <c r="I19" s="19">
        <f t="shared" si="0"/>
        <v>34640</v>
      </c>
      <c r="J19" s="20">
        <f t="shared" si="6"/>
        <v>18582820</v>
      </c>
      <c r="K19" s="30" t="s">
        <v>177</v>
      </c>
      <c r="L19" s="32" t="s">
        <v>33</v>
      </c>
      <c r="M19" s="33">
        <v>26</v>
      </c>
      <c r="N19" s="55" t="str">
        <f t="shared" ref="N19:N27" si="8">IF(R19=0,"",IF(K19="0X50  MM T 2","T_B",IF(K19="0X50  MM T 1","T_A",IF(K19="TERMICO 0X50","T_CMAX",IF(K19="0X50  MM T 4","T_D",IF(K19="0X50  MM T 3","T_C",IF(K19="0X12  MM T 1","T_A1",IF(K19="0X50 MM","CNR",""))))))))</f>
        <v>T_D</v>
      </c>
      <c r="O19" s="34">
        <v>3477884</v>
      </c>
      <c r="P19" s="35">
        <v>44802</v>
      </c>
      <c r="Q19" s="36">
        <v>0.39444444444444443</v>
      </c>
      <c r="R19" s="37">
        <v>52140</v>
      </c>
      <c r="S19" s="37">
        <v>17610</v>
      </c>
      <c r="T19" s="21">
        <f t="shared" si="1"/>
        <v>34530</v>
      </c>
      <c r="U19" s="22">
        <f t="shared" si="7"/>
        <v>18580830</v>
      </c>
      <c r="V19" s="117" t="s">
        <v>157</v>
      </c>
      <c r="W19" s="118" t="s">
        <v>102</v>
      </c>
      <c r="X19" s="23">
        <f t="shared" si="2"/>
        <v>-110</v>
      </c>
      <c r="Y19" s="24">
        <f t="shared" si="3"/>
        <v>-3.1755196304849883E-3</v>
      </c>
      <c r="Z19" s="25" t="str">
        <f t="shared" si="4"/>
        <v>Descargado</v>
      </c>
      <c r="AA19" s="25">
        <f t="shared" ca="1" si="5"/>
        <v>1.2229166666656965</v>
      </c>
      <c r="AB19" s="52"/>
    </row>
    <row r="20" spans="1:28" x14ac:dyDescent="0.25">
      <c r="A20" s="12">
        <v>14</v>
      </c>
      <c r="B20" s="26">
        <v>206133</v>
      </c>
      <c r="C20" s="27">
        <v>44801</v>
      </c>
      <c r="D20" s="28">
        <v>0.40416666666666662</v>
      </c>
      <c r="E20" s="29" t="s">
        <v>176</v>
      </c>
      <c r="F20" s="30" t="s">
        <v>106</v>
      </c>
      <c r="G20" s="31">
        <v>52000</v>
      </c>
      <c r="H20" s="31">
        <v>18350</v>
      </c>
      <c r="I20" s="19">
        <f t="shared" si="0"/>
        <v>33650</v>
      </c>
      <c r="J20" s="20">
        <f t="shared" si="6"/>
        <v>18616470</v>
      </c>
      <c r="K20" s="30" t="s">
        <v>177</v>
      </c>
      <c r="L20" s="32" t="s">
        <v>33</v>
      </c>
      <c r="M20" s="33">
        <v>26</v>
      </c>
      <c r="N20" s="55" t="str">
        <f t="shared" si="8"/>
        <v>T_D</v>
      </c>
      <c r="O20" s="34">
        <v>3477952</v>
      </c>
      <c r="P20" s="35">
        <v>44802</v>
      </c>
      <c r="Q20" s="36">
        <v>0.43958333333333338</v>
      </c>
      <c r="R20" s="37">
        <v>52100</v>
      </c>
      <c r="S20" s="37">
        <v>18390</v>
      </c>
      <c r="T20" s="21">
        <f t="shared" si="1"/>
        <v>33710</v>
      </c>
      <c r="U20" s="22">
        <f t="shared" si="7"/>
        <v>18614540</v>
      </c>
      <c r="V20" s="117" t="s">
        <v>157</v>
      </c>
      <c r="W20" s="118" t="s">
        <v>102</v>
      </c>
      <c r="X20" s="23">
        <f t="shared" si="2"/>
        <v>60</v>
      </c>
      <c r="Y20" s="24">
        <f t="shared" si="3"/>
        <v>1.7830609212481426E-3</v>
      </c>
      <c r="Z20" s="25" t="str">
        <f t="shared" si="4"/>
        <v>Descargado</v>
      </c>
      <c r="AA20" s="25">
        <f t="shared" ca="1" si="5"/>
        <v>1.0354166666656965</v>
      </c>
      <c r="AB20" s="52"/>
    </row>
    <row r="21" spans="1:28" x14ac:dyDescent="0.25">
      <c r="A21" s="12">
        <v>15</v>
      </c>
      <c r="B21" s="26">
        <v>206132</v>
      </c>
      <c r="C21" s="27">
        <v>44801</v>
      </c>
      <c r="D21" s="28">
        <v>0.40277777777777773</v>
      </c>
      <c r="E21" s="29" t="s">
        <v>174</v>
      </c>
      <c r="F21" s="30" t="s">
        <v>106</v>
      </c>
      <c r="G21" s="31">
        <v>51900</v>
      </c>
      <c r="H21" s="31">
        <v>18770</v>
      </c>
      <c r="I21" s="19">
        <f t="shared" si="0"/>
        <v>33130</v>
      </c>
      <c r="J21" s="20">
        <f t="shared" si="6"/>
        <v>18649600</v>
      </c>
      <c r="K21" s="30" t="s">
        <v>177</v>
      </c>
      <c r="L21" s="32" t="s">
        <v>25</v>
      </c>
      <c r="M21" s="33">
        <v>26</v>
      </c>
      <c r="N21" s="55" t="str">
        <f t="shared" si="8"/>
        <v>T_D</v>
      </c>
      <c r="O21" s="34">
        <v>3477904</v>
      </c>
      <c r="P21" s="35">
        <v>44802</v>
      </c>
      <c r="Q21" s="36">
        <v>0.38819444444444445</v>
      </c>
      <c r="R21" s="37">
        <v>51780</v>
      </c>
      <c r="S21" s="37">
        <v>18640</v>
      </c>
      <c r="T21" s="21">
        <f t="shared" si="1"/>
        <v>33140</v>
      </c>
      <c r="U21" s="22">
        <f t="shared" si="7"/>
        <v>18647680</v>
      </c>
      <c r="V21" s="117" t="s">
        <v>157</v>
      </c>
      <c r="W21" s="118" t="s">
        <v>102</v>
      </c>
      <c r="X21" s="23">
        <f t="shared" si="2"/>
        <v>10</v>
      </c>
      <c r="Y21" s="24">
        <f t="shared" si="3"/>
        <v>3.0184123151222455E-4</v>
      </c>
      <c r="Z21" s="25" t="str">
        <f t="shared" si="4"/>
        <v>Descargado</v>
      </c>
      <c r="AA21" s="25">
        <f t="shared" ca="1" si="5"/>
        <v>0.98541666666278616</v>
      </c>
      <c r="AB21" s="52"/>
    </row>
    <row r="22" spans="1:28" x14ac:dyDescent="0.25">
      <c r="A22" s="12">
        <v>16</v>
      </c>
      <c r="B22" s="26">
        <v>206125</v>
      </c>
      <c r="C22" s="27">
        <v>44801</v>
      </c>
      <c r="D22" s="28">
        <v>0.36319444444444443</v>
      </c>
      <c r="E22" s="29" t="s">
        <v>151</v>
      </c>
      <c r="F22" s="30" t="s">
        <v>106</v>
      </c>
      <c r="G22" s="31">
        <v>48850</v>
      </c>
      <c r="H22" s="31">
        <v>17200</v>
      </c>
      <c r="I22" s="19">
        <f t="shared" si="0"/>
        <v>31650</v>
      </c>
      <c r="J22" s="20">
        <f t="shared" si="6"/>
        <v>18681250</v>
      </c>
      <c r="K22" s="30" t="s">
        <v>177</v>
      </c>
      <c r="L22" s="32" t="s">
        <v>32</v>
      </c>
      <c r="M22" s="33">
        <v>26</v>
      </c>
      <c r="N22" s="55" t="str">
        <f t="shared" si="8"/>
        <v>T_D</v>
      </c>
      <c r="O22" s="34">
        <v>3477872</v>
      </c>
      <c r="P22" s="35">
        <v>44802</v>
      </c>
      <c r="Q22" s="36">
        <v>0.35902777777777778</v>
      </c>
      <c r="R22" s="37">
        <v>48700</v>
      </c>
      <c r="S22" s="37">
        <v>17080</v>
      </c>
      <c r="T22" s="21">
        <f t="shared" si="1"/>
        <v>31620</v>
      </c>
      <c r="U22" s="22">
        <f t="shared" si="7"/>
        <v>18679300</v>
      </c>
      <c r="V22" s="117" t="s">
        <v>157</v>
      </c>
      <c r="W22" s="118" t="s">
        <v>102</v>
      </c>
      <c r="X22" s="23">
        <f t="shared" si="2"/>
        <v>-30</v>
      </c>
      <c r="Y22" s="24">
        <f t="shared" si="3"/>
        <v>-9.4786729857819908E-4</v>
      </c>
      <c r="Z22" s="25" t="str">
        <f t="shared" si="4"/>
        <v>Descargado</v>
      </c>
      <c r="AA22" s="25">
        <f t="shared" ca="1" si="5"/>
        <v>0.99583333333430346</v>
      </c>
      <c r="AB22" s="52"/>
    </row>
    <row r="23" spans="1:28" x14ac:dyDescent="0.25">
      <c r="A23" s="12">
        <v>17</v>
      </c>
      <c r="B23" s="26">
        <v>206123</v>
      </c>
      <c r="C23" s="27">
        <v>44801</v>
      </c>
      <c r="D23" s="28">
        <v>0.3611111111111111</v>
      </c>
      <c r="E23" s="29" t="s">
        <v>167</v>
      </c>
      <c r="F23" s="30" t="s">
        <v>106</v>
      </c>
      <c r="G23" s="31">
        <v>48500</v>
      </c>
      <c r="H23" s="31">
        <v>17300</v>
      </c>
      <c r="I23" s="19">
        <f t="shared" si="0"/>
        <v>31200</v>
      </c>
      <c r="J23" s="20">
        <f t="shared" si="6"/>
        <v>18712450</v>
      </c>
      <c r="K23" s="30" t="s">
        <v>177</v>
      </c>
      <c r="L23" s="32" t="s">
        <v>32</v>
      </c>
      <c r="M23" s="33">
        <v>26</v>
      </c>
      <c r="N23" s="55" t="str">
        <f t="shared" si="8"/>
        <v>T_D</v>
      </c>
      <c r="O23" s="34">
        <v>3477871</v>
      </c>
      <c r="P23" s="35">
        <v>44802</v>
      </c>
      <c r="Q23" s="36">
        <v>0.3576388888888889</v>
      </c>
      <c r="R23" s="37">
        <v>48420</v>
      </c>
      <c r="S23" s="37">
        <v>17170</v>
      </c>
      <c r="T23" s="21">
        <f t="shared" si="1"/>
        <v>31250</v>
      </c>
      <c r="U23" s="22">
        <f t="shared" si="7"/>
        <v>18710550</v>
      </c>
      <c r="V23" s="117" t="s">
        <v>157</v>
      </c>
      <c r="W23" s="118" t="s">
        <v>102</v>
      </c>
      <c r="X23" s="23">
        <f t="shared" si="2"/>
        <v>50</v>
      </c>
      <c r="Y23" s="24">
        <f t="shared" si="3"/>
        <v>1.6025641025641025E-3</v>
      </c>
      <c r="Z23" s="25" t="str">
        <f t="shared" si="4"/>
        <v>Descargado</v>
      </c>
      <c r="AA23" s="25">
        <f t="shared" ca="1" si="5"/>
        <v>0.99652777778101154</v>
      </c>
      <c r="AB23" s="52"/>
    </row>
    <row r="24" spans="1:28" x14ac:dyDescent="0.25">
      <c r="A24" s="12">
        <v>18</v>
      </c>
      <c r="B24" s="26">
        <v>206129</v>
      </c>
      <c r="C24" s="27">
        <v>44801</v>
      </c>
      <c r="D24" s="28">
        <v>0.38541666666666669</v>
      </c>
      <c r="E24" s="29" t="s">
        <v>144</v>
      </c>
      <c r="F24" s="30" t="s">
        <v>106</v>
      </c>
      <c r="G24" s="31">
        <v>48100</v>
      </c>
      <c r="H24" s="31">
        <v>17400</v>
      </c>
      <c r="I24" s="19">
        <f t="shared" si="0"/>
        <v>30700</v>
      </c>
      <c r="J24" s="20">
        <f t="shared" si="6"/>
        <v>18743150</v>
      </c>
      <c r="K24" s="30" t="s">
        <v>55</v>
      </c>
      <c r="L24" s="32" t="s">
        <v>32</v>
      </c>
      <c r="M24" s="33">
        <v>22</v>
      </c>
      <c r="N24" s="55" t="str">
        <f t="shared" si="8"/>
        <v>T_A</v>
      </c>
      <c r="O24" s="34">
        <v>3478104</v>
      </c>
      <c r="P24" s="35">
        <v>44802</v>
      </c>
      <c r="Q24" s="36">
        <v>0.55277777777777781</v>
      </c>
      <c r="R24" s="37">
        <v>48040</v>
      </c>
      <c r="S24" s="37">
        <v>17260</v>
      </c>
      <c r="T24" s="21">
        <f t="shared" si="1"/>
        <v>30780</v>
      </c>
      <c r="U24" s="22">
        <f t="shared" si="7"/>
        <v>18741330</v>
      </c>
      <c r="V24" s="117" t="s">
        <v>157</v>
      </c>
      <c r="W24" s="118" t="s">
        <v>102</v>
      </c>
      <c r="X24" s="23">
        <f t="shared" si="2"/>
        <v>80</v>
      </c>
      <c r="Y24" s="24">
        <f t="shared" si="3"/>
        <v>2.6058631921824105E-3</v>
      </c>
      <c r="Z24" s="25" t="str">
        <f t="shared" si="4"/>
        <v>Descargado</v>
      </c>
      <c r="AA24" s="25">
        <f t="shared" ca="1" si="5"/>
        <v>1.1673611111109494</v>
      </c>
      <c r="AB24" s="52"/>
    </row>
    <row r="25" spans="1:28" x14ac:dyDescent="0.25">
      <c r="A25" s="12">
        <v>19</v>
      </c>
      <c r="B25" s="26">
        <v>206135</v>
      </c>
      <c r="C25" s="27">
        <v>44801</v>
      </c>
      <c r="D25" s="28">
        <v>0.41319444444444442</v>
      </c>
      <c r="E25" s="29" t="s">
        <v>189</v>
      </c>
      <c r="F25" s="30" t="s">
        <v>106</v>
      </c>
      <c r="G25" s="31">
        <v>52000</v>
      </c>
      <c r="H25" s="31">
        <v>18500</v>
      </c>
      <c r="I25" s="19">
        <f t="shared" si="0"/>
        <v>33500</v>
      </c>
      <c r="J25" s="20">
        <f t="shared" si="6"/>
        <v>18776650</v>
      </c>
      <c r="K25" s="30" t="s">
        <v>177</v>
      </c>
      <c r="L25" s="32" t="s">
        <v>33</v>
      </c>
      <c r="M25" s="33">
        <v>26</v>
      </c>
      <c r="N25" s="55" t="str">
        <f t="shared" si="8"/>
        <v>T_D</v>
      </c>
      <c r="O25" s="34">
        <v>3477956</v>
      </c>
      <c r="P25" s="35">
        <v>44802</v>
      </c>
      <c r="Q25" s="36">
        <v>0.45208333333333334</v>
      </c>
      <c r="R25" s="37">
        <v>52160</v>
      </c>
      <c r="S25" s="37">
        <v>18590</v>
      </c>
      <c r="T25" s="21">
        <f t="shared" si="1"/>
        <v>33570</v>
      </c>
      <c r="U25" s="22">
        <f t="shared" si="7"/>
        <v>18774900</v>
      </c>
      <c r="V25" s="117" t="s">
        <v>157</v>
      </c>
      <c r="W25" s="118" t="s">
        <v>102</v>
      </c>
      <c r="X25" s="23">
        <f t="shared" si="2"/>
        <v>70</v>
      </c>
      <c r="Y25" s="24">
        <f t="shared" si="3"/>
        <v>2.08955223880597E-3</v>
      </c>
      <c r="Z25" s="25" t="str">
        <f t="shared" si="4"/>
        <v>Descargado</v>
      </c>
      <c r="AA25" s="25">
        <f t="shared" ca="1" si="5"/>
        <v>1.038888888884685</v>
      </c>
      <c r="AB25" s="52"/>
    </row>
    <row r="26" spans="1:28" x14ac:dyDescent="0.25">
      <c r="A26" s="12">
        <v>20</v>
      </c>
      <c r="B26" s="26">
        <v>206130</v>
      </c>
      <c r="C26" s="27">
        <v>44801</v>
      </c>
      <c r="D26" s="28">
        <v>0.38819444444444445</v>
      </c>
      <c r="E26" s="29" t="s">
        <v>210</v>
      </c>
      <c r="F26" s="30" t="s">
        <v>106</v>
      </c>
      <c r="G26" s="31">
        <v>47700</v>
      </c>
      <c r="H26" s="31">
        <v>17250</v>
      </c>
      <c r="I26" s="19">
        <f t="shared" si="0"/>
        <v>30450</v>
      </c>
      <c r="J26" s="20">
        <f t="shared" si="6"/>
        <v>18807100</v>
      </c>
      <c r="K26" s="30" t="s">
        <v>55</v>
      </c>
      <c r="L26" s="32" t="s">
        <v>32</v>
      </c>
      <c r="M26" s="33">
        <v>22</v>
      </c>
      <c r="N26" s="55" t="str">
        <f t="shared" si="8"/>
        <v>T_A</v>
      </c>
      <c r="O26" s="34">
        <v>3477926</v>
      </c>
      <c r="P26" s="35">
        <v>44802</v>
      </c>
      <c r="Q26" s="36">
        <v>0.40347222222222223</v>
      </c>
      <c r="R26" s="37">
        <v>47660</v>
      </c>
      <c r="S26" s="37">
        <v>17160</v>
      </c>
      <c r="T26" s="21">
        <f t="shared" si="1"/>
        <v>30500</v>
      </c>
      <c r="U26" s="22">
        <f t="shared" si="7"/>
        <v>18805400</v>
      </c>
      <c r="V26" s="117" t="s">
        <v>157</v>
      </c>
      <c r="W26" s="118" t="s">
        <v>102</v>
      </c>
      <c r="X26" s="23">
        <f t="shared" si="2"/>
        <v>50</v>
      </c>
      <c r="Y26" s="24">
        <f t="shared" si="3"/>
        <v>1.6420361247947454E-3</v>
      </c>
      <c r="Z26" s="25" t="str">
        <f t="shared" si="4"/>
        <v>Descargado</v>
      </c>
      <c r="AA26" s="25">
        <f t="shared" ca="1" si="5"/>
        <v>1.015277777776646</v>
      </c>
      <c r="AB26" s="52"/>
    </row>
    <row r="27" spans="1:28" x14ac:dyDescent="0.25">
      <c r="A27" s="12">
        <v>21</v>
      </c>
      <c r="B27" s="26">
        <v>206126</v>
      </c>
      <c r="C27" s="27">
        <v>44801</v>
      </c>
      <c r="D27" s="28">
        <v>0.37152777777777773</v>
      </c>
      <c r="E27" s="29" t="s">
        <v>162</v>
      </c>
      <c r="F27" s="30" t="s">
        <v>106</v>
      </c>
      <c r="G27" s="31">
        <v>52000</v>
      </c>
      <c r="H27" s="31">
        <v>19250</v>
      </c>
      <c r="I27" s="19">
        <f t="shared" si="0"/>
        <v>32750</v>
      </c>
      <c r="J27" s="20">
        <f t="shared" si="6"/>
        <v>18839850</v>
      </c>
      <c r="K27" s="30" t="s">
        <v>177</v>
      </c>
      <c r="L27" s="32" t="s">
        <v>33</v>
      </c>
      <c r="M27" s="33">
        <v>26</v>
      </c>
      <c r="N27" s="55" t="str">
        <f t="shared" si="8"/>
        <v>T_D</v>
      </c>
      <c r="O27" s="34">
        <v>3479024</v>
      </c>
      <c r="P27" s="35">
        <v>44802</v>
      </c>
      <c r="Q27" s="36">
        <v>0.88263888888888886</v>
      </c>
      <c r="R27" s="37">
        <v>52080</v>
      </c>
      <c r="S27" s="37">
        <v>19470</v>
      </c>
      <c r="T27" s="21">
        <f t="shared" si="1"/>
        <v>32610</v>
      </c>
      <c r="U27" s="22">
        <f t="shared" si="7"/>
        <v>18838010</v>
      </c>
      <c r="V27" s="117" t="s">
        <v>157</v>
      </c>
      <c r="W27" s="118" t="s">
        <v>102</v>
      </c>
      <c r="X27" s="23">
        <f t="shared" si="2"/>
        <v>-140</v>
      </c>
      <c r="Y27" s="24">
        <f t="shared" si="3"/>
        <v>-4.2748091603053437E-3</v>
      </c>
      <c r="Z27" s="25" t="str">
        <f t="shared" si="4"/>
        <v>Descargado</v>
      </c>
      <c r="AA27" s="25">
        <f t="shared" ca="1" si="5"/>
        <v>1.5111111111109494</v>
      </c>
      <c r="AB27" s="52"/>
    </row>
    <row r="28" spans="1:28" x14ac:dyDescent="0.25">
      <c r="A28" s="12">
        <v>22</v>
      </c>
      <c r="B28" s="26">
        <v>206145</v>
      </c>
      <c r="C28" s="27">
        <v>44801</v>
      </c>
      <c r="D28" s="28">
        <v>0.48819444444444443</v>
      </c>
      <c r="E28" s="29" t="s">
        <v>142</v>
      </c>
      <c r="F28" s="30" t="s">
        <v>106</v>
      </c>
      <c r="G28" s="31">
        <v>52100</v>
      </c>
      <c r="H28" s="31">
        <v>18100</v>
      </c>
      <c r="I28" s="19">
        <f t="shared" si="0"/>
        <v>34000</v>
      </c>
      <c r="J28" s="20">
        <f t="shared" si="6"/>
        <v>18873850</v>
      </c>
      <c r="K28" s="30" t="s">
        <v>69</v>
      </c>
      <c r="L28" s="32" t="s">
        <v>25</v>
      </c>
      <c r="M28" s="33">
        <v>25</v>
      </c>
      <c r="N28" s="55" t="str">
        <f>IF(R28=0,"",IF(K28="0X50  MM T 2","T_B",IF(K28="0X50  MM T 1","T_A",IF(K28="TERMICO 0X50","T_CMAX",IF(K28="0X50  MM T 1 B","T_A2",IF(K28="0X50  MM T 3","T_C",IF(K28="0X12  MM T 1","T_A1",IF(K28="0X50 MM","CNR",""))))))))</f>
        <v>T_C</v>
      </c>
      <c r="O28" s="34">
        <v>3478164</v>
      </c>
      <c r="P28" s="35">
        <v>44802</v>
      </c>
      <c r="Q28" s="36">
        <v>0.57152777777777775</v>
      </c>
      <c r="R28" s="37">
        <v>51380</v>
      </c>
      <c r="S28" s="37">
        <v>17960</v>
      </c>
      <c r="T28" s="21">
        <f t="shared" si="1"/>
        <v>33420</v>
      </c>
      <c r="U28" s="22">
        <f t="shared" si="7"/>
        <v>18871430</v>
      </c>
      <c r="V28" s="117" t="s">
        <v>158</v>
      </c>
      <c r="W28" s="118" t="s">
        <v>102</v>
      </c>
      <c r="X28" s="23">
        <f t="shared" si="2"/>
        <v>-580</v>
      </c>
      <c r="Y28" s="24">
        <f t="shared" si="3"/>
        <v>-1.7058823529411765E-2</v>
      </c>
      <c r="Z28" s="25" t="str">
        <f t="shared" si="4"/>
        <v>Descargado</v>
      </c>
      <c r="AA28" s="25">
        <f t="shared" ca="1" si="5"/>
        <v>1.0833333333357587</v>
      </c>
      <c r="AB28" s="52"/>
    </row>
    <row r="29" spans="1:28" x14ac:dyDescent="0.25">
      <c r="A29" s="12">
        <v>23</v>
      </c>
      <c r="B29" s="26">
        <v>206907</v>
      </c>
      <c r="C29" s="27">
        <v>44801</v>
      </c>
      <c r="D29" s="28">
        <v>0.59722222222222221</v>
      </c>
      <c r="E29" s="29" t="s">
        <v>188</v>
      </c>
      <c r="F29" s="30" t="s">
        <v>106</v>
      </c>
      <c r="G29" s="31">
        <v>52480</v>
      </c>
      <c r="H29" s="31">
        <v>19300</v>
      </c>
      <c r="I29" s="19">
        <f t="shared" si="0"/>
        <v>33180</v>
      </c>
      <c r="J29" s="20">
        <f t="shared" si="6"/>
        <v>18907030</v>
      </c>
      <c r="K29" s="30" t="s">
        <v>56</v>
      </c>
      <c r="L29" s="32" t="s">
        <v>25</v>
      </c>
      <c r="M29" s="33">
        <v>23</v>
      </c>
      <c r="N29" s="55" t="str">
        <f>IF(R29=0,"",IF(K29="0X50  MM T 2","T_B",IF(K29="0X50  MM T 1","T_A",IF(K29="TERMICO 0X50","T_CMAX",IF(K29="0X50  MM T 4","T_D",IF(K29="0X50  MM T 3","T_C",IF(K29="0X12  MM T 1","T_A1",IF(K29="0X50 MM","CNR",""))))))))</f>
        <v>T_B</v>
      </c>
      <c r="O29" s="34">
        <v>3478252</v>
      </c>
      <c r="P29" s="35">
        <v>44802</v>
      </c>
      <c r="Q29" s="36">
        <v>0.62847222222222221</v>
      </c>
      <c r="R29" s="37">
        <v>50680</v>
      </c>
      <c r="S29" s="37">
        <v>18490</v>
      </c>
      <c r="T29" s="21">
        <f t="shared" si="1"/>
        <v>32190</v>
      </c>
      <c r="U29" s="22">
        <f t="shared" si="7"/>
        <v>18903620</v>
      </c>
      <c r="V29" s="117" t="s">
        <v>157</v>
      </c>
      <c r="W29" s="118" t="s">
        <v>102</v>
      </c>
      <c r="X29" s="23">
        <f t="shared" si="2"/>
        <v>-990</v>
      </c>
      <c r="Y29" s="24">
        <f t="shared" si="3"/>
        <v>-2.9837251356238697E-2</v>
      </c>
      <c r="Z29" s="25" t="str">
        <f t="shared" si="4"/>
        <v>Descargado</v>
      </c>
      <c r="AA29" s="25">
        <f t="shared" ca="1" si="5"/>
        <v>1.03125</v>
      </c>
      <c r="AB29" s="52"/>
    </row>
    <row r="30" spans="1:28" x14ac:dyDescent="0.25">
      <c r="A30" s="12">
        <v>24</v>
      </c>
      <c r="B30" s="26">
        <v>206137</v>
      </c>
      <c r="C30" s="27">
        <v>44801</v>
      </c>
      <c r="D30" s="28">
        <v>0.4236111111111111</v>
      </c>
      <c r="E30" s="29" t="s">
        <v>165</v>
      </c>
      <c r="F30" s="30" t="s">
        <v>106</v>
      </c>
      <c r="G30" s="31">
        <v>48700</v>
      </c>
      <c r="H30" s="31">
        <v>17380</v>
      </c>
      <c r="I30" s="19">
        <f t="shared" si="0"/>
        <v>31320</v>
      </c>
      <c r="J30" s="20">
        <f t="shared" si="6"/>
        <v>18938350</v>
      </c>
      <c r="K30" s="30" t="s">
        <v>55</v>
      </c>
      <c r="L30" s="32" t="s">
        <v>32</v>
      </c>
      <c r="M30" s="33">
        <v>22</v>
      </c>
      <c r="N30" s="55" t="str">
        <f t="shared" ref="N30:N35" si="9">IF(R30=0,"",IF(K30="0X50  MM T 2","T_B",IF(K30="0X50  MM T 1","T_A",IF(K30="TERMICO 0X50","T_CMAX",IF(K30="0X50  MM T 1 B","T_A2",IF(K30="0X50  MM T 3","T_C",IF(K30="0X12  MM T 1","T_A1",IF(K30="0X50 MM","CNR",""))))))))</f>
        <v>T_A</v>
      </c>
      <c r="O30" s="34">
        <v>3477955</v>
      </c>
      <c r="P30" s="35">
        <v>44802</v>
      </c>
      <c r="Q30" s="36">
        <v>0.44375000000000003</v>
      </c>
      <c r="R30" s="37">
        <v>48560</v>
      </c>
      <c r="S30" s="37">
        <v>17130</v>
      </c>
      <c r="T30" s="21">
        <f t="shared" si="1"/>
        <v>31430</v>
      </c>
      <c r="U30" s="22">
        <f t="shared" si="7"/>
        <v>18935050</v>
      </c>
      <c r="V30" s="117" t="s">
        <v>157</v>
      </c>
      <c r="W30" s="118" t="s">
        <v>102</v>
      </c>
      <c r="X30" s="23">
        <f t="shared" si="2"/>
        <v>110</v>
      </c>
      <c r="Y30" s="24">
        <f t="shared" si="3"/>
        <v>3.5121328224776501E-3</v>
      </c>
      <c r="Z30" s="25" t="str">
        <f t="shared" si="4"/>
        <v>Descargado</v>
      </c>
      <c r="AA30" s="25">
        <f t="shared" ca="1" si="5"/>
        <v>1.0201388888890506</v>
      </c>
      <c r="AB30" s="52"/>
    </row>
    <row r="31" spans="1:28" x14ac:dyDescent="0.25">
      <c r="A31" s="12">
        <v>25</v>
      </c>
      <c r="B31" s="26">
        <v>206136</v>
      </c>
      <c r="C31" s="27">
        <v>44801</v>
      </c>
      <c r="D31" s="28">
        <v>0.41666666666666669</v>
      </c>
      <c r="E31" s="29" t="s">
        <v>217</v>
      </c>
      <c r="F31" s="30" t="s">
        <v>106</v>
      </c>
      <c r="G31" s="31">
        <v>51900</v>
      </c>
      <c r="H31" s="31">
        <v>17270</v>
      </c>
      <c r="I31" s="19">
        <f t="shared" si="0"/>
        <v>34630</v>
      </c>
      <c r="J31" s="20">
        <f t="shared" si="6"/>
        <v>18972980</v>
      </c>
      <c r="K31" s="30" t="s">
        <v>55</v>
      </c>
      <c r="L31" s="32" t="s">
        <v>193</v>
      </c>
      <c r="M31" s="33">
        <v>22</v>
      </c>
      <c r="N31" s="55" t="str">
        <f t="shared" si="9"/>
        <v>T_A</v>
      </c>
      <c r="O31" s="34">
        <v>3477886</v>
      </c>
      <c r="P31" s="35">
        <v>44802</v>
      </c>
      <c r="Q31" s="36">
        <v>0.38472222222222219</v>
      </c>
      <c r="R31" s="37">
        <v>51840</v>
      </c>
      <c r="S31" s="37">
        <v>17490</v>
      </c>
      <c r="T31" s="21">
        <f t="shared" si="1"/>
        <v>34350</v>
      </c>
      <c r="U31" s="22">
        <f t="shared" si="7"/>
        <v>18969400</v>
      </c>
      <c r="V31" s="117" t="s">
        <v>157</v>
      </c>
      <c r="W31" s="118" t="s">
        <v>102</v>
      </c>
      <c r="X31" s="23">
        <f t="shared" si="2"/>
        <v>-280</v>
      </c>
      <c r="Y31" s="24">
        <f t="shared" si="3"/>
        <v>-8.085475021657523E-3</v>
      </c>
      <c r="Z31" s="25" t="str">
        <f t="shared" si="4"/>
        <v>Descargado</v>
      </c>
      <c r="AA31" s="25">
        <f t="shared" ca="1" si="5"/>
        <v>0.96805555556056788</v>
      </c>
      <c r="AB31" s="52"/>
    </row>
    <row r="32" spans="1:28" x14ac:dyDescent="0.25">
      <c r="A32" s="12">
        <v>26</v>
      </c>
      <c r="B32" s="26">
        <v>206139</v>
      </c>
      <c r="C32" s="27">
        <v>44801</v>
      </c>
      <c r="D32" s="28">
        <v>0.45833333333333331</v>
      </c>
      <c r="E32" s="29" t="s">
        <v>218</v>
      </c>
      <c r="F32" s="30" t="s">
        <v>106</v>
      </c>
      <c r="G32" s="31">
        <v>52050</v>
      </c>
      <c r="H32" s="31">
        <v>18900</v>
      </c>
      <c r="I32" s="19">
        <f t="shared" si="0"/>
        <v>33150</v>
      </c>
      <c r="J32" s="20">
        <f t="shared" si="6"/>
        <v>19006130</v>
      </c>
      <c r="K32" s="30" t="s">
        <v>55</v>
      </c>
      <c r="L32" s="32" t="s">
        <v>33</v>
      </c>
      <c r="M32" s="33">
        <v>22</v>
      </c>
      <c r="N32" s="55" t="str">
        <f t="shared" si="9"/>
        <v>T_A</v>
      </c>
      <c r="O32" s="34">
        <v>3478004</v>
      </c>
      <c r="P32" s="35">
        <v>44802</v>
      </c>
      <c r="Q32" s="36">
        <v>0.47847222222222219</v>
      </c>
      <c r="R32" s="37">
        <v>51900</v>
      </c>
      <c r="S32" s="37">
        <v>19060</v>
      </c>
      <c r="T32" s="21">
        <f t="shared" si="1"/>
        <v>32840</v>
      </c>
      <c r="U32" s="22">
        <f t="shared" si="7"/>
        <v>19002240</v>
      </c>
      <c r="V32" s="117" t="s">
        <v>157</v>
      </c>
      <c r="W32" s="118" t="s">
        <v>102</v>
      </c>
      <c r="X32" s="23">
        <f t="shared" si="2"/>
        <v>-310</v>
      </c>
      <c r="Y32" s="24">
        <f t="shared" si="3"/>
        <v>-9.3514328808446453E-3</v>
      </c>
      <c r="Z32" s="25" t="str">
        <f t="shared" si="4"/>
        <v>Descargado</v>
      </c>
      <c r="AA32" s="25">
        <f t="shared" ca="1" si="5"/>
        <v>1.0201388888890506</v>
      </c>
      <c r="AB32" s="52"/>
    </row>
    <row r="33" spans="1:28" x14ac:dyDescent="0.25">
      <c r="A33" s="12">
        <v>27</v>
      </c>
      <c r="B33" s="26">
        <v>206141</v>
      </c>
      <c r="C33" s="27">
        <v>44801</v>
      </c>
      <c r="D33" s="28">
        <v>0.46180555555555558</v>
      </c>
      <c r="E33" s="29" t="s">
        <v>178</v>
      </c>
      <c r="F33" s="30" t="s">
        <v>106</v>
      </c>
      <c r="G33" s="31">
        <v>48950</v>
      </c>
      <c r="H33" s="31">
        <v>17450</v>
      </c>
      <c r="I33" s="19">
        <f t="shared" si="0"/>
        <v>31500</v>
      </c>
      <c r="J33" s="20">
        <f t="shared" si="6"/>
        <v>19037630</v>
      </c>
      <c r="K33" s="30" t="s">
        <v>55</v>
      </c>
      <c r="L33" s="32" t="s">
        <v>32</v>
      </c>
      <c r="M33" s="33">
        <v>22</v>
      </c>
      <c r="N33" s="55" t="str">
        <f t="shared" si="9"/>
        <v>T_A</v>
      </c>
      <c r="O33" s="34">
        <v>3477954</v>
      </c>
      <c r="P33" s="35">
        <v>44802</v>
      </c>
      <c r="Q33" s="36">
        <v>0.44444444444444442</v>
      </c>
      <c r="R33" s="37">
        <v>48380</v>
      </c>
      <c r="S33" s="37">
        <v>17340</v>
      </c>
      <c r="T33" s="21">
        <f t="shared" si="1"/>
        <v>31040</v>
      </c>
      <c r="U33" s="22">
        <f t="shared" si="7"/>
        <v>19033280</v>
      </c>
      <c r="V33" s="117" t="s">
        <v>157</v>
      </c>
      <c r="W33" s="118" t="s">
        <v>102</v>
      </c>
      <c r="X33" s="23">
        <f t="shared" si="2"/>
        <v>-460</v>
      </c>
      <c r="Y33" s="24">
        <f t="shared" si="3"/>
        <v>-1.4603174603174604E-2</v>
      </c>
      <c r="Z33" s="25" t="str">
        <f t="shared" si="4"/>
        <v>Descargado</v>
      </c>
      <c r="AA33" s="25">
        <f t="shared" ca="1" si="5"/>
        <v>0.98263888889050577</v>
      </c>
      <c r="AB33" s="52"/>
    </row>
    <row r="34" spans="1:28" x14ac:dyDescent="0.25">
      <c r="A34" s="12">
        <v>28</v>
      </c>
      <c r="B34" s="26">
        <v>206142</v>
      </c>
      <c r="C34" s="27">
        <v>44801</v>
      </c>
      <c r="D34" s="28">
        <v>0.46527777777777773</v>
      </c>
      <c r="E34" s="29" t="s">
        <v>200</v>
      </c>
      <c r="F34" s="30" t="s">
        <v>106</v>
      </c>
      <c r="G34" s="31">
        <v>48200</v>
      </c>
      <c r="H34" s="31">
        <v>18030</v>
      </c>
      <c r="I34" s="19">
        <f t="shared" si="0"/>
        <v>30170</v>
      </c>
      <c r="J34" s="20">
        <f t="shared" si="6"/>
        <v>19067800</v>
      </c>
      <c r="K34" s="30" t="s">
        <v>69</v>
      </c>
      <c r="L34" s="32" t="s">
        <v>32</v>
      </c>
      <c r="M34" s="33">
        <v>25</v>
      </c>
      <c r="N34" s="55" t="str">
        <f t="shared" si="9"/>
        <v>T_C</v>
      </c>
      <c r="O34" s="34">
        <v>3477949</v>
      </c>
      <c r="P34" s="35">
        <v>44802</v>
      </c>
      <c r="Q34" s="36">
        <v>0.4291666666666667</v>
      </c>
      <c r="R34" s="37">
        <v>47540</v>
      </c>
      <c r="S34" s="37">
        <v>17950</v>
      </c>
      <c r="T34" s="21">
        <f t="shared" si="1"/>
        <v>29590</v>
      </c>
      <c r="U34" s="22">
        <f t="shared" si="7"/>
        <v>19062870</v>
      </c>
      <c r="V34" s="117" t="s">
        <v>157</v>
      </c>
      <c r="W34" s="118" t="s">
        <v>102</v>
      </c>
      <c r="X34" s="23">
        <f t="shared" si="2"/>
        <v>-580</v>
      </c>
      <c r="Y34" s="24">
        <f t="shared" si="3"/>
        <v>-1.9224395094464702E-2</v>
      </c>
      <c r="Z34" s="25" t="str">
        <f t="shared" si="4"/>
        <v>Descargado</v>
      </c>
      <c r="AA34" s="25">
        <f t="shared" ca="1" si="5"/>
        <v>0.96388888888759539</v>
      </c>
      <c r="AB34" s="52"/>
    </row>
    <row r="35" spans="1:28" x14ac:dyDescent="0.25">
      <c r="A35" s="12">
        <v>29</v>
      </c>
      <c r="B35" s="26">
        <v>206935</v>
      </c>
      <c r="C35" s="27">
        <v>44801</v>
      </c>
      <c r="D35" s="28">
        <v>0.82500000000000007</v>
      </c>
      <c r="E35" s="29" t="s">
        <v>190</v>
      </c>
      <c r="F35" s="30" t="s">
        <v>106</v>
      </c>
      <c r="G35" s="31">
        <v>51600</v>
      </c>
      <c r="H35" s="31">
        <v>18630</v>
      </c>
      <c r="I35" s="19">
        <f t="shared" si="0"/>
        <v>32970</v>
      </c>
      <c r="J35" s="20">
        <f t="shared" si="6"/>
        <v>19100770</v>
      </c>
      <c r="K35" s="30" t="s">
        <v>56</v>
      </c>
      <c r="L35" s="32" t="s">
        <v>33</v>
      </c>
      <c r="M35" s="33">
        <v>23</v>
      </c>
      <c r="N35" s="55" t="str">
        <f t="shared" si="9"/>
        <v>T_B</v>
      </c>
      <c r="O35" s="34">
        <v>3478444</v>
      </c>
      <c r="P35" s="35">
        <v>44802</v>
      </c>
      <c r="Q35" s="36">
        <v>0.69930555555555562</v>
      </c>
      <c r="R35" s="37">
        <v>51640</v>
      </c>
      <c r="S35" s="37">
        <v>18660</v>
      </c>
      <c r="T35" s="21">
        <f t="shared" si="1"/>
        <v>32980</v>
      </c>
      <c r="U35" s="22">
        <f t="shared" si="7"/>
        <v>19095850</v>
      </c>
      <c r="V35" s="117" t="s">
        <v>157</v>
      </c>
      <c r="W35" s="118" t="s">
        <v>102</v>
      </c>
      <c r="X35" s="23">
        <f t="shared" si="2"/>
        <v>10</v>
      </c>
      <c r="Y35" s="24">
        <f t="shared" si="3"/>
        <v>3.0330603579011223E-4</v>
      </c>
      <c r="Z35" s="25" t="str">
        <f t="shared" si="4"/>
        <v>Descargado</v>
      </c>
      <c r="AA35" s="25">
        <f t="shared" ca="1" si="5"/>
        <v>0.87430555556056788</v>
      </c>
      <c r="AB35" s="52"/>
    </row>
    <row r="36" spans="1:28" x14ac:dyDescent="0.25">
      <c r="A36" s="12">
        <v>30</v>
      </c>
      <c r="B36" s="26">
        <v>206904</v>
      </c>
      <c r="C36" s="27">
        <v>44801</v>
      </c>
      <c r="D36" s="28">
        <v>0.56388888888888888</v>
      </c>
      <c r="E36" s="29" t="s">
        <v>194</v>
      </c>
      <c r="F36" s="30" t="s">
        <v>106</v>
      </c>
      <c r="G36" s="31">
        <v>52000</v>
      </c>
      <c r="H36" s="31">
        <v>20250</v>
      </c>
      <c r="I36" s="19">
        <f t="shared" si="0"/>
        <v>31750</v>
      </c>
      <c r="J36" s="20">
        <f t="shared" si="6"/>
        <v>19132520</v>
      </c>
      <c r="K36" s="30" t="s">
        <v>177</v>
      </c>
      <c r="L36" s="32" t="s">
        <v>25</v>
      </c>
      <c r="M36" s="33">
        <v>26</v>
      </c>
      <c r="N36" s="55" t="str">
        <f t="shared" ref="N36:N49" si="10">IF(R36=0,"",IF(K36="0X50  MM T 2","T_B",IF(K36="0X50  MM T 1","T_A",IF(K36="TERMICO 0X50","T_CMAX",IF(K36="0X50  MM T 4","T_D",IF(K36="0X50  MM T 3","T_C",IF(K36="0X12  MM T 1","T_A1",IF(K36="0X50 MM","CNR",""))))))))</f>
        <v>T_D</v>
      </c>
      <c r="O36" s="34">
        <v>3477966</v>
      </c>
      <c r="P36" s="35">
        <v>44802</v>
      </c>
      <c r="Q36" s="36">
        <v>0.46527777777777773</v>
      </c>
      <c r="R36" s="37">
        <v>50080</v>
      </c>
      <c r="S36" s="37">
        <v>18440</v>
      </c>
      <c r="T36" s="21">
        <f t="shared" si="1"/>
        <v>31640</v>
      </c>
      <c r="U36" s="22">
        <f t="shared" si="7"/>
        <v>19127490</v>
      </c>
      <c r="V36" s="117" t="s">
        <v>157</v>
      </c>
      <c r="W36" s="118" t="s">
        <v>102</v>
      </c>
      <c r="X36" s="23">
        <f t="shared" si="2"/>
        <v>-110</v>
      </c>
      <c r="Y36" s="24">
        <f t="shared" si="3"/>
        <v>-3.4645669291338585E-3</v>
      </c>
      <c r="Z36" s="25" t="str">
        <f t="shared" si="4"/>
        <v>Descargado</v>
      </c>
      <c r="AA36" s="25">
        <f t="shared" ca="1" si="5"/>
        <v>0.90138888889487134</v>
      </c>
      <c r="AB36" s="52"/>
    </row>
    <row r="37" spans="1:28" x14ac:dyDescent="0.25">
      <c r="A37" s="12">
        <v>31</v>
      </c>
      <c r="B37" s="26">
        <v>206934</v>
      </c>
      <c r="C37" s="27">
        <v>44801</v>
      </c>
      <c r="D37" s="28">
        <v>0.80555555555555547</v>
      </c>
      <c r="E37" s="29" t="s">
        <v>270</v>
      </c>
      <c r="F37" s="30" t="s">
        <v>106</v>
      </c>
      <c r="G37" s="31">
        <v>48500</v>
      </c>
      <c r="H37" s="31">
        <v>17430</v>
      </c>
      <c r="I37" s="19">
        <f t="shared" si="0"/>
        <v>31070</v>
      </c>
      <c r="J37" s="20">
        <f t="shared" si="6"/>
        <v>19163590</v>
      </c>
      <c r="K37" s="30" t="s">
        <v>56</v>
      </c>
      <c r="L37" s="32" t="s">
        <v>32</v>
      </c>
      <c r="M37" s="33">
        <v>23</v>
      </c>
      <c r="N37" s="55" t="str">
        <f t="shared" si="10"/>
        <v>T_B</v>
      </c>
      <c r="O37" s="34">
        <v>3478304</v>
      </c>
      <c r="P37" s="35">
        <v>44802</v>
      </c>
      <c r="Q37" s="36">
        <v>0.67569444444444438</v>
      </c>
      <c r="R37" s="37">
        <v>48360</v>
      </c>
      <c r="S37" s="37">
        <v>17270</v>
      </c>
      <c r="T37" s="21">
        <f t="shared" si="1"/>
        <v>31090</v>
      </c>
      <c r="U37" s="22">
        <f t="shared" si="7"/>
        <v>19158580</v>
      </c>
      <c r="V37" s="117" t="s">
        <v>157</v>
      </c>
      <c r="W37" s="118" t="s">
        <v>102</v>
      </c>
      <c r="X37" s="23">
        <f t="shared" si="2"/>
        <v>20</v>
      </c>
      <c r="Y37" s="24">
        <f t="shared" si="3"/>
        <v>6.4370775667846802E-4</v>
      </c>
      <c r="Z37" s="25" t="str">
        <f t="shared" si="4"/>
        <v>Descargado</v>
      </c>
      <c r="AA37" s="25">
        <f t="shared" ca="1" si="5"/>
        <v>0.87013888888759539</v>
      </c>
      <c r="AB37" s="52"/>
    </row>
    <row r="38" spans="1:28" x14ac:dyDescent="0.25">
      <c r="A38" s="12">
        <v>32</v>
      </c>
      <c r="B38" s="26">
        <v>206908</v>
      </c>
      <c r="C38" s="27">
        <v>44801</v>
      </c>
      <c r="D38" s="28">
        <v>0.59652777777777777</v>
      </c>
      <c r="E38" s="29" t="s">
        <v>229</v>
      </c>
      <c r="F38" s="30" t="s">
        <v>106</v>
      </c>
      <c r="G38" s="31">
        <v>52120</v>
      </c>
      <c r="H38" s="31">
        <v>19260</v>
      </c>
      <c r="I38" s="19">
        <f t="shared" si="0"/>
        <v>32860</v>
      </c>
      <c r="J38" s="20">
        <f t="shared" si="6"/>
        <v>19196450</v>
      </c>
      <c r="K38" s="30" t="s">
        <v>56</v>
      </c>
      <c r="L38" s="32" t="s">
        <v>25</v>
      </c>
      <c r="M38" s="33">
        <v>23</v>
      </c>
      <c r="N38" s="55" t="str">
        <f t="shared" si="10"/>
        <v>T_B</v>
      </c>
      <c r="O38" s="34">
        <v>3477985</v>
      </c>
      <c r="P38" s="35">
        <v>44802</v>
      </c>
      <c r="Q38" s="36">
        <v>0.46666666666666662</v>
      </c>
      <c r="R38" s="37">
        <v>51040</v>
      </c>
      <c r="S38" s="37">
        <v>18440</v>
      </c>
      <c r="T38" s="21">
        <f t="shared" si="1"/>
        <v>32600</v>
      </c>
      <c r="U38" s="22">
        <f t="shared" si="7"/>
        <v>19191180</v>
      </c>
      <c r="V38" s="117" t="s">
        <v>157</v>
      </c>
      <c r="W38" s="118" t="s">
        <v>102</v>
      </c>
      <c r="X38" s="23">
        <f t="shared" si="2"/>
        <v>-260</v>
      </c>
      <c r="Y38" s="24">
        <f t="shared" si="3"/>
        <v>-7.9123554473524045E-3</v>
      </c>
      <c r="Z38" s="25" t="str">
        <f t="shared" si="4"/>
        <v>Descargado</v>
      </c>
      <c r="AA38" s="25">
        <f t="shared" ca="1" si="5"/>
        <v>0.87013888888759539</v>
      </c>
      <c r="AB38" s="52"/>
    </row>
    <row r="39" spans="1:28" x14ac:dyDescent="0.25">
      <c r="A39" s="12">
        <v>33</v>
      </c>
      <c r="B39" s="26">
        <v>206940</v>
      </c>
      <c r="C39" s="27">
        <v>44801</v>
      </c>
      <c r="D39" s="28">
        <v>0.8930555555555556</v>
      </c>
      <c r="E39" s="29" t="s">
        <v>143</v>
      </c>
      <c r="F39" s="30" t="s">
        <v>106</v>
      </c>
      <c r="G39" s="31">
        <v>51540</v>
      </c>
      <c r="H39" s="31">
        <v>18190</v>
      </c>
      <c r="I39" s="19">
        <f t="shared" si="0"/>
        <v>33350</v>
      </c>
      <c r="J39" s="20">
        <f t="shared" si="6"/>
        <v>19229800</v>
      </c>
      <c r="K39" s="30" t="s">
        <v>56</v>
      </c>
      <c r="L39" s="32" t="s">
        <v>33</v>
      </c>
      <c r="M39" s="33">
        <v>23</v>
      </c>
      <c r="N39" s="55" t="str">
        <f t="shared" si="10"/>
        <v>T_B</v>
      </c>
      <c r="O39" s="34">
        <v>3478905</v>
      </c>
      <c r="P39" s="35">
        <v>44802</v>
      </c>
      <c r="Q39" s="36">
        <v>0.78055555555555556</v>
      </c>
      <c r="R39" s="37">
        <v>51120</v>
      </c>
      <c r="S39" s="37">
        <v>17950</v>
      </c>
      <c r="T39" s="21">
        <f t="shared" si="1"/>
        <v>33170</v>
      </c>
      <c r="U39" s="22">
        <f t="shared" si="7"/>
        <v>19224350</v>
      </c>
      <c r="V39" s="117" t="s">
        <v>157</v>
      </c>
      <c r="W39" s="118" t="s">
        <v>102</v>
      </c>
      <c r="X39" s="23">
        <f t="shared" si="2"/>
        <v>-180</v>
      </c>
      <c r="Y39" s="24">
        <f t="shared" si="3"/>
        <v>-5.3973013493253371E-3</v>
      </c>
      <c r="Z39" s="25" t="str">
        <f t="shared" si="4"/>
        <v>Descargado</v>
      </c>
      <c r="AA39" s="25">
        <f t="shared" ca="1" si="5"/>
        <v>0.88749999999708962</v>
      </c>
      <c r="AB39" s="52"/>
    </row>
    <row r="40" spans="1:28" x14ac:dyDescent="0.25">
      <c r="A40" s="12">
        <v>34</v>
      </c>
      <c r="B40" s="26">
        <v>206138</v>
      </c>
      <c r="C40" s="27">
        <v>44801</v>
      </c>
      <c r="D40" s="28">
        <v>0.44791666666666669</v>
      </c>
      <c r="E40" s="29" t="s">
        <v>153</v>
      </c>
      <c r="F40" s="30" t="s">
        <v>106</v>
      </c>
      <c r="G40" s="31">
        <v>52000</v>
      </c>
      <c r="H40" s="31">
        <v>18250</v>
      </c>
      <c r="I40" s="19">
        <f t="shared" si="0"/>
        <v>33750</v>
      </c>
      <c r="J40" s="20">
        <f t="shared" si="6"/>
        <v>19263550</v>
      </c>
      <c r="K40" s="30" t="s">
        <v>177</v>
      </c>
      <c r="L40" s="32" t="s">
        <v>33</v>
      </c>
      <c r="M40" s="33">
        <v>26</v>
      </c>
      <c r="N40" s="55" t="str">
        <f t="shared" si="10"/>
        <v>T_D</v>
      </c>
      <c r="O40" s="34">
        <v>3478124</v>
      </c>
      <c r="P40" s="35">
        <v>44802</v>
      </c>
      <c r="Q40" s="36">
        <v>0.55763888888888891</v>
      </c>
      <c r="R40" s="37">
        <v>51760</v>
      </c>
      <c r="S40" s="37">
        <v>18100</v>
      </c>
      <c r="T40" s="21">
        <f t="shared" si="1"/>
        <v>33660</v>
      </c>
      <c r="U40" s="22">
        <f t="shared" si="7"/>
        <v>19258010</v>
      </c>
      <c r="V40" s="117" t="s">
        <v>157</v>
      </c>
      <c r="W40" s="118" t="s">
        <v>102</v>
      </c>
      <c r="X40" s="23">
        <f t="shared" si="2"/>
        <v>-90</v>
      </c>
      <c r="Y40" s="24">
        <f t="shared" si="3"/>
        <v>-2.6666666666666666E-3</v>
      </c>
      <c r="Z40" s="25" t="str">
        <f t="shared" si="4"/>
        <v>Descargado</v>
      </c>
      <c r="AA40" s="25">
        <f t="shared" ca="1" si="5"/>
        <v>1.109722222223354</v>
      </c>
      <c r="AB40" s="52"/>
    </row>
    <row r="41" spans="1:28" x14ac:dyDescent="0.25">
      <c r="A41" s="12">
        <v>35</v>
      </c>
      <c r="B41" s="26">
        <v>206150</v>
      </c>
      <c r="C41" s="27">
        <v>44801</v>
      </c>
      <c r="D41" s="28">
        <v>0.56388888888888888</v>
      </c>
      <c r="E41" s="29" t="s">
        <v>211</v>
      </c>
      <c r="F41" s="30" t="s">
        <v>106</v>
      </c>
      <c r="G41" s="31">
        <v>52000</v>
      </c>
      <c r="H41" s="31">
        <v>19500</v>
      </c>
      <c r="I41" s="19">
        <f t="shared" si="0"/>
        <v>32500</v>
      </c>
      <c r="J41" s="20">
        <f t="shared" si="6"/>
        <v>19296050</v>
      </c>
      <c r="K41" s="30" t="s">
        <v>177</v>
      </c>
      <c r="L41" s="32" t="s">
        <v>193</v>
      </c>
      <c r="M41" s="33">
        <v>26</v>
      </c>
      <c r="N41" s="55" t="str">
        <f t="shared" si="10"/>
        <v>T_D</v>
      </c>
      <c r="O41" s="34">
        <v>3477885</v>
      </c>
      <c r="P41" s="35">
        <v>44802</v>
      </c>
      <c r="Q41" s="36">
        <v>0.36874999999999997</v>
      </c>
      <c r="R41" s="37">
        <v>50400</v>
      </c>
      <c r="S41" s="37">
        <v>17680</v>
      </c>
      <c r="T41" s="21">
        <f t="shared" si="1"/>
        <v>32720</v>
      </c>
      <c r="U41" s="22">
        <f t="shared" si="7"/>
        <v>19290730</v>
      </c>
      <c r="V41" s="117" t="s">
        <v>157</v>
      </c>
      <c r="W41" s="118" t="s">
        <v>102</v>
      </c>
      <c r="X41" s="23">
        <f t="shared" si="2"/>
        <v>220</v>
      </c>
      <c r="Y41" s="24">
        <f t="shared" si="3"/>
        <v>6.7692307692307696E-3</v>
      </c>
      <c r="Z41" s="25" t="str">
        <f t="shared" si="4"/>
        <v>Descargado</v>
      </c>
      <c r="AA41" s="25">
        <f t="shared" ca="1" si="5"/>
        <v>0.804861111115315</v>
      </c>
      <c r="AB41" s="52"/>
    </row>
    <row r="42" spans="1:28" x14ac:dyDescent="0.25">
      <c r="A42" s="12">
        <v>36</v>
      </c>
      <c r="B42" s="26">
        <v>206147</v>
      </c>
      <c r="C42" s="27">
        <v>44801</v>
      </c>
      <c r="D42" s="28">
        <v>0.5</v>
      </c>
      <c r="E42" s="29" t="s">
        <v>212</v>
      </c>
      <c r="F42" s="30" t="s">
        <v>106</v>
      </c>
      <c r="G42" s="31">
        <v>52000</v>
      </c>
      <c r="H42" s="31">
        <v>18100</v>
      </c>
      <c r="I42" s="19">
        <f t="shared" si="0"/>
        <v>33900</v>
      </c>
      <c r="J42" s="20">
        <f t="shared" si="6"/>
        <v>19329950</v>
      </c>
      <c r="K42" s="30" t="s">
        <v>55</v>
      </c>
      <c r="L42" s="32" t="s">
        <v>25</v>
      </c>
      <c r="M42" s="33">
        <v>22</v>
      </c>
      <c r="N42" s="55" t="str">
        <f t="shared" si="10"/>
        <v>T_A</v>
      </c>
      <c r="O42" s="34">
        <v>3478064</v>
      </c>
      <c r="P42" s="35">
        <v>44802</v>
      </c>
      <c r="Q42" s="36">
        <v>0.49722222222222223</v>
      </c>
      <c r="R42" s="37">
        <v>51260</v>
      </c>
      <c r="S42" s="37">
        <v>17950</v>
      </c>
      <c r="T42" s="21">
        <f t="shared" si="1"/>
        <v>33310</v>
      </c>
      <c r="U42" s="22">
        <f t="shared" si="7"/>
        <v>19324040</v>
      </c>
      <c r="V42" s="117" t="s">
        <v>157</v>
      </c>
      <c r="W42" s="118" t="s">
        <v>102</v>
      </c>
      <c r="X42" s="23">
        <f t="shared" si="2"/>
        <v>-590</v>
      </c>
      <c r="Y42" s="24">
        <f t="shared" si="3"/>
        <v>-1.7404129793510324E-2</v>
      </c>
      <c r="Z42" s="25" t="str">
        <f t="shared" si="4"/>
        <v>Descargado</v>
      </c>
      <c r="AA42" s="25">
        <f t="shared" ca="1" si="5"/>
        <v>0.99722222222044365</v>
      </c>
      <c r="AB42" s="52"/>
    </row>
    <row r="43" spans="1:28" x14ac:dyDescent="0.25">
      <c r="A43" s="12">
        <v>37</v>
      </c>
      <c r="B43" s="26">
        <v>206914</v>
      </c>
      <c r="C43" s="27">
        <v>44801</v>
      </c>
      <c r="D43" s="28">
        <v>0.64861111111111114</v>
      </c>
      <c r="E43" s="29" t="s">
        <v>207</v>
      </c>
      <c r="F43" s="30" t="s">
        <v>106</v>
      </c>
      <c r="G43" s="31">
        <v>48600</v>
      </c>
      <c r="H43" s="31">
        <v>18890</v>
      </c>
      <c r="I43" s="19">
        <f t="shared" si="0"/>
        <v>29710</v>
      </c>
      <c r="J43" s="20">
        <f t="shared" si="6"/>
        <v>19359660</v>
      </c>
      <c r="K43" s="30" t="s">
        <v>56</v>
      </c>
      <c r="L43" s="32" t="s">
        <v>32</v>
      </c>
      <c r="M43" s="33">
        <v>23</v>
      </c>
      <c r="N43" s="55" t="str">
        <f t="shared" si="10"/>
        <v>T_B</v>
      </c>
      <c r="O43" s="34">
        <v>3478165</v>
      </c>
      <c r="P43" s="35">
        <v>44802</v>
      </c>
      <c r="Q43" s="36">
        <v>0.57291666666666663</v>
      </c>
      <c r="R43" s="37">
        <v>47600</v>
      </c>
      <c r="S43" s="37">
        <v>18050</v>
      </c>
      <c r="T43" s="21">
        <f t="shared" si="1"/>
        <v>29550</v>
      </c>
      <c r="U43" s="22">
        <f t="shared" si="7"/>
        <v>19353590</v>
      </c>
      <c r="V43" s="117" t="s">
        <v>157</v>
      </c>
      <c r="W43" s="118" t="s">
        <v>102</v>
      </c>
      <c r="X43" s="23">
        <f t="shared" si="2"/>
        <v>-160</v>
      </c>
      <c r="Y43" s="24">
        <f t="shared" si="3"/>
        <v>-5.385392123864019E-3</v>
      </c>
      <c r="Z43" s="25" t="str">
        <f t="shared" si="4"/>
        <v>Descargado</v>
      </c>
      <c r="AA43" s="25">
        <f t="shared" ca="1" si="5"/>
        <v>0.92430555555620231</v>
      </c>
      <c r="AB43" s="52"/>
    </row>
    <row r="44" spans="1:28" x14ac:dyDescent="0.25">
      <c r="A44" s="12">
        <v>38</v>
      </c>
      <c r="B44" s="26">
        <v>206913</v>
      </c>
      <c r="C44" s="27">
        <v>44801</v>
      </c>
      <c r="D44" s="28">
        <v>0.64930555555555558</v>
      </c>
      <c r="E44" s="29" t="s">
        <v>171</v>
      </c>
      <c r="F44" s="30" t="s">
        <v>106</v>
      </c>
      <c r="G44" s="31">
        <v>48600</v>
      </c>
      <c r="H44" s="31">
        <v>18120</v>
      </c>
      <c r="I44" s="19">
        <f t="shared" si="0"/>
        <v>30480</v>
      </c>
      <c r="J44" s="20">
        <f t="shared" si="6"/>
        <v>19390140</v>
      </c>
      <c r="K44" s="30" t="s">
        <v>56</v>
      </c>
      <c r="L44" s="32" t="s">
        <v>32</v>
      </c>
      <c r="M44" s="33">
        <v>23</v>
      </c>
      <c r="N44" s="55" t="str">
        <f t="shared" si="10"/>
        <v>T_B</v>
      </c>
      <c r="O44" s="34">
        <v>3478249</v>
      </c>
      <c r="P44" s="35">
        <v>44802</v>
      </c>
      <c r="Q44" s="36">
        <v>0.60972222222222217</v>
      </c>
      <c r="R44" s="37">
        <v>48040</v>
      </c>
      <c r="S44" s="37">
        <v>17330</v>
      </c>
      <c r="T44" s="21">
        <f t="shared" si="1"/>
        <v>30710</v>
      </c>
      <c r="U44" s="22">
        <f t="shared" si="7"/>
        <v>19384300</v>
      </c>
      <c r="V44" s="117" t="s">
        <v>157</v>
      </c>
      <c r="W44" s="118" t="s">
        <v>102</v>
      </c>
      <c r="X44" s="23">
        <f t="shared" si="2"/>
        <v>230</v>
      </c>
      <c r="Y44" s="24">
        <f t="shared" si="3"/>
        <v>7.5459317585301836E-3</v>
      </c>
      <c r="Z44" s="25" t="str">
        <f t="shared" si="4"/>
        <v>Descargado</v>
      </c>
      <c r="AA44" s="25">
        <f t="shared" ca="1" si="5"/>
        <v>0.96041666666860692</v>
      </c>
      <c r="AB44" s="52"/>
    </row>
    <row r="45" spans="1:28" x14ac:dyDescent="0.25">
      <c r="A45" s="12">
        <v>39</v>
      </c>
      <c r="B45" s="26">
        <v>206923</v>
      </c>
      <c r="C45" s="27">
        <v>44801</v>
      </c>
      <c r="D45" s="28">
        <v>0.70347222222222217</v>
      </c>
      <c r="E45" s="29" t="s">
        <v>216</v>
      </c>
      <c r="F45" s="30" t="s">
        <v>106</v>
      </c>
      <c r="G45" s="31">
        <v>51600</v>
      </c>
      <c r="H45" s="31">
        <v>17290</v>
      </c>
      <c r="I45" s="19">
        <f t="shared" si="0"/>
        <v>34310</v>
      </c>
      <c r="J45" s="20">
        <f t="shared" si="6"/>
        <v>19424450</v>
      </c>
      <c r="K45" s="30" t="s">
        <v>56</v>
      </c>
      <c r="L45" s="32" t="s">
        <v>33</v>
      </c>
      <c r="M45" s="33">
        <v>23</v>
      </c>
      <c r="N45" s="55" t="str">
        <f t="shared" si="10"/>
        <v>T_B</v>
      </c>
      <c r="O45" s="34">
        <v>3478254</v>
      </c>
      <c r="P45" s="35">
        <v>44802</v>
      </c>
      <c r="Q45" s="36">
        <v>0.6381944444444444</v>
      </c>
      <c r="R45" s="37">
        <v>51480</v>
      </c>
      <c r="S45" s="37">
        <v>17680</v>
      </c>
      <c r="T45" s="21">
        <f t="shared" si="1"/>
        <v>33800</v>
      </c>
      <c r="U45" s="22">
        <f t="shared" si="7"/>
        <v>19418100</v>
      </c>
      <c r="V45" s="117" t="s">
        <v>157</v>
      </c>
      <c r="W45" s="118" t="s">
        <v>102</v>
      </c>
      <c r="X45" s="23">
        <f t="shared" si="2"/>
        <v>-510</v>
      </c>
      <c r="Y45" s="24">
        <f t="shared" si="3"/>
        <v>-1.4864470999708539E-2</v>
      </c>
      <c r="Z45" s="25" t="str">
        <f t="shared" si="4"/>
        <v>Descargado</v>
      </c>
      <c r="AA45" s="25">
        <f t="shared" ca="1" si="5"/>
        <v>0.93472222222044365</v>
      </c>
      <c r="AB45" s="52"/>
    </row>
    <row r="46" spans="1:28" x14ac:dyDescent="0.25">
      <c r="A46" s="12">
        <v>40</v>
      </c>
      <c r="B46" s="26">
        <v>206916</v>
      </c>
      <c r="C46" s="27">
        <v>44801</v>
      </c>
      <c r="D46" s="28">
        <v>0.66527777777777775</v>
      </c>
      <c r="E46" s="29" t="s">
        <v>213</v>
      </c>
      <c r="F46" s="30" t="s">
        <v>106</v>
      </c>
      <c r="G46" s="31">
        <v>52200</v>
      </c>
      <c r="H46" s="31">
        <v>18110</v>
      </c>
      <c r="I46" s="19">
        <f t="shared" si="0"/>
        <v>34090</v>
      </c>
      <c r="J46" s="20">
        <f t="shared" si="6"/>
        <v>19458540</v>
      </c>
      <c r="K46" s="30" t="s">
        <v>56</v>
      </c>
      <c r="L46" s="32" t="s">
        <v>33</v>
      </c>
      <c r="M46" s="33">
        <v>23</v>
      </c>
      <c r="N46" s="55" t="str">
        <f t="shared" si="10"/>
        <v>T_B</v>
      </c>
      <c r="O46" s="34">
        <v>3478544</v>
      </c>
      <c r="P46" s="35">
        <v>44802</v>
      </c>
      <c r="Q46" s="36">
        <v>0.71458333333333324</v>
      </c>
      <c r="R46" s="37">
        <v>51540</v>
      </c>
      <c r="S46" s="37">
        <v>18070</v>
      </c>
      <c r="T46" s="21">
        <f t="shared" si="1"/>
        <v>33470</v>
      </c>
      <c r="U46" s="22">
        <f t="shared" si="7"/>
        <v>19451570</v>
      </c>
      <c r="V46" s="117" t="s">
        <v>157</v>
      </c>
      <c r="W46" s="118" t="s">
        <v>102</v>
      </c>
      <c r="X46" s="23">
        <f t="shared" si="2"/>
        <v>-620</v>
      </c>
      <c r="Y46" s="24">
        <f t="shared" si="3"/>
        <v>-1.818715165737753E-2</v>
      </c>
      <c r="Z46" s="25" t="str">
        <f t="shared" si="4"/>
        <v>Descargado</v>
      </c>
      <c r="AA46" s="25">
        <f t="shared" ca="1" si="5"/>
        <v>1.0493055555562023</v>
      </c>
      <c r="AB46" s="52"/>
    </row>
    <row r="47" spans="1:28" x14ac:dyDescent="0.25">
      <c r="A47" s="12">
        <v>41</v>
      </c>
      <c r="B47" s="26">
        <v>206920</v>
      </c>
      <c r="C47" s="27">
        <v>44801</v>
      </c>
      <c r="D47" s="28">
        <v>0.69652777777777775</v>
      </c>
      <c r="E47" s="29" t="s">
        <v>215</v>
      </c>
      <c r="F47" s="30" t="s">
        <v>106</v>
      </c>
      <c r="G47" s="31">
        <v>52140</v>
      </c>
      <c r="H47" s="31">
        <v>17670</v>
      </c>
      <c r="I47" s="19">
        <f t="shared" si="0"/>
        <v>34470</v>
      </c>
      <c r="J47" s="20">
        <f t="shared" si="6"/>
        <v>19493010</v>
      </c>
      <c r="K47" s="30" t="s">
        <v>69</v>
      </c>
      <c r="L47" s="32" t="s">
        <v>33</v>
      </c>
      <c r="M47" s="33">
        <v>25</v>
      </c>
      <c r="N47" s="55" t="str">
        <f t="shared" si="10"/>
        <v>T_C</v>
      </c>
      <c r="O47" s="34">
        <v>3478604</v>
      </c>
      <c r="P47" s="35">
        <v>44802</v>
      </c>
      <c r="Q47" s="36">
        <v>0.73125000000000007</v>
      </c>
      <c r="R47" s="37">
        <v>52140</v>
      </c>
      <c r="S47" s="37">
        <v>18000</v>
      </c>
      <c r="T47" s="21">
        <f t="shared" si="1"/>
        <v>34140</v>
      </c>
      <c r="U47" s="22">
        <f t="shared" si="7"/>
        <v>19485710</v>
      </c>
      <c r="V47" s="117" t="s">
        <v>157</v>
      </c>
      <c r="W47" s="118" t="s">
        <v>102</v>
      </c>
      <c r="X47" s="23">
        <f t="shared" si="2"/>
        <v>-330</v>
      </c>
      <c r="Y47" s="24">
        <f t="shared" si="3"/>
        <v>-9.5735422106179285E-3</v>
      </c>
      <c r="Z47" s="25" t="str">
        <f t="shared" si="4"/>
        <v>Descargado</v>
      </c>
      <c r="AA47" s="25">
        <f t="shared" ca="1" si="5"/>
        <v>1.0347222222189885</v>
      </c>
      <c r="AB47" s="52"/>
    </row>
    <row r="48" spans="1:28" x14ac:dyDescent="0.25">
      <c r="A48" s="12">
        <v>42</v>
      </c>
      <c r="B48" s="26">
        <v>206140</v>
      </c>
      <c r="C48" s="27">
        <v>44801</v>
      </c>
      <c r="D48" s="28">
        <v>0.45833333333333331</v>
      </c>
      <c r="E48" s="29" t="s">
        <v>186</v>
      </c>
      <c r="F48" s="30" t="s">
        <v>106</v>
      </c>
      <c r="G48" s="31">
        <v>48400</v>
      </c>
      <c r="H48" s="31">
        <v>17470</v>
      </c>
      <c r="I48" s="19">
        <f t="shared" si="0"/>
        <v>30930</v>
      </c>
      <c r="J48" s="20">
        <f t="shared" si="6"/>
        <v>19523940</v>
      </c>
      <c r="K48" s="30" t="s">
        <v>55</v>
      </c>
      <c r="L48" s="32" t="s">
        <v>32</v>
      </c>
      <c r="M48" s="33">
        <v>22</v>
      </c>
      <c r="N48" s="55" t="str">
        <f t="shared" si="10"/>
        <v>T_A</v>
      </c>
      <c r="O48" s="34">
        <v>3477964</v>
      </c>
      <c r="P48" s="35">
        <v>44802</v>
      </c>
      <c r="Q48" s="36">
        <v>0.45763888888888887</v>
      </c>
      <c r="R48" s="37">
        <v>48100</v>
      </c>
      <c r="S48" s="37">
        <v>17340</v>
      </c>
      <c r="T48" s="21">
        <f t="shared" si="1"/>
        <v>30760</v>
      </c>
      <c r="U48" s="22">
        <f t="shared" si="7"/>
        <v>19516470</v>
      </c>
      <c r="V48" s="117" t="s">
        <v>157</v>
      </c>
      <c r="W48" s="118" t="s">
        <v>102</v>
      </c>
      <c r="X48" s="23">
        <f t="shared" si="2"/>
        <v>-170</v>
      </c>
      <c r="Y48" s="24">
        <f t="shared" si="3"/>
        <v>-5.4962819269317818E-3</v>
      </c>
      <c r="Z48" s="25" t="str">
        <f t="shared" si="4"/>
        <v>Descargado</v>
      </c>
      <c r="AA48" s="25">
        <f t="shared" ca="1" si="5"/>
        <v>0.99930555555329192</v>
      </c>
      <c r="AB48" s="52"/>
    </row>
    <row r="49" spans="1:28" x14ac:dyDescent="0.25">
      <c r="A49" s="12">
        <v>43</v>
      </c>
      <c r="B49" s="26">
        <v>206933</v>
      </c>
      <c r="C49" s="27">
        <v>44801</v>
      </c>
      <c r="D49" s="28">
        <v>0.79375000000000007</v>
      </c>
      <c r="E49" s="29" t="s">
        <v>166</v>
      </c>
      <c r="F49" s="30" t="s">
        <v>106</v>
      </c>
      <c r="G49" s="31">
        <v>47940</v>
      </c>
      <c r="H49" s="31">
        <v>17460</v>
      </c>
      <c r="I49" s="19">
        <f t="shared" si="0"/>
        <v>30480</v>
      </c>
      <c r="J49" s="20">
        <f t="shared" si="6"/>
        <v>19554420</v>
      </c>
      <c r="K49" s="30" t="s">
        <v>56</v>
      </c>
      <c r="L49" s="32" t="s">
        <v>32</v>
      </c>
      <c r="M49" s="33">
        <v>23</v>
      </c>
      <c r="N49" s="55" t="str">
        <f t="shared" si="10"/>
        <v>T_B</v>
      </c>
      <c r="O49" s="34">
        <v>3478285</v>
      </c>
      <c r="P49" s="35">
        <v>44802</v>
      </c>
      <c r="Q49" s="36">
        <v>0.66527777777777775</v>
      </c>
      <c r="R49" s="37">
        <v>47800</v>
      </c>
      <c r="S49" s="37">
        <v>17220</v>
      </c>
      <c r="T49" s="21">
        <f t="shared" si="1"/>
        <v>30580</v>
      </c>
      <c r="U49" s="22">
        <f t="shared" si="7"/>
        <v>19547050</v>
      </c>
      <c r="V49" s="117" t="s">
        <v>157</v>
      </c>
      <c r="W49" s="118" t="s">
        <v>102</v>
      </c>
      <c r="X49" s="23">
        <f t="shared" si="2"/>
        <v>100</v>
      </c>
      <c r="Y49" s="24">
        <f t="shared" si="3"/>
        <v>3.2808398950131233E-3</v>
      </c>
      <c r="Z49" s="25" t="str">
        <f t="shared" si="4"/>
        <v>Descargado</v>
      </c>
      <c r="AA49" s="25">
        <f t="shared" ca="1" si="5"/>
        <v>0.87152777778101154</v>
      </c>
      <c r="AB49" s="52"/>
    </row>
    <row r="50" spans="1:28" x14ac:dyDescent="0.25">
      <c r="A50" s="12">
        <v>44</v>
      </c>
      <c r="B50" s="26">
        <v>206932</v>
      </c>
      <c r="C50" s="27">
        <v>44801</v>
      </c>
      <c r="D50" s="28">
        <v>0.79305555555555562</v>
      </c>
      <c r="E50" s="29" t="s">
        <v>160</v>
      </c>
      <c r="F50" s="30" t="s">
        <v>106</v>
      </c>
      <c r="G50" s="31">
        <v>51580</v>
      </c>
      <c r="H50" s="31">
        <v>17180</v>
      </c>
      <c r="I50" s="19">
        <f t="shared" si="0"/>
        <v>34400</v>
      </c>
      <c r="J50" s="20">
        <f t="shared" si="6"/>
        <v>19588820</v>
      </c>
      <c r="K50" s="30" t="s">
        <v>56</v>
      </c>
      <c r="L50" s="32" t="s">
        <v>33</v>
      </c>
      <c r="M50" s="33">
        <v>23</v>
      </c>
      <c r="N50" s="55" t="str">
        <f>IF(R50=0,"",IF(K50="0X50  MM T 2","T_B",IF(K50="0X50  MM T 1","T_A",IF(K50="TERMICO 0X50","T_CMAX",IF(K50="0X50  MM T 1 B","T_A2",IF(K50="0X50  MM T 3","T_C",IF(K50="0X12  MM T 1","T_A1",IF(K50="0X50 MM","CNR",""))))))))</f>
        <v>T_B</v>
      </c>
      <c r="O50" s="34">
        <v>3478284</v>
      </c>
      <c r="P50" s="35">
        <v>44802</v>
      </c>
      <c r="Q50" s="36">
        <v>0.6645833333333333</v>
      </c>
      <c r="R50" s="37">
        <v>51660</v>
      </c>
      <c r="S50" s="37">
        <v>17170</v>
      </c>
      <c r="T50" s="21">
        <f t="shared" si="1"/>
        <v>34490</v>
      </c>
      <c r="U50" s="22">
        <f t="shared" si="7"/>
        <v>19581540</v>
      </c>
      <c r="V50" s="117" t="s">
        <v>157</v>
      </c>
      <c r="W50" s="118" t="s">
        <v>102</v>
      </c>
      <c r="X50" s="23">
        <f t="shared" si="2"/>
        <v>90</v>
      </c>
      <c r="Y50" s="24">
        <f t="shared" si="3"/>
        <v>2.6162790697674418E-3</v>
      </c>
      <c r="Z50" s="25" t="str">
        <f t="shared" si="4"/>
        <v>Descargado</v>
      </c>
      <c r="AA50" s="25">
        <f t="shared" ca="1" si="5"/>
        <v>0.87152777777373558</v>
      </c>
      <c r="AB50" s="52"/>
    </row>
    <row r="51" spans="1:28" x14ac:dyDescent="0.25">
      <c r="A51" s="12">
        <v>45</v>
      </c>
      <c r="B51" s="26">
        <v>206929</v>
      </c>
      <c r="C51" s="27">
        <v>44801</v>
      </c>
      <c r="D51" s="28">
        <v>0.84305555555555556</v>
      </c>
      <c r="E51" s="29" t="s">
        <v>152</v>
      </c>
      <c r="F51" s="30" t="s">
        <v>106</v>
      </c>
      <c r="G51" s="31">
        <v>52000</v>
      </c>
      <c r="H51" s="31">
        <v>17900</v>
      </c>
      <c r="I51" s="19">
        <f t="shared" si="0"/>
        <v>34100</v>
      </c>
      <c r="J51" s="20">
        <f t="shared" si="6"/>
        <v>19622920</v>
      </c>
      <c r="K51" s="30" t="s">
        <v>177</v>
      </c>
      <c r="L51" s="32" t="s">
        <v>33</v>
      </c>
      <c r="M51" s="33">
        <v>26</v>
      </c>
      <c r="N51" s="55" t="str">
        <f t="shared" ref="N51:N59" si="11">IF(R51=0,"",IF(K51="0X50  MM T 2","T_B",IF(K51="0X50  MM T 1","T_A",IF(K51="TERMICO 0X50","T_CMAX",IF(K51="0X50  MM T 4","T_D",IF(K51="0X50  MM T 3","T_C",IF(K51="0X12  MM T 1","T_A1",IF(K51="0X50 MM","CNR",""))))))))</f>
        <v>T_D</v>
      </c>
      <c r="O51" s="34">
        <v>3478424</v>
      </c>
      <c r="P51" s="35">
        <v>44802</v>
      </c>
      <c r="Q51" s="36">
        <v>0.69444444444444453</v>
      </c>
      <c r="R51" s="37">
        <v>52200</v>
      </c>
      <c r="S51" s="37">
        <v>17840</v>
      </c>
      <c r="T51" s="21">
        <f t="shared" si="1"/>
        <v>34360</v>
      </c>
      <c r="U51" s="22">
        <f t="shared" si="7"/>
        <v>19615900</v>
      </c>
      <c r="V51" s="117" t="s">
        <v>157</v>
      </c>
      <c r="W51" s="118" t="s">
        <v>102</v>
      </c>
      <c r="X51" s="23">
        <f t="shared" si="2"/>
        <v>260</v>
      </c>
      <c r="Y51" s="24">
        <f t="shared" si="3"/>
        <v>7.624633431085044E-3</v>
      </c>
      <c r="Z51" s="25" t="str">
        <f t="shared" si="4"/>
        <v>Descargado</v>
      </c>
      <c r="AA51" s="25">
        <f t="shared" ca="1" si="5"/>
        <v>0.85138888889196096</v>
      </c>
      <c r="AB51" s="52"/>
    </row>
    <row r="52" spans="1:28" x14ac:dyDescent="0.25">
      <c r="A52" s="12">
        <v>46</v>
      </c>
      <c r="B52" s="26">
        <v>206928</v>
      </c>
      <c r="C52" s="27">
        <v>44801</v>
      </c>
      <c r="D52" s="28">
        <v>0.73263888888888884</v>
      </c>
      <c r="E52" s="29" t="s">
        <v>199</v>
      </c>
      <c r="F52" s="30" t="s">
        <v>106</v>
      </c>
      <c r="G52" s="31">
        <v>48840</v>
      </c>
      <c r="H52" s="31">
        <v>17180</v>
      </c>
      <c r="I52" s="19">
        <f t="shared" si="0"/>
        <v>31660</v>
      </c>
      <c r="J52" s="20">
        <f t="shared" si="6"/>
        <v>19654580</v>
      </c>
      <c r="K52" s="30" t="s">
        <v>56</v>
      </c>
      <c r="L52" s="32" t="s">
        <v>32</v>
      </c>
      <c r="M52" s="33">
        <v>23</v>
      </c>
      <c r="N52" s="55" t="str">
        <f t="shared" si="11"/>
        <v>T_B</v>
      </c>
      <c r="O52" s="34">
        <v>3478624</v>
      </c>
      <c r="P52" s="35">
        <v>44802</v>
      </c>
      <c r="Q52" s="36">
        <v>0.72222222222222221</v>
      </c>
      <c r="R52" s="37">
        <v>48700</v>
      </c>
      <c r="S52" s="37">
        <v>17140</v>
      </c>
      <c r="T52" s="21">
        <f t="shared" si="1"/>
        <v>31560</v>
      </c>
      <c r="U52" s="22">
        <f t="shared" si="7"/>
        <v>19647460</v>
      </c>
      <c r="V52" s="117" t="s">
        <v>157</v>
      </c>
      <c r="W52" s="118" t="s">
        <v>102</v>
      </c>
      <c r="X52" s="23">
        <f t="shared" si="2"/>
        <v>-100</v>
      </c>
      <c r="Y52" s="24">
        <f t="shared" si="3"/>
        <v>-3.1585596967782692E-3</v>
      </c>
      <c r="Z52" s="25" t="str">
        <f t="shared" si="4"/>
        <v>Descargado</v>
      </c>
      <c r="AA52" s="25">
        <f t="shared" ca="1" si="5"/>
        <v>0.98958333332848269</v>
      </c>
      <c r="AB52" s="52"/>
    </row>
    <row r="53" spans="1:28" x14ac:dyDescent="0.25">
      <c r="A53" s="12">
        <v>47</v>
      </c>
      <c r="B53" s="26">
        <v>206937</v>
      </c>
      <c r="C53" s="27">
        <v>44801</v>
      </c>
      <c r="D53" s="28">
        <v>0.83194444444444438</v>
      </c>
      <c r="E53" s="29" t="s">
        <v>164</v>
      </c>
      <c r="F53" s="30" t="s">
        <v>106</v>
      </c>
      <c r="G53" s="31">
        <v>48400</v>
      </c>
      <c r="H53" s="31">
        <v>17340</v>
      </c>
      <c r="I53" s="19">
        <f t="shared" si="0"/>
        <v>31060</v>
      </c>
      <c r="J53" s="20">
        <f t="shared" si="6"/>
        <v>19685640</v>
      </c>
      <c r="K53" s="30" t="s">
        <v>56</v>
      </c>
      <c r="L53" s="32" t="s">
        <v>32</v>
      </c>
      <c r="M53" s="33">
        <v>28</v>
      </c>
      <c r="N53" s="55" t="str">
        <f t="shared" si="11"/>
        <v>T_B</v>
      </c>
      <c r="O53" s="34">
        <v>3481541</v>
      </c>
      <c r="P53" s="27">
        <v>44803</v>
      </c>
      <c r="Q53" s="36">
        <v>0.92361111111111116</v>
      </c>
      <c r="R53" s="37">
        <v>48280</v>
      </c>
      <c r="S53" s="37">
        <v>17160</v>
      </c>
      <c r="T53" s="21">
        <f t="shared" si="1"/>
        <v>31120</v>
      </c>
      <c r="U53" s="22">
        <f t="shared" si="7"/>
        <v>19678580</v>
      </c>
      <c r="V53" s="117" t="s">
        <v>157</v>
      </c>
      <c r="W53" s="118" t="s">
        <v>102</v>
      </c>
      <c r="X53" s="23">
        <f t="shared" si="2"/>
        <v>60</v>
      </c>
      <c r="Y53" s="24">
        <f t="shared" si="3"/>
        <v>1.9317450096587251E-3</v>
      </c>
      <c r="Z53" s="25" t="str">
        <f t="shared" si="4"/>
        <v>Descargado</v>
      </c>
      <c r="AA53" s="25">
        <f t="shared" ca="1" si="5"/>
        <v>2.0916666666671517</v>
      </c>
      <c r="AB53" s="52"/>
    </row>
    <row r="54" spans="1:28" x14ac:dyDescent="0.25">
      <c r="A54" s="12">
        <v>48</v>
      </c>
      <c r="B54" s="26">
        <v>206144</v>
      </c>
      <c r="C54" s="27">
        <v>44801</v>
      </c>
      <c r="D54" s="28">
        <v>0.4861111111111111</v>
      </c>
      <c r="E54" s="29" t="s">
        <v>214</v>
      </c>
      <c r="F54" s="30" t="s">
        <v>106</v>
      </c>
      <c r="G54" s="31">
        <v>52000</v>
      </c>
      <c r="H54" s="31">
        <v>18700</v>
      </c>
      <c r="I54" s="19">
        <f t="shared" si="0"/>
        <v>33300</v>
      </c>
      <c r="J54" s="20">
        <f t="shared" si="6"/>
        <v>19718940</v>
      </c>
      <c r="K54" s="30" t="s">
        <v>69</v>
      </c>
      <c r="L54" s="32" t="s">
        <v>33</v>
      </c>
      <c r="M54" s="33">
        <v>25</v>
      </c>
      <c r="N54" s="55" t="str">
        <f t="shared" si="11"/>
        <v>T_C</v>
      </c>
      <c r="O54" s="34">
        <v>3478045</v>
      </c>
      <c r="P54" s="35">
        <v>44802</v>
      </c>
      <c r="Q54" s="36">
        <v>0.50416666666666665</v>
      </c>
      <c r="R54" s="37">
        <v>50940</v>
      </c>
      <c r="S54" s="37">
        <v>18530</v>
      </c>
      <c r="T54" s="21">
        <f t="shared" si="1"/>
        <v>32410</v>
      </c>
      <c r="U54" s="22">
        <f t="shared" si="7"/>
        <v>19710990</v>
      </c>
      <c r="V54" s="117" t="s">
        <v>158</v>
      </c>
      <c r="W54" s="118" t="s">
        <v>102</v>
      </c>
      <c r="X54" s="23">
        <f t="shared" si="2"/>
        <v>-890</v>
      </c>
      <c r="Y54" s="24">
        <f t="shared" si="3"/>
        <v>-2.6726726726726727E-2</v>
      </c>
      <c r="Z54" s="25" t="str">
        <f t="shared" si="4"/>
        <v>Descargado</v>
      </c>
      <c r="AA54" s="25">
        <f t="shared" ca="1" si="5"/>
        <v>1.0180555555562023</v>
      </c>
      <c r="AB54" s="52"/>
    </row>
    <row r="55" spans="1:28" x14ac:dyDescent="0.25">
      <c r="A55" s="12">
        <v>49</v>
      </c>
      <c r="B55" s="26">
        <v>206148</v>
      </c>
      <c r="C55" s="27">
        <v>44801</v>
      </c>
      <c r="D55" s="28">
        <v>0.50347222222222221</v>
      </c>
      <c r="E55" s="29" t="s">
        <v>154</v>
      </c>
      <c r="F55" s="30" t="s">
        <v>106</v>
      </c>
      <c r="G55" s="31">
        <v>51800</v>
      </c>
      <c r="H55" s="31">
        <v>18700</v>
      </c>
      <c r="I55" s="19">
        <f t="shared" si="0"/>
        <v>33100</v>
      </c>
      <c r="J55" s="20">
        <f t="shared" si="6"/>
        <v>19752040</v>
      </c>
      <c r="K55" s="30" t="s">
        <v>177</v>
      </c>
      <c r="L55" s="32" t="s">
        <v>33</v>
      </c>
      <c r="M55" s="33">
        <v>26</v>
      </c>
      <c r="N55" s="55" t="str">
        <f t="shared" si="11"/>
        <v>T_D</v>
      </c>
      <c r="O55" s="34">
        <v>3478006</v>
      </c>
      <c r="P55" s="35">
        <v>44802</v>
      </c>
      <c r="Q55" s="36">
        <v>0.48194444444444445</v>
      </c>
      <c r="R55" s="37">
        <v>50820</v>
      </c>
      <c r="S55" s="37">
        <v>18660</v>
      </c>
      <c r="T55" s="21">
        <f t="shared" si="1"/>
        <v>32160</v>
      </c>
      <c r="U55" s="22">
        <f t="shared" si="7"/>
        <v>19743150</v>
      </c>
      <c r="V55" s="117" t="s">
        <v>157</v>
      </c>
      <c r="W55" s="118" t="s">
        <v>102</v>
      </c>
      <c r="X55" s="23">
        <f t="shared" si="2"/>
        <v>-940</v>
      </c>
      <c r="Y55" s="24">
        <f t="shared" si="3"/>
        <v>-2.8398791540785499E-2</v>
      </c>
      <c r="Z55" s="25" t="str">
        <f t="shared" si="4"/>
        <v>Descargado</v>
      </c>
      <c r="AA55" s="25">
        <f t="shared" ca="1" si="5"/>
        <v>0.97847222222480923</v>
      </c>
      <c r="AB55" s="52"/>
    </row>
    <row r="56" spans="1:28" x14ac:dyDescent="0.25">
      <c r="A56" s="12">
        <v>50</v>
      </c>
      <c r="B56" s="26">
        <v>206938</v>
      </c>
      <c r="C56" s="27">
        <v>44801</v>
      </c>
      <c r="D56" s="28">
        <v>0.84236111111111101</v>
      </c>
      <c r="E56" s="29" t="s">
        <v>163</v>
      </c>
      <c r="F56" s="30" t="s">
        <v>106</v>
      </c>
      <c r="G56" s="31">
        <v>48100</v>
      </c>
      <c r="H56" s="31">
        <v>17140</v>
      </c>
      <c r="I56" s="19">
        <f t="shared" si="0"/>
        <v>30960</v>
      </c>
      <c r="J56" s="20">
        <f t="shared" si="6"/>
        <v>19783000</v>
      </c>
      <c r="K56" s="30" t="s">
        <v>56</v>
      </c>
      <c r="L56" s="32" t="s">
        <v>32</v>
      </c>
      <c r="M56" s="33">
        <v>23</v>
      </c>
      <c r="N56" s="55" t="str">
        <f t="shared" si="11"/>
        <v>T_B</v>
      </c>
      <c r="O56" s="34">
        <v>3478804</v>
      </c>
      <c r="P56" s="35">
        <v>44802</v>
      </c>
      <c r="Q56" s="36">
        <v>0.75208333333333333</v>
      </c>
      <c r="R56" s="37">
        <v>47860</v>
      </c>
      <c r="S56" s="37">
        <v>17070</v>
      </c>
      <c r="T56" s="21">
        <f t="shared" si="1"/>
        <v>30790</v>
      </c>
      <c r="U56" s="22">
        <f t="shared" si="7"/>
        <v>19773940</v>
      </c>
      <c r="V56" s="117" t="s">
        <v>157</v>
      </c>
      <c r="W56" s="118" t="s">
        <v>102</v>
      </c>
      <c r="X56" s="23">
        <f t="shared" si="2"/>
        <v>-170</v>
      </c>
      <c r="Y56" s="24">
        <f t="shared" si="3"/>
        <v>-5.4909560723514208E-3</v>
      </c>
      <c r="Z56" s="25" t="str">
        <f t="shared" si="4"/>
        <v>Descargado</v>
      </c>
      <c r="AA56" s="25">
        <f t="shared" ca="1" si="5"/>
        <v>0.90972222221898846</v>
      </c>
      <c r="AB56" s="52"/>
    </row>
    <row r="57" spans="1:28" x14ac:dyDescent="0.25">
      <c r="A57" s="12">
        <v>51</v>
      </c>
      <c r="B57" s="26">
        <v>206939</v>
      </c>
      <c r="C57" s="27">
        <v>44801</v>
      </c>
      <c r="D57" s="28">
        <v>0.84583333333333333</v>
      </c>
      <c r="E57" s="29" t="s">
        <v>141</v>
      </c>
      <c r="F57" s="30" t="s">
        <v>106</v>
      </c>
      <c r="G57" s="31">
        <v>48780</v>
      </c>
      <c r="H57" s="31">
        <v>17690</v>
      </c>
      <c r="I57" s="19">
        <f t="shared" si="0"/>
        <v>31090</v>
      </c>
      <c r="J57" s="20">
        <f t="shared" si="6"/>
        <v>19814090</v>
      </c>
      <c r="K57" s="30" t="s">
        <v>56</v>
      </c>
      <c r="L57" s="32" t="s">
        <v>32</v>
      </c>
      <c r="M57" s="33">
        <v>23</v>
      </c>
      <c r="N57" s="55" t="str">
        <f t="shared" si="11"/>
        <v>T_B</v>
      </c>
      <c r="O57" s="34">
        <v>3478404</v>
      </c>
      <c r="P57" s="35">
        <v>44802</v>
      </c>
      <c r="Q57" s="36">
        <v>0.69027777777777777</v>
      </c>
      <c r="R57" s="37">
        <v>48480</v>
      </c>
      <c r="S57" s="37">
        <v>17630</v>
      </c>
      <c r="T57" s="21">
        <f t="shared" si="1"/>
        <v>30850</v>
      </c>
      <c r="U57" s="22">
        <f t="shared" si="7"/>
        <v>19804790</v>
      </c>
      <c r="V57" s="117" t="s">
        <v>157</v>
      </c>
      <c r="W57" s="118" t="s">
        <v>102</v>
      </c>
      <c r="X57" s="23">
        <f t="shared" si="2"/>
        <v>-240</v>
      </c>
      <c r="Y57" s="24">
        <f t="shared" si="3"/>
        <v>-7.7195239626889674E-3</v>
      </c>
      <c r="Z57" s="25" t="str">
        <f t="shared" si="4"/>
        <v>Descargado</v>
      </c>
      <c r="AA57" s="25">
        <f t="shared" ca="1" si="5"/>
        <v>0.84444444444670808</v>
      </c>
      <c r="AB57" s="52"/>
    </row>
    <row r="58" spans="1:28" x14ac:dyDescent="0.25">
      <c r="A58" s="12">
        <v>52</v>
      </c>
      <c r="B58" s="26">
        <v>206943</v>
      </c>
      <c r="C58" s="27">
        <v>44801</v>
      </c>
      <c r="D58" s="28">
        <v>0.9145833333333333</v>
      </c>
      <c r="E58" s="29" t="s">
        <v>202</v>
      </c>
      <c r="F58" s="30" t="s">
        <v>106</v>
      </c>
      <c r="G58" s="31">
        <v>48800</v>
      </c>
      <c r="H58" s="31">
        <v>18000</v>
      </c>
      <c r="I58" s="19">
        <f t="shared" si="0"/>
        <v>30800</v>
      </c>
      <c r="J58" s="20">
        <f t="shared" si="6"/>
        <v>19844890</v>
      </c>
      <c r="K58" s="30" t="s">
        <v>56</v>
      </c>
      <c r="L58" s="32" t="s">
        <v>32</v>
      </c>
      <c r="M58" s="33">
        <v>23</v>
      </c>
      <c r="N58" s="55" t="str">
        <f t="shared" si="11"/>
        <v>T_B</v>
      </c>
      <c r="O58" s="34">
        <v>3477965</v>
      </c>
      <c r="P58" s="35">
        <v>44802</v>
      </c>
      <c r="Q58" s="36">
        <v>0.46458333333333335</v>
      </c>
      <c r="R58" s="37">
        <v>48000</v>
      </c>
      <c r="S58" s="37">
        <v>17560</v>
      </c>
      <c r="T58" s="21">
        <f t="shared" si="1"/>
        <v>30440</v>
      </c>
      <c r="U58" s="22">
        <f t="shared" si="7"/>
        <v>19835230</v>
      </c>
      <c r="V58" s="117" t="s">
        <v>157</v>
      </c>
      <c r="W58" s="118" t="s">
        <v>102</v>
      </c>
      <c r="X58" s="23">
        <f t="shared" si="2"/>
        <v>-360</v>
      </c>
      <c r="Y58" s="24">
        <f t="shared" si="3"/>
        <v>-1.1688311688311689E-2</v>
      </c>
      <c r="Z58" s="25" t="str">
        <f t="shared" si="4"/>
        <v>Descargado</v>
      </c>
      <c r="AA58" s="25">
        <f t="shared" ca="1" si="5"/>
        <v>0.55000000000291038</v>
      </c>
      <c r="AB58" s="52"/>
    </row>
    <row r="59" spans="1:28" x14ac:dyDescent="0.25">
      <c r="A59" s="12">
        <v>53</v>
      </c>
      <c r="B59" s="26">
        <v>206911</v>
      </c>
      <c r="C59" s="27">
        <v>44801</v>
      </c>
      <c r="D59" s="28">
        <v>0.63263888888888886</v>
      </c>
      <c r="E59" s="29" t="s">
        <v>219</v>
      </c>
      <c r="F59" s="30" t="s">
        <v>106</v>
      </c>
      <c r="G59" s="31">
        <v>52300</v>
      </c>
      <c r="H59" s="31">
        <v>19210</v>
      </c>
      <c r="I59" s="19">
        <f t="shared" si="0"/>
        <v>33090</v>
      </c>
      <c r="J59" s="20">
        <f t="shared" si="6"/>
        <v>19877980</v>
      </c>
      <c r="K59" s="30" t="s">
        <v>56</v>
      </c>
      <c r="L59" s="32" t="s">
        <v>25</v>
      </c>
      <c r="M59" s="33">
        <v>23</v>
      </c>
      <c r="N59" s="55" t="str">
        <f t="shared" si="11"/>
        <v>T_B</v>
      </c>
      <c r="O59" s="34">
        <v>3477984</v>
      </c>
      <c r="P59" s="35">
        <v>44802</v>
      </c>
      <c r="Q59" s="36">
        <v>0.46597222222222223</v>
      </c>
      <c r="R59" s="37">
        <v>51340</v>
      </c>
      <c r="S59" s="37">
        <v>18910</v>
      </c>
      <c r="T59" s="21">
        <f t="shared" si="1"/>
        <v>32430</v>
      </c>
      <c r="U59" s="22">
        <f t="shared" si="7"/>
        <v>19867660</v>
      </c>
      <c r="V59" s="117" t="s">
        <v>157</v>
      </c>
      <c r="W59" s="118" t="s">
        <v>102</v>
      </c>
      <c r="X59" s="23">
        <f t="shared" si="2"/>
        <v>-660</v>
      </c>
      <c r="Y59" s="24">
        <f t="shared" si="3"/>
        <v>-1.9945602901178604E-2</v>
      </c>
      <c r="Z59" s="25" t="str">
        <f t="shared" si="4"/>
        <v>Descargado</v>
      </c>
      <c r="AA59" s="25">
        <f t="shared" ca="1" si="5"/>
        <v>0.83333333332848269</v>
      </c>
      <c r="AB59" s="52"/>
    </row>
    <row r="60" spans="1:28" x14ac:dyDescent="0.25">
      <c r="A60" s="12">
        <v>54</v>
      </c>
      <c r="B60" s="26">
        <v>206945</v>
      </c>
      <c r="C60" s="27">
        <v>44801</v>
      </c>
      <c r="D60" s="28">
        <v>0.9375</v>
      </c>
      <c r="E60" s="29" t="s">
        <v>179</v>
      </c>
      <c r="F60" s="30" t="s">
        <v>106</v>
      </c>
      <c r="G60" s="31">
        <v>48970</v>
      </c>
      <c r="H60" s="31">
        <v>17800</v>
      </c>
      <c r="I60" s="19">
        <f t="shared" si="0"/>
        <v>31170</v>
      </c>
      <c r="J60" s="20">
        <f t="shared" si="6"/>
        <v>19909150</v>
      </c>
      <c r="K60" s="30" t="s">
        <v>56</v>
      </c>
      <c r="L60" s="32" t="s">
        <v>32</v>
      </c>
      <c r="M60" s="33">
        <v>23</v>
      </c>
      <c r="N60" s="55" t="str">
        <f t="shared" ref="N60:N83" si="12">IF(R60=0,"",IF(K60="0X50  MM T 2","T_B",IF(K60="0X50  MM T 1","T_A",IF(K60="TERMICO 0X50","T_CMAX",IF(K60="0X50  MM T 1 B","T_A2",IF(K60="0X50  MM T 3","T_C",IF(K60="0X12  MM T 1","T_A1",IF(K60="0X50 MM","CNR",""))))))))</f>
        <v>T_B</v>
      </c>
      <c r="O60" s="34">
        <v>3478584</v>
      </c>
      <c r="P60" s="35">
        <v>44802</v>
      </c>
      <c r="Q60" s="36">
        <v>0.71666666666666667</v>
      </c>
      <c r="R60" s="37">
        <v>48820</v>
      </c>
      <c r="S60" s="37">
        <v>17090</v>
      </c>
      <c r="T60" s="21">
        <f t="shared" si="1"/>
        <v>31730</v>
      </c>
      <c r="U60" s="22">
        <f t="shared" si="7"/>
        <v>19899390</v>
      </c>
      <c r="V60" s="117" t="s">
        <v>157</v>
      </c>
      <c r="W60" s="118" t="s">
        <v>102</v>
      </c>
      <c r="X60" s="23">
        <f t="shared" si="2"/>
        <v>560</v>
      </c>
      <c r="Y60" s="24">
        <f t="shared" si="3"/>
        <v>1.7965992941931345E-2</v>
      </c>
      <c r="Z60" s="25" t="str">
        <f t="shared" si="4"/>
        <v>Descargado</v>
      </c>
      <c r="AA60" s="25">
        <f t="shared" ca="1" si="5"/>
        <v>0.77916666666715173</v>
      </c>
      <c r="AB60" s="52"/>
    </row>
    <row r="61" spans="1:28" x14ac:dyDescent="0.25">
      <c r="A61" s="12">
        <v>55</v>
      </c>
      <c r="B61" s="26">
        <v>206919</v>
      </c>
      <c r="C61" s="27">
        <v>44801</v>
      </c>
      <c r="D61" s="28">
        <v>0.69444444444444453</v>
      </c>
      <c r="E61" s="29" t="s">
        <v>138</v>
      </c>
      <c r="F61" s="30" t="s">
        <v>106</v>
      </c>
      <c r="G61" s="31">
        <v>52600</v>
      </c>
      <c r="H61" s="31">
        <v>18180</v>
      </c>
      <c r="I61" s="19">
        <f t="shared" si="0"/>
        <v>34420</v>
      </c>
      <c r="J61" s="20">
        <f t="shared" si="6"/>
        <v>19943570</v>
      </c>
      <c r="K61" s="30" t="s">
        <v>56</v>
      </c>
      <c r="L61" s="32" t="s">
        <v>33</v>
      </c>
      <c r="M61" s="33">
        <v>23</v>
      </c>
      <c r="N61" s="55" t="str">
        <f t="shared" si="12"/>
        <v>T_B</v>
      </c>
      <c r="O61" s="34">
        <v>3478226</v>
      </c>
      <c r="P61" s="35">
        <v>44802</v>
      </c>
      <c r="Q61" s="36">
        <v>0.58888888888888891</v>
      </c>
      <c r="R61" s="37">
        <v>52440</v>
      </c>
      <c r="S61" s="37">
        <v>18320</v>
      </c>
      <c r="T61" s="21">
        <f t="shared" si="1"/>
        <v>34120</v>
      </c>
      <c r="U61" s="22">
        <f t="shared" si="7"/>
        <v>19933510</v>
      </c>
      <c r="V61" s="117" t="s">
        <v>157</v>
      </c>
      <c r="W61" s="118" t="s">
        <v>102</v>
      </c>
      <c r="X61" s="23">
        <f t="shared" si="2"/>
        <v>-300</v>
      </c>
      <c r="Y61" s="24">
        <f t="shared" si="3"/>
        <v>-8.7158628704241715E-3</v>
      </c>
      <c r="Z61" s="25" t="str">
        <f t="shared" si="4"/>
        <v>Descargado</v>
      </c>
      <c r="AA61" s="25">
        <f t="shared" ca="1" si="5"/>
        <v>0.8944444444423425</v>
      </c>
      <c r="AB61" s="52"/>
    </row>
    <row r="62" spans="1:28" x14ac:dyDescent="0.25">
      <c r="A62" s="12">
        <v>56</v>
      </c>
      <c r="B62" s="26">
        <v>206941</v>
      </c>
      <c r="C62" s="27">
        <v>44801</v>
      </c>
      <c r="D62" s="28">
        <v>0.90416666666666667</v>
      </c>
      <c r="E62" s="29" t="s">
        <v>146</v>
      </c>
      <c r="F62" s="30" t="s">
        <v>106</v>
      </c>
      <c r="G62" s="31">
        <v>50580</v>
      </c>
      <c r="H62" s="31">
        <v>19330</v>
      </c>
      <c r="I62" s="19">
        <f t="shared" si="0"/>
        <v>31250</v>
      </c>
      <c r="J62" s="20">
        <f t="shared" si="6"/>
        <v>19974820</v>
      </c>
      <c r="K62" s="30" t="s">
        <v>56</v>
      </c>
      <c r="L62" s="32" t="s">
        <v>33</v>
      </c>
      <c r="M62" s="33">
        <v>23</v>
      </c>
      <c r="N62" s="55" t="str">
        <f t="shared" si="12"/>
        <v>T_B</v>
      </c>
      <c r="O62" s="34">
        <v>3478464</v>
      </c>
      <c r="P62" s="35">
        <v>44802</v>
      </c>
      <c r="Q62" s="36">
        <v>0.70000000000000007</v>
      </c>
      <c r="R62" s="37">
        <v>50220</v>
      </c>
      <c r="S62" s="37">
        <v>18890</v>
      </c>
      <c r="T62" s="21">
        <f t="shared" si="1"/>
        <v>31330</v>
      </c>
      <c r="U62" s="22">
        <f t="shared" si="7"/>
        <v>19964840</v>
      </c>
      <c r="V62" s="117" t="s">
        <v>157</v>
      </c>
      <c r="W62" s="118" t="s">
        <v>102</v>
      </c>
      <c r="X62" s="23">
        <f t="shared" si="2"/>
        <v>80</v>
      </c>
      <c r="Y62" s="24">
        <f t="shared" si="3"/>
        <v>2.5600000000000002E-3</v>
      </c>
      <c r="Z62" s="25" t="str">
        <f t="shared" si="4"/>
        <v>Descargado</v>
      </c>
      <c r="AA62" s="25">
        <f t="shared" ca="1" si="5"/>
        <v>0.79583333332993789</v>
      </c>
      <c r="AB62" s="52"/>
    </row>
    <row r="63" spans="1:28" x14ac:dyDescent="0.25">
      <c r="A63" s="12">
        <v>57</v>
      </c>
      <c r="B63" s="26">
        <v>206942</v>
      </c>
      <c r="C63" s="27">
        <v>44801</v>
      </c>
      <c r="D63" s="28">
        <v>0.90972222222222221</v>
      </c>
      <c r="E63" s="29" t="s">
        <v>180</v>
      </c>
      <c r="F63" s="30" t="s">
        <v>106</v>
      </c>
      <c r="G63" s="31">
        <v>48220</v>
      </c>
      <c r="H63" s="31">
        <v>17700</v>
      </c>
      <c r="I63" s="19">
        <f t="shared" si="0"/>
        <v>30520</v>
      </c>
      <c r="J63" s="20">
        <f t="shared" si="6"/>
        <v>20005340</v>
      </c>
      <c r="K63" s="30" t="s">
        <v>56</v>
      </c>
      <c r="L63" s="32" t="s">
        <v>32</v>
      </c>
      <c r="M63" s="33">
        <v>23</v>
      </c>
      <c r="N63" s="55" t="str">
        <f t="shared" si="12"/>
        <v>T_B</v>
      </c>
      <c r="O63" s="34">
        <v>3478565</v>
      </c>
      <c r="P63" s="35">
        <v>44802</v>
      </c>
      <c r="Q63" s="36">
        <v>0.71597222222222223</v>
      </c>
      <c r="R63" s="37">
        <v>47820</v>
      </c>
      <c r="S63" s="37">
        <v>17300</v>
      </c>
      <c r="T63" s="21">
        <f t="shared" si="1"/>
        <v>30520</v>
      </c>
      <c r="U63" s="22">
        <f t="shared" si="7"/>
        <v>19995360</v>
      </c>
      <c r="V63" s="117" t="s">
        <v>157</v>
      </c>
      <c r="W63" s="118" t="s">
        <v>102</v>
      </c>
      <c r="X63" s="23">
        <f t="shared" si="2"/>
        <v>1.0000000000000001E-5</v>
      </c>
      <c r="Y63" s="24">
        <f t="shared" si="3"/>
        <v>0</v>
      </c>
      <c r="Z63" s="25" t="str">
        <f t="shared" si="4"/>
        <v>Descargado</v>
      </c>
      <c r="AA63" s="25">
        <f t="shared" ca="1" si="5"/>
        <v>0.80625000000145519</v>
      </c>
      <c r="AB63" s="52"/>
    </row>
    <row r="64" spans="1:28" x14ac:dyDescent="0.25">
      <c r="A64" s="12">
        <v>58</v>
      </c>
      <c r="B64" s="26">
        <v>206921</v>
      </c>
      <c r="C64" s="27">
        <v>44801</v>
      </c>
      <c r="D64" s="28">
        <v>0.67847222222222225</v>
      </c>
      <c r="E64" s="29" t="s">
        <v>235</v>
      </c>
      <c r="F64" s="30" t="s">
        <v>106</v>
      </c>
      <c r="G64" s="31">
        <v>48800</v>
      </c>
      <c r="H64" s="31">
        <v>17810</v>
      </c>
      <c r="I64" s="19">
        <f t="shared" si="0"/>
        <v>30990</v>
      </c>
      <c r="J64" s="20">
        <f t="shared" si="6"/>
        <v>20036330</v>
      </c>
      <c r="K64" s="30" t="s">
        <v>56</v>
      </c>
      <c r="L64" s="32" t="s">
        <v>32</v>
      </c>
      <c r="M64" s="33">
        <v>23</v>
      </c>
      <c r="N64" s="55" t="str">
        <f t="shared" si="12"/>
        <v>T_B</v>
      </c>
      <c r="O64" s="34">
        <v>3478204</v>
      </c>
      <c r="P64" s="35">
        <v>44802</v>
      </c>
      <c r="Q64" s="36">
        <v>0.58124999999999993</v>
      </c>
      <c r="R64" s="37">
        <v>48920</v>
      </c>
      <c r="S64" s="37">
        <v>17740</v>
      </c>
      <c r="T64" s="21">
        <f t="shared" si="1"/>
        <v>31180</v>
      </c>
      <c r="U64" s="22">
        <f t="shared" si="7"/>
        <v>20026540</v>
      </c>
      <c r="V64" s="117" t="s">
        <v>157</v>
      </c>
      <c r="W64" s="118" t="s">
        <v>102</v>
      </c>
      <c r="X64" s="23">
        <f t="shared" si="2"/>
        <v>190</v>
      </c>
      <c r="Y64" s="24">
        <f t="shared" si="3"/>
        <v>6.1310100032268477E-3</v>
      </c>
      <c r="Z64" s="25" t="str">
        <f t="shared" si="4"/>
        <v>Descargado</v>
      </c>
      <c r="AA64" s="25">
        <f t="shared" ca="1" si="5"/>
        <v>0.90277777778101154</v>
      </c>
      <c r="AB64" s="52"/>
    </row>
    <row r="65" spans="1:28" x14ac:dyDescent="0.25">
      <c r="A65" s="12">
        <v>59</v>
      </c>
      <c r="B65" s="26">
        <v>206917</v>
      </c>
      <c r="C65" s="27">
        <v>44801</v>
      </c>
      <c r="D65" s="28">
        <v>0.6694444444444444</v>
      </c>
      <c r="E65" s="29" t="s">
        <v>208</v>
      </c>
      <c r="F65" s="30" t="s">
        <v>106</v>
      </c>
      <c r="G65" s="31">
        <v>48800</v>
      </c>
      <c r="H65" s="31">
        <v>18070</v>
      </c>
      <c r="I65" s="19">
        <f t="shared" si="0"/>
        <v>30730</v>
      </c>
      <c r="J65" s="20">
        <f t="shared" si="6"/>
        <v>20067060</v>
      </c>
      <c r="K65" s="30" t="s">
        <v>56</v>
      </c>
      <c r="L65" s="32" t="s">
        <v>32</v>
      </c>
      <c r="M65" s="33">
        <v>23</v>
      </c>
      <c r="N65" s="55" t="str">
        <f t="shared" si="12"/>
        <v>T_B</v>
      </c>
      <c r="O65" s="34">
        <v>3478185</v>
      </c>
      <c r="P65" s="35">
        <v>44802</v>
      </c>
      <c r="Q65" s="36">
        <v>0.5805555555555556</v>
      </c>
      <c r="R65" s="37">
        <v>47900</v>
      </c>
      <c r="S65" s="37">
        <v>17910</v>
      </c>
      <c r="T65" s="21">
        <f t="shared" si="1"/>
        <v>29990</v>
      </c>
      <c r="U65" s="22">
        <f t="shared" si="7"/>
        <v>20056530</v>
      </c>
      <c r="V65" s="117" t="s">
        <v>157</v>
      </c>
      <c r="W65" s="118" t="s">
        <v>102</v>
      </c>
      <c r="X65" s="23">
        <f t="shared" si="2"/>
        <v>-740</v>
      </c>
      <c r="Y65" s="24">
        <f t="shared" si="3"/>
        <v>-2.4080702896192647E-2</v>
      </c>
      <c r="Z65" s="25" t="str">
        <f t="shared" si="4"/>
        <v>Descargado</v>
      </c>
      <c r="AA65" s="25">
        <f t="shared" ca="1" si="5"/>
        <v>0.91111111111240461</v>
      </c>
      <c r="AB65" s="52"/>
    </row>
    <row r="66" spans="1:28" x14ac:dyDescent="0.25">
      <c r="A66" s="12">
        <v>60</v>
      </c>
      <c r="B66" s="26">
        <v>206946</v>
      </c>
      <c r="C66" s="27">
        <v>44801</v>
      </c>
      <c r="D66" s="28">
        <v>0.93888888888888899</v>
      </c>
      <c r="E66" s="29" t="s">
        <v>168</v>
      </c>
      <c r="F66" s="30" t="s">
        <v>106</v>
      </c>
      <c r="G66" s="31">
        <v>48860</v>
      </c>
      <c r="H66" s="31">
        <v>17850</v>
      </c>
      <c r="I66" s="19">
        <f t="shared" si="0"/>
        <v>31010</v>
      </c>
      <c r="J66" s="20">
        <f t="shared" si="6"/>
        <v>20098070</v>
      </c>
      <c r="K66" s="30" t="s">
        <v>56</v>
      </c>
      <c r="L66" s="32" t="s">
        <v>32</v>
      </c>
      <c r="M66" s="33">
        <v>23</v>
      </c>
      <c r="N66" s="55" t="str">
        <f t="shared" si="12"/>
        <v>T_B</v>
      </c>
      <c r="O66" s="34">
        <v>3477951</v>
      </c>
      <c r="P66" s="35">
        <v>44802</v>
      </c>
      <c r="Q66" s="36">
        <v>0.43194444444444446</v>
      </c>
      <c r="R66" s="37">
        <v>48580</v>
      </c>
      <c r="S66" s="37">
        <v>17510</v>
      </c>
      <c r="T66" s="21">
        <f t="shared" si="1"/>
        <v>31070</v>
      </c>
      <c r="U66" s="22">
        <f t="shared" si="7"/>
        <v>20087600</v>
      </c>
      <c r="V66" s="117" t="s">
        <v>157</v>
      </c>
      <c r="W66" s="118" t="s">
        <v>102</v>
      </c>
      <c r="X66" s="23">
        <f t="shared" si="2"/>
        <v>60</v>
      </c>
      <c r="Y66" s="24">
        <f t="shared" si="3"/>
        <v>1.9348597226701064E-3</v>
      </c>
      <c r="Z66" s="25" t="str">
        <f t="shared" si="4"/>
        <v>Descargado</v>
      </c>
      <c r="AA66" s="25">
        <f t="shared" ca="1" si="5"/>
        <v>0.49305555555474712</v>
      </c>
      <c r="AB66" s="52"/>
    </row>
    <row r="67" spans="1:28" x14ac:dyDescent="0.25">
      <c r="A67" s="12">
        <v>61</v>
      </c>
      <c r="B67" s="26">
        <v>206944</v>
      </c>
      <c r="C67" s="27">
        <v>44801</v>
      </c>
      <c r="D67" s="28">
        <v>0.92708333333333337</v>
      </c>
      <c r="E67" s="29" t="s">
        <v>161</v>
      </c>
      <c r="F67" s="30" t="s">
        <v>106</v>
      </c>
      <c r="G67" s="31">
        <v>48560</v>
      </c>
      <c r="H67" s="31">
        <v>17600</v>
      </c>
      <c r="I67" s="19">
        <f t="shared" si="0"/>
        <v>30960</v>
      </c>
      <c r="J67" s="20">
        <f t="shared" si="6"/>
        <v>20129030</v>
      </c>
      <c r="K67" s="30" t="s">
        <v>56</v>
      </c>
      <c r="L67" s="32" t="s">
        <v>32</v>
      </c>
      <c r="M67" s="33">
        <v>28</v>
      </c>
      <c r="N67" s="55" t="str">
        <f t="shared" si="12"/>
        <v>T_B</v>
      </c>
      <c r="O67" s="34">
        <v>3481542</v>
      </c>
      <c r="P67" s="27">
        <v>44803</v>
      </c>
      <c r="Q67" s="36">
        <v>0.92708333333333337</v>
      </c>
      <c r="R67" s="37">
        <v>47940</v>
      </c>
      <c r="S67" s="37">
        <v>17080</v>
      </c>
      <c r="T67" s="21">
        <f t="shared" si="1"/>
        <v>30860</v>
      </c>
      <c r="U67" s="22">
        <f t="shared" si="7"/>
        <v>20118460</v>
      </c>
      <c r="V67" s="117" t="s">
        <v>157</v>
      </c>
      <c r="W67" s="118" t="s">
        <v>102</v>
      </c>
      <c r="X67" s="23">
        <f t="shared" si="2"/>
        <v>-100</v>
      </c>
      <c r="Y67" s="24">
        <f t="shared" si="3"/>
        <v>-3.2299741602067182E-3</v>
      </c>
      <c r="Z67" s="25" t="str">
        <f t="shared" si="4"/>
        <v>Descargado</v>
      </c>
      <c r="AA67" s="25">
        <f t="shared" ca="1" si="5"/>
        <v>2</v>
      </c>
      <c r="AB67" s="52"/>
    </row>
    <row r="68" spans="1:28" x14ac:dyDescent="0.25">
      <c r="A68" s="12">
        <v>62</v>
      </c>
      <c r="B68" s="26">
        <v>206936</v>
      </c>
      <c r="C68" s="27">
        <v>44801</v>
      </c>
      <c r="D68" s="28">
        <v>0.87013888888888891</v>
      </c>
      <c r="E68" s="29" t="s">
        <v>201</v>
      </c>
      <c r="F68" s="30" t="s">
        <v>106</v>
      </c>
      <c r="G68" s="31">
        <v>48980</v>
      </c>
      <c r="H68" s="31">
        <v>17930</v>
      </c>
      <c r="I68" s="19">
        <f t="shared" si="0"/>
        <v>31050</v>
      </c>
      <c r="J68" s="20">
        <f t="shared" si="6"/>
        <v>20160080</v>
      </c>
      <c r="K68" s="30" t="s">
        <v>56</v>
      </c>
      <c r="L68" s="32" t="s">
        <v>32</v>
      </c>
      <c r="M68" s="33">
        <v>23</v>
      </c>
      <c r="N68" s="55" t="str">
        <f t="shared" si="12"/>
        <v>T_B</v>
      </c>
      <c r="O68" s="34">
        <v>3479010</v>
      </c>
      <c r="P68" s="35">
        <v>44802</v>
      </c>
      <c r="Q68" s="36">
        <v>0.87013888888888891</v>
      </c>
      <c r="R68" s="37">
        <v>48320</v>
      </c>
      <c r="S68" s="37">
        <v>17700</v>
      </c>
      <c r="T68" s="21">
        <f t="shared" si="1"/>
        <v>30620</v>
      </c>
      <c r="U68" s="22">
        <f t="shared" si="7"/>
        <v>20149080</v>
      </c>
      <c r="V68" s="117" t="s">
        <v>157</v>
      </c>
      <c r="W68" s="118" t="s">
        <v>102</v>
      </c>
      <c r="X68" s="23">
        <f t="shared" si="2"/>
        <v>-430</v>
      </c>
      <c r="Y68" s="24">
        <f t="shared" si="3"/>
        <v>-1.3848631239935587E-2</v>
      </c>
      <c r="Z68" s="25" t="str">
        <f t="shared" si="4"/>
        <v>Descargado</v>
      </c>
      <c r="AA68" s="25">
        <f t="shared" ca="1" si="5"/>
        <v>1</v>
      </c>
      <c r="AB68" s="52"/>
    </row>
    <row r="69" spans="1:28" x14ac:dyDescent="0.25">
      <c r="A69" s="12">
        <v>63</v>
      </c>
      <c r="B69" s="26">
        <v>206925</v>
      </c>
      <c r="C69" s="27">
        <v>44801</v>
      </c>
      <c r="D69" s="28">
        <v>0.71319444444444446</v>
      </c>
      <c r="E69" s="29" t="s">
        <v>137</v>
      </c>
      <c r="F69" s="30" t="s">
        <v>106</v>
      </c>
      <c r="G69" s="31">
        <v>48220</v>
      </c>
      <c r="H69" s="31">
        <v>17570</v>
      </c>
      <c r="I69" s="19">
        <f t="shared" si="0"/>
        <v>30650</v>
      </c>
      <c r="J69" s="20">
        <f t="shared" si="6"/>
        <v>20190730</v>
      </c>
      <c r="K69" s="30" t="s">
        <v>56</v>
      </c>
      <c r="L69" s="32" t="s">
        <v>32</v>
      </c>
      <c r="M69" s="33">
        <v>23</v>
      </c>
      <c r="N69" s="55" t="str">
        <f t="shared" si="12"/>
        <v>T_B</v>
      </c>
      <c r="O69" s="34">
        <v>3478251</v>
      </c>
      <c r="P69" s="35">
        <v>44802</v>
      </c>
      <c r="Q69" s="36">
        <v>0.62083333333333335</v>
      </c>
      <c r="R69" s="37">
        <v>48600</v>
      </c>
      <c r="S69" s="37">
        <v>17880</v>
      </c>
      <c r="T69" s="21">
        <f t="shared" si="1"/>
        <v>30720</v>
      </c>
      <c r="U69" s="22">
        <f t="shared" si="7"/>
        <v>20179800</v>
      </c>
      <c r="V69" s="117" t="s">
        <v>157</v>
      </c>
      <c r="W69" s="118" t="s">
        <v>102</v>
      </c>
      <c r="X69" s="23">
        <f t="shared" si="2"/>
        <v>70</v>
      </c>
      <c r="Y69" s="24">
        <f t="shared" si="3"/>
        <v>2.2838499184339315E-3</v>
      </c>
      <c r="Z69" s="25" t="str">
        <f t="shared" si="4"/>
        <v>Descargado</v>
      </c>
      <c r="AA69" s="25">
        <f t="shared" ca="1" si="5"/>
        <v>0.90763888889341615</v>
      </c>
      <c r="AB69" s="52"/>
    </row>
    <row r="70" spans="1:28" x14ac:dyDescent="0.25">
      <c r="A70" s="12">
        <v>64</v>
      </c>
      <c r="B70" s="26">
        <v>206948</v>
      </c>
      <c r="C70" s="27">
        <v>44802</v>
      </c>
      <c r="D70" s="28">
        <v>0.4770833333333333</v>
      </c>
      <c r="E70" s="29" t="s">
        <v>195</v>
      </c>
      <c r="F70" s="30" t="s">
        <v>106</v>
      </c>
      <c r="G70" s="31">
        <v>51440</v>
      </c>
      <c r="H70" s="31">
        <v>17450</v>
      </c>
      <c r="I70" s="19">
        <f t="shared" ref="I70:I133" si="13">IF(U70=0,0,(G70-H70))</f>
        <v>33990</v>
      </c>
      <c r="J70" s="20">
        <f t="shared" si="6"/>
        <v>20224720</v>
      </c>
      <c r="K70" s="30" t="s">
        <v>55</v>
      </c>
      <c r="L70" s="32" t="s">
        <v>193</v>
      </c>
      <c r="M70" s="33">
        <v>22</v>
      </c>
      <c r="N70" s="55" t="str">
        <f t="shared" si="12"/>
        <v>T_A</v>
      </c>
      <c r="O70" s="34">
        <v>3479066</v>
      </c>
      <c r="P70" s="35">
        <v>44802</v>
      </c>
      <c r="Q70" s="36">
        <v>0.90833333333333333</v>
      </c>
      <c r="R70" s="37">
        <v>51180</v>
      </c>
      <c r="S70" s="37">
        <v>17500</v>
      </c>
      <c r="T70" s="21">
        <f t="shared" ref="T70:T133" si="14">R70-S70</f>
        <v>33680</v>
      </c>
      <c r="U70" s="22">
        <f t="shared" si="7"/>
        <v>20213480</v>
      </c>
      <c r="V70" s="117" t="s">
        <v>157</v>
      </c>
      <c r="W70" s="118" t="s">
        <v>102</v>
      </c>
      <c r="X70" s="23">
        <f t="shared" ref="X70:X133" si="15">IF(T70&gt;0,IF((T70-I70)=0,0.00001,(T70-I70)),0)</f>
        <v>-310</v>
      </c>
      <c r="Y70" s="24">
        <f t="shared" ref="Y70:Y133" si="16">(T70-I70)/I70</f>
        <v>-9.1203295086790225E-3</v>
      </c>
      <c r="Z70" s="25" t="str">
        <f t="shared" ref="Z70:Z133" si="17">IF(E70&gt;0,IF((P70+Q70)&gt;0,"Descargado","En Transito"),"")</f>
        <v>Descargado</v>
      </c>
      <c r="AA70" s="25">
        <f t="shared" ref="AA70:AA133" ca="1" si="18">IF(E70&gt;0,IF(P70=0,((NOW())-(C70+D70)),((P70+Q70)-(C70+D70))),"")</f>
        <v>0.43125000000145519</v>
      </c>
      <c r="AB70" s="52"/>
    </row>
    <row r="71" spans="1:28" x14ac:dyDescent="0.25">
      <c r="A71" s="12">
        <v>65</v>
      </c>
      <c r="B71" s="26">
        <v>209251</v>
      </c>
      <c r="C71" s="27">
        <v>44802</v>
      </c>
      <c r="D71" s="28">
        <v>0.49861111111111112</v>
      </c>
      <c r="E71" s="29" t="s">
        <v>203</v>
      </c>
      <c r="F71" s="30" t="s">
        <v>106</v>
      </c>
      <c r="G71" s="31">
        <v>52400</v>
      </c>
      <c r="H71" s="31">
        <v>17860</v>
      </c>
      <c r="I71" s="19">
        <f t="shared" si="13"/>
        <v>34540</v>
      </c>
      <c r="J71" s="20">
        <f t="shared" ref="J71:J134" si="19">IF(I71&gt;0,(I71+J70),0)</f>
        <v>20259260</v>
      </c>
      <c r="K71" s="30" t="s">
        <v>55</v>
      </c>
      <c r="L71" s="32" t="s">
        <v>193</v>
      </c>
      <c r="M71" s="33">
        <v>22</v>
      </c>
      <c r="N71" s="55" t="str">
        <f t="shared" si="12"/>
        <v>T_A</v>
      </c>
      <c r="O71" s="34">
        <v>3479065</v>
      </c>
      <c r="P71" s="35">
        <v>44802</v>
      </c>
      <c r="Q71" s="36">
        <v>0.90625</v>
      </c>
      <c r="R71" s="37">
        <v>52480</v>
      </c>
      <c r="S71" s="37">
        <v>17930</v>
      </c>
      <c r="T71" s="21">
        <f t="shared" si="14"/>
        <v>34550</v>
      </c>
      <c r="U71" s="22">
        <f t="shared" ref="U71:U134" si="20">IF(T71&gt;0,(T71+U70),0)</f>
        <v>20248030</v>
      </c>
      <c r="V71" s="117" t="s">
        <v>157</v>
      </c>
      <c r="W71" s="118" t="s">
        <v>102</v>
      </c>
      <c r="X71" s="23">
        <f t="shared" si="15"/>
        <v>10</v>
      </c>
      <c r="Y71" s="24">
        <f t="shared" si="16"/>
        <v>2.8951939779965256E-4</v>
      </c>
      <c r="Z71" s="25" t="str">
        <f t="shared" si="17"/>
        <v>Descargado</v>
      </c>
      <c r="AA71" s="25">
        <f t="shared" ca="1" si="18"/>
        <v>0.40763888888614019</v>
      </c>
      <c r="AB71" s="52"/>
    </row>
    <row r="72" spans="1:28" x14ac:dyDescent="0.25">
      <c r="A72" s="12">
        <v>66</v>
      </c>
      <c r="B72" s="26">
        <v>209253</v>
      </c>
      <c r="C72" s="27">
        <v>44802</v>
      </c>
      <c r="D72" s="28">
        <v>0.51736111111111105</v>
      </c>
      <c r="E72" s="29" t="s">
        <v>184</v>
      </c>
      <c r="F72" s="30" t="s">
        <v>106</v>
      </c>
      <c r="G72" s="31">
        <v>48880</v>
      </c>
      <c r="H72" s="31">
        <v>17270</v>
      </c>
      <c r="I72" s="19">
        <f t="shared" si="13"/>
        <v>31610</v>
      </c>
      <c r="J72" s="20">
        <f t="shared" si="19"/>
        <v>20290870</v>
      </c>
      <c r="K72" s="30" t="s">
        <v>55</v>
      </c>
      <c r="L72" s="32" t="s">
        <v>32</v>
      </c>
      <c r="M72" s="33">
        <v>22</v>
      </c>
      <c r="N72" s="55" t="str">
        <f t="shared" si="12"/>
        <v>T_A</v>
      </c>
      <c r="O72" s="34">
        <v>3479005</v>
      </c>
      <c r="P72" s="35">
        <v>44802</v>
      </c>
      <c r="Q72" s="36">
        <v>0.86249999999999993</v>
      </c>
      <c r="R72" s="37">
        <v>48900</v>
      </c>
      <c r="S72" s="37">
        <v>17400</v>
      </c>
      <c r="T72" s="21">
        <f t="shared" si="14"/>
        <v>31500</v>
      </c>
      <c r="U72" s="22">
        <f t="shared" si="20"/>
        <v>20279530</v>
      </c>
      <c r="V72" s="117" t="s">
        <v>157</v>
      </c>
      <c r="W72" s="118" t="s">
        <v>102</v>
      </c>
      <c r="X72" s="23">
        <f t="shared" si="15"/>
        <v>-110</v>
      </c>
      <c r="Y72" s="24">
        <f t="shared" si="16"/>
        <v>-3.4799114204365706E-3</v>
      </c>
      <c r="Z72" s="25" t="str">
        <f t="shared" si="17"/>
        <v>Descargado</v>
      </c>
      <c r="AA72" s="25">
        <f t="shared" ca="1" si="18"/>
        <v>0.34513888889341615</v>
      </c>
      <c r="AB72" s="52"/>
    </row>
    <row r="73" spans="1:28" x14ac:dyDescent="0.25">
      <c r="A73" s="12">
        <v>67</v>
      </c>
      <c r="B73" s="26">
        <v>209254</v>
      </c>
      <c r="C73" s="27">
        <v>44802</v>
      </c>
      <c r="D73" s="28">
        <v>0.52916666666666667</v>
      </c>
      <c r="E73" s="29" t="s">
        <v>170</v>
      </c>
      <c r="F73" s="30" t="s">
        <v>106</v>
      </c>
      <c r="G73" s="31">
        <v>48600</v>
      </c>
      <c r="H73" s="31">
        <v>17860</v>
      </c>
      <c r="I73" s="19">
        <f t="shared" si="13"/>
        <v>30740</v>
      </c>
      <c r="J73" s="20">
        <f t="shared" si="19"/>
        <v>20321610</v>
      </c>
      <c r="K73" s="30" t="s">
        <v>55</v>
      </c>
      <c r="L73" s="32" t="s">
        <v>32</v>
      </c>
      <c r="M73" s="33">
        <v>22</v>
      </c>
      <c r="N73" s="55" t="str">
        <f t="shared" si="12"/>
        <v>T_A</v>
      </c>
      <c r="O73" s="34">
        <v>3479085</v>
      </c>
      <c r="P73" s="35">
        <v>44802</v>
      </c>
      <c r="Q73" s="36">
        <v>0.90902777777777777</v>
      </c>
      <c r="R73" s="37">
        <v>48540</v>
      </c>
      <c r="S73" s="37">
        <v>17810</v>
      </c>
      <c r="T73" s="21">
        <f t="shared" si="14"/>
        <v>30730</v>
      </c>
      <c r="U73" s="22">
        <f t="shared" si="20"/>
        <v>20310260</v>
      </c>
      <c r="V73" s="117" t="s">
        <v>157</v>
      </c>
      <c r="W73" s="118" t="s">
        <v>102</v>
      </c>
      <c r="X73" s="23">
        <f t="shared" si="15"/>
        <v>-10</v>
      </c>
      <c r="Y73" s="24">
        <f t="shared" si="16"/>
        <v>-3.2530904359141186E-4</v>
      </c>
      <c r="Z73" s="25" t="str">
        <f t="shared" si="17"/>
        <v>Descargado</v>
      </c>
      <c r="AA73" s="25">
        <f t="shared" ca="1" si="18"/>
        <v>0.37986111111240461</v>
      </c>
      <c r="AB73" s="52"/>
    </row>
    <row r="74" spans="1:28" x14ac:dyDescent="0.25">
      <c r="A74" s="12">
        <v>68</v>
      </c>
      <c r="B74" s="26">
        <v>209256</v>
      </c>
      <c r="C74" s="27">
        <v>44802</v>
      </c>
      <c r="D74" s="28">
        <v>0.5</v>
      </c>
      <c r="E74" s="29" t="s">
        <v>271</v>
      </c>
      <c r="F74" s="30" t="s">
        <v>106</v>
      </c>
      <c r="G74" s="31">
        <v>48680</v>
      </c>
      <c r="H74" s="31">
        <v>17370</v>
      </c>
      <c r="I74" s="19">
        <f t="shared" si="13"/>
        <v>31310</v>
      </c>
      <c r="J74" s="20">
        <f t="shared" si="19"/>
        <v>20352920</v>
      </c>
      <c r="K74" s="30" t="s">
        <v>55</v>
      </c>
      <c r="L74" s="32" t="s">
        <v>32</v>
      </c>
      <c r="M74" s="33">
        <v>27</v>
      </c>
      <c r="N74" s="55" t="str">
        <f t="shared" si="12"/>
        <v>T_A</v>
      </c>
      <c r="O74" s="34">
        <v>3480224</v>
      </c>
      <c r="P74" s="27">
        <v>44803</v>
      </c>
      <c r="Q74" s="36">
        <v>0.60625000000000007</v>
      </c>
      <c r="R74" s="37">
        <v>48620</v>
      </c>
      <c r="S74" s="37">
        <v>17250</v>
      </c>
      <c r="T74" s="21">
        <f t="shared" si="14"/>
        <v>31370</v>
      </c>
      <c r="U74" s="22">
        <f t="shared" si="20"/>
        <v>20341630</v>
      </c>
      <c r="V74" s="117" t="s">
        <v>157</v>
      </c>
      <c r="W74" s="118" t="s">
        <v>102</v>
      </c>
      <c r="X74" s="23">
        <f t="shared" si="15"/>
        <v>60</v>
      </c>
      <c r="Y74" s="24">
        <f t="shared" si="16"/>
        <v>1.9163206643244969E-3</v>
      </c>
      <c r="Z74" s="25" t="str">
        <f t="shared" si="17"/>
        <v>Descargado</v>
      </c>
      <c r="AA74" s="25">
        <f t="shared" ca="1" si="18"/>
        <v>1.1062499999970896</v>
      </c>
      <c r="AB74" s="52"/>
    </row>
    <row r="75" spans="1:28" x14ac:dyDescent="0.25">
      <c r="A75" s="12">
        <v>69</v>
      </c>
      <c r="B75" s="26">
        <v>209260</v>
      </c>
      <c r="C75" s="27">
        <v>44802</v>
      </c>
      <c r="D75" s="28">
        <v>0.58958333333333335</v>
      </c>
      <c r="E75" s="29" t="s">
        <v>175</v>
      </c>
      <c r="F75" s="30" t="s">
        <v>106</v>
      </c>
      <c r="G75" s="31">
        <v>47160</v>
      </c>
      <c r="H75" s="31">
        <v>20730</v>
      </c>
      <c r="I75" s="19">
        <f t="shared" si="13"/>
        <v>26430</v>
      </c>
      <c r="J75" s="20">
        <f t="shared" si="19"/>
        <v>20379350</v>
      </c>
      <c r="K75" s="30" t="s">
        <v>55</v>
      </c>
      <c r="L75" s="32" t="s">
        <v>33</v>
      </c>
      <c r="M75" s="33">
        <v>27</v>
      </c>
      <c r="N75" s="55" t="str">
        <f t="shared" si="12"/>
        <v>T_A</v>
      </c>
      <c r="O75" s="34">
        <v>3479544</v>
      </c>
      <c r="P75" s="27">
        <v>44803</v>
      </c>
      <c r="Q75" s="36">
        <v>0.43541666666666662</v>
      </c>
      <c r="R75" s="37">
        <v>47320</v>
      </c>
      <c r="S75" s="37">
        <v>20770</v>
      </c>
      <c r="T75" s="21">
        <f t="shared" si="14"/>
        <v>26550</v>
      </c>
      <c r="U75" s="22">
        <f t="shared" si="20"/>
        <v>20368180</v>
      </c>
      <c r="V75" s="117" t="s">
        <v>157</v>
      </c>
      <c r="W75" s="118" t="s">
        <v>102</v>
      </c>
      <c r="X75" s="23">
        <f t="shared" si="15"/>
        <v>120</v>
      </c>
      <c r="Y75" s="24">
        <f t="shared" si="16"/>
        <v>4.5402951191827468E-3</v>
      </c>
      <c r="Z75" s="25" t="str">
        <f t="shared" si="17"/>
        <v>Descargado</v>
      </c>
      <c r="AA75" s="25">
        <f t="shared" ca="1" si="18"/>
        <v>0.84583333333284827</v>
      </c>
      <c r="AB75" s="52"/>
    </row>
    <row r="76" spans="1:28" x14ac:dyDescent="0.25">
      <c r="A76" s="12">
        <v>70</v>
      </c>
      <c r="B76" s="26">
        <v>209259</v>
      </c>
      <c r="C76" s="27">
        <v>44802</v>
      </c>
      <c r="D76" s="28">
        <v>0.58819444444444446</v>
      </c>
      <c r="E76" s="29" t="s">
        <v>224</v>
      </c>
      <c r="F76" s="30" t="s">
        <v>106</v>
      </c>
      <c r="G76" s="31">
        <v>51940</v>
      </c>
      <c r="H76" s="31">
        <v>18340</v>
      </c>
      <c r="I76" s="19">
        <f t="shared" si="13"/>
        <v>33600</v>
      </c>
      <c r="J76" s="20">
        <f t="shared" si="19"/>
        <v>20412950</v>
      </c>
      <c r="K76" s="30" t="s">
        <v>55</v>
      </c>
      <c r="L76" s="32" t="s">
        <v>25</v>
      </c>
      <c r="M76" s="33">
        <v>27</v>
      </c>
      <c r="N76" s="55" t="str">
        <f t="shared" si="12"/>
        <v>T_A</v>
      </c>
      <c r="O76" s="34">
        <v>3481024</v>
      </c>
      <c r="P76" s="27">
        <v>44803</v>
      </c>
      <c r="Q76" s="36">
        <v>0.86944444444444446</v>
      </c>
      <c r="R76" s="37">
        <v>51600</v>
      </c>
      <c r="S76" s="37">
        <v>18080</v>
      </c>
      <c r="T76" s="21">
        <f t="shared" si="14"/>
        <v>33520</v>
      </c>
      <c r="U76" s="22">
        <f t="shared" si="20"/>
        <v>20401700</v>
      </c>
      <c r="V76" s="117" t="s">
        <v>157</v>
      </c>
      <c r="W76" s="118" t="s">
        <v>102</v>
      </c>
      <c r="X76" s="23">
        <f t="shared" si="15"/>
        <v>-80</v>
      </c>
      <c r="Y76" s="24">
        <f t="shared" si="16"/>
        <v>-2.3809523809523812E-3</v>
      </c>
      <c r="Z76" s="25" t="str">
        <f t="shared" si="17"/>
        <v>Descargado</v>
      </c>
      <c r="AA76" s="25">
        <f t="shared" ca="1" si="18"/>
        <v>1.28125</v>
      </c>
      <c r="AB76" s="52"/>
    </row>
    <row r="77" spans="1:28" x14ac:dyDescent="0.25">
      <c r="A77" s="12">
        <v>71</v>
      </c>
      <c r="B77" s="26">
        <v>209261</v>
      </c>
      <c r="C77" s="27">
        <v>44802</v>
      </c>
      <c r="D77" s="28">
        <v>0.60277777777777775</v>
      </c>
      <c r="E77" s="29" t="s">
        <v>204</v>
      </c>
      <c r="F77" s="30" t="s">
        <v>106</v>
      </c>
      <c r="G77" s="31">
        <v>48640</v>
      </c>
      <c r="H77" s="31">
        <v>18090</v>
      </c>
      <c r="I77" s="19">
        <f t="shared" si="13"/>
        <v>30550</v>
      </c>
      <c r="J77" s="20">
        <f t="shared" si="19"/>
        <v>20443500</v>
      </c>
      <c r="K77" s="30" t="s">
        <v>55</v>
      </c>
      <c r="L77" s="32" t="s">
        <v>32</v>
      </c>
      <c r="M77" s="33">
        <v>22</v>
      </c>
      <c r="N77" s="55" t="str">
        <f t="shared" si="12"/>
        <v>T_A</v>
      </c>
      <c r="O77" s="34">
        <v>3479109</v>
      </c>
      <c r="P77" s="35">
        <v>44802</v>
      </c>
      <c r="Q77" s="36">
        <v>0.9784722222222223</v>
      </c>
      <c r="R77" s="37">
        <v>48480</v>
      </c>
      <c r="S77" s="37">
        <v>17950</v>
      </c>
      <c r="T77" s="21">
        <f t="shared" si="14"/>
        <v>30530</v>
      </c>
      <c r="U77" s="22">
        <f t="shared" si="20"/>
        <v>20432230</v>
      </c>
      <c r="V77" s="117" t="s">
        <v>157</v>
      </c>
      <c r="W77" s="118" t="s">
        <v>102</v>
      </c>
      <c r="X77" s="23">
        <f t="shared" si="15"/>
        <v>-20</v>
      </c>
      <c r="Y77" s="24">
        <f t="shared" si="16"/>
        <v>-6.5466448445171855E-4</v>
      </c>
      <c r="Z77" s="25" t="str">
        <f t="shared" si="17"/>
        <v>Descargado</v>
      </c>
      <c r="AA77" s="25">
        <f t="shared" ca="1" si="18"/>
        <v>0.37569444444670808</v>
      </c>
      <c r="AB77" s="52"/>
    </row>
    <row r="78" spans="1:28" x14ac:dyDescent="0.25">
      <c r="A78" s="12">
        <v>72</v>
      </c>
      <c r="B78" s="26">
        <v>209269</v>
      </c>
      <c r="C78" s="27">
        <v>44802</v>
      </c>
      <c r="D78" s="28">
        <v>0.63888888888888895</v>
      </c>
      <c r="E78" s="29" t="s">
        <v>217</v>
      </c>
      <c r="F78" s="30" t="s">
        <v>106</v>
      </c>
      <c r="G78" s="31">
        <v>51880</v>
      </c>
      <c r="H78" s="31">
        <v>17430</v>
      </c>
      <c r="I78" s="19">
        <f t="shared" si="13"/>
        <v>34450</v>
      </c>
      <c r="J78" s="20">
        <f t="shared" si="19"/>
        <v>20477950</v>
      </c>
      <c r="K78" s="30" t="s">
        <v>55</v>
      </c>
      <c r="L78" s="32" t="s">
        <v>193</v>
      </c>
      <c r="M78" s="33">
        <v>27</v>
      </c>
      <c r="N78" s="55" t="str">
        <f t="shared" si="12"/>
        <v>T_A</v>
      </c>
      <c r="O78" s="34">
        <v>3479205</v>
      </c>
      <c r="P78" s="27">
        <v>44803</v>
      </c>
      <c r="Q78" s="36">
        <v>0.35972222222222222</v>
      </c>
      <c r="R78" s="37">
        <v>51960</v>
      </c>
      <c r="S78" s="37">
        <v>17480</v>
      </c>
      <c r="T78" s="21">
        <f t="shared" si="14"/>
        <v>34480</v>
      </c>
      <c r="U78" s="22">
        <f t="shared" si="20"/>
        <v>20466710</v>
      </c>
      <c r="V78" s="117" t="s">
        <v>157</v>
      </c>
      <c r="W78" s="118" t="s">
        <v>102</v>
      </c>
      <c r="X78" s="23">
        <f t="shared" si="15"/>
        <v>30</v>
      </c>
      <c r="Y78" s="24">
        <f t="shared" si="16"/>
        <v>8.7082728592162558E-4</v>
      </c>
      <c r="Z78" s="25" t="str">
        <f t="shared" si="17"/>
        <v>Descargado</v>
      </c>
      <c r="AA78" s="25">
        <f t="shared" ca="1" si="18"/>
        <v>0.72083333333284827</v>
      </c>
      <c r="AB78" s="52"/>
    </row>
    <row r="79" spans="1:28" x14ac:dyDescent="0.25">
      <c r="A79" s="12">
        <v>73</v>
      </c>
      <c r="B79" s="26">
        <v>209271</v>
      </c>
      <c r="C79" s="27">
        <v>44802</v>
      </c>
      <c r="D79" s="28">
        <v>0.65625</v>
      </c>
      <c r="E79" s="29" t="s">
        <v>151</v>
      </c>
      <c r="F79" s="30" t="s">
        <v>106</v>
      </c>
      <c r="G79" s="31">
        <v>47740</v>
      </c>
      <c r="H79" s="31">
        <v>17190</v>
      </c>
      <c r="I79" s="19">
        <f t="shared" si="13"/>
        <v>30550</v>
      </c>
      <c r="J79" s="20">
        <f t="shared" si="19"/>
        <v>20508500</v>
      </c>
      <c r="K79" s="30" t="s">
        <v>55</v>
      </c>
      <c r="L79" s="32" t="s">
        <v>32</v>
      </c>
      <c r="M79" s="33">
        <v>27</v>
      </c>
      <c r="N79" s="55" t="str">
        <f t="shared" si="12"/>
        <v>T_A</v>
      </c>
      <c r="O79" s="34">
        <v>3479244</v>
      </c>
      <c r="P79" s="27">
        <v>44803</v>
      </c>
      <c r="Q79" s="36">
        <v>0.36736111111111108</v>
      </c>
      <c r="R79" s="37">
        <v>47620</v>
      </c>
      <c r="S79" s="37">
        <v>17060</v>
      </c>
      <c r="T79" s="21">
        <f t="shared" si="14"/>
        <v>30560</v>
      </c>
      <c r="U79" s="22">
        <f t="shared" si="20"/>
        <v>20497270</v>
      </c>
      <c r="V79" s="117" t="s">
        <v>157</v>
      </c>
      <c r="W79" s="118" t="s">
        <v>102</v>
      </c>
      <c r="X79" s="23">
        <f t="shared" si="15"/>
        <v>10</v>
      </c>
      <c r="Y79" s="24">
        <f t="shared" si="16"/>
        <v>3.2733224222585927E-4</v>
      </c>
      <c r="Z79" s="25" t="str">
        <f t="shared" si="17"/>
        <v>Descargado</v>
      </c>
      <c r="AA79" s="25">
        <f t="shared" ca="1" si="18"/>
        <v>0.71111111110803904</v>
      </c>
      <c r="AB79" s="52"/>
    </row>
    <row r="80" spans="1:28" x14ac:dyDescent="0.25">
      <c r="A80" s="12">
        <v>74</v>
      </c>
      <c r="B80" s="26">
        <v>209273</v>
      </c>
      <c r="C80" s="27">
        <v>44802</v>
      </c>
      <c r="D80" s="28">
        <v>0.66666666666666663</v>
      </c>
      <c r="E80" s="29" t="s">
        <v>172</v>
      </c>
      <c r="F80" s="30" t="s">
        <v>106</v>
      </c>
      <c r="G80" s="31">
        <v>47340</v>
      </c>
      <c r="H80" s="31">
        <v>16660</v>
      </c>
      <c r="I80" s="19">
        <f t="shared" si="13"/>
        <v>30680</v>
      </c>
      <c r="J80" s="20">
        <f t="shared" si="19"/>
        <v>20539180</v>
      </c>
      <c r="K80" s="30" t="s">
        <v>55</v>
      </c>
      <c r="L80" s="32" t="s">
        <v>32</v>
      </c>
      <c r="M80" s="33">
        <v>27</v>
      </c>
      <c r="N80" s="55" t="str">
        <f t="shared" si="12"/>
        <v>T_A</v>
      </c>
      <c r="O80" s="34">
        <v>3480304</v>
      </c>
      <c r="P80" s="27">
        <v>44803</v>
      </c>
      <c r="Q80" s="36">
        <v>0.60763888888888895</v>
      </c>
      <c r="R80" s="37">
        <v>47300</v>
      </c>
      <c r="S80" s="37">
        <v>16640</v>
      </c>
      <c r="T80" s="21">
        <f t="shared" si="14"/>
        <v>30660</v>
      </c>
      <c r="U80" s="22">
        <f t="shared" si="20"/>
        <v>20527930</v>
      </c>
      <c r="V80" s="117" t="s">
        <v>157</v>
      </c>
      <c r="W80" s="118" t="s">
        <v>102</v>
      </c>
      <c r="X80" s="23">
        <f t="shared" si="15"/>
        <v>-20</v>
      </c>
      <c r="Y80" s="24">
        <f t="shared" si="16"/>
        <v>-6.5189048239895696E-4</v>
      </c>
      <c r="Z80" s="25" t="str">
        <f t="shared" si="17"/>
        <v>Descargado</v>
      </c>
      <c r="AA80" s="25">
        <f t="shared" ca="1" si="18"/>
        <v>0.94097222222626442</v>
      </c>
      <c r="AB80" s="52"/>
    </row>
    <row r="81" spans="1:28" x14ac:dyDescent="0.25">
      <c r="A81" s="12">
        <v>75</v>
      </c>
      <c r="B81" s="26">
        <v>209274</v>
      </c>
      <c r="C81" s="27">
        <v>44802</v>
      </c>
      <c r="D81" s="28">
        <v>0.67708333333333337</v>
      </c>
      <c r="E81" s="29" t="s">
        <v>274</v>
      </c>
      <c r="F81" s="30" t="s">
        <v>106</v>
      </c>
      <c r="G81" s="31">
        <v>51900</v>
      </c>
      <c r="H81" s="31">
        <v>17610</v>
      </c>
      <c r="I81" s="19">
        <f t="shared" si="13"/>
        <v>34290</v>
      </c>
      <c r="J81" s="20">
        <f t="shared" si="19"/>
        <v>20573470</v>
      </c>
      <c r="K81" s="30" t="s">
        <v>55</v>
      </c>
      <c r="L81" s="32" t="s">
        <v>193</v>
      </c>
      <c r="M81" s="33">
        <v>27</v>
      </c>
      <c r="N81" s="55" t="str">
        <f t="shared" si="12"/>
        <v>T_A</v>
      </c>
      <c r="O81" s="34">
        <v>3479204</v>
      </c>
      <c r="P81" s="27">
        <v>44803</v>
      </c>
      <c r="Q81" s="36">
        <v>0.35902777777777778</v>
      </c>
      <c r="R81" s="37">
        <v>51960</v>
      </c>
      <c r="S81" s="37">
        <v>17650</v>
      </c>
      <c r="T81" s="21">
        <f t="shared" si="14"/>
        <v>34310</v>
      </c>
      <c r="U81" s="22">
        <f t="shared" si="20"/>
        <v>20562240</v>
      </c>
      <c r="V81" s="117" t="s">
        <v>157</v>
      </c>
      <c r="W81" s="118" t="s">
        <v>102</v>
      </c>
      <c r="X81" s="23">
        <f t="shared" si="15"/>
        <v>20</v>
      </c>
      <c r="Y81" s="24">
        <f t="shared" si="16"/>
        <v>5.8326042578011087E-4</v>
      </c>
      <c r="Z81" s="25" t="str">
        <f t="shared" si="17"/>
        <v>Descargado</v>
      </c>
      <c r="AA81" s="25">
        <f t="shared" ca="1" si="18"/>
        <v>0.68194444444088731</v>
      </c>
      <c r="AB81" s="52"/>
    </row>
    <row r="82" spans="1:28" x14ac:dyDescent="0.25">
      <c r="A82" s="12">
        <v>76</v>
      </c>
      <c r="B82" s="26">
        <v>209275</v>
      </c>
      <c r="C82" s="27">
        <v>44802</v>
      </c>
      <c r="D82" s="28">
        <v>0.68333333333333324</v>
      </c>
      <c r="E82" s="29" t="s">
        <v>226</v>
      </c>
      <c r="F82" s="30" t="s">
        <v>106</v>
      </c>
      <c r="G82" s="31">
        <v>52240</v>
      </c>
      <c r="H82" s="31">
        <v>17680</v>
      </c>
      <c r="I82" s="19">
        <f t="shared" si="13"/>
        <v>34560</v>
      </c>
      <c r="J82" s="20">
        <f t="shared" si="19"/>
        <v>20608030</v>
      </c>
      <c r="K82" s="30" t="s">
        <v>55</v>
      </c>
      <c r="L82" s="32" t="s">
        <v>25</v>
      </c>
      <c r="M82" s="33">
        <v>27</v>
      </c>
      <c r="N82" s="55" t="str">
        <f t="shared" si="12"/>
        <v>T_A</v>
      </c>
      <c r="O82" s="34">
        <v>3481204</v>
      </c>
      <c r="P82" s="27">
        <v>44803</v>
      </c>
      <c r="Q82" s="36">
        <v>0.4458333333333333</v>
      </c>
      <c r="R82" s="37">
        <v>52100</v>
      </c>
      <c r="S82" s="37">
        <v>17500</v>
      </c>
      <c r="T82" s="21">
        <f t="shared" si="14"/>
        <v>34600</v>
      </c>
      <c r="U82" s="22">
        <f t="shared" si="20"/>
        <v>20596840</v>
      </c>
      <c r="V82" s="117" t="s">
        <v>157</v>
      </c>
      <c r="W82" s="118" t="s">
        <v>102</v>
      </c>
      <c r="X82" s="23">
        <f t="shared" si="15"/>
        <v>40</v>
      </c>
      <c r="Y82" s="24">
        <f t="shared" si="16"/>
        <v>1.1574074074074073E-3</v>
      </c>
      <c r="Z82" s="25" t="str">
        <f t="shared" si="17"/>
        <v>Descargado</v>
      </c>
      <c r="AA82" s="25">
        <f t="shared" ca="1" si="18"/>
        <v>0.76249999999708962</v>
      </c>
      <c r="AB82" s="52"/>
    </row>
    <row r="83" spans="1:28" x14ac:dyDescent="0.25">
      <c r="A83" s="12">
        <v>77</v>
      </c>
      <c r="B83" s="26">
        <v>209280</v>
      </c>
      <c r="C83" s="27">
        <v>44802</v>
      </c>
      <c r="D83" s="28">
        <v>0.69652777777777775</v>
      </c>
      <c r="E83" s="29" t="s">
        <v>210</v>
      </c>
      <c r="F83" s="30" t="s">
        <v>106</v>
      </c>
      <c r="G83" s="31">
        <v>47450</v>
      </c>
      <c r="H83" s="31">
        <v>17270</v>
      </c>
      <c r="I83" s="19">
        <f t="shared" si="13"/>
        <v>30180</v>
      </c>
      <c r="J83" s="20">
        <f t="shared" si="19"/>
        <v>20638210</v>
      </c>
      <c r="K83" s="30" t="s">
        <v>55</v>
      </c>
      <c r="L83" s="32" t="s">
        <v>32</v>
      </c>
      <c r="M83" s="33">
        <v>27</v>
      </c>
      <c r="N83" s="55" t="str">
        <f t="shared" si="12"/>
        <v>T_A</v>
      </c>
      <c r="O83" s="34">
        <v>3479564</v>
      </c>
      <c r="P83" s="27">
        <v>44803</v>
      </c>
      <c r="Q83" s="36">
        <v>0.4381944444444445</v>
      </c>
      <c r="R83" s="37">
        <v>47420</v>
      </c>
      <c r="S83" s="37">
        <v>17180</v>
      </c>
      <c r="T83" s="21">
        <f t="shared" si="14"/>
        <v>30240</v>
      </c>
      <c r="U83" s="22">
        <f t="shared" si="20"/>
        <v>20627080</v>
      </c>
      <c r="V83" s="117" t="s">
        <v>157</v>
      </c>
      <c r="W83" s="118" t="s">
        <v>102</v>
      </c>
      <c r="X83" s="23">
        <f t="shared" si="15"/>
        <v>60</v>
      </c>
      <c r="Y83" s="24">
        <f t="shared" si="16"/>
        <v>1.9880715705765406E-3</v>
      </c>
      <c r="Z83" s="25" t="str">
        <f t="shared" si="17"/>
        <v>Descargado</v>
      </c>
      <c r="AA83" s="25">
        <f t="shared" ca="1" si="18"/>
        <v>0.74166666666860692</v>
      </c>
      <c r="AB83" s="52"/>
    </row>
    <row r="84" spans="1:28" x14ac:dyDescent="0.25">
      <c r="A84" s="12">
        <v>78</v>
      </c>
      <c r="B84" s="26">
        <v>209283</v>
      </c>
      <c r="C84" s="27">
        <v>44802</v>
      </c>
      <c r="D84" s="28">
        <v>0.71527777777777779</v>
      </c>
      <c r="E84" s="29" t="s">
        <v>227</v>
      </c>
      <c r="F84" s="30" t="s">
        <v>106</v>
      </c>
      <c r="G84" s="31">
        <v>51960</v>
      </c>
      <c r="H84" s="31">
        <v>18110</v>
      </c>
      <c r="I84" s="19">
        <f t="shared" si="13"/>
        <v>33850</v>
      </c>
      <c r="J84" s="20">
        <f t="shared" si="19"/>
        <v>20672060</v>
      </c>
      <c r="K84" s="30" t="s">
        <v>177</v>
      </c>
      <c r="L84" s="32" t="s">
        <v>25</v>
      </c>
      <c r="M84" s="33">
        <v>26</v>
      </c>
      <c r="N84" s="55" t="str">
        <f>IF(R84=0,"",IF(K84="0X50  MM T 2","T_B",IF(K84="0X50  MM T 1","T_A",IF(K84="TERMICO 0X50","T_CMAX",IF(K84="0X50  MM T 4","T_D",IF(K84="0X50  MM T 3","T_C",IF(K84="0X12  MM T 1","T_A1",IF(K84="0X50 MM","CNR",""))))))))</f>
        <v>T_D</v>
      </c>
      <c r="O84" s="34">
        <v>3479624</v>
      </c>
      <c r="P84" s="27">
        <v>44803</v>
      </c>
      <c r="Q84" s="36">
        <v>0.44722222222222219</v>
      </c>
      <c r="R84" s="37">
        <v>51540</v>
      </c>
      <c r="S84" s="37">
        <v>17860</v>
      </c>
      <c r="T84" s="21">
        <f t="shared" si="14"/>
        <v>33680</v>
      </c>
      <c r="U84" s="22">
        <f t="shared" si="20"/>
        <v>20660760</v>
      </c>
      <c r="V84" s="117" t="s">
        <v>157</v>
      </c>
      <c r="W84" s="118" t="s">
        <v>102</v>
      </c>
      <c r="X84" s="23">
        <f t="shared" si="15"/>
        <v>-170</v>
      </c>
      <c r="Y84" s="24">
        <f t="shared" si="16"/>
        <v>-5.0221565731166911E-3</v>
      </c>
      <c r="Z84" s="25" t="str">
        <f t="shared" si="17"/>
        <v>Descargado</v>
      </c>
      <c r="AA84" s="25">
        <f t="shared" ca="1" si="18"/>
        <v>0.73194444444379769</v>
      </c>
      <c r="AB84" s="52"/>
    </row>
    <row r="85" spans="1:28" x14ac:dyDescent="0.25">
      <c r="A85" s="12">
        <v>79</v>
      </c>
      <c r="B85" s="26">
        <v>209286</v>
      </c>
      <c r="C85" s="27">
        <v>44802</v>
      </c>
      <c r="D85" s="28">
        <v>0.72777777777777775</v>
      </c>
      <c r="E85" s="29" t="s">
        <v>202</v>
      </c>
      <c r="F85" s="30" t="s">
        <v>106</v>
      </c>
      <c r="G85" s="31">
        <v>48660</v>
      </c>
      <c r="H85" s="31">
        <v>17440</v>
      </c>
      <c r="I85" s="19">
        <f t="shared" si="13"/>
        <v>31220</v>
      </c>
      <c r="J85" s="20">
        <f t="shared" si="19"/>
        <v>20703280</v>
      </c>
      <c r="K85" s="30" t="s">
        <v>55</v>
      </c>
      <c r="L85" s="32" t="s">
        <v>32</v>
      </c>
      <c r="M85" s="33">
        <v>27</v>
      </c>
      <c r="N85" s="55" t="str">
        <f>IF(R85=0,"",IF(K85="0X50  MM T 2","T_B",IF(K85="0X50  MM T 1","T_A",IF(K85="TERMICO 0X50","T_CMAX",IF(K85="0X50  MM T 1 B","T_A2",IF(K85="0X50  MM T 3","T_C",IF(K85="0X12  MM T 1","T_A1",IF(K85="0X50 MM","CNR",""))))))))</f>
        <v>T_A</v>
      </c>
      <c r="O85" s="34">
        <v>3479444</v>
      </c>
      <c r="P85" s="27">
        <v>44803</v>
      </c>
      <c r="Q85" s="36">
        <v>0.3923611111111111</v>
      </c>
      <c r="R85" s="37">
        <v>48560</v>
      </c>
      <c r="S85" s="37">
        <v>17350</v>
      </c>
      <c r="T85" s="21">
        <f t="shared" si="14"/>
        <v>31210</v>
      </c>
      <c r="U85" s="22">
        <f t="shared" si="20"/>
        <v>20691970</v>
      </c>
      <c r="V85" s="117" t="s">
        <v>157</v>
      </c>
      <c r="W85" s="118" t="s">
        <v>102</v>
      </c>
      <c r="X85" s="23">
        <f t="shared" si="15"/>
        <v>-10</v>
      </c>
      <c r="Y85" s="24">
        <f t="shared" si="16"/>
        <v>-3.2030749519538755E-4</v>
      </c>
      <c r="Z85" s="25" t="str">
        <f t="shared" si="17"/>
        <v>Descargado</v>
      </c>
      <c r="AA85" s="25">
        <f t="shared" ca="1" si="18"/>
        <v>0.66458333333139308</v>
      </c>
      <c r="AB85" s="52"/>
    </row>
    <row r="86" spans="1:28" x14ac:dyDescent="0.25">
      <c r="A86" s="12">
        <v>80</v>
      </c>
      <c r="B86" s="26">
        <v>209255</v>
      </c>
      <c r="C86" s="27">
        <v>44802</v>
      </c>
      <c r="D86" s="28">
        <v>0.54166666666666663</v>
      </c>
      <c r="E86" s="29" t="s">
        <v>191</v>
      </c>
      <c r="F86" s="30" t="s">
        <v>106</v>
      </c>
      <c r="G86" s="31">
        <v>48300</v>
      </c>
      <c r="H86" s="31">
        <v>17540</v>
      </c>
      <c r="I86" s="19">
        <f t="shared" si="13"/>
        <v>30760</v>
      </c>
      <c r="J86" s="20">
        <f t="shared" si="19"/>
        <v>20734040</v>
      </c>
      <c r="K86" s="30" t="s">
        <v>55</v>
      </c>
      <c r="L86" s="32" t="s">
        <v>32</v>
      </c>
      <c r="M86" s="33">
        <v>22</v>
      </c>
      <c r="N86" s="55" t="str">
        <f>IF(R86=0,"",IF(K86="0X50  MM T 2","T_B",IF(K86="0X50  MM T 1","T_A",IF(K86="TERMICO 0X50","T_CMAX",IF(K86="0X50  MM T 1 B","T_A2",IF(K86="0X50  MM T 3","T_C",IF(K86="0X12  MM T 1","T_A1",IF(K86="0X50 MM","CNR",""))))))))</f>
        <v>T_A</v>
      </c>
      <c r="O86" s="34">
        <v>3479064</v>
      </c>
      <c r="P86" s="35">
        <v>44802</v>
      </c>
      <c r="Q86" s="36">
        <v>0.8965277777777777</v>
      </c>
      <c r="R86" s="37">
        <v>48020</v>
      </c>
      <c r="S86" s="37">
        <v>17350</v>
      </c>
      <c r="T86" s="21">
        <f t="shared" si="14"/>
        <v>30670</v>
      </c>
      <c r="U86" s="22">
        <f t="shared" si="20"/>
        <v>20722640</v>
      </c>
      <c r="V86" s="117" t="s">
        <v>157</v>
      </c>
      <c r="W86" s="118" t="s">
        <v>102</v>
      </c>
      <c r="X86" s="23">
        <f t="shared" si="15"/>
        <v>-90</v>
      </c>
      <c r="Y86" s="24">
        <f t="shared" si="16"/>
        <v>-2.9258777633289989E-3</v>
      </c>
      <c r="Z86" s="25" t="str">
        <f t="shared" si="17"/>
        <v>Descargado</v>
      </c>
      <c r="AA86" s="25">
        <f t="shared" ca="1" si="18"/>
        <v>0.35486111111094942</v>
      </c>
      <c r="AB86" s="52"/>
    </row>
    <row r="87" spans="1:28" x14ac:dyDescent="0.25">
      <c r="A87" s="12">
        <v>81</v>
      </c>
      <c r="B87" s="26">
        <v>209289</v>
      </c>
      <c r="C87" s="27">
        <v>44802</v>
      </c>
      <c r="D87" s="28">
        <v>0.80833333333333324</v>
      </c>
      <c r="E87" s="29" t="s">
        <v>178</v>
      </c>
      <c r="F87" s="30" t="s">
        <v>106</v>
      </c>
      <c r="G87" s="31">
        <v>48740</v>
      </c>
      <c r="H87" s="31">
        <v>17440</v>
      </c>
      <c r="I87" s="19">
        <f t="shared" si="13"/>
        <v>31300</v>
      </c>
      <c r="J87" s="20">
        <f t="shared" si="19"/>
        <v>20765340</v>
      </c>
      <c r="K87" s="30" t="s">
        <v>177</v>
      </c>
      <c r="L87" s="32" t="s">
        <v>32</v>
      </c>
      <c r="M87" s="33">
        <v>26</v>
      </c>
      <c r="N87" s="55" t="str">
        <f>IF(R87=0,"",IF(K87="0X50  MM T 2","T_B",IF(K87="0X50  MM T 1","T_A",IF(K87="TERMICO 0X50","T_CMAX",IF(K87="0X50  MM T 4","T_D",IF(K87="0X50  MM T 3","T_C",IF(K87="0X12  MM T 1","T_A1",IF(K87="0X50 MM","CNR",""))))))))</f>
        <v>T_D</v>
      </c>
      <c r="O87" s="34">
        <v>3479904</v>
      </c>
      <c r="P87" s="27">
        <v>44803</v>
      </c>
      <c r="Q87" s="36">
        <v>0.49027777777777781</v>
      </c>
      <c r="R87" s="37">
        <v>48700</v>
      </c>
      <c r="S87" s="37">
        <v>17390</v>
      </c>
      <c r="T87" s="21">
        <f t="shared" si="14"/>
        <v>31310</v>
      </c>
      <c r="U87" s="22">
        <f t="shared" si="20"/>
        <v>20753950</v>
      </c>
      <c r="V87" s="117" t="s">
        <v>157</v>
      </c>
      <c r="W87" s="118" t="s">
        <v>102</v>
      </c>
      <c r="X87" s="23">
        <f t="shared" si="15"/>
        <v>10</v>
      </c>
      <c r="Y87" s="24">
        <f t="shared" si="16"/>
        <v>3.1948881789137381E-4</v>
      </c>
      <c r="Z87" s="25" t="str">
        <f t="shared" si="17"/>
        <v>Descargado</v>
      </c>
      <c r="AA87" s="25">
        <f t="shared" ca="1" si="18"/>
        <v>0.68194444444088731</v>
      </c>
      <c r="AB87" s="52"/>
    </row>
    <row r="88" spans="1:28" x14ac:dyDescent="0.25">
      <c r="A88" s="12">
        <v>82</v>
      </c>
      <c r="B88" s="26">
        <v>209292</v>
      </c>
      <c r="C88" s="27">
        <v>44802</v>
      </c>
      <c r="D88" s="28">
        <v>0.8208333333333333</v>
      </c>
      <c r="E88" s="29" t="s">
        <v>228</v>
      </c>
      <c r="F88" s="30" t="s">
        <v>106</v>
      </c>
      <c r="G88" s="31">
        <v>52380</v>
      </c>
      <c r="H88" s="31">
        <v>18090</v>
      </c>
      <c r="I88" s="19">
        <f t="shared" si="13"/>
        <v>34290</v>
      </c>
      <c r="J88" s="20">
        <f t="shared" si="19"/>
        <v>20799630</v>
      </c>
      <c r="K88" s="30" t="s">
        <v>177</v>
      </c>
      <c r="L88" s="32" t="s">
        <v>25</v>
      </c>
      <c r="M88" s="33">
        <v>26</v>
      </c>
      <c r="N88" s="55" t="str">
        <f>IF(R88=0,"",IF(K88="0X50  MM T 2","T_B",IF(K88="0X50  MM T 1","T_A",IF(K88="TERMICO 0X50","T_CMAX",IF(K88="0X50  MM T 4","T_D",IF(K88="0X50  MM T 3","T_C",IF(K88="0X12  MM T 1","T_A1",IF(K88="0X50 MM","CNR",""))))))))</f>
        <v>T_D</v>
      </c>
      <c r="O88" s="34">
        <v>3481546</v>
      </c>
      <c r="P88" s="27">
        <v>44803</v>
      </c>
      <c r="Q88" s="36">
        <v>0.94305555555555554</v>
      </c>
      <c r="R88" s="37">
        <v>52500</v>
      </c>
      <c r="S88" s="37">
        <v>17980</v>
      </c>
      <c r="T88" s="21">
        <f t="shared" si="14"/>
        <v>34520</v>
      </c>
      <c r="U88" s="22">
        <f t="shared" si="20"/>
        <v>20788470</v>
      </c>
      <c r="V88" s="117" t="s">
        <v>157</v>
      </c>
      <c r="W88" s="118" t="s">
        <v>102</v>
      </c>
      <c r="X88" s="23">
        <f t="shared" si="15"/>
        <v>230</v>
      </c>
      <c r="Y88" s="24">
        <f t="shared" si="16"/>
        <v>6.7074948964712744E-3</v>
      </c>
      <c r="Z88" s="25" t="str">
        <f t="shared" si="17"/>
        <v>Descargado</v>
      </c>
      <c r="AA88" s="25">
        <f t="shared" ca="1" si="18"/>
        <v>1.1222222222277196</v>
      </c>
      <c r="AB88" s="52"/>
    </row>
    <row r="89" spans="1:28" x14ac:dyDescent="0.25">
      <c r="A89" s="12">
        <v>83</v>
      </c>
      <c r="B89" s="26">
        <v>209293</v>
      </c>
      <c r="C89" s="27">
        <v>44802</v>
      </c>
      <c r="D89" s="28">
        <v>0.82986111111111116</v>
      </c>
      <c r="E89" s="29" t="s">
        <v>194</v>
      </c>
      <c r="F89" s="30" t="s">
        <v>106</v>
      </c>
      <c r="G89" s="31">
        <v>52080</v>
      </c>
      <c r="H89" s="31">
        <v>18480</v>
      </c>
      <c r="I89" s="19">
        <f t="shared" si="13"/>
        <v>33600</v>
      </c>
      <c r="J89" s="20">
        <f t="shared" si="19"/>
        <v>20833230</v>
      </c>
      <c r="K89" s="30" t="s">
        <v>55</v>
      </c>
      <c r="L89" s="32" t="s">
        <v>25</v>
      </c>
      <c r="M89" s="33">
        <v>27</v>
      </c>
      <c r="N89" s="55" t="str">
        <f>IF(R89=0,"",IF(K89="0X50  MM T 2","T_B",IF(K89="0X50  MM T 1","T_A",IF(K89="TERMICO 0X50","T_CMAX",IF(K89="0X50  MM T 1 B","T_A2",IF(K89="0X50  MM T 3","T_C",IF(K89="0X12  MM T 1","T_A1",IF(K89="0X50 MM","CNR",""))))))))</f>
        <v>T_A</v>
      </c>
      <c r="O89" s="34">
        <v>3479764</v>
      </c>
      <c r="P89" s="27">
        <v>44803</v>
      </c>
      <c r="Q89" s="36">
        <v>0.47152777777777777</v>
      </c>
      <c r="R89" s="37">
        <v>51880</v>
      </c>
      <c r="S89" s="37">
        <v>18710</v>
      </c>
      <c r="T89" s="21">
        <f t="shared" si="14"/>
        <v>33170</v>
      </c>
      <c r="U89" s="22">
        <f t="shared" si="20"/>
        <v>20821640</v>
      </c>
      <c r="V89" s="117" t="s">
        <v>157</v>
      </c>
      <c r="W89" s="118" t="s">
        <v>102</v>
      </c>
      <c r="X89" s="23">
        <f t="shared" si="15"/>
        <v>-430</v>
      </c>
      <c r="Y89" s="24">
        <f t="shared" si="16"/>
        <v>-1.2797619047619047E-2</v>
      </c>
      <c r="Z89" s="25" t="str">
        <f t="shared" si="17"/>
        <v>Descargado</v>
      </c>
      <c r="AA89" s="25">
        <f t="shared" ca="1" si="18"/>
        <v>0.64166666667006211</v>
      </c>
      <c r="AB89" s="52"/>
    </row>
    <row r="90" spans="1:28" x14ac:dyDescent="0.25">
      <c r="A90" s="12">
        <v>84</v>
      </c>
      <c r="B90" s="26">
        <v>209294</v>
      </c>
      <c r="C90" s="27">
        <v>44802</v>
      </c>
      <c r="D90" s="28">
        <v>0.83263888888888893</v>
      </c>
      <c r="E90" s="29" t="s">
        <v>165</v>
      </c>
      <c r="F90" s="30" t="s">
        <v>106</v>
      </c>
      <c r="G90" s="31">
        <v>48880</v>
      </c>
      <c r="H90" s="31">
        <v>17240</v>
      </c>
      <c r="I90" s="19">
        <f t="shared" si="13"/>
        <v>31640</v>
      </c>
      <c r="J90" s="20">
        <f t="shared" si="19"/>
        <v>20864870</v>
      </c>
      <c r="K90" s="30" t="s">
        <v>55</v>
      </c>
      <c r="L90" s="32" t="s">
        <v>32</v>
      </c>
      <c r="M90" s="33">
        <v>27</v>
      </c>
      <c r="N90" s="55" t="str">
        <f>IF(R90=0,"",IF(K90="0X50  MM T 2","T_B",IF(K90="0X50  MM T 1","T_A",IF(K90="TERMICO 0X50","T_CMAX",IF(K90="0X50  MM T 1 B","T_A2",IF(K90="0X50  MM T 3","T_C",IF(K90="0X12  MM T 1","T_A1",IF(K90="0X50 MM","CNR",""))))))))</f>
        <v>T_A</v>
      </c>
      <c r="O90" s="34">
        <v>3480084</v>
      </c>
      <c r="P90" s="27">
        <v>44803</v>
      </c>
      <c r="Q90" s="36">
        <v>0.57152777777777775</v>
      </c>
      <c r="R90" s="37">
        <v>48740</v>
      </c>
      <c r="S90" s="37">
        <v>17170</v>
      </c>
      <c r="T90" s="21">
        <f t="shared" si="14"/>
        <v>31570</v>
      </c>
      <c r="U90" s="22">
        <f t="shared" si="20"/>
        <v>20853210</v>
      </c>
      <c r="V90" s="117" t="s">
        <v>157</v>
      </c>
      <c r="W90" s="118" t="s">
        <v>102</v>
      </c>
      <c r="X90" s="23">
        <f t="shared" si="15"/>
        <v>-70</v>
      </c>
      <c r="Y90" s="24">
        <f t="shared" si="16"/>
        <v>-2.2123893805309734E-3</v>
      </c>
      <c r="Z90" s="25" t="str">
        <f t="shared" si="17"/>
        <v>Descargado</v>
      </c>
      <c r="AA90" s="25">
        <f t="shared" ca="1" si="18"/>
        <v>0.73888888888905058</v>
      </c>
      <c r="AB90" s="52"/>
    </row>
    <row r="91" spans="1:28" x14ac:dyDescent="0.25">
      <c r="A91" s="12">
        <v>85</v>
      </c>
      <c r="B91" s="26">
        <v>209295</v>
      </c>
      <c r="C91" s="27">
        <v>44802</v>
      </c>
      <c r="D91" s="28">
        <v>0.84722222222222221</v>
      </c>
      <c r="E91" s="29" t="s">
        <v>219</v>
      </c>
      <c r="F91" s="30" t="s">
        <v>106</v>
      </c>
      <c r="G91" s="31">
        <v>52390</v>
      </c>
      <c r="H91" s="31">
        <v>18650</v>
      </c>
      <c r="I91" s="19">
        <f t="shared" si="13"/>
        <v>33740</v>
      </c>
      <c r="J91" s="20">
        <f t="shared" si="19"/>
        <v>20898610</v>
      </c>
      <c r="K91" s="30" t="s">
        <v>55</v>
      </c>
      <c r="L91" s="32" t="s">
        <v>25</v>
      </c>
      <c r="M91" s="33">
        <v>27</v>
      </c>
      <c r="N91" s="55" t="str">
        <f>IF(R91=0,"",IF(K91="0X50  MM T 2","T_B",IF(K91="0X50  MM T 1","T_A",IF(K91="TERMICO 0X50","T_CMAX",IF(K91="0X50  MM T 1 B","T_A2",IF(K91="0X50  MM T 3","T_C",IF(K91="0X12  MM T 1","T_A1",IF(K91="0X50 MM","CNR",""))))))))</f>
        <v>T_A</v>
      </c>
      <c r="O91" s="34">
        <v>3479844</v>
      </c>
      <c r="P91" s="27">
        <v>44803</v>
      </c>
      <c r="Q91" s="36">
        <v>0.47847222222222219</v>
      </c>
      <c r="R91" s="37">
        <v>52420</v>
      </c>
      <c r="S91" s="37">
        <v>18990</v>
      </c>
      <c r="T91" s="21">
        <f t="shared" si="14"/>
        <v>33430</v>
      </c>
      <c r="U91" s="22">
        <f t="shared" si="20"/>
        <v>20886640</v>
      </c>
      <c r="V91" s="117" t="s">
        <v>157</v>
      </c>
      <c r="W91" s="118" t="s">
        <v>102</v>
      </c>
      <c r="X91" s="23">
        <f t="shared" si="15"/>
        <v>-310</v>
      </c>
      <c r="Y91" s="24">
        <f t="shared" si="16"/>
        <v>-9.1879075281564911E-3</v>
      </c>
      <c r="Z91" s="25" t="str">
        <f t="shared" si="17"/>
        <v>Descargado</v>
      </c>
      <c r="AA91" s="25">
        <f t="shared" ca="1" si="18"/>
        <v>0.63125000000582077</v>
      </c>
      <c r="AB91" s="52"/>
    </row>
    <row r="92" spans="1:28" x14ac:dyDescent="0.25">
      <c r="A92" s="12">
        <v>86</v>
      </c>
      <c r="B92" s="26">
        <v>209296</v>
      </c>
      <c r="C92" s="27">
        <v>44802</v>
      </c>
      <c r="D92" s="28">
        <v>0.85555555555555562</v>
      </c>
      <c r="E92" s="29" t="s">
        <v>229</v>
      </c>
      <c r="F92" s="30" t="s">
        <v>106</v>
      </c>
      <c r="G92" s="31">
        <v>51980</v>
      </c>
      <c r="H92" s="31">
        <v>18690</v>
      </c>
      <c r="I92" s="19">
        <f t="shared" si="13"/>
        <v>33290</v>
      </c>
      <c r="J92" s="20">
        <f t="shared" si="19"/>
        <v>20931900</v>
      </c>
      <c r="K92" s="30" t="s">
        <v>55</v>
      </c>
      <c r="L92" s="32" t="s">
        <v>25</v>
      </c>
      <c r="M92" s="33">
        <v>27</v>
      </c>
      <c r="N92" s="55" t="str">
        <f>IF(R92=0,"",IF(K92="0X50  MM T 2","T_B",IF(K92="0X50  MM T 1","T_A",IF(K92="TERMICO 0X50","T_CMAX",IF(K92="0X50  MM T 1 B","T_A2",IF(K92="0X50  MM T 3","T_C",IF(K92="0X12  MM T 1","T_A1",IF(K92="0X50 MM","CNR",""))))))))</f>
        <v>T_A</v>
      </c>
      <c r="O92" s="34">
        <v>3479784</v>
      </c>
      <c r="P92" s="27">
        <v>44803</v>
      </c>
      <c r="Q92" s="36">
        <v>0.47291666666666665</v>
      </c>
      <c r="R92" s="37">
        <v>51760</v>
      </c>
      <c r="S92" s="37">
        <v>18850</v>
      </c>
      <c r="T92" s="21">
        <f t="shared" si="14"/>
        <v>32910</v>
      </c>
      <c r="U92" s="22">
        <f t="shared" si="20"/>
        <v>20919550</v>
      </c>
      <c r="V92" s="117" t="s">
        <v>157</v>
      </c>
      <c r="W92" s="118" t="s">
        <v>102</v>
      </c>
      <c r="X92" s="23">
        <f t="shared" si="15"/>
        <v>-380</v>
      </c>
      <c r="Y92" s="24">
        <f t="shared" si="16"/>
        <v>-1.1414839291078402E-2</v>
      </c>
      <c r="Z92" s="25" t="str">
        <f t="shared" si="17"/>
        <v>Descargado</v>
      </c>
      <c r="AA92" s="25">
        <f t="shared" ca="1" si="18"/>
        <v>0.61736111110803904</v>
      </c>
      <c r="AB92" s="52"/>
    </row>
    <row r="93" spans="1:28" x14ac:dyDescent="0.25">
      <c r="A93" s="12">
        <v>87</v>
      </c>
      <c r="B93" s="26">
        <v>209297</v>
      </c>
      <c r="C93" s="27">
        <v>44802</v>
      </c>
      <c r="D93" s="28">
        <v>0.86111111111111116</v>
      </c>
      <c r="E93" s="29" t="s">
        <v>192</v>
      </c>
      <c r="F93" s="30" t="s">
        <v>106</v>
      </c>
      <c r="G93" s="31">
        <v>52300</v>
      </c>
      <c r="H93" s="31">
        <v>17220</v>
      </c>
      <c r="I93" s="19">
        <f t="shared" si="13"/>
        <v>35080</v>
      </c>
      <c r="J93" s="20">
        <f t="shared" si="19"/>
        <v>20966980</v>
      </c>
      <c r="K93" s="30" t="s">
        <v>177</v>
      </c>
      <c r="L93" s="32" t="s">
        <v>193</v>
      </c>
      <c r="M93" s="33">
        <v>26</v>
      </c>
      <c r="N93" s="55" t="str">
        <f>IF(R93=0,"",IF(K93="0X50  MM T 2","T_B",IF(K93="0X50  MM T 1","T_A",IF(K93="TERMICO 0X50","T_CMAX",IF(K93="0X50  MM T 4","T_D",IF(K93="0X50  MM T 3","T_C",IF(K93="0X12  MM T 1","T_A1",IF(K93="0X50 MM","CNR",""))))))))</f>
        <v>T_D</v>
      </c>
      <c r="O93" s="34">
        <v>3479324</v>
      </c>
      <c r="P93" s="27">
        <v>44803</v>
      </c>
      <c r="Q93" s="36">
        <v>0.3756944444444445</v>
      </c>
      <c r="R93" s="37">
        <v>52320</v>
      </c>
      <c r="S93" s="37">
        <v>17370</v>
      </c>
      <c r="T93" s="21">
        <f t="shared" si="14"/>
        <v>34950</v>
      </c>
      <c r="U93" s="22">
        <f t="shared" si="20"/>
        <v>20954500</v>
      </c>
      <c r="V93" s="117" t="s">
        <v>157</v>
      </c>
      <c r="W93" s="118" t="s">
        <v>102</v>
      </c>
      <c r="X93" s="23">
        <f t="shared" si="15"/>
        <v>-130</v>
      </c>
      <c r="Y93" s="24">
        <f t="shared" si="16"/>
        <v>-3.7058152793614596E-3</v>
      </c>
      <c r="Z93" s="25" t="str">
        <f t="shared" si="17"/>
        <v>Descargado</v>
      </c>
      <c r="AA93" s="25">
        <f t="shared" ca="1" si="18"/>
        <v>0.51458333333721384</v>
      </c>
      <c r="AB93" s="52"/>
    </row>
    <row r="94" spans="1:28" x14ac:dyDescent="0.25">
      <c r="A94" s="12">
        <v>88</v>
      </c>
      <c r="B94" s="26">
        <v>209298</v>
      </c>
      <c r="C94" s="27">
        <v>44802</v>
      </c>
      <c r="D94" s="28">
        <v>0.86805555555555547</v>
      </c>
      <c r="E94" s="29" t="s">
        <v>168</v>
      </c>
      <c r="F94" s="30" t="s">
        <v>106</v>
      </c>
      <c r="G94" s="31">
        <v>48900</v>
      </c>
      <c r="H94" s="31">
        <v>17620</v>
      </c>
      <c r="I94" s="19">
        <f t="shared" si="13"/>
        <v>31280</v>
      </c>
      <c r="J94" s="20">
        <f t="shared" si="19"/>
        <v>20998260</v>
      </c>
      <c r="K94" s="30" t="s">
        <v>177</v>
      </c>
      <c r="L94" s="32" t="s">
        <v>32</v>
      </c>
      <c r="M94" s="33">
        <v>26</v>
      </c>
      <c r="N94" s="55" t="str">
        <f>IF(R94=0,"",IF(K94="0X50  MM T 2","T_B",IF(K94="0X50  MM T 1","T_A",IF(K94="TERMICO 0X50","T_CMAX",IF(K94="0X50  MM T 4","T_D",IF(K94="0X50  MM T 3","T_C",IF(K94="0X12  MM T 1","T_A1",IF(K94="0X50 MM","CNR",""))))))))</f>
        <v>T_D</v>
      </c>
      <c r="O94" s="34">
        <v>3479304</v>
      </c>
      <c r="P94" s="27">
        <v>44803</v>
      </c>
      <c r="Q94" s="36">
        <v>0.37361111111111112</v>
      </c>
      <c r="R94" s="37">
        <v>49000</v>
      </c>
      <c r="S94" s="37">
        <v>17670</v>
      </c>
      <c r="T94" s="21">
        <f t="shared" si="14"/>
        <v>31330</v>
      </c>
      <c r="U94" s="22">
        <f t="shared" si="20"/>
        <v>20985830</v>
      </c>
      <c r="V94" s="117" t="s">
        <v>157</v>
      </c>
      <c r="W94" s="118" t="s">
        <v>102</v>
      </c>
      <c r="X94" s="23">
        <f t="shared" si="15"/>
        <v>50</v>
      </c>
      <c r="Y94" s="24">
        <f t="shared" si="16"/>
        <v>1.59846547314578E-3</v>
      </c>
      <c r="Z94" s="25" t="str">
        <f t="shared" si="17"/>
        <v>Descargado</v>
      </c>
      <c r="AA94" s="25">
        <f t="shared" ca="1" si="18"/>
        <v>0.50555555555911269</v>
      </c>
      <c r="AB94" s="52"/>
    </row>
    <row r="95" spans="1:28" x14ac:dyDescent="0.25">
      <c r="A95" s="12">
        <v>89</v>
      </c>
      <c r="B95" s="26">
        <v>209299</v>
      </c>
      <c r="C95" s="27">
        <v>44802</v>
      </c>
      <c r="D95" s="28">
        <v>0.87986111111111109</v>
      </c>
      <c r="E95" s="29" t="s">
        <v>230</v>
      </c>
      <c r="F95" s="30" t="s">
        <v>106</v>
      </c>
      <c r="G95" s="31">
        <v>52180</v>
      </c>
      <c r="H95" s="31">
        <v>18120</v>
      </c>
      <c r="I95" s="19">
        <f t="shared" si="13"/>
        <v>34060</v>
      </c>
      <c r="J95" s="20">
        <f t="shared" si="19"/>
        <v>21032320</v>
      </c>
      <c r="K95" s="30" t="s">
        <v>55</v>
      </c>
      <c r="L95" s="32" t="s">
        <v>25</v>
      </c>
      <c r="M95" s="33">
        <v>27</v>
      </c>
      <c r="N95" s="55" t="str">
        <f t="shared" ref="N95:N108" si="21">IF(R95=0,"",IF(K95="0X50  MM T 2","T_B",IF(K95="0X50  MM T 1","T_A",IF(K95="TERMICO 0X50","T_CMAX",IF(K95="0X50  MM T 1 B","T_A2",IF(K95="0X50  MM T 3","T_C",IF(K95="0X12  MM T 1","T_A1",IF(K95="0X50 MM","CNR",""))))))))</f>
        <v>T_A</v>
      </c>
      <c r="O95" s="34">
        <v>3480164</v>
      </c>
      <c r="P95" s="27">
        <v>44803</v>
      </c>
      <c r="Q95" s="36">
        <v>0.58888888888888891</v>
      </c>
      <c r="R95" s="37">
        <v>52000</v>
      </c>
      <c r="S95" s="37">
        <v>18100</v>
      </c>
      <c r="T95" s="21">
        <f t="shared" si="14"/>
        <v>33900</v>
      </c>
      <c r="U95" s="22">
        <f t="shared" si="20"/>
        <v>21019730</v>
      </c>
      <c r="V95" s="117" t="s">
        <v>157</v>
      </c>
      <c r="W95" s="118" t="s">
        <v>102</v>
      </c>
      <c r="X95" s="23">
        <f t="shared" si="15"/>
        <v>-160</v>
      </c>
      <c r="Y95" s="24">
        <f t="shared" si="16"/>
        <v>-4.6975924838520257E-3</v>
      </c>
      <c r="Z95" s="25" t="str">
        <f t="shared" si="17"/>
        <v>Descargado</v>
      </c>
      <c r="AA95" s="25">
        <f t="shared" ca="1" si="18"/>
        <v>0.70902777777519077</v>
      </c>
      <c r="AB95" s="52"/>
    </row>
    <row r="96" spans="1:28" x14ac:dyDescent="0.25">
      <c r="A96" s="12">
        <v>90</v>
      </c>
      <c r="B96" s="26">
        <v>209300</v>
      </c>
      <c r="C96" s="27">
        <v>44802</v>
      </c>
      <c r="D96" s="28">
        <v>0.8965277777777777</v>
      </c>
      <c r="E96" s="29" t="s">
        <v>212</v>
      </c>
      <c r="F96" s="30" t="s">
        <v>106</v>
      </c>
      <c r="G96" s="31">
        <v>52200</v>
      </c>
      <c r="H96" s="31">
        <v>17840</v>
      </c>
      <c r="I96" s="19">
        <f t="shared" si="13"/>
        <v>34360</v>
      </c>
      <c r="J96" s="20">
        <f t="shared" si="19"/>
        <v>21066680</v>
      </c>
      <c r="K96" s="30" t="s">
        <v>55</v>
      </c>
      <c r="L96" s="32" t="s">
        <v>25</v>
      </c>
      <c r="M96" s="33">
        <v>27</v>
      </c>
      <c r="N96" s="55" t="str">
        <f t="shared" si="21"/>
        <v>T_A</v>
      </c>
      <c r="O96" s="34">
        <v>3480165</v>
      </c>
      <c r="P96" s="27">
        <v>44803</v>
      </c>
      <c r="Q96" s="36">
        <v>0.58958333333333335</v>
      </c>
      <c r="R96" s="37">
        <v>52460</v>
      </c>
      <c r="S96" s="37">
        <v>18190</v>
      </c>
      <c r="T96" s="21">
        <f t="shared" si="14"/>
        <v>34270</v>
      </c>
      <c r="U96" s="22">
        <f t="shared" si="20"/>
        <v>21054000</v>
      </c>
      <c r="V96" s="117" t="s">
        <v>157</v>
      </c>
      <c r="W96" s="118" t="s">
        <v>102</v>
      </c>
      <c r="X96" s="23">
        <f t="shared" si="15"/>
        <v>-90</v>
      </c>
      <c r="Y96" s="24">
        <f t="shared" si="16"/>
        <v>-2.6193247962747381E-3</v>
      </c>
      <c r="Z96" s="25" t="str">
        <f t="shared" si="17"/>
        <v>Descargado</v>
      </c>
      <c r="AA96" s="25">
        <f t="shared" ca="1" si="18"/>
        <v>0.69305555555911269</v>
      </c>
      <c r="AB96" s="52"/>
    </row>
    <row r="97" spans="1:28" x14ac:dyDescent="0.25">
      <c r="A97" s="12">
        <v>91</v>
      </c>
      <c r="B97" s="26">
        <v>205486</v>
      </c>
      <c r="C97" s="27">
        <v>44802</v>
      </c>
      <c r="D97" s="28">
        <v>0.90902777777777777</v>
      </c>
      <c r="E97" s="29" t="s">
        <v>137</v>
      </c>
      <c r="F97" s="30" t="s">
        <v>106</v>
      </c>
      <c r="G97" s="31">
        <v>48820</v>
      </c>
      <c r="H97" s="31">
        <v>17730</v>
      </c>
      <c r="I97" s="19">
        <f t="shared" si="13"/>
        <v>31090</v>
      </c>
      <c r="J97" s="20">
        <f t="shared" si="19"/>
        <v>21097770</v>
      </c>
      <c r="K97" s="30" t="s">
        <v>55</v>
      </c>
      <c r="L97" s="32" t="s">
        <v>32</v>
      </c>
      <c r="M97" s="33">
        <v>27</v>
      </c>
      <c r="N97" s="55" t="str">
        <f t="shared" si="21"/>
        <v>T_A</v>
      </c>
      <c r="O97" s="34">
        <v>3480384</v>
      </c>
      <c r="P97" s="27">
        <v>44803</v>
      </c>
      <c r="Q97" s="36">
        <v>0.61388888888888882</v>
      </c>
      <c r="R97" s="37">
        <v>48860</v>
      </c>
      <c r="S97" s="37">
        <v>17840</v>
      </c>
      <c r="T97" s="21">
        <f t="shared" si="14"/>
        <v>31020</v>
      </c>
      <c r="U97" s="22">
        <f t="shared" si="20"/>
        <v>21085020</v>
      </c>
      <c r="V97" s="117" t="s">
        <v>157</v>
      </c>
      <c r="W97" s="118" t="s">
        <v>102</v>
      </c>
      <c r="X97" s="23">
        <f t="shared" si="15"/>
        <v>-70</v>
      </c>
      <c r="Y97" s="24">
        <f t="shared" si="16"/>
        <v>-2.2515278224509491E-3</v>
      </c>
      <c r="Z97" s="25" t="str">
        <f t="shared" si="17"/>
        <v>Descargado</v>
      </c>
      <c r="AA97" s="25">
        <f t="shared" ca="1" si="18"/>
        <v>0.70486111110949423</v>
      </c>
      <c r="AB97" s="52"/>
    </row>
    <row r="98" spans="1:28" x14ac:dyDescent="0.25">
      <c r="A98" s="12">
        <v>92</v>
      </c>
      <c r="B98" s="26">
        <v>205490</v>
      </c>
      <c r="C98" s="27">
        <v>44802</v>
      </c>
      <c r="D98" s="28">
        <v>0.94444444444444453</v>
      </c>
      <c r="E98" s="29" t="s">
        <v>231</v>
      </c>
      <c r="F98" s="30" t="s">
        <v>106</v>
      </c>
      <c r="G98" s="31">
        <v>51840</v>
      </c>
      <c r="H98" s="31">
        <v>18100</v>
      </c>
      <c r="I98" s="19">
        <f t="shared" si="13"/>
        <v>33740</v>
      </c>
      <c r="J98" s="20">
        <f t="shared" si="19"/>
        <v>21131510</v>
      </c>
      <c r="K98" s="30" t="s">
        <v>55</v>
      </c>
      <c r="L98" s="32" t="s">
        <v>25</v>
      </c>
      <c r="M98" s="33">
        <v>27</v>
      </c>
      <c r="N98" s="55" t="str">
        <f t="shared" si="21"/>
        <v>T_A</v>
      </c>
      <c r="O98" s="34">
        <v>3480284</v>
      </c>
      <c r="P98" s="27">
        <v>44803</v>
      </c>
      <c r="Q98" s="36">
        <v>0.60486111111111118</v>
      </c>
      <c r="R98" s="37">
        <v>51620</v>
      </c>
      <c r="S98" s="37">
        <v>18160</v>
      </c>
      <c r="T98" s="21">
        <f t="shared" si="14"/>
        <v>33460</v>
      </c>
      <c r="U98" s="22">
        <f t="shared" si="20"/>
        <v>21118480</v>
      </c>
      <c r="V98" s="117" t="s">
        <v>157</v>
      </c>
      <c r="W98" s="118" t="s">
        <v>102</v>
      </c>
      <c r="X98" s="23">
        <f t="shared" si="15"/>
        <v>-280</v>
      </c>
      <c r="Y98" s="24">
        <f t="shared" si="16"/>
        <v>-8.2987551867219917E-3</v>
      </c>
      <c r="Z98" s="25" t="str">
        <f t="shared" si="17"/>
        <v>Descargado</v>
      </c>
      <c r="AA98" s="25">
        <f t="shared" ca="1" si="18"/>
        <v>0.66041666666569654</v>
      </c>
      <c r="AB98" s="52"/>
    </row>
    <row r="99" spans="1:28" x14ac:dyDescent="0.25">
      <c r="A99" s="12">
        <v>93</v>
      </c>
      <c r="B99" s="26">
        <v>205491</v>
      </c>
      <c r="C99" s="27">
        <v>44802</v>
      </c>
      <c r="D99" s="28">
        <v>0.95416666666666661</v>
      </c>
      <c r="E99" s="29" t="s">
        <v>232</v>
      </c>
      <c r="F99" s="30" t="s">
        <v>106</v>
      </c>
      <c r="G99" s="31">
        <v>52390</v>
      </c>
      <c r="H99" s="31">
        <v>18840</v>
      </c>
      <c r="I99" s="19">
        <f t="shared" si="13"/>
        <v>33550</v>
      </c>
      <c r="J99" s="20">
        <f t="shared" si="19"/>
        <v>21165060</v>
      </c>
      <c r="K99" s="30" t="s">
        <v>55</v>
      </c>
      <c r="L99" s="32" t="s">
        <v>25</v>
      </c>
      <c r="M99" s="33">
        <v>27</v>
      </c>
      <c r="N99" s="55" t="str">
        <f t="shared" si="21"/>
        <v>T_A</v>
      </c>
      <c r="O99" s="34">
        <v>3480504</v>
      </c>
      <c r="P99" s="27">
        <v>44803</v>
      </c>
      <c r="Q99" s="36">
        <v>0.64097222222222217</v>
      </c>
      <c r="R99" s="37">
        <v>52540</v>
      </c>
      <c r="S99" s="37">
        <v>18900</v>
      </c>
      <c r="T99" s="21">
        <f t="shared" si="14"/>
        <v>33640</v>
      </c>
      <c r="U99" s="22">
        <f t="shared" si="20"/>
        <v>21152120</v>
      </c>
      <c r="V99" s="117" t="s">
        <v>157</v>
      </c>
      <c r="W99" s="118" t="s">
        <v>102</v>
      </c>
      <c r="X99" s="23">
        <f t="shared" si="15"/>
        <v>90</v>
      </c>
      <c r="Y99" s="24">
        <f t="shared" si="16"/>
        <v>2.6825633383010432E-3</v>
      </c>
      <c r="Z99" s="25" t="str">
        <f t="shared" si="17"/>
        <v>Descargado</v>
      </c>
      <c r="AA99" s="25">
        <f t="shared" ca="1" si="18"/>
        <v>0.68680555555329192</v>
      </c>
      <c r="AB99" s="52"/>
    </row>
    <row r="100" spans="1:28" x14ac:dyDescent="0.25">
      <c r="A100" s="12">
        <v>94</v>
      </c>
      <c r="B100" s="26">
        <v>205493</v>
      </c>
      <c r="C100" s="27">
        <v>44802</v>
      </c>
      <c r="D100" s="28">
        <v>0.96458333333333324</v>
      </c>
      <c r="E100" s="29" t="s">
        <v>171</v>
      </c>
      <c r="F100" s="30" t="s">
        <v>106</v>
      </c>
      <c r="G100" s="31">
        <v>48680</v>
      </c>
      <c r="H100" s="31">
        <v>17410</v>
      </c>
      <c r="I100" s="19">
        <f t="shared" si="13"/>
        <v>31270</v>
      </c>
      <c r="J100" s="20">
        <f t="shared" si="19"/>
        <v>21196330</v>
      </c>
      <c r="K100" s="30" t="s">
        <v>55</v>
      </c>
      <c r="L100" s="32" t="s">
        <v>32</v>
      </c>
      <c r="M100" s="33">
        <v>27</v>
      </c>
      <c r="N100" s="55" t="str">
        <f t="shared" si="21"/>
        <v>T_A</v>
      </c>
      <c r="O100" s="34">
        <v>3481164</v>
      </c>
      <c r="P100" s="27">
        <v>44803</v>
      </c>
      <c r="Q100" s="36">
        <v>0.75208333333333333</v>
      </c>
      <c r="R100" s="37">
        <v>48460</v>
      </c>
      <c r="S100" s="37">
        <v>17360</v>
      </c>
      <c r="T100" s="21">
        <f t="shared" si="14"/>
        <v>31100</v>
      </c>
      <c r="U100" s="22">
        <f t="shared" si="20"/>
        <v>21183220</v>
      </c>
      <c r="V100" s="117" t="s">
        <v>157</v>
      </c>
      <c r="W100" s="118" t="s">
        <v>102</v>
      </c>
      <c r="X100" s="23">
        <f t="shared" si="15"/>
        <v>-170</v>
      </c>
      <c r="Y100" s="24">
        <f t="shared" si="16"/>
        <v>-5.4365206267988483E-3</v>
      </c>
      <c r="Z100" s="25" t="str">
        <f t="shared" si="17"/>
        <v>Descargado</v>
      </c>
      <c r="AA100" s="25">
        <f t="shared" ca="1" si="18"/>
        <v>0.78749999999854481</v>
      </c>
      <c r="AB100" s="52"/>
    </row>
    <row r="101" spans="1:28" x14ac:dyDescent="0.25">
      <c r="A101" s="12">
        <v>95</v>
      </c>
      <c r="B101" s="26">
        <v>205495</v>
      </c>
      <c r="C101" s="27">
        <v>44802</v>
      </c>
      <c r="D101" s="28">
        <v>0.98263888888888884</v>
      </c>
      <c r="E101" s="29" t="s">
        <v>166</v>
      </c>
      <c r="F101" s="30" t="s">
        <v>106</v>
      </c>
      <c r="G101" s="31">
        <v>48750</v>
      </c>
      <c r="H101" s="31">
        <v>17320</v>
      </c>
      <c r="I101" s="19">
        <f t="shared" si="13"/>
        <v>31430</v>
      </c>
      <c r="J101" s="20">
        <f t="shared" si="19"/>
        <v>21227760</v>
      </c>
      <c r="K101" s="30" t="s">
        <v>55</v>
      </c>
      <c r="L101" s="32" t="s">
        <v>32</v>
      </c>
      <c r="M101" s="33">
        <v>27</v>
      </c>
      <c r="N101" s="55" t="str">
        <f t="shared" si="21"/>
        <v>T_A</v>
      </c>
      <c r="O101" s="34">
        <v>3480385</v>
      </c>
      <c r="P101" s="27">
        <v>44803</v>
      </c>
      <c r="Q101" s="36">
        <v>0.61597222222222225</v>
      </c>
      <c r="R101" s="37">
        <v>48580</v>
      </c>
      <c r="S101" s="37">
        <v>17220</v>
      </c>
      <c r="T101" s="21">
        <f t="shared" si="14"/>
        <v>31360</v>
      </c>
      <c r="U101" s="22">
        <f t="shared" si="20"/>
        <v>21214580</v>
      </c>
      <c r="V101" s="117" t="s">
        <v>157</v>
      </c>
      <c r="W101" s="118" t="s">
        <v>102</v>
      </c>
      <c r="X101" s="23">
        <f t="shared" si="15"/>
        <v>-70</v>
      </c>
      <c r="Y101" s="24">
        <f t="shared" si="16"/>
        <v>-2.2271714922048997E-3</v>
      </c>
      <c r="Z101" s="25" t="str">
        <f t="shared" si="17"/>
        <v>Descargado</v>
      </c>
      <c r="AA101" s="25">
        <f t="shared" ca="1" si="18"/>
        <v>0.63333333333139308</v>
      </c>
      <c r="AB101" s="52"/>
    </row>
    <row r="102" spans="1:28" x14ac:dyDescent="0.25">
      <c r="A102" s="12">
        <v>96</v>
      </c>
      <c r="B102" s="26">
        <v>205496</v>
      </c>
      <c r="C102" s="27">
        <v>44802</v>
      </c>
      <c r="D102" s="28">
        <v>0.99930555555555556</v>
      </c>
      <c r="E102" s="29" t="s">
        <v>233</v>
      </c>
      <c r="F102" s="30" t="s">
        <v>106</v>
      </c>
      <c r="G102" s="31">
        <v>52200</v>
      </c>
      <c r="H102" s="31">
        <v>17540</v>
      </c>
      <c r="I102" s="19">
        <f t="shared" si="13"/>
        <v>34660</v>
      </c>
      <c r="J102" s="20">
        <f t="shared" si="19"/>
        <v>21262420</v>
      </c>
      <c r="K102" s="30" t="s">
        <v>55</v>
      </c>
      <c r="L102" s="32" t="s">
        <v>25</v>
      </c>
      <c r="M102" s="33">
        <v>27</v>
      </c>
      <c r="N102" s="55" t="str">
        <f t="shared" si="21"/>
        <v>T_A</v>
      </c>
      <c r="O102" s="34">
        <v>3481084</v>
      </c>
      <c r="P102" s="27">
        <v>44803</v>
      </c>
      <c r="Q102" s="36">
        <v>0.89861111111111114</v>
      </c>
      <c r="R102" s="37">
        <v>52140</v>
      </c>
      <c r="S102" s="37">
        <v>17430</v>
      </c>
      <c r="T102" s="21">
        <f t="shared" si="14"/>
        <v>34710</v>
      </c>
      <c r="U102" s="22">
        <f t="shared" si="20"/>
        <v>21249290</v>
      </c>
      <c r="V102" s="117" t="s">
        <v>157</v>
      </c>
      <c r="W102" s="118" t="s">
        <v>102</v>
      </c>
      <c r="X102" s="23">
        <f t="shared" si="15"/>
        <v>50</v>
      </c>
      <c r="Y102" s="24">
        <f t="shared" si="16"/>
        <v>1.4425851125216388E-3</v>
      </c>
      <c r="Z102" s="25" t="str">
        <f t="shared" si="17"/>
        <v>Descargado</v>
      </c>
      <c r="AA102" s="25">
        <f t="shared" ca="1" si="18"/>
        <v>0.89930555555474712</v>
      </c>
      <c r="AB102" s="52"/>
    </row>
    <row r="103" spans="1:28" x14ac:dyDescent="0.25">
      <c r="A103" s="12">
        <v>97</v>
      </c>
      <c r="B103" s="26">
        <v>206950</v>
      </c>
      <c r="C103" s="27">
        <v>44802</v>
      </c>
      <c r="D103" s="28">
        <v>0.49305555555555558</v>
      </c>
      <c r="E103" s="29" t="s">
        <v>237</v>
      </c>
      <c r="F103" s="30" t="s">
        <v>106</v>
      </c>
      <c r="G103" s="31">
        <v>48860</v>
      </c>
      <c r="H103" s="31">
        <v>17890</v>
      </c>
      <c r="I103" s="19">
        <f t="shared" si="13"/>
        <v>30970</v>
      </c>
      <c r="J103" s="20">
        <f t="shared" si="19"/>
        <v>21293390</v>
      </c>
      <c r="K103" s="30" t="s">
        <v>55</v>
      </c>
      <c r="L103" s="32" t="s">
        <v>32</v>
      </c>
      <c r="M103" s="33">
        <v>27</v>
      </c>
      <c r="N103" s="55" t="str">
        <f t="shared" si="21"/>
        <v>T_A</v>
      </c>
      <c r="O103" s="34">
        <v>3479086</v>
      </c>
      <c r="P103" s="35">
        <v>44802</v>
      </c>
      <c r="Q103" s="36">
        <v>0.91111111111111109</v>
      </c>
      <c r="R103" s="37">
        <v>48720</v>
      </c>
      <c r="S103" s="37">
        <v>17780</v>
      </c>
      <c r="T103" s="21">
        <f t="shared" si="14"/>
        <v>30940</v>
      </c>
      <c r="U103" s="22">
        <f t="shared" si="20"/>
        <v>21280230</v>
      </c>
      <c r="V103" s="117" t="s">
        <v>157</v>
      </c>
      <c r="W103" s="118" t="s">
        <v>102</v>
      </c>
      <c r="X103" s="23">
        <f t="shared" si="15"/>
        <v>-30</v>
      </c>
      <c r="Y103" s="24">
        <f t="shared" si="16"/>
        <v>-9.686793671294801E-4</v>
      </c>
      <c r="Z103" s="25" t="str">
        <f t="shared" si="17"/>
        <v>Descargado</v>
      </c>
      <c r="AA103" s="25">
        <f t="shared" ca="1" si="18"/>
        <v>0.4180555555576575</v>
      </c>
      <c r="AB103" s="52"/>
    </row>
    <row r="104" spans="1:28" x14ac:dyDescent="0.25">
      <c r="A104" s="12">
        <v>98</v>
      </c>
      <c r="B104" s="26">
        <v>205497</v>
      </c>
      <c r="C104" s="27">
        <v>44803</v>
      </c>
      <c r="D104" s="28">
        <v>6.805555555555555E-2</v>
      </c>
      <c r="E104" s="29" t="s">
        <v>169</v>
      </c>
      <c r="F104" s="30" t="s">
        <v>106</v>
      </c>
      <c r="G104" s="31">
        <v>47000</v>
      </c>
      <c r="H104" s="31">
        <v>16400</v>
      </c>
      <c r="I104" s="19">
        <f t="shared" si="13"/>
        <v>30600</v>
      </c>
      <c r="J104" s="20">
        <f t="shared" si="19"/>
        <v>21323990</v>
      </c>
      <c r="K104" s="30" t="s">
        <v>55</v>
      </c>
      <c r="L104" s="32" t="s">
        <v>32</v>
      </c>
      <c r="M104" s="33">
        <v>27</v>
      </c>
      <c r="N104" s="55" t="str">
        <f t="shared" si="21"/>
        <v>T_A</v>
      </c>
      <c r="O104" s="34">
        <v>3480044</v>
      </c>
      <c r="P104" s="27">
        <v>44803</v>
      </c>
      <c r="Q104" s="36">
        <v>0.56111111111111112</v>
      </c>
      <c r="R104" s="37">
        <v>46840</v>
      </c>
      <c r="S104" s="37">
        <v>16350</v>
      </c>
      <c r="T104" s="21">
        <f t="shared" si="14"/>
        <v>30490</v>
      </c>
      <c r="U104" s="22">
        <f t="shared" si="20"/>
        <v>21310720</v>
      </c>
      <c r="V104" s="117" t="s">
        <v>157</v>
      </c>
      <c r="W104" s="118" t="s">
        <v>102</v>
      </c>
      <c r="X104" s="23">
        <f t="shared" si="15"/>
        <v>-110</v>
      </c>
      <c r="Y104" s="24">
        <f t="shared" si="16"/>
        <v>-3.5947712418300652E-3</v>
      </c>
      <c r="Z104" s="25" t="str">
        <f t="shared" si="17"/>
        <v>Descargado</v>
      </c>
      <c r="AA104" s="25">
        <f t="shared" ca="1" si="18"/>
        <v>0.49305555555474712</v>
      </c>
      <c r="AB104" s="52"/>
    </row>
    <row r="105" spans="1:28" x14ac:dyDescent="0.25">
      <c r="A105" s="12">
        <v>99</v>
      </c>
      <c r="B105" s="26">
        <v>205498</v>
      </c>
      <c r="C105" s="27">
        <v>44803</v>
      </c>
      <c r="D105" s="28">
        <v>7.7777777777777779E-2</v>
      </c>
      <c r="E105" s="29" t="s">
        <v>141</v>
      </c>
      <c r="F105" s="30" t="s">
        <v>106</v>
      </c>
      <c r="G105" s="31">
        <v>48900</v>
      </c>
      <c r="H105" s="31">
        <v>17700</v>
      </c>
      <c r="I105" s="19">
        <f t="shared" si="13"/>
        <v>31200</v>
      </c>
      <c r="J105" s="20">
        <f t="shared" si="19"/>
        <v>21355190</v>
      </c>
      <c r="K105" s="30" t="s">
        <v>55</v>
      </c>
      <c r="L105" s="32" t="s">
        <v>32</v>
      </c>
      <c r="M105" s="33">
        <v>27</v>
      </c>
      <c r="N105" s="55" t="str">
        <f t="shared" si="21"/>
        <v>T_A</v>
      </c>
      <c r="O105" s="34">
        <v>3480944</v>
      </c>
      <c r="P105" s="27">
        <v>44803</v>
      </c>
      <c r="Q105" s="36">
        <v>0.72499999999999998</v>
      </c>
      <c r="R105" s="37">
        <v>48980</v>
      </c>
      <c r="S105" s="37">
        <v>17790</v>
      </c>
      <c r="T105" s="21">
        <f t="shared" si="14"/>
        <v>31190</v>
      </c>
      <c r="U105" s="22">
        <f t="shared" si="20"/>
        <v>21341910</v>
      </c>
      <c r="V105" s="117" t="s">
        <v>157</v>
      </c>
      <c r="W105" s="118" t="s">
        <v>102</v>
      </c>
      <c r="X105" s="23">
        <f t="shared" si="15"/>
        <v>-10</v>
      </c>
      <c r="Y105" s="24">
        <f t="shared" si="16"/>
        <v>-3.2051282051282051E-4</v>
      </c>
      <c r="Z105" s="25" t="str">
        <f t="shared" si="17"/>
        <v>Descargado</v>
      </c>
      <c r="AA105" s="25">
        <f t="shared" ca="1" si="18"/>
        <v>0.64722222222189885</v>
      </c>
      <c r="AB105" s="52"/>
    </row>
    <row r="106" spans="1:28" x14ac:dyDescent="0.25">
      <c r="A106" s="12">
        <v>100</v>
      </c>
      <c r="B106" s="26">
        <v>205500</v>
      </c>
      <c r="C106" s="27">
        <v>44803</v>
      </c>
      <c r="D106" s="28">
        <v>9.5138888888888884E-2</v>
      </c>
      <c r="E106" s="29" t="s">
        <v>152</v>
      </c>
      <c r="F106" s="30" t="s">
        <v>106</v>
      </c>
      <c r="G106" s="31">
        <v>52290</v>
      </c>
      <c r="H106" s="31">
        <v>17910</v>
      </c>
      <c r="I106" s="19">
        <f t="shared" si="13"/>
        <v>34380</v>
      </c>
      <c r="J106" s="20">
        <f t="shared" si="19"/>
        <v>21389570</v>
      </c>
      <c r="K106" s="30" t="s">
        <v>55</v>
      </c>
      <c r="L106" s="32" t="s">
        <v>33</v>
      </c>
      <c r="M106" s="33">
        <v>27</v>
      </c>
      <c r="N106" s="55" t="str">
        <f t="shared" si="21"/>
        <v>T_A</v>
      </c>
      <c r="O106" s="34">
        <v>3481543</v>
      </c>
      <c r="P106" s="27">
        <v>44803</v>
      </c>
      <c r="Q106" s="36">
        <v>0.9375</v>
      </c>
      <c r="R106" s="37">
        <v>52220</v>
      </c>
      <c r="S106" s="37">
        <v>17870</v>
      </c>
      <c r="T106" s="21">
        <f t="shared" si="14"/>
        <v>34350</v>
      </c>
      <c r="U106" s="22">
        <f t="shared" si="20"/>
        <v>21376260</v>
      </c>
      <c r="V106" s="117" t="s">
        <v>157</v>
      </c>
      <c r="W106" s="118" t="s">
        <v>102</v>
      </c>
      <c r="X106" s="23">
        <f t="shared" si="15"/>
        <v>-30</v>
      </c>
      <c r="Y106" s="24">
        <f t="shared" si="16"/>
        <v>-8.7260034904013963E-4</v>
      </c>
      <c r="Z106" s="25" t="str">
        <f t="shared" si="17"/>
        <v>Descargado</v>
      </c>
      <c r="AA106" s="25">
        <f t="shared" ca="1" si="18"/>
        <v>0.84236111111385981</v>
      </c>
      <c r="AB106" s="52"/>
    </row>
    <row r="107" spans="1:28" x14ac:dyDescent="0.25">
      <c r="A107" s="12">
        <v>101</v>
      </c>
      <c r="B107" s="26">
        <v>208901</v>
      </c>
      <c r="C107" s="27">
        <v>44803</v>
      </c>
      <c r="D107" s="28">
        <v>0.10972222222222222</v>
      </c>
      <c r="E107" s="29" t="s">
        <v>241</v>
      </c>
      <c r="F107" s="30" t="s">
        <v>106</v>
      </c>
      <c r="G107" s="31">
        <v>52120</v>
      </c>
      <c r="H107" s="31">
        <v>18120</v>
      </c>
      <c r="I107" s="19">
        <f t="shared" si="13"/>
        <v>34000</v>
      </c>
      <c r="J107" s="20">
        <f t="shared" si="19"/>
        <v>21423570</v>
      </c>
      <c r="K107" s="30" t="s">
        <v>55</v>
      </c>
      <c r="L107" s="32" t="s">
        <v>33</v>
      </c>
      <c r="M107" s="33">
        <v>27</v>
      </c>
      <c r="N107" s="55" t="str">
        <f t="shared" si="21"/>
        <v>T_A</v>
      </c>
      <c r="O107" s="34">
        <v>3481524</v>
      </c>
      <c r="P107" s="27">
        <v>44803</v>
      </c>
      <c r="Q107" s="36">
        <v>0.87152777777777779</v>
      </c>
      <c r="R107" s="37">
        <v>51860</v>
      </c>
      <c r="S107" s="37">
        <v>18080</v>
      </c>
      <c r="T107" s="21">
        <f t="shared" si="14"/>
        <v>33780</v>
      </c>
      <c r="U107" s="22">
        <f t="shared" si="20"/>
        <v>21410040</v>
      </c>
      <c r="V107" s="117" t="s">
        <v>157</v>
      </c>
      <c r="W107" s="118" t="s">
        <v>102</v>
      </c>
      <c r="X107" s="23">
        <f t="shared" si="15"/>
        <v>-220</v>
      </c>
      <c r="Y107" s="24">
        <f t="shared" si="16"/>
        <v>-6.4705882352941177E-3</v>
      </c>
      <c r="Z107" s="25" t="str">
        <f t="shared" si="17"/>
        <v>Descargado</v>
      </c>
      <c r="AA107" s="25">
        <f t="shared" ca="1" si="18"/>
        <v>0.7618055555576575</v>
      </c>
      <c r="AB107" s="52"/>
    </row>
    <row r="108" spans="1:28" x14ac:dyDescent="0.25">
      <c r="A108" s="12">
        <v>102</v>
      </c>
      <c r="B108" s="26">
        <v>208902</v>
      </c>
      <c r="C108" s="27">
        <v>44803</v>
      </c>
      <c r="D108" s="28">
        <v>0.10972222222222222</v>
      </c>
      <c r="E108" s="29" t="s">
        <v>236</v>
      </c>
      <c r="F108" s="30" t="s">
        <v>106</v>
      </c>
      <c r="G108" s="31">
        <v>48790</v>
      </c>
      <c r="H108" s="31">
        <v>17500</v>
      </c>
      <c r="I108" s="19">
        <f t="shared" si="13"/>
        <v>31290</v>
      </c>
      <c r="J108" s="20">
        <f t="shared" si="19"/>
        <v>21454860</v>
      </c>
      <c r="K108" s="30" t="s">
        <v>55</v>
      </c>
      <c r="L108" s="32" t="s">
        <v>32</v>
      </c>
      <c r="M108" s="33">
        <v>27</v>
      </c>
      <c r="N108" s="55" t="str">
        <f t="shared" si="21"/>
        <v>T_A</v>
      </c>
      <c r="O108" s="34">
        <v>3480964</v>
      </c>
      <c r="P108" s="27">
        <v>44803</v>
      </c>
      <c r="Q108" s="36">
        <v>0.72638888888888886</v>
      </c>
      <c r="R108" s="37">
        <v>48620</v>
      </c>
      <c r="S108" s="37">
        <v>17460</v>
      </c>
      <c r="T108" s="21">
        <f t="shared" si="14"/>
        <v>31160</v>
      </c>
      <c r="U108" s="22">
        <f t="shared" si="20"/>
        <v>21441200</v>
      </c>
      <c r="V108" s="117" t="s">
        <v>157</v>
      </c>
      <c r="W108" s="118" t="s">
        <v>102</v>
      </c>
      <c r="X108" s="23">
        <f t="shared" si="15"/>
        <v>-130</v>
      </c>
      <c r="Y108" s="24">
        <f t="shared" si="16"/>
        <v>-4.1546820070310006E-3</v>
      </c>
      <c r="Z108" s="25" t="str">
        <f t="shared" si="17"/>
        <v>Descargado</v>
      </c>
      <c r="AA108" s="25">
        <f t="shared" ca="1" si="18"/>
        <v>0.61666666666860692</v>
      </c>
      <c r="AB108" s="52"/>
    </row>
    <row r="109" spans="1:28" x14ac:dyDescent="0.25">
      <c r="A109" s="12">
        <v>103</v>
      </c>
      <c r="B109" s="26">
        <v>208904</v>
      </c>
      <c r="C109" s="27">
        <v>44803</v>
      </c>
      <c r="D109" s="28">
        <v>0.1423611111111111</v>
      </c>
      <c r="E109" s="29" t="s">
        <v>242</v>
      </c>
      <c r="F109" s="30" t="s">
        <v>106</v>
      </c>
      <c r="G109" s="31">
        <v>51980</v>
      </c>
      <c r="H109" s="31">
        <v>17270</v>
      </c>
      <c r="I109" s="19">
        <f t="shared" si="13"/>
        <v>34710</v>
      </c>
      <c r="J109" s="20">
        <f t="shared" si="19"/>
        <v>21489570</v>
      </c>
      <c r="K109" s="30" t="s">
        <v>177</v>
      </c>
      <c r="L109" s="32" t="s">
        <v>25</v>
      </c>
      <c r="M109" s="33">
        <v>26</v>
      </c>
      <c r="N109" s="55" t="str">
        <f t="shared" ref="N109:N132" si="22">IF(R109=0,"",IF(K109="0X50  MM T 2","T_B",IF(K109="0X50  MM T 1","T_A",IF(K109="TERMICO 0X50","T_CMAX",IF(K109="0X50  MM T 4","T_D",IF(K109="0X50  MM T 3","T_C",IF(K109="0X12  MM T 1","T_A1",IF(K109="0X50 MM","CNR",""))))))))</f>
        <v>T_D</v>
      </c>
      <c r="O109" s="34">
        <v>3481464</v>
      </c>
      <c r="P109" s="27">
        <v>44803</v>
      </c>
      <c r="Q109" s="36">
        <v>0.97777777777777775</v>
      </c>
      <c r="R109" s="37">
        <v>51760</v>
      </c>
      <c r="S109" s="37">
        <v>17150</v>
      </c>
      <c r="T109" s="21">
        <f t="shared" si="14"/>
        <v>34610</v>
      </c>
      <c r="U109" s="22">
        <f t="shared" si="20"/>
        <v>21475810</v>
      </c>
      <c r="V109" s="117" t="s">
        <v>157</v>
      </c>
      <c r="W109" s="118" t="s">
        <v>102</v>
      </c>
      <c r="X109" s="23">
        <f t="shared" si="15"/>
        <v>-100</v>
      </c>
      <c r="Y109" s="24">
        <f t="shared" si="16"/>
        <v>-2.8810141169691729E-3</v>
      </c>
      <c r="Z109" s="25" t="str">
        <f t="shared" si="17"/>
        <v>Descargado</v>
      </c>
      <c r="AA109" s="25">
        <f t="shared" ca="1" si="18"/>
        <v>0.83541666666860692</v>
      </c>
      <c r="AB109" s="52"/>
    </row>
    <row r="110" spans="1:28" x14ac:dyDescent="0.25">
      <c r="A110" s="12">
        <v>104</v>
      </c>
      <c r="B110" s="26">
        <v>208905</v>
      </c>
      <c r="C110" s="27">
        <v>44803</v>
      </c>
      <c r="D110" s="28">
        <v>0.15277777777777776</v>
      </c>
      <c r="E110" s="29" t="s">
        <v>243</v>
      </c>
      <c r="F110" s="30" t="s">
        <v>106</v>
      </c>
      <c r="G110" s="31">
        <v>52200</v>
      </c>
      <c r="H110" s="31">
        <v>18300</v>
      </c>
      <c r="I110" s="19">
        <f t="shared" si="13"/>
        <v>33900</v>
      </c>
      <c r="J110" s="20">
        <f t="shared" si="19"/>
        <v>21523470</v>
      </c>
      <c r="K110" s="30" t="s">
        <v>55</v>
      </c>
      <c r="L110" s="32" t="s">
        <v>25</v>
      </c>
      <c r="M110" s="33">
        <v>27</v>
      </c>
      <c r="N110" s="55" t="str">
        <f t="shared" si="22"/>
        <v>T_A</v>
      </c>
      <c r="O110" s="34">
        <v>3480424</v>
      </c>
      <c r="P110" s="27">
        <v>44803</v>
      </c>
      <c r="Q110" s="36">
        <v>0.62916666666666665</v>
      </c>
      <c r="R110" s="37">
        <v>52080</v>
      </c>
      <c r="S110" s="37">
        <v>18280</v>
      </c>
      <c r="T110" s="21">
        <f t="shared" si="14"/>
        <v>33800</v>
      </c>
      <c r="U110" s="22">
        <f t="shared" si="20"/>
        <v>21509610</v>
      </c>
      <c r="V110" s="117" t="s">
        <v>157</v>
      </c>
      <c r="W110" s="118" t="s">
        <v>102</v>
      </c>
      <c r="X110" s="23">
        <f t="shared" si="15"/>
        <v>-100</v>
      </c>
      <c r="Y110" s="24">
        <f t="shared" si="16"/>
        <v>-2.9498525073746312E-3</v>
      </c>
      <c r="Z110" s="25" t="str">
        <f t="shared" si="17"/>
        <v>Descargado</v>
      </c>
      <c r="AA110" s="25">
        <f t="shared" ca="1" si="18"/>
        <v>0.476388888884685</v>
      </c>
      <c r="AB110" s="52"/>
    </row>
    <row r="111" spans="1:28" x14ac:dyDescent="0.25">
      <c r="A111" s="12">
        <v>105</v>
      </c>
      <c r="B111" s="26">
        <v>208906</v>
      </c>
      <c r="C111" s="27">
        <v>44803</v>
      </c>
      <c r="D111" s="28">
        <v>0.15625</v>
      </c>
      <c r="E111" s="29" t="s">
        <v>162</v>
      </c>
      <c r="F111" s="30" t="s">
        <v>106</v>
      </c>
      <c r="G111" s="31">
        <v>52080</v>
      </c>
      <c r="H111" s="31">
        <v>19100</v>
      </c>
      <c r="I111" s="19">
        <f t="shared" si="13"/>
        <v>32980</v>
      </c>
      <c r="J111" s="20">
        <f t="shared" si="19"/>
        <v>21556450</v>
      </c>
      <c r="K111" s="30" t="s">
        <v>177</v>
      </c>
      <c r="L111" s="32" t="s">
        <v>33</v>
      </c>
      <c r="M111" s="33">
        <v>26</v>
      </c>
      <c r="N111" s="55" t="str">
        <f t="shared" si="22"/>
        <v>T_D</v>
      </c>
      <c r="O111" s="34">
        <v>3481510</v>
      </c>
      <c r="P111" s="27">
        <v>44803</v>
      </c>
      <c r="Q111" s="36">
        <v>0.87222222222222223</v>
      </c>
      <c r="R111" s="37">
        <v>51900</v>
      </c>
      <c r="S111" s="37">
        <v>19320</v>
      </c>
      <c r="T111" s="21">
        <f t="shared" si="14"/>
        <v>32580</v>
      </c>
      <c r="U111" s="22">
        <f t="shared" si="20"/>
        <v>21542190</v>
      </c>
      <c r="V111" s="117" t="s">
        <v>157</v>
      </c>
      <c r="W111" s="118" t="s">
        <v>102</v>
      </c>
      <c r="X111" s="23">
        <f t="shared" si="15"/>
        <v>-400</v>
      </c>
      <c r="Y111" s="24">
        <f t="shared" si="16"/>
        <v>-1.2128562765312311E-2</v>
      </c>
      <c r="Z111" s="25" t="str">
        <f t="shared" si="17"/>
        <v>Descargado</v>
      </c>
      <c r="AA111" s="25">
        <f t="shared" ca="1" si="18"/>
        <v>0.71597222222044365</v>
      </c>
      <c r="AB111" s="52"/>
    </row>
    <row r="112" spans="1:28" x14ac:dyDescent="0.25">
      <c r="A112" s="12">
        <v>106</v>
      </c>
      <c r="B112" s="26">
        <v>208907</v>
      </c>
      <c r="C112" s="27">
        <v>44803</v>
      </c>
      <c r="D112" s="28">
        <v>0.16041666666666668</v>
      </c>
      <c r="E112" s="29" t="s">
        <v>179</v>
      </c>
      <c r="F112" s="30" t="s">
        <v>106</v>
      </c>
      <c r="G112" s="31">
        <v>48600</v>
      </c>
      <c r="H112" s="31">
        <v>17200</v>
      </c>
      <c r="I112" s="19">
        <f t="shared" si="13"/>
        <v>31400</v>
      </c>
      <c r="J112" s="20">
        <f t="shared" si="19"/>
        <v>21587850</v>
      </c>
      <c r="K112" s="30" t="s">
        <v>55</v>
      </c>
      <c r="L112" s="32" t="s">
        <v>32</v>
      </c>
      <c r="M112" s="33">
        <v>27</v>
      </c>
      <c r="N112" s="55" t="str">
        <f t="shared" si="22"/>
        <v>T_A</v>
      </c>
      <c r="O112" s="34">
        <v>3480884</v>
      </c>
      <c r="P112" s="27">
        <v>44803</v>
      </c>
      <c r="Q112" s="36">
        <v>0.71388888888888891</v>
      </c>
      <c r="R112" s="37">
        <v>48300</v>
      </c>
      <c r="S112" s="37">
        <v>17050</v>
      </c>
      <c r="T112" s="21">
        <f t="shared" si="14"/>
        <v>31250</v>
      </c>
      <c r="U112" s="22">
        <f t="shared" si="20"/>
        <v>21573440</v>
      </c>
      <c r="V112" s="117" t="s">
        <v>157</v>
      </c>
      <c r="W112" s="118" t="s">
        <v>102</v>
      </c>
      <c r="X112" s="23">
        <f t="shared" si="15"/>
        <v>-150</v>
      </c>
      <c r="Y112" s="24">
        <f t="shared" si="16"/>
        <v>-4.7770700636942673E-3</v>
      </c>
      <c r="Z112" s="25" t="str">
        <f t="shared" si="17"/>
        <v>Descargado</v>
      </c>
      <c r="AA112" s="25">
        <f t="shared" ca="1" si="18"/>
        <v>0.55347222222189885</v>
      </c>
      <c r="AB112" s="52"/>
    </row>
    <row r="113" spans="1:28" x14ac:dyDescent="0.25">
      <c r="A113" s="12">
        <v>107</v>
      </c>
      <c r="B113" s="26">
        <v>208908</v>
      </c>
      <c r="C113" s="27">
        <v>44803</v>
      </c>
      <c r="D113" s="28">
        <v>0.16666666666666666</v>
      </c>
      <c r="E113" s="29" t="s">
        <v>244</v>
      </c>
      <c r="F113" s="30" t="s">
        <v>106</v>
      </c>
      <c r="G113" s="31">
        <v>51620</v>
      </c>
      <c r="H113" s="31">
        <v>16880</v>
      </c>
      <c r="I113" s="19">
        <f t="shared" si="13"/>
        <v>34740</v>
      </c>
      <c r="J113" s="20">
        <f t="shared" si="19"/>
        <v>21622590</v>
      </c>
      <c r="K113" s="30" t="s">
        <v>56</v>
      </c>
      <c r="L113" s="32" t="s">
        <v>25</v>
      </c>
      <c r="M113" s="33">
        <v>28</v>
      </c>
      <c r="N113" s="55" t="str">
        <f t="shared" si="22"/>
        <v>T_B</v>
      </c>
      <c r="O113" s="34">
        <v>3481707</v>
      </c>
      <c r="P113" s="27">
        <v>44804</v>
      </c>
      <c r="Q113" s="36">
        <v>0.36874999999999997</v>
      </c>
      <c r="R113" s="37">
        <v>51460</v>
      </c>
      <c r="S113" s="37">
        <v>16730</v>
      </c>
      <c r="T113" s="21">
        <f t="shared" si="14"/>
        <v>34730</v>
      </c>
      <c r="U113" s="22">
        <f t="shared" si="20"/>
        <v>21608170</v>
      </c>
      <c r="V113" s="117" t="s">
        <v>157</v>
      </c>
      <c r="W113" s="118" t="s">
        <v>102</v>
      </c>
      <c r="X113" s="23">
        <f t="shared" si="15"/>
        <v>-10</v>
      </c>
      <c r="Y113" s="24">
        <f t="shared" si="16"/>
        <v>-2.878526194588371E-4</v>
      </c>
      <c r="Z113" s="25" t="str">
        <f t="shared" si="17"/>
        <v>Descargado</v>
      </c>
      <c r="AA113" s="25">
        <f t="shared" ca="1" si="18"/>
        <v>1.2020833333372138</v>
      </c>
      <c r="AB113" s="52"/>
    </row>
    <row r="114" spans="1:28" x14ac:dyDescent="0.25">
      <c r="A114" s="12">
        <v>108</v>
      </c>
      <c r="B114" s="26">
        <v>208909</v>
      </c>
      <c r="C114" s="27">
        <v>44803</v>
      </c>
      <c r="D114" s="28">
        <v>0.17708333333333334</v>
      </c>
      <c r="E114" s="29" t="s">
        <v>163</v>
      </c>
      <c r="F114" s="30" t="s">
        <v>106</v>
      </c>
      <c r="G114" s="31">
        <v>48400</v>
      </c>
      <c r="H114" s="31">
        <v>17150</v>
      </c>
      <c r="I114" s="19">
        <f t="shared" si="13"/>
        <v>31250</v>
      </c>
      <c r="J114" s="20">
        <f t="shared" si="19"/>
        <v>21653840</v>
      </c>
      <c r="K114" s="30" t="s">
        <v>56</v>
      </c>
      <c r="L114" s="32" t="s">
        <v>32</v>
      </c>
      <c r="M114" s="33">
        <v>28</v>
      </c>
      <c r="N114" s="55" t="str">
        <f t="shared" si="22"/>
        <v>T_B</v>
      </c>
      <c r="O114" s="34">
        <v>3481527</v>
      </c>
      <c r="P114" s="27">
        <v>44803</v>
      </c>
      <c r="Q114" s="36">
        <v>0.87638888888888899</v>
      </c>
      <c r="R114" s="37">
        <v>48200</v>
      </c>
      <c r="S114" s="37">
        <v>17030</v>
      </c>
      <c r="T114" s="21">
        <f t="shared" si="14"/>
        <v>31170</v>
      </c>
      <c r="U114" s="22">
        <f t="shared" si="20"/>
        <v>21639340</v>
      </c>
      <c r="V114" s="117" t="s">
        <v>157</v>
      </c>
      <c r="W114" s="118" t="s">
        <v>102</v>
      </c>
      <c r="X114" s="23">
        <f t="shared" si="15"/>
        <v>-80</v>
      </c>
      <c r="Y114" s="24">
        <f t="shared" si="16"/>
        <v>-2.5600000000000002E-3</v>
      </c>
      <c r="Z114" s="25" t="str">
        <f t="shared" si="17"/>
        <v>Descargado</v>
      </c>
      <c r="AA114" s="25">
        <f t="shared" ca="1" si="18"/>
        <v>0.69930555555038154</v>
      </c>
      <c r="AB114" s="52"/>
    </row>
    <row r="115" spans="1:28" x14ac:dyDescent="0.25">
      <c r="A115" s="12">
        <v>109</v>
      </c>
      <c r="B115" s="26">
        <v>208910</v>
      </c>
      <c r="C115" s="27">
        <v>44803</v>
      </c>
      <c r="D115" s="28">
        <v>0.19236111111111112</v>
      </c>
      <c r="E115" s="29" t="s">
        <v>153</v>
      </c>
      <c r="F115" s="30" t="s">
        <v>106</v>
      </c>
      <c r="G115" s="31">
        <v>52200</v>
      </c>
      <c r="H115" s="31">
        <v>18020</v>
      </c>
      <c r="I115" s="19">
        <f t="shared" si="13"/>
        <v>34180</v>
      </c>
      <c r="J115" s="20">
        <f t="shared" si="19"/>
        <v>21688020</v>
      </c>
      <c r="K115" s="30" t="s">
        <v>56</v>
      </c>
      <c r="L115" s="32" t="s">
        <v>33</v>
      </c>
      <c r="M115" s="33">
        <v>28</v>
      </c>
      <c r="N115" s="55" t="str">
        <f t="shared" si="22"/>
        <v>T_B</v>
      </c>
      <c r="O115" s="34">
        <v>3481747</v>
      </c>
      <c r="P115" s="27">
        <v>44804</v>
      </c>
      <c r="Q115" s="36">
        <v>0.36319444444444443</v>
      </c>
      <c r="R115" s="37">
        <v>52600</v>
      </c>
      <c r="S115" s="37">
        <v>18260</v>
      </c>
      <c r="T115" s="21">
        <f t="shared" si="14"/>
        <v>34340</v>
      </c>
      <c r="U115" s="22">
        <f t="shared" si="20"/>
        <v>21673680</v>
      </c>
      <c r="V115" s="117" t="s">
        <v>157</v>
      </c>
      <c r="W115" s="118" t="s">
        <v>102</v>
      </c>
      <c r="X115" s="23">
        <f t="shared" si="15"/>
        <v>160</v>
      </c>
      <c r="Y115" s="24">
        <f t="shared" si="16"/>
        <v>4.6811000585137508E-3</v>
      </c>
      <c r="Z115" s="25" t="str">
        <f t="shared" si="17"/>
        <v>Descargado</v>
      </c>
      <c r="AA115" s="25">
        <f t="shared" ca="1" si="18"/>
        <v>1.1708333333299379</v>
      </c>
      <c r="AB115" s="52"/>
    </row>
    <row r="116" spans="1:28" x14ac:dyDescent="0.25">
      <c r="A116" s="12">
        <v>110</v>
      </c>
      <c r="B116" s="26">
        <v>205912</v>
      </c>
      <c r="C116" s="27">
        <v>44803</v>
      </c>
      <c r="D116" s="28">
        <v>0.20277777777777781</v>
      </c>
      <c r="E116" s="29" t="s">
        <v>170</v>
      </c>
      <c r="F116" s="30" t="s">
        <v>106</v>
      </c>
      <c r="G116" s="31">
        <v>48980</v>
      </c>
      <c r="H116" s="31">
        <v>17860</v>
      </c>
      <c r="I116" s="19">
        <f t="shared" si="13"/>
        <v>31120</v>
      </c>
      <c r="J116" s="20">
        <f t="shared" si="19"/>
        <v>21719140</v>
      </c>
      <c r="K116" s="30" t="s">
        <v>56</v>
      </c>
      <c r="L116" s="32" t="s">
        <v>32</v>
      </c>
      <c r="M116" s="33">
        <v>28</v>
      </c>
      <c r="N116" s="55" t="str">
        <f t="shared" si="22"/>
        <v>T_B</v>
      </c>
      <c r="O116" s="34">
        <v>3481537</v>
      </c>
      <c r="P116" s="27">
        <v>44803</v>
      </c>
      <c r="Q116" s="36">
        <v>0.89930555555555547</v>
      </c>
      <c r="R116" s="37">
        <v>49100</v>
      </c>
      <c r="S116" s="37">
        <v>17800</v>
      </c>
      <c r="T116" s="21">
        <f t="shared" si="14"/>
        <v>31300</v>
      </c>
      <c r="U116" s="22">
        <f t="shared" si="20"/>
        <v>21704980</v>
      </c>
      <c r="V116" s="117" t="s">
        <v>157</v>
      </c>
      <c r="W116" s="118" t="s">
        <v>102</v>
      </c>
      <c r="X116" s="23">
        <f t="shared" si="15"/>
        <v>180</v>
      </c>
      <c r="Y116" s="24">
        <f t="shared" si="16"/>
        <v>5.7840616966580976E-3</v>
      </c>
      <c r="Z116" s="25" t="str">
        <f t="shared" si="17"/>
        <v>Descargado</v>
      </c>
      <c r="AA116" s="25">
        <f t="shared" ca="1" si="18"/>
        <v>0.69652777777810115</v>
      </c>
      <c r="AB116" s="52"/>
    </row>
    <row r="117" spans="1:28" x14ac:dyDescent="0.25">
      <c r="A117" s="12">
        <v>111</v>
      </c>
      <c r="B117" s="26">
        <v>208913</v>
      </c>
      <c r="C117" s="27">
        <v>44803</v>
      </c>
      <c r="D117" s="28">
        <v>0.21180555555555555</v>
      </c>
      <c r="E117" s="29" t="s">
        <v>191</v>
      </c>
      <c r="F117" s="30" t="s">
        <v>106</v>
      </c>
      <c r="G117" s="31">
        <v>47800</v>
      </c>
      <c r="H117" s="31">
        <v>17500</v>
      </c>
      <c r="I117" s="19">
        <f t="shared" si="13"/>
        <v>30300</v>
      </c>
      <c r="J117" s="20">
        <f t="shared" si="19"/>
        <v>21749440</v>
      </c>
      <c r="K117" s="30" t="s">
        <v>56</v>
      </c>
      <c r="L117" s="32" t="s">
        <v>32</v>
      </c>
      <c r="M117" s="33">
        <v>28</v>
      </c>
      <c r="N117" s="55" t="str">
        <f t="shared" si="22"/>
        <v>T_B</v>
      </c>
      <c r="O117" s="34">
        <v>3481364</v>
      </c>
      <c r="P117" s="27">
        <v>44803</v>
      </c>
      <c r="Q117" s="36">
        <v>0.76527777777777783</v>
      </c>
      <c r="R117" s="37">
        <v>47700</v>
      </c>
      <c r="S117" s="37">
        <v>17320</v>
      </c>
      <c r="T117" s="21">
        <f t="shared" si="14"/>
        <v>30380</v>
      </c>
      <c r="U117" s="22">
        <f t="shared" si="20"/>
        <v>21735360</v>
      </c>
      <c r="V117" s="117" t="s">
        <v>157</v>
      </c>
      <c r="W117" s="118" t="s">
        <v>102</v>
      </c>
      <c r="X117" s="23">
        <f t="shared" si="15"/>
        <v>80</v>
      </c>
      <c r="Y117" s="24">
        <f t="shared" si="16"/>
        <v>2.6402640264026403E-3</v>
      </c>
      <c r="Z117" s="25" t="str">
        <f t="shared" si="17"/>
        <v>Descargado</v>
      </c>
      <c r="AA117" s="25">
        <f t="shared" ca="1" si="18"/>
        <v>0.55347222222189885</v>
      </c>
      <c r="AB117" s="52"/>
    </row>
    <row r="118" spans="1:28" x14ac:dyDescent="0.25">
      <c r="A118" s="12">
        <v>112</v>
      </c>
      <c r="B118" s="26">
        <v>208914</v>
      </c>
      <c r="C118" s="27">
        <v>44803</v>
      </c>
      <c r="D118" s="28">
        <v>0.23055555555555554</v>
      </c>
      <c r="E118" s="29" t="s">
        <v>245</v>
      </c>
      <c r="F118" s="30" t="s">
        <v>106</v>
      </c>
      <c r="G118" s="31">
        <v>52100</v>
      </c>
      <c r="H118" s="31">
        <v>18640</v>
      </c>
      <c r="I118" s="19">
        <f t="shared" si="13"/>
        <v>33460</v>
      </c>
      <c r="J118" s="20">
        <f t="shared" si="19"/>
        <v>21782900</v>
      </c>
      <c r="K118" s="30" t="s">
        <v>56</v>
      </c>
      <c r="L118" s="32" t="s">
        <v>25</v>
      </c>
      <c r="M118" s="33">
        <v>28</v>
      </c>
      <c r="N118" s="55" t="str">
        <f t="shared" si="22"/>
        <v>T_B</v>
      </c>
      <c r="O118" s="34">
        <v>3480444</v>
      </c>
      <c r="P118" s="27">
        <v>44803</v>
      </c>
      <c r="Q118" s="36">
        <v>0.63750000000000007</v>
      </c>
      <c r="R118" s="37">
        <v>51900</v>
      </c>
      <c r="S118" s="37">
        <v>18660</v>
      </c>
      <c r="T118" s="21">
        <f t="shared" si="14"/>
        <v>33240</v>
      </c>
      <c r="U118" s="22">
        <f t="shared" si="20"/>
        <v>21768600</v>
      </c>
      <c r="V118" s="117" t="s">
        <v>157</v>
      </c>
      <c r="W118" s="118" t="s">
        <v>102</v>
      </c>
      <c r="X118" s="23">
        <f t="shared" si="15"/>
        <v>-220</v>
      </c>
      <c r="Y118" s="24">
        <f t="shared" si="16"/>
        <v>-6.5750149432157803E-3</v>
      </c>
      <c r="Z118" s="25" t="str">
        <f t="shared" si="17"/>
        <v>Descargado</v>
      </c>
      <c r="AA118" s="25">
        <f t="shared" ca="1" si="18"/>
        <v>0.40694444443943212</v>
      </c>
      <c r="AB118" s="52"/>
    </row>
    <row r="119" spans="1:28" x14ac:dyDescent="0.25">
      <c r="A119" s="12">
        <v>113</v>
      </c>
      <c r="B119" s="26">
        <v>208919</v>
      </c>
      <c r="C119" s="27">
        <v>44803</v>
      </c>
      <c r="D119" s="28">
        <v>0.2986111111111111</v>
      </c>
      <c r="E119" s="29" t="s">
        <v>246</v>
      </c>
      <c r="F119" s="30" t="s">
        <v>106</v>
      </c>
      <c r="G119" s="31">
        <v>51500</v>
      </c>
      <c r="H119" s="31">
        <v>16980</v>
      </c>
      <c r="I119" s="19">
        <f t="shared" si="13"/>
        <v>34520</v>
      </c>
      <c r="J119" s="20">
        <f t="shared" si="19"/>
        <v>21817420</v>
      </c>
      <c r="K119" s="30" t="s">
        <v>177</v>
      </c>
      <c r="L119" s="32" t="s">
        <v>193</v>
      </c>
      <c r="M119" s="33">
        <v>26</v>
      </c>
      <c r="N119" s="55" t="str">
        <f t="shared" si="22"/>
        <v>T_D</v>
      </c>
      <c r="O119" s="34">
        <v>3481064</v>
      </c>
      <c r="P119" s="27">
        <v>44803</v>
      </c>
      <c r="Q119" s="36">
        <v>0.73749999999999993</v>
      </c>
      <c r="R119" s="37">
        <v>51540</v>
      </c>
      <c r="S119" s="37">
        <v>17040</v>
      </c>
      <c r="T119" s="21">
        <f t="shared" si="14"/>
        <v>34500</v>
      </c>
      <c r="U119" s="22">
        <f t="shared" si="20"/>
        <v>21803100</v>
      </c>
      <c r="V119" s="117" t="s">
        <v>157</v>
      </c>
      <c r="W119" s="118" t="s">
        <v>102</v>
      </c>
      <c r="X119" s="23">
        <f t="shared" si="15"/>
        <v>-20</v>
      </c>
      <c r="Y119" s="24">
        <f t="shared" si="16"/>
        <v>-5.7937427578215526E-4</v>
      </c>
      <c r="Z119" s="25" t="str">
        <f t="shared" si="17"/>
        <v>Descargado</v>
      </c>
      <c r="AA119" s="25">
        <f t="shared" ca="1" si="18"/>
        <v>0.43888888889341615</v>
      </c>
      <c r="AB119" s="52"/>
    </row>
    <row r="120" spans="1:28" x14ac:dyDescent="0.25">
      <c r="A120" s="12">
        <v>114</v>
      </c>
      <c r="B120" s="26">
        <v>208922</v>
      </c>
      <c r="C120" s="27">
        <v>44803</v>
      </c>
      <c r="D120" s="28">
        <v>0.3263888888888889</v>
      </c>
      <c r="E120" s="29" t="s">
        <v>272</v>
      </c>
      <c r="F120" s="30" t="s">
        <v>106</v>
      </c>
      <c r="G120" s="31">
        <v>52200</v>
      </c>
      <c r="H120" s="31">
        <v>17910</v>
      </c>
      <c r="I120" s="19">
        <f t="shared" si="13"/>
        <v>34290</v>
      </c>
      <c r="J120" s="20">
        <f t="shared" si="19"/>
        <v>21851710</v>
      </c>
      <c r="K120" s="30" t="s">
        <v>177</v>
      </c>
      <c r="L120" s="32" t="s">
        <v>32</v>
      </c>
      <c r="M120" s="33">
        <v>26</v>
      </c>
      <c r="N120" s="55" t="str">
        <f t="shared" si="22"/>
        <v>T_D</v>
      </c>
      <c r="O120" s="34">
        <v>3481708</v>
      </c>
      <c r="P120" s="27">
        <v>44804</v>
      </c>
      <c r="Q120" s="36">
        <v>0.37361111111111112</v>
      </c>
      <c r="R120" s="37">
        <v>52540</v>
      </c>
      <c r="S120" s="37">
        <v>18330</v>
      </c>
      <c r="T120" s="21">
        <f t="shared" si="14"/>
        <v>34210</v>
      </c>
      <c r="U120" s="22">
        <f t="shared" si="20"/>
        <v>21837310</v>
      </c>
      <c r="V120" s="117" t="s">
        <v>157</v>
      </c>
      <c r="W120" s="118" t="s">
        <v>102</v>
      </c>
      <c r="X120" s="23">
        <f t="shared" si="15"/>
        <v>-80</v>
      </c>
      <c r="Y120" s="24">
        <f t="shared" si="16"/>
        <v>-2.3330417031204435E-3</v>
      </c>
      <c r="Z120" s="25" t="str">
        <f t="shared" si="17"/>
        <v>Descargado</v>
      </c>
      <c r="AA120" s="25">
        <f t="shared" ca="1" si="18"/>
        <v>1.047222222223354</v>
      </c>
      <c r="AB120" s="52"/>
    </row>
    <row r="121" spans="1:28" x14ac:dyDescent="0.25">
      <c r="A121" s="12">
        <v>115</v>
      </c>
      <c r="B121" s="26">
        <v>208923</v>
      </c>
      <c r="C121" s="27">
        <v>44803</v>
      </c>
      <c r="D121" s="28">
        <v>0.32847222222222222</v>
      </c>
      <c r="E121" s="29" t="s">
        <v>247</v>
      </c>
      <c r="F121" s="30" t="s">
        <v>106</v>
      </c>
      <c r="G121" s="31">
        <v>48000</v>
      </c>
      <c r="H121" s="31">
        <v>16710</v>
      </c>
      <c r="I121" s="19">
        <f t="shared" si="13"/>
        <v>31290</v>
      </c>
      <c r="J121" s="20">
        <f t="shared" si="19"/>
        <v>21883000</v>
      </c>
      <c r="K121" s="30" t="s">
        <v>56</v>
      </c>
      <c r="L121" s="32" t="s">
        <v>32</v>
      </c>
      <c r="M121" s="33">
        <v>28</v>
      </c>
      <c r="N121" s="55" t="str">
        <f t="shared" si="22"/>
        <v>T_B</v>
      </c>
      <c r="O121" s="34">
        <v>3481444</v>
      </c>
      <c r="P121" s="27">
        <v>44803</v>
      </c>
      <c r="Q121" s="36">
        <v>0.79999999999999993</v>
      </c>
      <c r="R121" s="37">
        <v>47820</v>
      </c>
      <c r="S121" s="37">
        <v>16640</v>
      </c>
      <c r="T121" s="21">
        <f t="shared" si="14"/>
        <v>31180</v>
      </c>
      <c r="U121" s="22">
        <f t="shared" si="20"/>
        <v>21868490</v>
      </c>
      <c r="V121" s="117" t="s">
        <v>157</v>
      </c>
      <c r="W121" s="118" t="s">
        <v>102</v>
      </c>
      <c r="X121" s="23">
        <f t="shared" si="15"/>
        <v>-110</v>
      </c>
      <c r="Y121" s="24">
        <f t="shared" si="16"/>
        <v>-3.515500159795462E-3</v>
      </c>
      <c r="Z121" s="25" t="str">
        <f t="shared" si="17"/>
        <v>Descargado</v>
      </c>
      <c r="AA121" s="25">
        <f t="shared" ca="1" si="18"/>
        <v>0.47152777777955635</v>
      </c>
      <c r="AB121" s="52"/>
    </row>
    <row r="122" spans="1:28" x14ac:dyDescent="0.25">
      <c r="A122" s="12">
        <v>116</v>
      </c>
      <c r="B122" s="26">
        <v>208929</v>
      </c>
      <c r="C122" s="27">
        <v>44803</v>
      </c>
      <c r="D122" s="28">
        <v>0.37986111111111115</v>
      </c>
      <c r="E122" s="29" t="s">
        <v>195</v>
      </c>
      <c r="F122" s="30" t="s">
        <v>106</v>
      </c>
      <c r="G122" s="31">
        <v>51860</v>
      </c>
      <c r="H122" s="31">
        <v>17300</v>
      </c>
      <c r="I122" s="19">
        <f t="shared" si="13"/>
        <v>34560</v>
      </c>
      <c r="J122" s="20">
        <f t="shared" si="19"/>
        <v>21917560</v>
      </c>
      <c r="K122" s="30" t="s">
        <v>56</v>
      </c>
      <c r="L122" s="32" t="s">
        <v>193</v>
      </c>
      <c r="M122" s="33">
        <v>28</v>
      </c>
      <c r="N122" s="55" t="str">
        <f t="shared" si="22"/>
        <v>T_B</v>
      </c>
      <c r="O122" s="34">
        <v>3481365</v>
      </c>
      <c r="P122" s="27">
        <v>44803</v>
      </c>
      <c r="Q122" s="36">
        <v>0.77361111111111114</v>
      </c>
      <c r="R122" s="37">
        <v>51980</v>
      </c>
      <c r="S122" s="37">
        <v>17390</v>
      </c>
      <c r="T122" s="21">
        <f t="shared" si="14"/>
        <v>34590</v>
      </c>
      <c r="U122" s="22">
        <f t="shared" si="20"/>
        <v>21903080</v>
      </c>
      <c r="V122" s="117" t="s">
        <v>157</v>
      </c>
      <c r="W122" s="118" t="s">
        <v>102</v>
      </c>
      <c r="X122" s="23">
        <f t="shared" si="15"/>
        <v>30</v>
      </c>
      <c r="Y122" s="24">
        <f t="shared" si="16"/>
        <v>8.6805555555555551E-4</v>
      </c>
      <c r="Z122" s="25" t="str">
        <f t="shared" si="17"/>
        <v>Descargado</v>
      </c>
      <c r="AA122" s="25">
        <f t="shared" ca="1" si="18"/>
        <v>0.39374999999563443</v>
      </c>
      <c r="AB122" s="52"/>
    </row>
    <row r="123" spans="1:28" x14ac:dyDescent="0.25">
      <c r="A123" s="12">
        <v>117</v>
      </c>
      <c r="B123" s="26">
        <v>208930</v>
      </c>
      <c r="C123" s="27">
        <v>44803</v>
      </c>
      <c r="D123" s="28">
        <v>0.38055555555555554</v>
      </c>
      <c r="E123" s="29" t="s">
        <v>203</v>
      </c>
      <c r="F123" s="30" t="s">
        <v>106</v>
      </c>
      <c r="G123" s="31">
        <v>51500</v>
      </c>
      <c r="H123" s="31">
        <v>17800</v>
      </c>
      <c r="I123" s="19">
        <f t="shared" si="13"/>
        <v>33700</v>
      </c>
      <c r="J123" s="20">
        <f t="shared" si="19"/>
        <v>21951260</v>
      </c>
      <c r="K123" s="30" t="s">
        <v>56</v>
      </c>
      <c r="L123" s="32" t="s">
        <v>193</v>
      </c>
      <c r="M123" s="33">
        <v>28</v>
      </c>
      <c r="N123" s="55" t="str">
        <f t="shared" si="22"/>
        <v>T_B</v>
      </c>
      <c r="O123" s="34">
        <v>3481385</v>
      </c>
      <c r="P123" s="27">
        <v>44803</v>
      </c>
      <c r="Q123" s="36">
        <v>0.78472222222222221</v>
      </c>
      <c r="R123" s="37">
        <v>51600</v>
      </c>
      <c r="S123" s="37">
        <v>17900</v>
      </c>
      <c r="T123" s="21">
        <f t="shared" si="14"/>
        <v>33700</v>
      </c>
      <c r="U123" s="22">
        <f t="shared" si="20"/>
        <v>21936780</v>
      </c>
      <c r="V123" s="117" t="s">
        <v>157</v>
      </c>
      <c r="W123" s="118" t="s">
        <v>102</v>
      </c>
      <c r="X123" s="23">
        <f t="shared" si="15"/>
        <v>1.0000000000000001E-5</v>
      </c>
      <c r="Y123" s="24">
        <f t="shared" si="16"/>
        <v>0</v>
      </c>
      <c r="Z123" s="25" t="str">
        <f t="shared" si="17"/>
        <v>Descargado</v>
      </c>
      <c r="AA123" s="25">
        <f t="shared" ca="1" si="18"/>
        <v>0.40416666665987577</v>
      </c>
      <c r="AB123" s="52"/>
    </row>
    <row r="124" spans="1:28" x14ac:dyDescent="0.25">
      <c r="A124" s="12">
        <v>118</v>
      </c>
      <c r="B124" s="26">
        <v>208931</v>
      </c>
      <c r="C124" s="27">
        <v>44803</v>
      </c>
      <c r="D124" s="28">
        <v>0.39305555555555555</v>
      </c>
      <c r="E124" s="29" t="s">
        <v>248</v>
      </c>
      <c r="F124" s="30" t="s">
        <v>106</v>
      </c>
      <c r="G124" s="31">
        <v>52300</v>
      </c>
      <c r="H124" s="31">
        <v>17340</v>
      </c>
      <c r="I124" s="19">
        <f t="shared" si="13"/>
        <v>34960</v>
      </c>
      <c r="J124" s="20">
        <f t="shared" si="19"/>
        <v>21986220</v>
      </c>
      <c r="K124" s="30" t="s">
        <v>56</v>
      </c>
      <c r="L124" s="32" t="s">
        <v>25</v>
      </c>
      <c r="M124" s="33">
        <v>28</v>
      </c>
      <c r="N124" s="55" t="str">
        <f t="shared" si="22"/>
        <v>T_B</v>
      </c>
      <c r="O124" s="34">
        <v>3481727</v>
      </c>
      <c r="P124" s="27">
        <v>44804</v>
      </c>
      <c r="Q124" s="36">
        <v>0.41875000000000001</v>
      </c>
      <c r="R124" s="37">
        <v>52260</v>
      </c>
      <c r="S124" s="37">
        <v>17250</v>
      </c>
      <c r="T124" s="21">
        <f t="shared" si="14"/>
        <v>35010</v>
      </c>
      <c r="U124" s="22">
        <f t="shared" si="20"/>
        <v>21971790</v>
      </c>
      <c r="V124" s="117" t="s">
        <v>157</v>
      </c>
      <c r="W124" s="118" t="s">
        <v>102</v>
      </c>
      <c r="X124" s="23">
        <f t="shared" si="15"/>
        <v>50</v>
      </c>
      <c r="Y124" s="24">
        <f t="shared" si="16"/>
        <v>1.4302059496567505E-3</v>
      </c>
      <c r="Z124" s="25" t="str">
        <f t="shared" si="17"/>
        <v>Descargado</v>
      </c>
      <c r="AA124" s="25">
        <f t="shared" ca="1" si="18"/>
        <v>1.0256944444408873</v>
      </c>
      <c r="AB124" s="52"/>
    </row>
    <row r="125" spans="1:28" x14ac:dyDescent="0.25">
      <c r="A125" s="12">
        <v>119</v>
      </c>
      <c r="B125" s="26">
        <v>208932</v>
      </c>
      <c r="C125" s="27">
        <v>44803</v>
      </c>
      <c r="D125" s="28">
        <v>0.40277777777777773</v>
      </c>
      <c r="E125" s="29" t="s">
        <v>249</v>
      </c>
      <c r="F125" s="30" t="s">
        <v>106</v>
      </c>
      <c r="G125" s="31">
        <v>52000</v>
      </c>
      <c r="H125" s="31">
        <v>17410</v>
      </c>
      <c r="I125" s="19">
        <f t="shared" si="13"/>
        <v>34590</v>
      </c>
      <c r="J125" s="20">
        <f t="shared" si="19"/>
        <v>22020810</v>
      </c>
      <c r="K125" s="30" t="s">
        <v>56</v>
      </c>
      <c r="L125" s="32" t="s">
        <v>25</v>
      </c>
      <c r="M125" s="33">
        <v>28</v>
      </c>
      <c r="N125" s="55" t="str">
        <f t="shared" si="22"/>
        <v>T_B</v>
      </c>
      <c r="O125" s="34">
        <v>3481744</v>
      </c>
      <c r="P125" s="27">
        <v>44804</v>
      </c>
      <c r="Q125" s="36">
        <v>0.42222222222222222</v>
      </c>
      <c r="R125" s="37">
        <v>51860</v>
      </c>
      <c r="S125" s="37">
        <v>17310</v>
      </c>
      <c r="T125" s="21">
        <f t="shared" si="14"/>
        <v>34550</v>
      </c>
      <c r="U125" s="22">
        <f t="shared" si="20"/>
        <v>22006340</v>
      </c>
      <c r="V125" s="117" t="s">
        <v>157</v>
      </c>
      <c r="W125" s="118" t="s">
        <v>102</v>
      </c>
      <c r="X125" s="23">
        <f t="shared" si="15"/>
        <v>-40</v>
      </c>
      <c r="Y125" s="24">
        <f t="shared" si="16"/>
        <v>-1.1564035848511131E-3</v>
      </c>
      <c r="Z125" s="25" t="str">
        <f t="shared" si="17"/>
        <v>Descargado</v>
      </c>
      <c r="AA125" s="25">
        <f t="shared" ca="1" si="18"/>
        <v>1.0194444444423425</v>
      </c>
      <c r="AB125" s="52"/>
    </row>
    <row r="126" spans="1:28" x14ac:dyDescent="0.25">
      <c r="A126" s="12">
        <v>120</v>
      </c>
      <c r="B126" s="26">
        <v>208933</v>
      </c>
      <c r="C126" s="27">
        <v>44803</v>
      </c>
      <c r="D126" s="28">
        <v>0.4236111111111111</v>
      </c>
      <c r="E126" s="29" t="s">
        <v>250</v>
      </c>
      <c r="F126" s="30" t="s">
        <v>106</v>
      </c>
      <c r="G126" s="31">
        <v>52300</v>
      </c>
      <c r="H126" s="31">
        <v>18140</v>
      </c>
      <c r="I126" s="19">
        <f t="shared" si="13"/>
        <v>34160</v>
      </c>
      <c r="J126" s="20">
        <f t="shared" si="19"/>
        <v>22054970</v>
      </c>
      <c r="K126" s="30" t="s">
        <v>56</v>
      </c>
      <c r="L126" s="32" t="s">
        <v>32</v>
      </c>
      <c r="M126" s="33">
        <v>28</v>
      </c>
      <c r="N126" s="55" t="str">
        <f t="shared" si="22"/>
        <v>T_B</v>
      </c>
      <c r="O126" s="34">
        <v>3483304</v>
      </c>
      <c r="P126" s="27">
        <v>44804</v>
      </c>
      <c r="Q126" s="36">
        <v>0.84375</v>
      </c>
      <c r="R126" s="37">
        <v>52520</v>
      </c>
      <c r="S126" s="37">
        <v>18300</v>
      </c>
      <c r="T126" s="21">
        <f t="shared" si="14"/>
        <v>34220</v>
      </c>
      <c r="U126" s="22">
        <f t="shared" si="20"/>
        <v>22040560</v>
      </c>
      <c r="V126" s="117" t="s">
        <v>157</v>
      </c>
      <c r="W126" s="118" t="s">
        <v>102</v>
      </c>
      <c r="X126" s="23">
        <f t="shared" si="15"/>
        <v>60</v>
      </c>
      <c r="Y126" s="24">
        <f t="shared" si="16"/>
        <v>1.756440281030445E-3</v>
      </c>
      <c r="Z126" s="25" t="str">
        <f t="shared" si="17"/>
        <v>Descargado</v>
      </c>
      <c r="AA126" s="25">
        <f t="shared" ca="1" si="18"/>
        <v>1.4201388888905058</v>
      </c>
      <c r="AB126" s="52"/>
    </row>
    <row r="127" spans="1:28" x14ac:dyDescent="0.25">
      <c r="A127" s="12">
        <v>121</v>
      </c>
      <c r="B127" s="26">
        <v>18589</v>
      </c>
      <c r="C127" s="27">
        <v>44803</v>
      </c>
      <c r="D127" s="28">
        <v>0.49305555555555558</v>
      </c>
      <c r="E127" s="29" t="s">
        <v>180</v>
      </c>
      <c r="F127" s="30" t="s">
        <v>106</v>
      </c>
      <c r="G127" s="31">
        <v>48380</v>
      </c>
      <c r="H127" s="31">
        <v>17380</v>
      </c>
      <c r="I127" s="19">
        <f t="shared" si="13"/>
        <v>31000</v>
      </c>
      <c r="J127" s="20">
        <f t="shared" si="19"/>
        <v>22085970</v>
      </c>
      <c r="K127" s="30" t="s">
        <v>56</v>
      </c>
      <c r="L127" s="32" t="s">
        <v>32</v>
      </c>
      <c r="M127" s="33">
        <v>28</v>
      </c>
      <c r="N127" s="55" t="str">
        <f t="shared" si="22"/>
        <v>T_B</v>
      </c>
      <c r="O127" s="34">
        <v>3481647</v>
      </c>
      <c r="P127" s="27">
        <v>44804</v>
      </c>
      <c r="Q127" s="36">
        <v>3.472222222222222E-3</v>
      </c>
      <c r="R127" s="37">
        <v>48160</v>
      </c>
      <c r="S127" s="37">
        <v>17180</v>
      </c>
      <c r="T127" s="21">
        <f t="shared" si="14"/>
        <v>30980</v>
      </c>
      <c r="U127" s="22">
        <f t="shared" si="20"/>
        <v>22071540</v>
      </c>
      <c r="V127" s="117" t="s">
        <v>157</v>
      </c>
      <c r="W127" s="118" t="s">
        <v>102</v>
      </c>
      <c r="X127" s="23">
        <f t="shared" si="15"/>
        <v>-20</v>
      </c>
      <c r="Y127" s="24">
        <f t="shared" si="16"/>
        <v>-6.4516129032258064E-4</v>
      </c>
      <c r="Z127" s="25" t="str">
        <f t="shared" si="17"/>
        <v>Descargado</v>
      </c>
      <c r="AA127" s="25">
        <f t="shared" ca="1" si="18"/>
        <v>0.51041666666424135</v>
      </c>
      <c r="AB127" s="52"/>
    </row>
    <row r="128" spans="1:28" x14ac:dyDescent="0.25">
      <c r="A128" s="12">
        <v>122</v>
      </c>
      <c r="B128" s="26">
        <v>18590</v>
      </c>
      <c r="C128" s="27">
        <v>44803</v>
      </c>
      <c r="D128" s="28">
        <v>0.50277777777777777</v>
      </c>
      <c r="E128" s="29" t="s">
        <v>237</v>
      </c>
      <c r="F128" s="30" t="s">
        <v>106</v>
      </c>
      <c r="G128" s="31">
        <v>48240</v>
      </c>
      <c r="H128" s="31">
        <v>17770</v>
      </c>
      <c r="I128" s="19">
        <f t="shared" si="13"/>
        <v>30470</v>
      </c>
      <c r="J128" s="20">
        <f t="shared" si="19"/>
        <v>22116440</v>
      </c>
      <c r="K128" s="30" t="s">
        <v>56</v>
      </c>
      <c r="L128" s="32" t="s">
        <v>32</v>
      </c>
      <c r="M128" s="33">
        <v>28</v>
      </c>
      <c r="N128" s="55" t="str">
        <f t="shared" si="22"/>
        <v>T_B</v>
      </c>
      <c r="O128" s="34">
        <v>3481824</v>
      </c>
      <c r="P128" s="27">
        <v>44804</v>
      </c>
      <c r="Q128" s="36">
        <v>0.37638888888888888</v>
      </c>
      <c r="R128" s="37">
        <v>48140</v>
      </c>
      <c r="S128" s="37">
        <v>17630</v>
      </c>
      <c r="T128" s="21">
        <f t="shared" si="14"/>
        <v>30510</v>
      </c>
      <c r="U128" s="22">
        <f t="shared" si="20"/>
        <v>22102050</v>
      </c>
      <c r="V128" s="117" t="s">
        <v>157</v>
      </c>
      <c r="W128" s="118" t="s">
        <v>102</v>
      </c>
      <c r="X128" s="23">
        <f t="shared" si="15"/>
        <v>40</v>
      </c>
      <c r="Y128" s="24">
        <f t="shared" si="16"/>
        <v>1.3127666557269445E-3</v>
      </c>
      <c r="Z128" s="25" t="str">
        <f t="shared" si="17"/>
        <v>Descargado</v>
      </c>
      <c r="AA128" s="25">
        <f t="shared" ca="1" si="18"/>
        <v>0.87361111110658385</v>
      </c>
      <c r="AB128" s="52"/>
    </row>
    <row r="129" spans="1:28" x14ac:dyDescent="0.25">
      <c r="A129" s="12">
        <v>123</v>
      </c>
      <c r="B129" s="26">
        <v>18592</v>
      </c>
      <c r="C129" s="27">
        <v>44803</v>
      </c>
      <c r="D129" s="28">
        <v>0.5180555555555556</v>
      </c>
      <c r="E129" s="29" t="s">
        <v>251</v>
      </c>
      <c r="F129" s="30" t="s">
        <v>106</v>
      </c>
      <c r="G129" s="31">
        <v>51780</v>
      </c>
      <c r="H129" s="31">
        <v>17660</v>
      </c>
      <c r="I129" s="19">
        <f t="shared" si="13"/>
        <v>34120</v>
      </c>
      <c r="J129" s="20">
        <f t="shared" si="19"/>
        <v>22150560</v>
      </c>
      <c r="K129" s="30" t="s">
        <v>56</v>
      </c>
      <c r="L129" s="32" t="s">
        <v>25</v>
      </c>
      <c r="M129" s="33">
        <v>28</v>
      </c>
      <c r="N129" s="55" t="str">
        <f t="shared" si="22"/>
        <v>T_B</v>
      </c>
      <c r="O129" s="34">
        <v>3483285</v>
      </c>
      <c r="P129" s="27">
        <v>44804</v>
      </c>
      <c r="Q129" s="36">
        <v>0.33611111111111108</v>
      </c>
      <c r="R129" s="37">
        <v>52020</v>
      </c>
      <c r="S129" s="37">
        <v>17950</v>
      </c>
      <c r="T129" s="21">
        <f t="shared" si="14"/>
        <v>34070</v>
      </c>
      <c r="U129" s="22">
        <f t="shared" si="20"/>
        <v>22136120</v>
      </c>
      <c r="V129" s="117" t="s">
        <v>157</v>
      </c>
      <c r="W129" s="118" t="s">
        <v>102</v>
      </c>
      <c r="X129" s="23">
        <f t="shared" si="15"/>
        <v>-50</v>
      </c>
      <c r="Y129" s="24">
        <f t="shared" si="16"/>
        <v>-1.4654161781946073E-3</v>
      </c>
      <c r="Z129" s="25" t="str">
        <f t="shared" si="17"/>
        <v>Descargado</v>
      </c>
      <c r="AA129" s="25">
        <f t="shared" ca="1" si="18"/>
        <v>0.81805555555183673</v>
      </c>
      <c r="AB129" s="52"/>
    </row>
    <row r="130" spans="1:28" x14ac:dyDescent="0.25">
      <c r="A130" s="12">
        <v>124</v>
      </c>
      <c r="B130" s="26">
        <v>18612</v>
      </c>
      <c r="C130" s="27">
        <v>44803</v>
      </c>
      <c r="D130" s="28">
        <v>0.625</v>
      </c>
      <c r="E130" s="29" t="s">
        <v>217</v>
      </c>
      <c r="F130" s="30" t="s">
        <v>106</v>
      </c>
      <c r="G130" s="31">
        <v>51900</v>
      </c>
      <c r="H130" s="31">
        <v>17240</v>
      </c>
      <c r="I130" s="19">
        <f t="shared" si="13"/>
        <v>34660</v>
      </c>
      <c r="J130" s="20">
        <f t="shared" si="19"/>
        <v>22185220</v>
      </c>
      <c r="K130" s="30" t="s">
        <v>56</v>
      </c>
      <c r="L130" s="32" t="s">
        <v>193</v>
      </c>
      <c r="M130" s="33">
        <v>28</v>
      </c>
      <c r="N130" s="55" t="str">
        <f t="shared" si="22"/>
        <v>T_B</v>
      </c>
      <c r="O130" s="34">
        <v>3481565</v>
      </c>
      <c r="P130" s="27">
        <v>44803</v>
      </c>
      <c r="Q130" s="36">
        <v>0.96111111111111114</v>
      </c>
      <c r="R130" s="37">
        <v>51980</v>
      </c>
      <c r="S130" s="37">
        <v>17470</v>
      </c>
      <c r="T130" s="21">
        <f t="shared" si="14"/>
        <v>34510</v>
      </c>
      <c r="U130" s="22">
        <f t="shared" si="20"/>
        <v>22170630</v>
      </c>
      <c r="V130" s="117" t="s">
        <v>157</v>
      </c>
      <c r="W130" s="118" t="s">
        <v>102</v>
      </c>
      <c r="X130" s="23">
        <f t="shared" si="15"/>
        <v>-150</v>
      </c>
      <c r="Y130" s="24">
        <f t="shared" si="16"/>
        <v>-4.3277553375649161E-3</v>
      </c>
      <c r="Z130" s="25" t="str">
        <f t="shared" si="17"/>
        <v>Descargado</v>
      </c>
      <c r="AA130" s="25">
        <f t="shared" ca="1" si="18"/>
        <v>0.33611111110803904</v>
      </c>
      <c r="AB130" s="52"/>
    </row>
    <row r="131" spans="1:28" x14ac:dyDescent="0.25">
      <c r="A131" s="12">
        <v>125</v>
      </c>
      <c r="B131" s="26">
        <v>18615</v>
      </c>
      <c r="C131" s="27">
        <v>44803</v>
      </c>
      <c r="D131" s="28">
        <v>0.63263888888888886</v>
      </c>
      <c r="E131" s="29" t="s">
        <v>192</v>
      </c>
      <c r="F131" s="30" t="s">
        <v>106</v>
      </c>
      <c r="G131" s="31">
        <v>52280</v>
      </c>
      <c r="H131" s="31">
        <v>17270</v>
      </c>
      <c r="I131" s="19">
        <f t="shared" si="13"/>
        <v>35010</v>
      </c>
      <c r="J131" s="20">
        <f t="shared" si="19"/>
        <v>22220230</v>
      </c>
      <c r="K131" s="30" t="s">
        <v>56</v>
      </c>
      <c r="L131" s="32" t="s">
        <v>193</v>
      </c>
      <c r="M131" s="33">
        <v>28</v>
      </c>
      <c r="N131" s="55" t="str">
        <f t="shared" si="22"/>
        <v>T_B</v>
      </c>
      <c r="O131" s="34">
        <v>3481584</v>
      </c>
      <c r="P131" s="27">
        <v>44803</v>
      </c>
      <c r="Q131" s="36">
        <v>0.96458333333333324</v>
      </c>
      <c r="R131" s="37">
        <v>52520</v>
      </c>
      <c r="S131" s="37">
        <v>17410</v>
      </c>
      <c r="T131" s="21">
        <f t="shared" si="14"/>
        <v>35110</v>
      </c>
      <c r="U131" s="22">
        <f t="shared" si="20"/>
        <v>22205740</v>
      </c>
      <c r="V131" s="117" t="s">
        <v>157</v>
      </c>
      <c r="W131" s="118" t="s">
        <v>102</v>
      </c>
      <c r="X131" s="23">
        <f t="shared" si="15"/>
        <v>100</v>
      </c>
      <c r="Y131" s="24">
        <f t="shared" si="16"/>
        <v>2.8563267637817767E-3</v>
      </c>
      <c r="Z131" s="25" t="str">
        <f t="shared" si="17"/>
        <v>Descargado</v>
      </c>
      <c r="AA131" s="25">
        <f t="shared" ca="1" si="18"/>
        <v>0.3319444444423425</v>
      </c>
      <c r="AB131" s="52"/>
    </row>
    <row r="132" spans="1:28" x14ac:dyDescent="0.25">
      <c r="A132" s="12">
        <v>126</v>
      </c>
      <c r="B132" s="26">
        <v>18630</v>
      </c>
      <c r="C132" s="27">
        <v>44803</v>
      </c>
      <c r="D132" s="28">
        <v>0.65902777777777777</v>
      </c>
      <c r="E132" s="29" t="s">
        <v>211</v>
      </c>
      <c r="F132" s="30" t="s">
        <v>106</v>
      </c>
      <c r="G132" s="31">
        <v>52120</v>
      </c>
      <c r="H132" s="31">
        <v>17610</v>
      </c>
      <c r="I132" s="19">
        <f t="shared" si="13"/>
        <v>34510</v>
      </c>
      <c r="J132" s="20">
        <f t="shared" si="19"/>
        <v>22254740</v>
      </c>
      <c r="K132" s="30" t="s">
        <v>56</v>
      </c>
      <c r="L132" s="32" t="s">
        <v>193</v>
      </c>
      <c r="M132" s="33">
        <v>28</v>
      </c>
      <c r="N132" s="55" t="str">
        <f t="shared" si="22"/>
        <v>T_B</v>
      </c>
      <c r="O132" s="34">
        <v>3481604</v>
      </c>
      <c r="P132" s="27">
        <v>44803</v>
      </c>
      <c r="Q132" s="36">
        <v>0.97291666666666676</v>
      </c>
      <c r="R132" s="37">
        <v>52320</v>
      </c>
      <c r="S132" s="37">
        <v>17660</v>
      </c>
      <c r="T132" s="21">
        <f t="shared" si="14"/>
        <v>34660</v>
      </c>
      <c r="U132" s="22">
        <f t="shared" si="20"/>
        <v>22240400</v>
      </c>
      <c r="V132" s="117" t="s">
        <v>157</v>
      </c>
      <c r="W132" s="118" t="s">
        <v>102</v>
      </c>
      <c r="X132" s="23">
        <f t="shared" si="15"/>
        <v>150</v>
      </c>
      <c r="Y132" s="24">
        <f t="shared" si="16"/>
        <v>4.346566212691973E-3</v>
      </c>
      <c r="Z132" s="25" t="str">
        <f t="shared" si="17"/>
        <v>Descargado</v>
      </c>
      <c r="AA132" s="25">
        <f t="shared" ca="1" si="18"/>
        <v>0.31388888888614019</v>
      </c>
      <c r="AB132" s="52"/>
    </row>
    <row r="133" spans="1:28" x14ac:dyDescent="0.25">
      <c r="A133" s="12">
        <v>127</v>
      </c>
      <c r="B133" s="26">
        <v>18634</v>
      </c>
      <c r="C133" s="27">
        <v>44803</v>
      </c>
      <c r="D133" s="28">
        <v>0.68055555555555547</v>
      </c>
      <c r="E133" s="29" t="s">
        <v>252</v>
      </c>
      <c r="F133" s="30" t="s">
        <v>106</v>
      </c>
      <c r="G133" s="31">
        <v>52580</v>
      </c>
      <c r="H133" s="31">
        <v>17590</v>
      </c>
      <c r="I133" s="19">
        <f t="shared" si="13"/>
        <v>34990</v>
      </c>
      <c r="J133" s="20">
        <f t="shared" si="19"/>
        <v>22289730</v>
      </c>
      <c r="K133" s="30" t="s">
        <v>56</v>
      </c>
      <c r="L133" s="32" t="s">
        <v>25</v>
      </c>
      <c r="M133" s="33">
        <v>28</v>
      </c>
      <c r="N133" s="55" t="str">
        <f t="shared" ref="N133:N146" si="23">IF(R133=0,"",IF(K133="0X50  MM T 2","T_B",IF(K133="0X50  MM T 1","T_A",IF(K133="TERMICO 0X50","T_CMAX",IF(K133="0X50  MM T 1 B","T_A2",IF(K133="0X50  MM T 3","T_C",IF(K133="0X12  MM T 1","T_A1",IF(K133="0X50 MM","CNR",""))))))))</f>
        <v>T_B</v>
      </c>
      <c r="O133" s="34">
        <v>3481765</v>
      </c>
      <c r="P133" s="27">
        <v>44804</v>
      </c>
      <c r="Q133" s="36">
        <v>0.36458333333333331</v>
      </c>
      <c r="R133" s="37">
        <v>52660</v>
      </c>
      <c r="S133" s="37">
        <v>17520</v>
      </c>
      <c r="T133" s="21">
        <f t="shared" si="14"/>
        <v>35140</v>
      </c>
      <c r="U133" s="22">
        <f t="shared" si="20"/>
        <v>22275540</v>
      </c>
      <c r="V133" s="117" t="s">
        <v>157</v>
      </c>
      <c r="W133" s="118" t="s">
        <v>102</v>
      </c>
      <c r="X133" s="23">
        <f t="shared" si="15"/>
        <v>150</v>
      </c>
      <c r="Y133" s="24">
        <f t="shared" si="16"/>
        <v>4.2869391254644184E-3</v>
      </c>
      <c r="Z133" s="25" t="str">
        <f t="shared" si="17"/>
        <v>Descargado</v>
      </c>
      <c r="AA133" s="25">
        <f t="shared" ca="1" si="18"/>
        <v>0.68402777778101154</v>
      </c>
      <c r="AB133" s="52"/>
    </row>
    <row r="134" spans="1:28" x14ac:dyDescent="0.25">
      <c r="A134" s="12">
        <v>128</v>
      </c>
      <c r="B134" s="26">
        <v>18656</v>
      </c>
      <c r="C134" s="27">
        <v>44803</v>
      </c>
      <c r="D134" s="28">
        <v>0.72222222222222221</v>
      </c>
      <c r="E134" s="29" t="s">
        <v>173</v>
      </c>
      <c r="F134" s="30" t="s">
        <v>106</v>
      </c>
      <c r="G134" s="31">
        <v>47720</v>
      </c>
      <c r="H134" s="31">
        <v>17840</v>
      </c>
      <c r="I134" s="19">
        <f t="shared" ref="I134:I197" si="24">IF(U134=0,0,(G134-H134))</f>
        <v>29880</v>
      </c>
      <c r="J134" s="20">
        <f t="shared" si="19"/>
        <v>22319610</v>
      </c>
      <c r="K134" s="30" t="s">
        <v>56</v>
      </c>
      <c r="L134" s="32" t="s">
        <v>32</v>
      </c>
      <c r="M134" s="33">
        <v>28</v>
      </c>
      <c r="N134" s="55" t="str">
        <f t="shared" si="23"/>
        <v>T_B</v>
      </c>
      <c r="O134" s="34">
        <v>3481746</v>
      </c>
      <c r="P134" s="27">
        <v>44804</v>
      </c>
      <c r="Q134" s="36">
        <v>0.3444444444444445</v>
      </c>
      <c r="R134" s="37">
        <v>47680</v>
      </c>
      <c r="S134" s="37">
        <v>17740</v>
      </c>
      <c r="T134" s="21">
        <f t="shared" ref="T134:T197" si="25">R134-S134</f>
        <v>29940</v>
      </c>
      <c r="U134" s="22">
        <f t="shared" si="20"/>
        <v>22305480</v>
      </c>
      <c r="V134" s="117" t="s">
        <v>157</v>
      </c>
      <c r="W134" s="118" t="s">
        <v>102</v>
      </c>
      <c r="X134" s="23">
        <f t="shared" ref="X134:X197" si="26">IF(T134&gt;0,IF((T134-I134)=0,0.00001,(T134-I134)),0)</f>
        <v>60</v>
      </c>
      <c r="Y134" s="24">
        <f t="shared" ref="Y134:Y197" si="27">(T134-I134)/I134</f>
        <v>2.008032128514056E-3</v>
      </c>
      <c r="Z134" s="25" t="str">
        <f t="shared" ref="Z134:Z197" si="28">IF(E134&gt;0,IF((P134+Q134)&gt;0,"Descargado","En Transito"),"")</f>
        <v>Descargado</v>
      </c>
      <c r="AA134" s="25">
        <f t="shared" ref="AA134:AA197" ca="1" si="29">IF(E134&gt;0,IF(P134=0,((NOW())-(C134+D134)),((P134+Q134)-(C134+D134))),"")</f>
        <v>0.62222222222771961</v>
      </c>
      <c r="AB134" s="52"/>
    </row>
    <row r="135" spans="1:28" x14ac:dyDescent="0.25">
      <c r="A135" s="12">
        <v>129</v>
      </c>
      <c r="B135" s="26">
        <v>18665</v>
      </c>
      <c r="C135" s="27">
        <v>44803</v>
      </c>
      <c r="D135" s="28">
        <v>0.73749999999999993</v>
      </c>
      <c r="E135" s="29" t="s">
        <v>253</v>
      </c>
      <c r="F135" s="30" t="s">
        <v>106</v>
      </c>
      <c r="G135" s="31">
        <v>48880</v>
      </c>
      <c r="H135" s="31">
        <v>17290</v>
      </c>
      <c r="I135" s="19">
        <f t="shared" si="24"/>
        <v>31590</v>
      </c>
      <c r="J135" s="20">
        <f t="shared" ref="J135:J198" si="30">IF(I135&gt;0,(I135+J134),0)</f>
        <v>22351200</v>
      </c>
      <c r="K135" s="30" t="s">
        <v>56</v>
      </c>
      <c r="L135" s="32" t="s">
        <v>32</v>
      </c>
      <c r="M135" s="33">
        <v>28</v>
      </c>
      <c r="N135" s="55" t="str">
        <f t="shared" si="23"/>
        <v>T_B</v>
      </c>
      <c r="O135" s="34">
        <v>3481805</v>
      </c>
      <c r="P135" s="27">
        <v>44804</v>
      </c>
      <c r="Q135" s="36">
        <v>0.37013888888888885</v>
      </c>
      <c r="R135" s="37">
        <v>48780</v>
      </c>
      <c r="S135" s="37">
        <v>17220</v>
      </c>
      <c r="T135" s="21">
        <f t="shared" si="25"/>
        <v>31560</v>
      </c>
      <c r="U135" s="22">
        <f t="shared" ref="U135:U198" si="31">IF(T135&gt;0,(T135+U134),0)</f>
        <v>22337040</v>
      </c>
      <c r="V135" s="117" t="s">
        <v>157</v>
      </c>
      <c r="W135" s="118" t="s">
        <v>102</v>
      </c>
      <c r="X135" s="23">
        <f t="shared" si="26"/>
        <v>-30</v>
      </c>
      <c r="Y135" s="24">
        <f t="shared" si="27"/>
        <v>-9.4966761633428305E-4</v>
      </c>
      <c r="Z135" s="25" t="str">
        <f t="shared" si="28"/>
        <v>Descargado</v>
      </c>
      <c r="AA135" s="25">
        <f t="shared" ca="1" si="29"/>
        <v>0.632638888884685</v>
      </c>
      <c r="AB135" s="52"/>
    </row>
    <row r="136" spans="1:28" x14ac:dyDescent="0.25">
      <c r="A136" s="12">
        <v>130</v>
      </c>
      <c r="B136" s="26">
        <v>18667</v>
      </c>
      <c r="C136" s="27">
        <v>44803</v>
      </c>
      <c r="D136" s="28">
        <v>0.76250000000000007</v>
      </c>
      <c r="E136" s="29" t="s">
        <v>200</v>
      </c>
      <c r="F136" s="30" t="s">
        <v>106</v>
      </c>
      <c r="G136" s="31">
        <v>48960</v>
      </c>
      <c r="H136" s="31">
        <v>17960</v>
      </c>
      <c r="I136" s="19">
        <f t="shared" si="24"/>
        <v>31000</v>
      </c>
      <c r="J136" s="20">
        <f t="shared" si="30"/>
        <v>22382200</v>
      </c>
      <c r="K136" s="30" t="s">
        <v>56</v>
      </c>
      <c r="L136" s="32" t="s">
        <v>32</v>
      </c>
      <c r="M136" s="33">
        <v>28</v>
      </c>
      <c r="N136" s="55" t="str">
        <f t="shared" si="23"/>
        <v>T_B</v>
      </c>
      <c r="O136" s="34">
        <v>3481904</v>
      </c>
      <c r="P136" s="27">
        <v>44804</v>
      </c>
      <c r="Q136" s="36">
        <v>0.40138888888888885</v>
      </c>
      <c r="R136" s="37">
        <v>48980</v>
      </c>
      <c r="S136" s="37">
        <v>17970</v>
      </c>
      <c r="T136" s="21">
        <f t="shared" si="25"/>
        <v>31010</v>
      </c>
      <c r="U136" s="22">
        <f t="shared" si="31"/>
        <v>22368050</v>
      </c>
      <c r="V136" s="117" t="s">
        <v>157</v>
      </c>
      <c r="W136" s="118" t="s">
        <v>102</v>
      </c>
      <c r="X136" s="23">
        <f t="shared" si="26"/>
        <v>10</v>
      </c>
      <c r="Y136" s="24">
        <f t="shared" si="27"/>
        <v>3.2258064516129032E-4</v>
      </c>
      <c r="Z136" s="25" t="str">
        <f t="shared" si="28"/>
        <v>Descargado</v>
      </c>
      <c r="AA136" s="25">
        <f t="shared" ca="1" si="29"/>
        <v>0.63888888889050577</v>
      </c>
      <c r="AB136" s="52"/>
    </row>
    <row r="137" spans="1:28" x14ac:dyDescent="0.25">
      <c r="A137" s="12">
        <v>131</v>
      </c>
      <c r="B137" s="26">
        <v>18683</v>
      </c>
      <c r="C137" s="27">
        <v>44803</v>
      </c>
      <c r="D137" s="28">
        <v>0.80486111111111114</v>
      </c>
      <c r="E137" s="29" t="s">
        <v>204</v>
      </c>
      <c r="F137" s="30" t="s">
        <v>106</v>
      </c>
      <c r="G137" s="31">
        <v>48500</v>
      </c>
      <c r="H137" s="31">
        <v>17990</v>
      </c>
      <c r="I137" s="19">
        <f t="shared" si="24"/>
        <v>30510</v>
      </c>
      <c r="J137" s="20">
        <f t="shared" si="30"/>
        <v>22412710</v>
      </c>
      <c r="K137" s="30" t="s">
        <v>55</v>
      </c>
      <c r="L137" s="32" t="s">
        <v>32</v>
      </c>
      <c r="M137" s="33">
        <v>27</v>
      </c>
      <c r="N137" s="55" t="str">
        <f t="shared" si="23"/>
        <v>T_A</v>
      </c>
      <c r="O137" s="34">
        <v>3482764</v>
      </c>
      <c r="P137" s="27">
        <v>44804</v>
      </c>
      <c r="Q137" s="36">
        <v>0.58124999999999993</v>
      </c>
      <c r="R137" s="37">
        <v>48380</v>
      </c>
      <c r="S137" s="37">
        <v>17910</v>
      </c>
      <c r="T137" s="21">
        <f t="shared" si="25"/>
        <v>30470</v>
      </c>
      <c r="U137" s="22">
        <f t="shared" si="31"/>
        <v>22398520</v>
      </c>
      <c r="V137" s="117" t="s">
        <v>157</v>
      </c>
      <c r="W137" s="118" t="s">
        <v>102</v>
      </c>
      <c r="X137" s="23">
        <f t="shared" si="26"/>
        <v>-40</v>
      </c>
      <c r="Y137" s="24">
        <f t="shared" si="27"/>
        <v>-1.3110455588331695E-3</v>
      </c>
      <c r="Z137" s="25" t="str">
        <f t="shared" si="28"/>
        <v>Descargado</v>
      </c>
      <c r="AA137" s="25">
        <f t="shared" ca="1" si="29"/>
        <v>0.77638888889487134</v>
      </c>
      <c r="AB137" s="52"/>
    </row>
    <row r="138" spans="1:28" x14ac:dyDescent="0.25">
      <c r="A138" s="12">
        <v>132</v>
      </c>
      <c r="B138" s="26">
        <v>18684</v>
      </c>
      <c r="C138" s="27">
        <v>44803</v>
      </c>
      <c r="D138" s="28">
        <v>0.82361111111111107</v>
      </c>
      <c r="E138" s="29" t="s">
        <v>202</v>
      </c>
      <c r="F138" s="30" t="s">
        <v>106</v>
      </c>
      <c r="G138" s="31">
        <v>48920</v>
      </c>
      <c r="H138" s="31">
        <v>17460</v>
      </c>
      <c r="I138" s="19">
        <f t="shared" si="24"/>
        <v>31460</v>
      </c>
      <c r="J138" s="20">
        <f t="shared" si="30"/>
        <v>22444170</v>
      </c>
      <c r="K138" s="30" t="s">
        <v>55</v>
      </c>
      <c r="L138" s="32" t="s">
        <v>32</v>
      </c>
      <c r="M138" s="33">
        <v>27</v>
      </c>
      <c r="N138" s="55" t="str">
        <f t="shared" si="23"/>
        <v>T_A</v>
      </c>
      <c r="O138" s="34">
        <v>3482684</v>
      </c>
      <c r="P138" s="27">
        <v>44804</v>
      </c>
      <c r="Q138" s="36">
        <v>0.5708333333333333</v>
      </c>
      <c r="R138" s="37">
        <v>49100</v>
      </c>
      <c r="S138" s="37">
        <v>17540</v>
      </c>
      <c r="T138" s="21">
        <f t="shared" si="25"/>
        <v>31560</v>
      </c>
      <c r="U138" s="22">
        <f t="shared" si="31"/>
        <v>22430080</v>
      </c>
      <c r="V138" s="117" t="s">
        <v>157</v>
      </c>
      <c r="W138" s="118" t="s">
        <v>102</v>
      </c>
      <c r="X138" s="23">
        <f t="shared" si="26"/>
        <v>100</v>
      </c>
      <c r="Y138" s="24">
        <f t="shared" si="27"/>
        <v>3.1786395422759061E-3</v>
      </c>
      <c r="Z138" s="25" t="str">
        <f t="shared" si="28"/>
        <v>Descargado</v>
      </c>
      <c r="AA138" s="25">
        <f t="shared" ca="1" si="29"/>
        <v>0.74722222222044365</v>
      </c>
      <c r="AB138" s="52"/>
    </row>
    <row r="139" spans="1:28" x14ac:dyDescent="0.25">
      <c r="A139" s="12">
        <v>133</v>
      </c>
      <c r="B139" s="26">
        <v>18701</v>
      </c>
      <c r="C139" s="27">
        <v>44803</v>
      </c>
      <c r="D139" s="28">
        <v>0.85486111111111107</v>
      </c>
      <c r="E139" s="29" t="s">
        <v>169</v>
      </c>
      <c r="F139" s="30" t="s">
        <v>106</v>
      </c>
      <c r="G139" s="31">
        <v>47100</v>
      </c>
      <c r="H139" s="31">
        <v>16400</v>
      </c>
      <c r="I139" s="19">
        <f t="shared" si="24"/>
        <v>30700</v>
      </c>
      <c r="J139" s="20">
        <f t="shared" si="30"/>
        <v>22474870</v>
      </c>
      <c r="K139" s="30" t="s">
        <v>55</v>
      </c>
      <c r="L139" s="32" t="s">
        <v>32</v>
      </c>
      <c r="M139" s="33">
        <v>27</v>
      </c>
      <c r="N139" s="55" t="str">
        <f t="shared" si="23"/>
        <v>T_A</v>
      </c>
      <c r="O139" s="34">
        <v>3482964</v>
      </c>
      <c r="P139" s="27">
        <v>44804</v>
      </c>
      <c r="Q139" s="36">
        <v>0.61249999999999993</v>
      </c>
      <c r="R139" s="37">
        <v>46980</v>
      </c>
      <c r="S139" s="37">
        <v>16270</v>
      </c>
      <c r="T139" s="21">
        <f t="shared" si="25"/>
        <v>30710</v>
      </c>
      <c r="U139" s="22">
        <f t="shared" si="31"/>
        <v>22460790</v>
      </c>
      <c r="V139" s="117" t="s">
        <v>157</v>
      </c>
      <c r="W139" s="118" t="s">
        <v>102</v>
      </c>
      <c r="X139" s="23">
        <f t="shared" si="26"/>
        <v>10</v>
      </c>
      <c r="Y139" s="24">
        <f t="shared" si="27"/>
        <v>3.2573289902280132E-4</v>
      </c>
      <c r="Z139" s="25" t="str">
        <f t="shared" si="28"/>
        <v>Descargado</v>
      </c>
      <c r="AA139" s="25">
        <f t="shared" ca="1" si="29"/>
        <v>0.75763888889196096</v>
      </c>
      <c r="AB139" s="52"/>
    </row>
    <row r="140" spans="1:28" x14ac:dyDescent="0.25">
      <c r="A140" s="12">
        <v>134</v>
      </c>
      <c r="B140" s="26">
        <v>18702</v>
      </c>
      <c r="C140" s="27">
        <v>44803</v>
      </c>
      <c r="D140" s="28">
        <v>0.87638888888888899</v>
      </c>
      <c r="E140" s="29" t="s">
        <v>137</v>
      </c>
      <c r="F140" s="30" t="s">
        <v>106</v>
      </c>
      <c r="G140" s="31">
        <v>48780</v>
      </c>
      <c r="H140" s="31">
        <v>17770</v>
      </c>
      <c r="I140" s="19">
        <f t="shared" si="24"/>
        <v>31010</v>
      </c>
      <c r="J140" s="20">
        <f t="shared" si="30"/>
        <v>22505880</v>
      </c>
      <c r="K140" s="30" t="s">
        <v>55</v>
      </c>
      <c r="L140" s="32" t="s">
        <v>32</v>
      </c>
      <c r="M140" s="33">
        <v>27</v>
      </c>
      <c r="N140" s="55" t="str">
        <f t="shared" si="23"/>
        <v>T_A</v>
      </c>
      <c r="O140" s="34">
        <v>3482644</v>
      </c>
      <c r="P140" s="27">
        <v>44804</v>
      </c>
      <c r="Q140" s="36">
        <v>0.55763888888888891</v>
      </c>
      <c r="R140" s="37">
        <v>48640</v>
      </c>
      <c r="S140" s="37">
        <v>17680</v>
      </c>
      <c r="T140" s="21">
        <f t="shared" si="25"/>
        <v>30960</v>
      </c>
      <c r="U140" s="22">
        <f t="shared" si="31"/>
        <v>22491750</v>
      </c>
      <c r="V140" s="117" t="s">
        <v>157</v>
      </c>
      <c r="W140" s="118" t="s">
        <v>102</v>
      </c>
      <c r="X140" s="23">
        <f t="shared" si="26"/>
        <v>-50</v>
      </c>
      <c r="Y140" s="24">
        <f t="shared" si="27"/>
        <v>-1.6123831022250886E-3</v>
      </c>
      <c r="Z140" s="25" t="str">
        <f t="shared" si="28"/>
        <v>Descargado</v>
      </c>
      <c r="AA140" s="25">
        <f t="shared" ca="1" si="29"/>
        <v>0.68125000000145519</v>
      </c>
      <c r="AB140" s="52"/>
    </row>
    <row r="141" spans="1:28" x14ac:dyDescent="0.25">
      <c r="A141" s="12">
        <v>135</v>
      </c>
      <c r="B141" s="26">
        <v>18713</v>
      </c>
      <c r="C141" s="27">
        <v>44803</v>
      </c>
      <c r="D141" s="28">
        <v>0.89513888888888893</v>
      </c>
      <c r="E141" s="29" t="s">
        <v>186</v>
      </c>
      <c r="F141" s="30" t="s">
        <v>106</v>
      </c>
      <c r="G141" s="31">
        <v>48960</v>
      </c>
      <c r="H141" s="31">
        <v>17350</v>
      </c>
      <c r="I141" s="19">
        <f t="shared" si="24"/>
        <v>31610</v>
      </c>
      <c r="J141" s="20">
        <f t="shared" si="30"/>
        <v>22537490</v>
      </c>
      <c r="K141" s="30" t="s">
        <v>55</v>
      </c>
      <c r="L141" s="32" t="s">
        <v>32</v>
      </c>
      <c r="M141" s="33">
        <v>27</v>
      </c>
      <c r="N141" s="55" t="str">
        <f t="shared" si="23"/>
        <v>T_A</v>
      </c>
      <c r="O141" s="34">
        <v>3482784</v>
      </c>
      <c r="P141" s="27">
        <v>44804</v>
      </c>
      <c r="Q141" s="36">
        <v>0.58124999999999993</v>
      </c>
      <c r="R141" s="37">
        <v>48800</v>
      </c>
      <c r="S141" s="37">
        <v>17260</v>
      </c>
      <c r="T141" s="21">
        <f t="shared" si="25"/>
        <v>31540</v>
      </c>
      <c r="U141" s="22">
        <f t="shared" si="31"/>
        <v>22523290</v>
      </c>
      <c r="V141" s="117" t="s">
        <v>157</v>
      </c>
      <c r="W141" s="118" t="s">
        <v>102</v>
      </c>
      <c r="X141" s="23">
        <f t="shared" si="26"/>
        <v>-70</v>
      </c>
      <c r="Y141" s="24">
        <f t="shared" si="27"/>
        <v>-2.2144890857323631E-3</v>
      </c>
      <c r="Z141" s="25" t="str">
        <f t="shared" si="28"/>
        <v>Descargado</v>
      </c>
      <c r="AA141" s="25">
        <f t="shared" ca="1" si="29"/>
        <v>0.68611111111385981</v>
      </c>
      <c r="AB141" s="52"/>
    </row>
    <row r="142" spans="1:28" x14ac:dyDescent="0.25">
      <c r="A142" s="12">
        <v>136</v>
      </c>
      <c r="B142" s="26">
        <v>18714</v>
      </c>
      <c r="C142" s="27">
        <v>44803</v>
      </c>
      <c r="D142" s="28">
        <v>0.93333333333333324</v>
      </c>
      <c r="E142" s="29" t="s">
        <v>254</v>
      </c>
      <c r="F142" s="30" t="s">
        <v>106</v>
      </c>
      <c r="G142" s="31">
        <v>48400</v>
      </c>
      <c r="H142" s="31">
        <v>17270</v>
      </c>
      <c r="I142" s="19">
        <f t="shared" si="24"/>
        <v>31130</v>
      </c>
      <c r="J142" s="20">
        <f t="shared" si="30"/>
        <v>22568620</v>
      </c>
      <c r="K142" s="30" t="s">
        <v>55</v>
      </c>
      <c r="L142" s="32" t="s">
        <v>32</v>
      </c>
      <c r="M142" s="33">
        <v>27</v>
      </c>
      <c r="N142" s="55" t="str">
        <f t="shared" si="23"/>
        <v>T_A</v>
      </c>
      <c r="O142" s="34">
        <v>3482944</v>
      </c>
      <c r="P142" s="27">
        <v>44804</v>
      </c>
      <c r="Q142" s="36">
        <v>0.6118055555555556</v>
      </c>
      <c r="R142" s="37">
        <v>48120</v>
      </c>
      <c r="S142" s="37">
        <v>17050</v>
      </c>
      <c r="T142" s="21">
        <f t="shared" si="25"/>
        <v>31070</v>
      </c>
      <c r="U142" s="22">
        <f t="shared" si="31"/>
        <v>22554360</v>
      </c>
      <c r="V142" s="117" t="s">
        <v>157</v>
      </c>
      <c r="W142" s="118" t="s">
        <v>102</v>
      </c>
      <c r="X142" s="23">
        <f t="shared" si="26"/>
        <v>-60</v>
      </c>
      <c r="Y142" s="24">
        <f t="shared" si="27"/>
        <v>-1.9274012206874397E-3</v>
      </c>
      <c r="Z142" s="25" t="str">
        <f t="shared" si="28"/>
        <v>Descargado</v>
      </c>
      <c r="AA142" s="25">
        <f t="shared" ca="1" si="29"/>
        <v>0.67847222222189885</v>
      </c>
      <c r="AB142" s="52"/>
    </row>
    <row r="143" spans="1:28" x14ac:dyDescent="0.25">
      <c r="A143" s="12">
        <v>137</v>
      </c>
      <c r="B143" s="26">
        <v>18718</v>
      </c>
      <c r="C143" s="27">
        <v>44803</v>
      </c>
      <c r="D143" s="28">
        <v>0.94236111111111109</v>
      </c>
      <c r="E143" s="29" t="s">
        <v>140</v>
      </c>
      <c r="F143" s="30" t="s">
        <v>106</v>
      </c>
      <c r="G143" s="31">
        <v>51640</v>
      </c>
      <c r="H143" s="31">
        <v>17620</v>
      </c>
      <c r="I143" s="19">
        <f t="shared" si="24"/>
        <v>34020</v>
      </c>
      <c r="J143" s="20">
        <f t="shared" si="30"/>
        <v>22602640</v>
      </c>
      <c r="K143" s="30" t="s">
        <v>55</v>
      </c>
      <c r="L143" s="32" t="s">
        <v>33</v>
      </c>
      <c r="M143" s="33">
        <v>27</v>
      </c>
      <c r="N143" s="55" t="str">
        <f t="shared" si="23"/>
        <v>T_A</v>
      </c>
      <c r="O143" s="34">
        <v>3482544</v>
      </c>
      <c r="P143" s="27">
        <v>44804</v>
      </c>
      <c r="Q143" s="36">
        <v>0.49444444444444446</v>
      </c>
      <c r="R143" s="37">
        <v>51500</v>
      </c>
      <c r="S143" s="37">
        <v>17290</v>
      </c>
      <c r="T143" s="21">
        <f t="shared" si="25"/>
        <v>34210</v>
      </c>
      <c r="U143" s="22">
        <f t="shared" si="31"/>
        <v>22588570</v>
      </c>
      <c r="V143" s="117" t="s">
        <v>157</v>
      </c>
      <c r="W143" s="118" t="s">
        <v>102</v>
      </c>
      <c r="X143" s="23">
        <f t="shared" si="26"/>
        <v>190</v>
      </c>
      <c r="Y143" s="24">
        <f t="shared" si="27"/>
        <v>5.5849500293944738E-3</v>
      </c>
      <c r="Z143" s="25" t="str">
        <f t="shared" si="28"/>
        <v>Descargado</v>
      </c>
      <c r="AA143" s="25">
        <f t="shared" ca="1" si="29"/>
        <v>0.55208333332848269</v>
      </c>
      <c r="AB143" s="52"/>
    </row>
    <row r="144" spans="1:28" x14ac:dyDescent="0.25">
      <c r="A144" s="12">
        <v>138</v>
      </c>
      <c r="B144" s="26">
        <v>18723</v>
      </c>
      <c r="C144" s="27">
        <v>44803</v>
      </c>
      <c r="D144" s="28">
        <v>0.96319444444444446</v>
      </c>
      <c r="E144" s="29" t="s">
        <v>141</v>
      </c>
      <c r="F144" s="30" t="s">
        <v>106</v>
      </c>
      <c r="G144" s="31">
        <v>48320</v>
      </c>
      <c r="H144" s="31">
        <v>17740</v>
      </c>
      <c r="I144" s="19">
        <f t="shared" si="24"/>
        <v>30580</v>
      </c>
      <c r="J144" s="20">
        <f t="shared" si="30"/>
        <v>22633220</v>
      </c>
      <c r="K144" s="30" t="s">
        <v>55</v>
      </c>
      <c r="L144" s="32" t="s">
        <v>32</v>
      </c>
      <c r="M144" s="33">
        <v>27</v>
      </c>
      <c r="N144" s="55" t="str">
        <f t="shared" si="23"/>
        <v>T_A</v>
      </c>
      <c r="O144" s="34">
        <v>3482604</v>
      </c>
      <c r="P144" s="27">
        <v>44804</v>
      </c>
      <c r="Q144" s="36">
        <v>0.49861111111111112</v>
      </c>
      <c r="R144" s="37">
        <v>48160</v>
      </c>
      <c r="S144" s="37">
        <v>17540</v>
      </c>
      <c r="T144" s="21">
        <f t="shared" si="25"/>
        <v>30620</v>
      </c>
      <c r="U144" s="22">
        <f t="shared" si="31"/>
        <v>22619190</v>
      </c>
      <c r="V144" s="117" t="s">
        <v>157</v>
      </c>
      <c r="W144" s="118" t="s">
        <v>102</v>
      </c>
      <c r="X144" s="23">
        <f t="shared" si="26"/>
        <v>40</v>
      </c>
      <c r="Y144" s="24">
        <f t="shared" si="27"/>
        <v>1.3080444735120995E-3</v>
      </c>
      <c r="Z144" s="25" t="str">
        <f t="shared" si="28"/>
        <v>Descargado</v>
      </c>
      <c r="AA144" s="25">
        <f t="shared" ca="1" si="29"/>
        <v>0.5354166666729725</v>
      </c>
      <c r="AB144" s="52"/>
    </row>
    <row r="145" spans="1:28" x14ac:dyDescent="0.25">
      <c r="A145" s="12">
        <v>139</v>
      </c>
      <c r="B145" s="26">
        <v>18727</v>
      </c>
      <c r="C145" s="27">
        <v>44803</v>
      </c>
      <c r="D145" s="28">
        <v>0.99236111111111114</v>
      </c>
      <c r="E145" s="29" t="s">
        <v>236</v>
      </c>
      <c r="F145" s="30" t="s">
        <v>106</v>
      </c>
      <c r="G145" s="31">
        <v>48480</v>
      </c>
      <c r="H145" s="31">
        <v>17360</v>
      </c>
      <c r="I145" s="19">
        <f t="shared" si="24"/>
        <v>31120</v>
      </c>
      <c r="J145" s="20">
        <f t="shared" si="30"/>
        <v>22664340</v>
      </c>
      <c r="K145" s="30" t="s">
        <v>55</v>
      </c>
      <c r="L145" s="32" t="s">
        <v>32</v>
      </c>
      <c r="M145" s="33">
        <v>27</v>
      </c>
      <c r="N145" s="55" t="str">
        <f t="shared" si="23"/>
        <v>T_A</v>
      </c>
      <c r="O145" s="34">
        <v>3483784</v>
      </c>
      <c r="P145" s="27">
        <v>44804</v>
      </c>
      <c r="Q145" s="36">
        <v>0.76666666666666661</v>
      </c>
      <c r="R145" s="37">
        <v>48380</v>
      </c>
      <c r="S145" s="37">
        <v>17260</v>
      </c>
      <c r="T145" s="21">
        <f t="shared" si="25"/>
        <v>31120</v>
      </c>
      <c r="U145" s="22">
        <f t="shared" si="31"/>
        <v>22650310</v>
      </c>
      <c r="V145" s="117" t="s">
        <v>157</v>
      </c>
      <c r="W145" s="118" t="s">
        <v>102</v>
      </c>
      <c r="X145" s="23">
        <f t="shared" si="26"/>
        <v>1.0000000000000001E-5</v>
      </c>
      <c r="Y145" s="24">
        <f t="shared" si="27"/>
        <v>0</v>
      </c>
      <c r="Z145" s="25" t="str">
        <f t="shared" si="28"/>
        <v>Descargado</v>
      </c>
      <c r="AA145" s="25">
        <f t="shared" ca="1" si="29"/>
        <v>0.77430555556202307</v>
      </c>
      <c r="AB145" s="52"/>
    </row>
    <row r="146" spans="1:28" x14ac:dyDescent="0.25">
      <c r="A146" s="12">
        <v>140</v>
      </c>
      <c r="B146" s="26">
        <v>209278</v>
      </c>
      <c r="C146" s="27">
        <v>44802</v>
      </c>
      <c r="D146" s="28">
        <v>0.69513888888888886</v>
      </c>
      <c r="E146" s="29" t="s">
        <v>200</v>
      </c>
      <c r="F146" s="30" t="s">
        <v>106</v>
      </c>
      <c r="G146" s="31">
        <v>48540</v>
      </c>
      <c r="H146" s="31">
        <v>18030</v>
      </c>
      <c r="I146" s="19">
        <f t="shared" si="24"/>
        <v>30510</v>
      </c>
      <c r="J146" s="20">
        <f t="shared" si="30"/>
        <v>22694850</v>
      </c>
      <c r="K146" s="30" t="s">
        <v>55</v>
      </c>
      <c r="L146" s="32" t="s">
        <v>32</v>
      </c>
      <c r="M146" s="33">
        <v>27</v>
      </c>
      <c r="N146" s="55" t="str">
        <f t="shared" si="23"/>
        <v>T_A</v>
      </c>
      <c r="O146" s="34">
        <v>3479404</v>
      </c>
      <c r="P146" s="27">
        <v>44803</v>
      </c>
      <c r="Q146" s="36">
        <v>0.38125000000000003</v>
      </c>
      <c r="R146" s="37">
        <v>48440</v>
      </c>
      <c r="S146" s="37">
        <v>17900</v>
      </c>
      <c r="T146" s="21">
        <f t="shared" si="25"/>
        <v>30540</v>
      </c>
      <c r="U146" s="22">
        <f t="shared" si="31"/>
        <v>22680850</v>
      </c>
      <c r="V146" s="117" t="s">
        <v>157</v>
      </c>
      <c r="W146" s="118" t="s">
        <v>102</v>
      </c>
      <c r="X146" s="23">
        <f t="shared" si="26"/>
        <v>30</v>
      </c>
      <c r="Y146" s="24">
        <f t="shared" si="27"/>
        <v>9.8328416912487715E-4</v>
      </c>
      <c r="Z146" s="25" t="str">
        <f t="shared" si="28"/>
        <v>Descargado</v>
      </c>
      <c r="AA146" s="25">
        <f t="shared" ca="1" si="29"/>
        <v>0.68611111110658385</v>
      </c>
      <c r="AB146" s="52"/>
    </row>
    <row r="147" spans="1:28" x14ac:dyDescent="0.25">
      <c r="A147" s="12">
        <v>141</v>
      </c>
      <c r="B147" s="26">
        <v>208916</v>
      </c>
      <c r="C147" s="27">
        <v>44803</v>
      </c>
      <c r="D147" s="28">
        <v>0.24027777777777778</v>
      </c>
      <c r="E147" s="29" t="s">
        <v>144</v>
      </c>
      <c r="F147" s="30" t="s">
        <v>106</v>
      </c>
      <c r="G147" s="31">
        <v>48890</v>
      </c>
      <c r="H147" s="31">
        <v>17320</v>
      </c>
      <c r="I147" s="19">
        <f t="shared" si="24"/>
        <v>31570</v>
      </c>
      <c r="J147" s="20">
        <f t="shared" si="30"/>
        <v>22726420</v>
      </c>
      <c r="K147" s="30" t="s">
        <v>177</v>
      </c>
      <c r="L147" s="32" t="s">
        <v>32</v>
      </c>
      <c r="M147" s="33">
        <v>26</v>
      </c>
      <c r="N147" s="55" t="str">
        <f>IF(R147=0,"",IF(K147="0X50  MM T 2","T_B",IF(K147="0X50  MM T 1","T_A",IF(K147="TERMICO 0X50","T_CMAX",IF(K147="0X50  MM T 4","T_D",IF(K147="0X50  MM T 3","T_C",IF(K147="0X12  MM T 1","T_A1",IF(K147="0X50 MM","CNR",""))))))))</f>
        <v>T_D</v>
      </c>
      <c r="O147" s="34">
        <v>3480404</v>
      </c>
      <c r="P147" s="27">
        <v>44803</v>
      </c>
      <c r="Q147" s="36">
        <v>0.61736111111111114</v>
      </c>
      <c r="R147" s="37">
        <v>48880</v>
      </c>
      <c r="S147" s="37">
        <v>17230</v>
      </c>
      <c r="T147" s="21">
        <f t="shared" si="25"/>
        <v>31650</v>
      </c>
      <c r="U147" s="22">
        <f t="shared" si="31"/>
        <v>22712500</v>
      </c>
      <c r="V147" s="117" t="s">
        <v>157</v>
      </c>
      <c r="W147" s="118" t="s">
        <v>102</v>
      </c>
      <c r="X147" s="23">
        <f t="shared" si="26"/>
        <v>80</v>
      </c>
      <c r="Y147" s="24">
        <f t="shared" si="27"/>
        <v>2.5340513145391194E-3</v>
      </c>
      <c r="Z147" s="25" t="str">
        <f t="shared" si="28"/>
        <v>Descargado</v>
      </c>
      <c r="AA147" s="25">
        <f t="shared" ca="1" si="29"/>
        <v>0.37708333333284827</v>
      </c>
      <c r="AB147" s="52"/>
    </row>
    <row r="148" spans="1:28" x14ac:dyDescent="0.25">
      <c r="A148" s="12">
        <v>142</v>
      </c>
      <c r="B148" s="26">
        <v>208927</v>
      </c>
      <c r="C148" s="27">
        <v>44803</v>
      </c>
      <c r="D148" s="28">
        <v>0.36319444444444443</v>
      </c>
      <c r="E148" s="29" t="s">
        <v>184</v>
      </c>
      <c r="F148" s="30" t="s">
        <v>106</v>
      </c>
      <c r="G148" s="31">
        <v>47550</v>
      </c>
      <c r="H148" s="31">
        <v>17230</v>
      </c>
      <c r="I148" s="19">
        <f t="shared" si="24"/>
        <v>30320</v>
      </c>
      <c r="J148" s="20">
        <f t="shared" si="30"/>
        <v>22756740</v>
      </c>
      <c r="K148" s="30" t="s">
        <v>56</v>
      </c>
      <c r="L148" s="32" t="s">
        <v>32</v>
      </c>
      <c r="M148" s="33">
        <v>28</v>
      </c>
      <c r="N148" s="55" t="str">
        <f t="shared" ref="N148:N162" si="32">IF(R148=0,"",IF(K148="0X50  MM T 2","T_B",IF(K148="0X50  MM T 1","T_A",IF(K148="TERMICO 0X50","T_CMAX",IF(K148="0X50  MM T 1 B","T_A2",IF(K148="0X50  MM T 3","T_C",IF(K148="0X12  MM T 1","T_A1",IF(K148="0X50 MM","CNR",""))))))))</f>
        <v>T_B</v>
      </c>
      <c r="O148" s="34">
        <v>3481104</v>
      </c>
      <c r="P148" s="27">
        <v>44803</v>
      </c>
      <c r="Q148" s="36">
        <v>0.74444444444444446</v>
      </c>
      <c r="R148" s="37">
        <v>47620</v>
      </c>
      <c r="S148" s="37">
        <v>17340</v>
      </c>
      <c r="T148" s="21">
        <f t="shared" si="25"/>
        <v>30280</v>
      </c>
      <c r="U148" s="22">
        <f t="shared" si="31"/>
        <v>22742780</v>
      </c>
      <c r="V148" s="117" t="s">
        <v>157</v>
      </c>
      <c r="W148" s="118" t="s">
        <v>102</v>
      </c>
      <c r="X148" s="23">
        <f t="shared" si="26"/>
        <v>-40</v>
      </c>
      <c r="Y148" s="24">
        <f t="shared" si="27"/>
        <v>-1.3192612137203166E-3</v>
      </c>
      <c r="Z148" s="25" t="str">
        <f t="shared" si="28"/>
        <v>Descargado</v>
      </c>
      <c r="AA148" s="25">
        <f t="shared" ca="1" si="29"/>
        <v>0.38124999999854481</v>
      </c>
      <c r="AB148" s="52"/>
    </row>
    <row r="149" spans="1:28" x14ac:dyDescent="0.25">
      <c r="A149" s="12">
        <v>143</v>
      </c>
      <c r="B149" s="26">
        <v>18746</v>
      </c>
      <c r="C149" s="27">
        <v>44804</v>
      </c>
      <c r="D149" s="28">
        <v>0.2298611111111111</v>
      </c>
      <c r="E149" s="29" t="s">
        <v>166</v>
      </c>
      <c r="F149" s="30" t="s">
        <v>106</v>
      </c>
      <c r="G149" s="31">
        <v>48420</v>
      </c>
      <c r="H149" s="31">
        <v>17290</v>
      </c>
      <c r="I149" s="19">
        <f t="shared" si="24"/>
        <v>31130</v>
      </c>
      <c r="J149" s="20">
        <f t="shared" si="30"/>
        <v>22787870</v>
      </c>
      <c r="K149" s="30" t="s">
        <v>55</v>
      </c>
      <c r="L149" s="32" t="s">
        <v>32</v>
      </c>
      <c r="M149" s="33">
        <v>27</v>
      </c>
      <c r="N149" s="55" t="str">
        <f t="shared" si="32"/>
        <v>T_A</v>
      </c>
      <c r="O149" s="34">
        <v>3482664</v>
      </c>
      <c r="P149" s="27">
        <v>44804</v>
      </c>
      <c r="Q149" s="36">
        <v>0.56319444444444444</v>
      </c>
      <c r="R149" s="37">
        <v>48300</v>
      </c>
      <c r="S149" s="37">
        <v>17230</v>
      </c>
      <c r="T149" s="21">
        <f t="shared" si="25"/>
        <v>31070</v>
      </c>
      <c r="U149" s="22">
        <f t="shared" si="31"/>
        <v>22773850</v>
      </c>
      <c r="V149" s="117" t="s">
        <v>157</v>
      </c>
      <c r="W149" s="118" t="s">
        <v>102</v>
      </c>
      <c r="X149" s="23">
        <f t="shared" si="26"/>
        <v>-60</v>
      </c>
      <c r="Y149" s="24">
        <f t="shared" si="27"/>
        <v>-1.9274012206874397E-3</v>
      </c>
      <c r="Z149" s="25" t="str">
        <f t="shared" si="28"/>
        <v>Descargado</v>
      </c>
      <c r="AA149" s="25">
        <f t="shared" ca="1" si="29"/>
        <v>0.33333333333575865</v>
      </c>
      <c r="AB149" s="52"/>
    </row>
    <row r="150" spans="1:28" x14ac:dyDescent="0.25">
      <c r="A150" s="12">
        <v>144</v>
      </c>
      <c r="B150" s="26">
        <v>18749</v>
      </c>
      <c r="C150" s="27">
        <v>44804</v>
      </c>
      <c r="D150" s="28">
        <v>0.31319444444444444</v>
      </c>
      <c r="E150" s="29" t="s">
        <v>246</v>
      </c>
      <c r="F150" s="30" t="s">
        <v>106</v>
      </c>
      <c r="G150" s="31">
        <v>51720</v>
      </c>
      <c r="H150" s="31">
        <v>16950</v>
      </c>
      <c r="I150" s="19">
        <f t="shared" si="24"/>
        <v>34770</v>
      </c>
      <c r="J150" s="20">
        <f t="shared" si="30"/>
        <v>22822640</v>
      </c>
      <c r="K150" s="30" t="s">
        <v>56</v>
      </c>
      <c r="L150" s="32" t="s">
        <v>193</v>
      </c>
      <c r="M150" s="33">
        <v>28</v>
      </c>
      <c r="N150" s="55" t="str">
        <f t="shared" si="32"/>
        <v>T_B</v>
      </c>
      <c r="O150" s="34">
        <v>3483284</v>
      </c>
      <c r="P150" s="27">
        <v>44804</v>
      </c>
      <c r="Q150" s="36">
        <v>0.66527777777777775</v>
      </c>
      <c r="R150" s="37">
        <v>51880</v>
      </c>
      <c r="S150" s="37">
        <v>17050</v>
      </c>
      <c r="T150" s="21">
        <f t="shared" si="25"/>
        <v>34830</v>
      </c>
      <c r="U150" s="22">
        <f t="shared" si="31"/>
        <v>22808680</v>
      </c>
      <c r="V150" s="117" t="s">
        <v>157</v>
      </c>
      <c r="W150" s="118" t="s">
        <v>102</v>
      </c>
      <c r="X150" s="23">
        <f t="shared" si="26"/>
        <v>60</v>
      </c>
      <c r="Y150" s="24">
        <f t="shared" si="27"/>
        <v>1.7256255392579811E-3</v>
      </c>
      <c r="Z150" s="25" t="str">
        <f t="shared" si="28"/>
        <v>Descargado</v>
      </c>
      <c r="AA150" s="25">
        <f t="shared" ca="1" si="29"/>
        <v>0.35208333333139308</v>
      </c>
      <c r="AB150" s="52"/>
    </row>
    <row r="151" spans="1:28" x14ac:dyDescent="0.25">
      <c r="A151" s="12">
        <v>145</v>
      </c>
      <c r="B151" s="26">
        <v>18750</v>
      </c>
      <c r="C151" s="27">
        <v>44804</v>
      </c>
      <c r="D151" s="28">
        <v>0.31527777777777777</v>
      </c>
      <c r="E151" s="29" t="s">
        <v>195</v>
      </c>
      <c r="F151" s="30" t="s">
        <v>106</v>
      </c>
      <c r="G151" s="31">
        <v>51640</v>
      </c>
      <c r="H151" s="31">
        <v>17240</v>
      </c>
      <c r="I151" s="19">
        <f t="shared" si="24"/>
        <v>34400</v>
      </c>
      <c r="J151" s="20">
        <f t="shared" si="30"/>
        <v>22857040</v>
      </c>
      <c r="K151" s="30" t="s">
        <v>56</v>
      </c>
      <c r="L151" s="32" t="s">
        <v>193</v>
      </c>
      <c r="M151" s="33">
        <v>28</v>
      </c>
      <c r="N151" s="55" t="str">
        <f t="shared" si="32"/>
        <v>T_B</v>
      </c>
      <c r="O151" s="34">
        <v>3483364</v>
      </c>
      <c r="P151" s="27">
        <v>44804</v>
      </c>
      <c r="Q151" s="36">
        <v>0.68263888888888891</v>
      </c>
      <c r="R151" s="37">
        <v>51680</v>
      </c>
      <c r="S151" s="37">
        <v>17320</v>
      </c>
      <c r="T151" s="21">
        <f t="shared" si="25"/>
        <v>34360</v>
      </c>
      <c r="U151" s="22">
        <f t="shared" si="31"/>
        <v>22843040</v>
      </c>
      <c r="V151" s="117" t="s">
        <v>157</v>
      </c>
      <c r="W151" s="118" t="s">
        <v>102</v>
      </c>
      <c r="X151" s="23">
        <f t="shared" si="26"/>
        <v>-40</v>
      </c>
      <c r="Y151" s="24">
        <f t="shared" si="27"/>
        <v>-1.1627906976744186E-3</v>
      </c>
      <c r="Z151" s="25" t="str">
        <f t="shared" si="28"/>
        <v>Descargado</v>
      </c>
      <c r="AA151" s="25">
        <f t="shared" ca="1" si="29"/>
        <v>0.36736111110803904</v>
      </c>
      <c r="AB151" s="52"/>
    </row>
    <row r="152" spans="1:28" x14ac:dyDescent="0.25">
      <c r="A152" s="12">
        <v>146</v>
      </c>
      <c r="B152" s="26">
        <v>18751</v>
      </c>
      <c r="C152" s="27">
        <v>44804</v>
      </c>
      <c r="D152" s="28">
        <v>0.32500000000000001</v>
      </c>
      <c r="E152" s="29" t="s">
        <v>203</v>
      </c>
      <c r="F152" s="30" t="s">
        <v>106</v>
      </c>
      <c r="G152" s="31">
        <v>52060</v>
      </c>
      <c r="H152" s="31">
        <v>17780</v>
      </c>
      <c r="I152" s="19">
        <f t="shared" si="24"/>
        <v>34280</v>
      </c>
      <c r="J152" s="20">
        <f t="shared" si="30"/>
        <v>22891320</v>
      </c>
      <c r="K152" s="30" t="s">
        <v>56</v>
      </c>
      <c r="L152" s="32" t="s">
        <v>193</v>
      </c>
      <c r="M152" s="33">
        <v>28</v>
      </c>
      <c r="N152" s="55" t="str">
        <f t="shared" si="32"/>
        <v>T_B</v>
      </c>
      <c r="O152" s="34">
        <v>3483444</v>
      </c>
      <c r="P152" s="27">
        <v>44804</v>
      </c>
      <c r="Q152" s="36">
        <v>0.72152777777777777</v>
      </c>
      <c r="R152" s="37">
        <v>52120</v>
      </c>
      <c r="S152" s="37">
        <v>17860</v>
      </c>
      <c r="T152" s="21">
        <f t="shared" si="25"/>
        <v>34260</v>
      </c>
      <c r="U152" s="22">
        <f t="shared" si="31"/>
        <v>22877300</v>
      </c>
      <c r="V152" s="117" t="s">
        <v>157</v>
      </c>
      <c r="W152" s="118" t="s">
        <v>102</v>
      </c>
      <c r="X152" s="23">
        <f t="shared" si="26"/>
        <v>-20</v>
      </c>
      <c r="Y152" s="24">
        <f t="shared" si="27"/>
        <v>-5.8343057176196028E-4</v>
      </c>
      <c r="Z152" s="25" t="str">
        <f t="shared" si="28"/>
        <v>Descargado</v>
      </c>
      <c r="AA152" s="25">
        <f t="shared" ca="1" si="29"/>
        <v>0.39652777778246673</v>
      </c>
      <c r="AB152" s="52"/>
    </row>
    <row r="153" spans="1:28" x14ac:dyDescent="0.25">
      <c r="A153" s="12">
        <v>147</v>
      </c>
      <c r="B153" s="26">
        <v>18754</v>
      </c>
      <c r="C153" s="27">
        <v>44804</v>
      </c>
      <c r="D153" s="28">
        <v>0.33124999999999999</v>
      </c>
      <c r="E153" s="29" t="s">
        <v>256</v>
      </c>
      <c r="F153" s="30" t="s">
        <v>106</v>
      </c>
      <c r="G153" s="31">
        <v>49020</v>
      </c>
      <c r="H153" s="31">
        <v>17430</v>
      </c>
      <c r="I153" s="19">
        <f t="shared" si="24"/>
        <v>31590</v>
      </c>
      <c r="J153" s="20">
        <f t="shared" si="30"/>
        <v>22922910</v>
      </c>
      <c r="K153" s="30" t="s">
        <v>56</v>
      </c>
      <c r="L153" s="32" t="s">
        <v>32</v>
      </c>
      <c r="M153" s="33">
        <v>28</v>
      </c>
      <c r="N153" s="55" t="str">
        <f t="shared" si="32"/>
        <v>T_B</v>
      </c>
      <c r="O153" s="34">
        <v>3483224</v>
      </c>
      <c r="P153" s="27">
        <v>44804</v>
      </c>
      <c r="Q153" s="36">
        <v>0.65833333333333333</v>
      </c>
      <c r="R153" s="37">
        <v>48940</v>
      </c>
      <c r="S153" s="37">
        <v>17290</v>
      </c>
      <c r="T153" s="21">
        <f t="shared" si="25"/>
        <v>31650</v>
      </c>
      <c r="U153" s="22">
        <f t="shared" si="31"/>
        <v>22908950</v>
      </c>
      <c r="V153" s="117" t="s">
        <v>157</v>
      </c>
      <c r="W153" s="118" t="s">
        <v>102</v>
      </c>
      <c r="X153" s="23">
        <f t="shared" si="26"/>
        <v>60</v>
      </c>
      <c r="Y153" s="24">
        <f t="shared" si="27"/>
        <v>1.8993352326685661E-3</v>
      </c>
      <c r="Z153" s="25" t="str">
        <f t="shared" si="28"/>
        <v>Descargado</v>
      </c>
      <c r="AA153" s="25">
        <f t="shared" ca="1" si="29"/>
        <v>0.32708333332993789</v>
      </c>
      <c r="AB153" s="52"/>
    </row>
    <row r="154" spans="1:28" x14ac:dyDescent="0.25">
      <c r="A154" s="12">
        <v>148</v>
      </c>
      <c r="B154" s="26">
        <v>18758</v>
      </c>
      <c r="C154" s="27">
        <v>44804</v>
      </c>
      <c r="D154" s="28">
        <v>0.3430555555555555</v>
      </c>
      <c r="E154" s="29" t="s">
        <v>247</v>
      </c>
      <c r="F154" s="30" t="s">
        <v>106</v>
      </c>
      <c r="G154" s="31">
        <v>47600</v>
      </c>
      <c r="H154" s="31">
        <v>16770</v>
      </c>
      <c r="I154" s="19">
        <f t="shared" si="24"/>
        <v>30830</v>
      </c>
      <c r="J154" s="20">
        <f t="shared" si="30"/>
        <v>22953740</v>
      </c>
      <c r="K154" s="30" t="s">
        <v>56</v>
      </c>
      <c r="L154" s="32" t="s">
        <v>32</v>
      </c>
      <c r="M154" s="33">
        <v>28</v>
      </c>
      <c r="N154" s="55" t="str">
        <f t="shared" si="32"/>
        <v>T_B</v>
      </c>
      <c r="O154" s="34">
        <v>3483664</v>
      </c>
      <c r="P154" s="27">
        <v>44804</v>
      </c>
      <c r="Q154" s="36">
        <v>0.75069444444444444</v>
      </c>
      <c r="R154" s="37">
        <v>47360</v>
      </c>
      <c r="S154" s="37">
        <v>16650</v>
      </c>
      <c r="T154" s="21">
        <f t="shared" si="25"/>
        <v>30710</v>
      </c>
      <c r="U154" s="22">
        <f t="shared" si="31"/>
        <v>22939660</v>
      </c>
      <c r="V154" s="117" t="s">
        <v>157</v>
      </c>
      <c r="W154" s="118" t="s">
        <v>102</v>
      </c>
      <c r="X154" s="23">
        <f t="shared" si="26"/>
        <v>-120</v>
      </c>
      <c r="Y154" s="24">
        <f t="shared" si="27"/>
        <v>-3.8923126824521571E-3</v>
      </c>
      <c r="Z154" s="25" t="str">
        <f t="shared" si="28"/>
        <v>Descargado</v>
      </c>
      <c r="AA154" s="25">
        <f t="shared" ca="1" si="29"/>
        <v>0.40763888889341615</v>
      </c>
      <c r="AB154" s="52"/>
    </row>
    <row r="155" spans="1:28" x14ac:dyDescent="0.25">
      <c r="A155" s="12">
        <v>149</v>
      </c>
      <c r="B155" s="26">
        <v>18759</v>
      </c>
      <c r="C155" s="27">
        <v>44804</v>
      </c>
      <c r="D155" s="28">
        <v>0.35000000000000003</v>
      </c>
      <c r="E155" s="29" t="s">
        <v>138</v>
      </c>
      <c r="F155" s="30" t="s">
        <v>106</v>
      </c>
      <c r="G155" s="31">
        <v>52080</v>
      </c>
      <c r="H155" s="31">
        <v>18280</v>
      </c>
      <c r="I155" s="19">
        <f t="shared" si="24"/>
        <v>33800</v>
      </c>
      <c r="J155" s="20">
        <f t="shared" si="30"/>
        <v>22987540</v>
      </c>
      <c r="K155" s="30" t="s">
        <v>56</v>
      </c>
      <c r="L155" s="32" t="s">
        <v>33</v>
      </c>
      <c r="M155" s="33">
        <v>28</v>
      </c>
      <c r="N155" s="55" t="str">
        <f t="shared" si="32"/>
        <v>T_B</v>
      </c>
      <c r="O155" s="34">
        <v>3483684</v>
      </c>
      <c r="P155" s="27">
        <v>44804</v>
      </c>
      <c r="Q155" s="36">
        <v>0.75277777777777777</v>
      </c>
      <c r="R155" s="37">
        <v>51940</v>
      </c>
      <c r="S155" s="37">
        <v>18190</v>
      </c>
      <c r="T155" s="21">
        <f t="shared" si="25"/>
        <v>33750</v>
      </c>
      <c r="U155" s="22">
        <f t="shared" si="31"/>
        <v>22973410</v>
      </c>
      <c r="V155" s="117" t="s">
        <v>157</v>
      </c>
      <c r="W155" s="118" t="s">
        <v>102</v>
      </c>
      <c r="X155" s="23">
        <f t="shared" si="26"/>
        <v>-50</v>
      </c>
      <c r="Y155" s="24">
        <f t="shared" si="27"/>
        <v>-1.4792899408284023E-3</v>
      </c>
      <c r="Z155" s="25" t="str">
        <f t="shared" si="28"/>
        <v>Descargado</v>
      </c>
      <c r="AA155" s="25">
        <f t="shared" ca="1" si="29"/>
        <v>0.40277777778101154</v>
      </c>
      <c r="AB155" s="52"/>
    </row>
    <row r="156" spans="1:28" x14ac:dyDescent="0.25">
      <c r="A156" s="12">
        <v>150</v>
      </c>
      <c r="B156" s="26">
        <v>18761</v>
      </c>
      <c r="C156" s="27">
        <v>44804</v>
      </c>
      <c r="D156" s="28">
        <v>0.35972222222222222</v>
      </c>
      <c r="E156" s="29" t="s">
        <v>171</v>
      </c>
      <c r="F156" s="30" t="s">
        <v>106</v>
      </c>
      <c r="G156" s="31">
        <v>48620</v>
      </c>
      <c r="H156" s="31">
        <v>17460</v>
      </c>
      <c r="I156" s="19">
        <f t="shared" si="24"/>
        <v>31160</v>
      </c>
      <c r="J156" s="20">
        <f t="shared" si="30"/>
        <v>23018700</v>
      </c>
      <c r="K156" s="30" t="s">
        <v>56</v>
      </c>
      <c r="L156" s="32" t="s">
        <v>32</v>
      </c>
      <c r="M156" s="33">
        <v>28</v>
      </c>
      <c r="N156" s="55" t="str">
        <f t="shared" si="32"/>
        <v>T_B</v>
      </c>
      <c r="O156" s="34">
        <v>3483244</v>
      </c>
      <c r="P156" s="27">
        <v>44804</v>
      </c>
      <c r="Q156" s="36">
        <v>0.65972222222222221</v>
      </c>
      <c r="R156" s="37">
        <v>48440</v>
      </c>
      <c r="S156" s="37">
        <v>17360</v>
      </c>
      <c r="T156" s="21">
        <f t="shared" si="25"/>
        <v>31080</v>
      </c>
      <c r="U156" s="22">
        <f t="shared" si="31"/>
        <v>23004490</v>
      </c>
      <c r="V156" s="117" t="s">
        <v>157</v>
      </c>
      <c r="W156" s="118" t="s">
        <v>102</v>
      </c>
      <c r="X156" s="23">
        <f t="shared" si="26"/>
        <v>-80</v>
      </c>
      <c r="Y156" s="24">
        <f t="shared" si="27"/>
        <v>-2.5673940949935813E-3</v>
      </c>
      <c r="Z156" s="25" t="str">
        <f t="shared" si="28"/>
        <v>Descargado</v>
      </c>
      <c r="AA156" s="25">
        <f t="shared" ca="1" si="29"/>
        <v>0.29999999999563443</v>
      </c>
      <c r="AB156" s="52"/>
    </row>
    <row r="157" spans="1:28" x14ac:dyDescent="0.25">
      <c r="A157" s="12">
        <v>151</v>
      </c>
      <c r="B157" s="26">
        <v>18772</v>
      </c>
      <c r="C157" s="27">
        <v>44804</v>
      </c>
      <c r="D157" s="28">
        <v>0.43263888888888885</v>
      </c>
      <c r="E157" s="29" t="s">
        <v>257</v>
      </c>
      <c r="F157" s="30" t="s">
        <v>106</v>
      </c>
      <c r="G157" s="31">
        <v>51860</v>
      </c>
      <c r="H157" s="31">
        <v>17940</v>
      </c>
      <c r="I157" s="19">
        <f t="shared" si="24"/>
        <v>33920</v>
      </c>
      <c r="J157" s="20">
        <f t="shared" si="30"/>
        <v>23052620</v>
      </c>
      <c r="K157" s="30" t="s">
        <v>56</v>
      </c>
      <c r="L157" s="32" t="s">
        <v>25</v>
      </c>
      <c r="M157" s="33">
        <v>28</v>
      </c>
      <c r="N157" s="55" t="str">
        <f t="shared" si="32"/>
        <v>T_B</v>
      </c>
      <c r="O157" s="34">
        <v>3483906</v>
      </c>
      <c r="P157" s="27">
        <v>44804</v>
      </c>
      <c r="Q157" s="36">
        <v>0.86249999999999993</v>
      </c>
      <c r="R157" s="37">
        <v>51760</v>
      </c>
      <c r="S157" s="37">
        <v>17890</v>
      </c>
      <c r="T157" s="21">
        <f t="shared" si="25"/>
        <v>33870</v>
      </c>
      <c r="U157" s="22">
        <f t="shared" si="31"/>
        <v>23038360</v>
      </c>
      <c r="V157" s="117" t="s">
        <v>157</v>
      </c>
      <c r="W157" s="118" t="s">
        <v>102</v>
      </c>
      <c r="X157" s="23">
        <f t="shared" si="26"/>
        <v>-50</v>
      </c>
      <c r="Y157" s="24">
        <f t="shared" si="27"/>
        <v>-1.474056603773585E-3</v>
      </c>
      <c r="Z157" s="25" t="str">
        <f t="shared" si="28"/>
        <v>Descargado</v>
      </c>
      <c r="AA157" s="25">
        <f t="shared" ca="1" si="29"/>
        <v>0.429861111115315</v>
      </c>
      <c r="AB157" s="52"/>
    </row>
    <row r="158" spans="1:28" x14ac:dyDescent="0.25">
      <c r="A158" s="12">
        <v>152</v>
      </c>
      <c r="B158" s="26">
        <v>18777</v>
      </c>
      <c r="C158" s="27">
        <v>44804</v>
      </c>
      <c r="D158" s="28">
        <v>0.44444444444444442</v>
      </c>
      <c r="E158" s="29" t="s">
        <v>174</v>
      </c>
      <c r="F158" s="30" t="s">
        <v>106</v>
      </c>
      <c r="G158" s="31">
        <v>51640</v>
      </c>
      <c r="H158" s="31">
        <v>18680</v>
      </c>
      <c r="I158" s="19">
        <f t="shared" si="24"/>
        <v>32960</v>
      </c>
      <c r="J158" s="20">
        <f t="shared" si="30"/>
        <v>23085580</v>
      </c>
      <c r="K158" s="30" t="s">
        <v>56</v>
      </c>
      <c r="L158" s="32" t="s">
        <v>25</v>
      </c>
      <c r="M158" s="33">
        <v>28</v>
      </c>
      <c r="N158" s="55" t="str">
        <f t="shared" si="32"/>
        <v>T_B</v>
      </c>
      <c r="O158" s="34">
        <v>3483724</v>
      </c>
      <c r="P158" s="27">
        <v>44804</v>
      </c>
      <c r="Q158" s="36">
        <v>0.7583333333333333</v>
      </c>
      <c r="R158" s="37">
        <v>51500</v>
      </c>
      <c r="S158" s="37">
        <v>18620</v>
      </c>
      <c r="T158" s="21">
        <f t="shared" si="25"/>
        <v>32880</v>
      </c>
      <c r="U158" s="22">
        <f t="shared" si="31"/>
        <v>23071240</v>
      </c>
      <c r="V158" s="117" t="s">
        <v>157</v>
      </c>
      <c r="W158" s="118" t="s">
        <v>102</v>
      </c>
      <c r="X158" s="23">
        <f t="shared" si="26"/>
        <v>-80</v>
      </c>
      <c r="Y158" s="24">
        <f t="shared" si="27"/>
        <v>-2.4271844660194173E-3</v>
      </c>
      <c r="Z158" s="25" t="str">
        <f t="shared" si="28"/>
        <v>Descargado</v>
      </c>
      <c r="AA158" s="25">
        <f t="shared" ca="1" si="29"/>
        <v>0.31388888888614019</v>
      </c>
      <c r="AB158" s="52"/>
    </row>
    <row r="159" spans="1:28" x14ac:dyDescent="0.25">
      <c r="A159" s="12">
        <v>153</v>
      </c>
      <c r="B159" s="26">
        <v>18782</v>
      </c>
      <c r="C159" s="27">
        <v>44804</v>
      </c>
      <c r="D159" s="28">
        <v>0.45624999999999999</v>
      </c>
      <c r="E159" s="29" t="s">
        <v>184</v>
      </c>
      <c r="F159" s="30" t="s">
        <v>106</v>
      </c>
      <c r="G159" s="31">
        <v>48140</v>
      </c>
      <c r="H159" s="31">
        <v>17190</v>
      </c>
      <c r="I159" s="19">
        <f t="shared" si="24"/>
        <v>30950</v>
      </c>
      <c r="J159" s="20">
        <f t="shared" si="30"/>
        <v>23116530</v>
      </c>
      <c r="K159" s="30" t="s">
        <v>56</v>
      </c>
      <c r="L159" s="32" t="s">
        <v>32</v>
      </c>
      <c r="M159" s="33">
        <v>28</v>
      </c>
      <c r="N159" s="55" t="str">
        <f t="shared" si="32"/>
        <v>T_B</v>
      </c>
      <c r="O159" s="34">
        <v>3483944</v>
      </c>
      <c r="P159" s="27">
        <v>44804</v>
      </c>
      <c r="Q159" s="36">
        <v>0.88611111111111107</v>
      </c>
      <c r="R159" s="37">
        <v>48220</v>
      </c>
      <c r="S159" s="37">
        <v>17330</v>
      </c>
      <c r="T159" s="21">
        <f t="shared" si="25"/>
        <v>30890</v>
      </c>
      <c r="U159" s="22">
        <f t="shared" si="31"/>
        <v>23102130</v>
      </c>
      <c r="V159" s="117" t="s">
        <v>157</v>
      </c>
      <c r="W159" s="118" t="s">
        <v>102</v>
      </c>
      <c r="X159" s="23">
        <f t="shared" si="26"/>
        <v>-60</v>
      </c>
      <c r="Y159" s="24">
        <f t="shared" si="27"/>
        <v>-1.9386106623586429E-3</v>
      </c>
      <c r="Z159" s="25" t="str">
        <f t="shared" si="28"/>
        <v>Descargado</v>
      </c>
      <c r="AA159" s="25">
        <f t="shared" ca="1" si="29"/>
        <v>0.42986111110803904</v>
      </c>
      <c r="AB159" s="52"/>
    </row>
    <row r="160" spans="1:28" x14ac:dyDescent="0.25">
      <c r="A160" s="12">
        <v>154</v>
      </c>
      <c r="B160" s="26">
        <v>18787</v>
      </c>
      <c r="C160" s="27">
        <v>44804</v>
      </c>
      <c r="D160" s="28">
        <v>0.46458333333333335</v>
      </c>
      <c r="E160" s="29" t="s">
        <v>258</v>
      </c>
      <c r="F160" s="30" t="s">
        <v>106</v>
      </c>
      <c r="G160" s="31">
        <v>51640</v>
      </c>
      <c r="H160" s="31">
        <v>17010</v>
      </c>
      <c r="I160" s="19">
        <f t="shared" si="24"/>
        <v>34630</v>
      </c>
      <c r="J160" s="20">
        <f t="shared" si="30"/>
        <v>23151160</v>
      </c>
      <c r="K160" s="30" t="s">
        <v>56</v>
      </c>
      <c r="L160" s="32" t="s">
        <v>32</v>
      </c>
      <c r="M160" s="33">
        <v>28</v>
      </c>
      <c r="N160" s="55" t="str">
        <f t="shared" si="32"/>
        <v>T_B</v>
      </c>
      <c r="O160" s="34">
        <v>3484364</v>
      </c>
      <c r="P160" s="27">
        <v>44805</v>
      </c>
      <c r="Q160" s="36">
        <v>0.48125000000000001</v>
      </c>
      <c r="R160" s="37">
        <v>52060</v>
      </c>
      <c r="S160" s="37">
        <v>17450</v>
      </c>
      <c r="T160" s="21">
        <f t="shared" si="25"/>
        <v>34610</v>
      </c>
      <c r="U160" s="22">
        <f t="shared" si="31"/>
        <v>23136740</v>
      </c>
      <c r="V160" s="117" t="s">
        <v>157</v>
      </c>
      <c r="W160" s="118" t="s">
        <v>102</v>
      </c>
      <c r="X160" s="23">
        <f t="shared" si="26"/>
        <v>-20</v>
      </c>
      <c r="Y160" s="24">
        <f t="shared" si="27"/>
        <v>-5.775339301183945E-4</v>
      </c>
      <c r="Z160" s="25" t="str">
        <f t="shared" si="28"/>
        <v>Descargado</v>
      </c>
      <c r="AA160" s="25">
        <f t="shared" ca="1" si="29"/>
        <v>1.0166666666627862</v>
      </c>
      <c r="AB160" s="52"/>
    </row>
    <row r="161" spans="1:28" x14ac:dyDescent="0.25">
      <c r="A161" s="12">
        <v>155</v>
      </c>
      <c r="B161" s="26">
        <v>18792</v>
      </c>
      <c r="C161" s="27">
        <v>44804</v>
      </c>
      <c r="D161" s="28">
        <v>0.47291666666666665</v>
      </c>
      <c r="E161" s="29" t="s">
        <v>192</v>
      </c>
      <c r="F161" s="30" t="s">
        <v>106</v>
      </c>
      <c r="G161" s="31">
        <v>52680</v>
      </c>
      <c r="H161" s="31">
        <v>17290</v>
      </c>
      <c r="I161" s="19">
        <f t="shared" si="24"/>
        <v>35390</v>
      </c>
      <c r="J161" s="20">
        <f t="shared" si="30"/>
        <v>23186550</v>
      </c>
      <c r="K161" s="30" t="s">
        <v>56</v>
      </c>
      <c r="L161" s="32" t="s">
        <v>193</v>
      </c>
      <c r="M161" s="33">
        <v>28</v>
      </c>
      <c r="N161" s="55" t="str">
        <f t="shared" si="32"/>
        <v>T_B</v>
      </c>
      <c r="O161" s="34">
        <v>3483907</v>
      </c>
      <c r="P161" s="27">
        <v>44804</v>
      </c>
      <c r="Q161" s="36">
        <v>0.86944444444444446</v>
      </c>
      <c r="R161" s="37">
        <v>52780</v>
      </c>
      <c r="S161" s="37">
        <v>17380</v>
      </c>
      <c r="T161" s="21">
        <f t="shared" si="25"/>
        <v>35400</v>
      </c>
      <c r="U161" s="22">
        <f t="shared" si="31"/>
        <v>23172140</v>
      </c>
      <c r="V161" s="117" t="s">
        <v>157</v>
      </c>
      <c r="W161" s="118" t="s">
        <v>102</v>
      </c>
      <c r="X161" s="23">
        <f t="shared" si="26"/>
        <v>10</v>
      </c>
      <c r="Y161" s="24">
        <f t="shared" si="27"/>
        <v>2.8256569652444194E-4</v>
      </c>
      <c r="Z161" s="25" t="str">
        <f t="shared" si="28"/>
        <v>Descargado</v>
      </c>
      <c r="AA161" s="25">
        <f t="shared" ca="1" si="29"/>
        <v>0.39652777777519077</v>
      </c>
      <c r="AB161" s="52"/>
    </row>
    <row r="162" spans="1:28" x14ac:dyDescent="0.25">
      <c r="A162" s="12">
        <v>156</v>
      </c>
      <c r="B162" s="26">
        <v>18807</v>
      </c>
      <c r="C162" s="27">
        <v>44804</v>
      </c>
      <c r="D162" s="28">
        <v>0.52916666666666667</v>
      </c>
      <c r="E162" s="29" t="s">
        <v>259</v>
      </c>
      <c r="F162" s="30" t="s">
        <v>106</v>
      </c>
      <c r="G162" s="31">
        <v>52280</v>
      </c>
      <c r="H162" s="31">
        <v>18200</v>
      </c>
      <c r="I162" s="19">
        <f t="shared" si="24"/>
        <v>34080</v>
      </c>
      <c r="J162" s="20">
        <f t="shared" si="30"/>
        <v>23220630</v>
      </c>
      <c r="K162" s="30" t="s">
        <v>56</v>
      </c>
      <c r="L162" s="32" t="s">
        <v>25</v>
      </c>
      <c r="M162" s="33">
        <v>28</v>
      </c>
      <c r="N162" s="55" t="str">
        <f t="shared" si="32"/>
        <v>T_B</v>
      </c>
      <c r="O162" s="34">
        <v>3483925</v>
      </c>
      <c r="P162" s="27">
        <v>44804</v>
      </c>
      <c r="Q162" s="36">
        <v>0.875</v>
      </c>
      <c r="R162" s="37">
        <v>52140</v>
      </c>
      <c r="S162" s="37">
        <v>18110</v>
      </c>
      <c r="T162" s="21">
        <f t="shared" si="25"/>
        <v>34030</v>
      </c>
      <c r="U162" s="22">
        <f t="shared" si="31"/>
        <v>23206170</v>
      </c>
      <c r="V162" s="117" t="s">
        <v>157</v>
      </c>
      <c r="W162" s="118" t="s">
        <v>102</v>
      </c>
      <c r="X162" s="23">
        <f t="shared" si="26"/>
        <v>-50</v>
      </c>
      <c r="Y162" s="24">
        <f t="shared" si="27"/>
        <v>-1.4671361502347417E-3</v>
      </c>
      <c r="Z162" s="25" t="str">
        <f t="shared" si="28"/>
        <v>Descargado</v>
      </c>
      <c r="AA162" s="25">
        <f t="shared" ca="1" si="29"/>
        <v>0.34583333333284827</v>
      </c>
      <c r="AB162" s="52"/>
    </row>
    <row r="163" spans="1:28" x14ac:dyDescent="0.25">
      <c r="A163" s="12">
        <v>157</v>
      </c>
      <c r="B163" s="26">
        <v>18818</v>
      </c>
      <c r="C163" s="27">
        <v>44804</v>
      </c>
      <c r="D163" s="28">
        <v>0.58819444444444446</v>
      </c>
      <c r="E163" s="29" t="s">
        <v>260</v>
      </c>
      <c r="F163" s="30" t="s">
        <v>106</v>
      </c>
      <c r="G163" s="31">
        <v>52020</v>
      </c>
      <c r="H163" s="31">
        <v>18250</v>
      </c>
      <c r="I163" s="19">
        <f t="shared" si="24"/>
        <v>33770</v>
      </c>
      <c r="J163" s="20">
        <f t="shared" si="30"/>
        <v>23254400</v>
      </c>
      <c r="K163" s="30" t="s">
        <v>177</v>
      </c>
      <c r="L163" s="32" t="s">
        <v>25</v>
      </c>
      <c r="M163" s="33">
        <v>26</v>
      </c>
      <c r="N163" s="55" t="str">
        <f>IF(R163=0,"",IF(K163="0X50  MM T 2","T_B",IF(K163="0X50  MM T 1","T_A",IF(K163="TERMICO 0X50","T_CMAX",IF(K163="0X50  MM T 4","T_D",IF(K163="0X50  MM T 3","T_C",IF(K163="0X12  MM T 1","T_A1",IF(K163="0X50 MM","CNR",""))))))))</f>
        <v>T_D</v>
      </c>
      <c r="O163" s="34">
        <v>3484004</v>
      </c>
      <c r="P163" s="27">
        <v>44804</v>
      </c>
      <c r="Q163" s="36">
        <v>0.90833333333333333</v>
      </c>
      <c r="R163" s="37">
        <v>51940</v>
      </c>
      <c r="S163" s="37">
        <v>18160</v>
      </c>
      <c r="T163" s="21">
        <f t="shared" si="25"/>
        <v>33780</v>
      </c>
      <c r="U163" s="22">
        <f t="shared" si="31"/>
        <v>23239950</v>
      </c>
      <c r="V163" s="117" t="s">
        <v>157</v>
      </c>
      <c r="W163" s="118" t="s">
        <v>102</v>
      </c>
      <c r="X163" s="23">
        <f t="shared" si="26"/>
        <v>10</v>
      </c>
      <c r="Y163" s="24">
        <f t="shared" si="27"/>
        <v>2.9612081729345571E-4</v>
      </c>
      <c r="Z163" s="25" t="str">
        <f t="shared" si="28"/>
        <v>Descargado</v>
      </c>
      <c r="AA163" s="25">
        <f t="shared" ca="1" si="29"/>
        <v>0.32013888889196096</v>
      </c>
      <c r="AB163" s="52"/>
    </row>
    <row r="164" spans="1:28" x14ac:dyDescent="0.25">
      <c r="A164" s="12">
        <v>158</v>
      </c>
      <c r="B164" s="26">
        <v>18817</v>
      </c>
      <c r="C164" s="27">
        <v>44804</v>
      </c>
      <c r="D164" s="28">
        <v>0.59166666666666667</v>
      </c>
      <c r="E164" s="29" t="s">
        <v>211</v>
      </c>
      <c r="F164" s="30" t="s">
        <v>106</v>
      </c>
      <c r="G164" s="31">
        <v>51900</v>
      </c>
      <c r="H164" s="31">
        <v>17550</v>
      </c>
      <c r="I164" s="19">
        <f t="shared" si="24"/>
        <v>34350</v>
      </c>
      <c r="J164" s="20">
        <f t="shared" si="30"/>
        <v>23288750</v>
      </c>
      <c r="K164" s="30" t="s">
        <v>55</v>
      </c>
      <c r="L164" s="32" t="s">
        <v>193</v>
      </c>
      <c r="M164" s="33">
        <v>27</v>
      </c>
      <c r="N164" s="55" t="str">
        <f>IF(R164=0,"",IF(K164="0X50  MM T 2","T_B",IF(K164="0X50  MM T 1","T_A",IF(K164="TERMICO 0X50","T_CMAX",IF(K164="0X50  MM T 1 B","T_A2",IF(K164="0X50  MM T 3","T_C",IF(K164="0X12  MM T 1","T_A1",IF(K164="0X50 MM","CNR",""))))))))</f>
        <v>T_A</v>
      </c>
      <c r="O164" s="34">
        <v>3483985</v>
      </c>
      <c r="P164" s="27">
        <v>44804</v>
      </c>
      <c r="Q164" s="36">
        <v>0.89374999999999993</v>
      </c>
      <c r="R164" s="37">
        <v>52020</v>
      </c>
      <c r="S164" s="37">
        <v>17650</v>
      </c>
      <c r="T164" s="21">
        <f t="shared" si="25"/>
        <v>34370</v>
      </c>
      <c r="U164" s="22">
        <f t="shared" si="31"/>
        <v>23274320</v>
      </c>
      <c r="V164" s="117" t="s">
        <v>157</v>
      </c>
      <c r="W164" s="118" t="s">
        <v>102</v>
      </c>
      <c r="X164" s="23">
        <f t="shared" si="26"/>
        <v>20</v>
      </c>
      <c r="Y164" s="24">
        <f t="shared" si="27"/>
        <v>5.8224163027656482E-4</v>
      </c>
      <c r="Z164" s="25" t="str">
        <f t="shared" si="28"/>
        <v>Descargado</v>
      </c>
      <c r="AA164" s="25">
        <f t="shared" ca="1" si="29"/>
        <v>0.30208333333575865</v>
      </c>
      <c r="AB164" s="52"/>
    </row>
    <row r="165" spans="1:28" x14ac:dyDescent="0.25">
      <c r="A165" s="12">
        <v>159</v>
      </c>
      <c r="B165" s="26">
        <v>18830</v>
      </c>
      <c r="C165" s="27">
        <v>44804</v>
      </c>
      <c r="D165" s="28">
        <v>0.61388888888888882</v>
      </c>
      <c r="E165" s="29" t="s">
        <v>172</v>
      </c>
      <c r="F165" s="30" t="s">
        <v>106</v>
      </c>
      <c r="G165" s="31">
        <v>47620</v>
      </c>
      <c r="H165" s="31">
        <v>16640</v>
      </c>
      <c r="I165" s="19">
        <f t="shared" si="24"/>
        <v>30980</v>
      </c>
      <c r="J165" s="20">
        <f t="shared" si="30"/>
        <v>23319730</v>
      </c>
      <c r="K165" s="30" t="s">
        <v>177</v>
      </c>
      <c r="L165" s="32" t="s">
        <v>32</v>
      </c>
      <c r="M165" s="33">
        <v>26</v>
      </c>
      <c r="N165" s="55" t="str">
        <f>IF(R165=0,"",IF(K165="0X50  MM T 2","T_B",IF(K165="0X50  MM T 1","T_A",IF(K165="TERMICO 0X50","T_CMAX",IF(K165="0X50  MM T 4","T_D",IF(K165="0X50  MM T 3","T_C",IF(K165="0X12  MM T 1","T_A1",IF(K165="0X50 MM","CNR",""))))))))</f>
        <v>T_D</v>
      </c>
      <c r="O165" s="34">
        <v>3485444</v>
      </c>
      <c r="P165" s="27">
        <v>44805</v>
      </c>
      <c r="Q165" s="36">
        <v>0.75416666666666676</v>
      </c>
      <c r="R165" s="37">
        <v>47700</v>
      </c>
      <c r="S165" s="37">
        <v>16770</v>
      </c>
      <c r="T165" s="21">
        <f t="shared" si="25"/>
        <v>30930</v>
      </c>
      <c r="U165" s="22">
        <f t="shared" si="31"/>
        <v>23305250</v>
      </c>
      <c r="V165" s="117" t="s">
        <v>157</v>
      </c>
      <c r="W165" s="118" t="s">
        <v>102</v>
      </c>
      <c r="X165" s="23">
        <f t="shared" si="26"/>
        <v>-50</v>
      </c>
      <c r="Y165" s="24">
        <f t="shared" si="27"/>
        <v>-1.6139444803098773E-3</v>
      </c>
      <c r="Z165" s="25" t="str">
        <f t="shared" si="28"/>
        <v>Descargado</v>
      </c>
      <c r="AA165" s="25">
        <f t="shared" ca="1" si="29"/>
        <v>1.140277777776646</v>
      </c>
      <c r="AB165" s="52"/>
    </row>
    <row r="166" spans="1:28" x14ac:dyDescent="0.25">
      <c r="A166" s="12">
        <v>160</v>
      </c>
      <c r="B166" s="26">
        <v>18838</v>
      </c>
      <c r="C166" s="27">
        <v>44804</v>
      </c>
      <c r="D166" s="28">
        <v>0.63888888888888895</v>
      </c>
      <c r="E166" s="29" t="s">
        <v>261</v>
      </c>
      <c r="F166" s="30" t="s">
        <v>106</v>
      </c>
      <c r="G166" s="31">
        <v>51760</v>
      </c>
      <c r="H166" s="31">
        <v>17940</v>
      </c>
      <c r="I166" s="19">
        <f t="shared" si="24"/>
        <v>33820</v>
      </c>
      <c r="J166" s="20">
        <f t="shared" si="30"/>
        <v>23353550</v>
      </c>
      <c r="K166" s="30" t="s">
        <v>55</v>
      </c>
      <c r="L166" s="32" t="s">
        <v>32</v>
      </c>
      <c r="M166" s="33">
        <v>27</v>
      </c>
      <c r="N166" s="55" t="str">
        <f>IF(R166=0,"",IF(K166="0X50  MM T 2","T_B",IF(K166="0X50  MM T 1","T_A",IF(K166="TERMICO 0X50","T_CMAX",IF(K166="0X50  MM T 1 B","T_A2",IF(K166="0X50  MM T 3","T_C",IF(K166="0X12  MM T 1","T_A1",IF(K166="0X50 MM","CNR",""))))))))</f>
        <v>T_A</v>
      </c>
      <c r="O166" s="34">
        <v>3485324</v>
      </c>
      <c r="P166" s="27">
        <v>44805</v>
      </c>
      <c r="Q166" s="36">
        <v>0.75486111111111109</v>
      </c>
      <c r="R166" s="37">
        <v>52320</v>
      </c>
      <c r="S166" s="37">
        <v>18470</v>
      </c>
      <c r="T166" s="21">
        <f t="shared" si="25"/>
        <v>33850</v>
      </c>
      <c r="U166" s="22">
        <f t="shared" si="31"/>
        <v>23339100</v>
      </c>
      <c r="V166" s="117" t="s">
        <v>157</v>
      </c>
      <c r="W166" s="118" t="s">
        <v>102</v>
      </c>
      <c r="X166" s="23">
        <f t="shared" si="26"/>
        <v>30</v>
      </c>
      <c r="Y166" s="24">
        <f t="shared" si="27"/>
        <v>8.8704908338261385E-4</v>
      </c>
      <c r="Z166" s="25" t="str">
        <f t="shared" si="28"/>
        <v>Descargado</v>
      </c>
      <c r="AA166" s="25">
        <f t="shared" ca="1" si="29"/>
        <v>1.1159722222218988</v>
      </c>
      <c r="AB166" s="52"/>
    </row>
    <row r="167" spans="1:28" x14ac:dyDescent="0.25">
      <c r="A167" s="12">
        <v>161</v>
      </c>
      <c r="B167" s="26">
        <v>18842</v>
      </c>
      <c r="C167" s="27">
        <v>44804</v>
      </c>
      <c r="D167" s="28">
        <v>0.64583333333333337</v>
      </c>
      <c r="E167" s="29" t="s">
        <v>262</v>
      </c>
      <c r="F167" s="30" t="s">
        <v>106</v>
      </c>
      <c r="G167" s="31">
        <v>51720</v>
      </c>
      <c r="H167" s="31">
        <v>18120</v>
      </c>
      <c r="I167" s="19">
        <f t="shared" si="24"/>
        <v>33600</v>
      </c>
      <c r="J167" s="20">
        <f t="shared" si="30"/>
        <v>23387150</v>
      </c>
      <c r="K167" s="30" t="s">
        <v>177</v>
      </c>
      <c r="L167" s="32" t="s">
        <v>25</v>
      </c>
      <c r="M167" s="33">
        <v>26</v>
      </c>
      <c r="N167" s="55" t="str">
        <f>IF(R167=0,"",IF(K167="0X50  MM T 2","T_B",IF(K167="0X50  MM T 1","T_A",IF(K167="TERMICO 0X50","T_CMAX",IF(K167="0X50  MM T 4","T_D",IF(K167="0X50  MM T 3","T_C",IF(K167="0X12  MM T 1","T_A1",IF(K167="0X50 MM","CNR",""))))))))</f>
        <v>T_D</v>
      </c>
      <c r="O167" s="34">
        <v>3484025</v>
      </c>
      <c r="P167" s="27">
        <v>44804</v>
      </c>
      <c r="Q167" s="36">
        <v>0.92013888888888884</v>
      </c>
      <c r="R167" s="37">
        <v>51640</v>
      </c>
      <c r="S167" s="37">
        <v>18070</v>
      </c>
      <c r="T167" s="21">
        <f t="shared" si="25"/>
        <v>33570</v>
      </c>
      <c r="U167" s="22">
        <f t="shared" si="31"/>
        <v>23372670</v>
      </c>
      <c r="V167" s="117" t="s">
        <v>157</v>
      </c>
      <c r="W167" s="118" t="s">
        <v>102</v>
      </c>
      <c r="X167" s="23">
        <f t="shared" si="26"/>
        <v>-30</v>
      </c>
      <c r="Y167" s="24">
        <f t="shared" si="27"/>
        <v>-8.9285714285714283E-4</v>
      </c>
      <c r="Z167" s="25" t="str">
        <f t="shared" si="28"/>
        <v>Descargado</v>
      </c>
      <c r="AA167" s="25">
        <f t="shared" ca="1" si="29"/>
        <v>0.27430555555474712</v>
      </c>
      <c r="AB167" s="52"/>
    </row>
    <row r="168" spans="1:28" x14ac:dyDescent="0.25">
      <c r="A168" s="12">
        <v>162</v>
      </c>
      <c r="B168" s="26">
        <v>18843</v>
      </c>
      <c r="C168" s="27">
        <v>44804</v>
      </c>
      <c r="D168" s="28">
        <v>0.65138888888888891</v>
      </c>
      <c r="E168" s="29" t="s">
        <v>264</v>
      </c>
      <c r="F168" s="30" t="s">
        <v>106</v>
      </c>
      <c r="G168" s="31">
        <v>52080</v>
      </c>
      <c r="H168" s="31">
        <v>18090</v>
      </c>
      <c r="I168" s="19">
        <f t="shared" si="24"/>
        <v>33990</v>
      </c>
      <c r="J168" s="20">
        <f t="shared" si="30"/>
        <v>23421140</v>
      </c>
      <c r="K168" s="30" t="s">
        <v>177</v>
      </c>
      <c r="L168" s="32" t="s">
        <v>25</v>
      </c>
      <c r="M168" s="33">
        <v>26</v>
      </c>
      <c r="N168" s="55" t="str">
        <f>IF(R168=0,"",IF(K168="0X50  MM T 2","T_B",IF(K168="0X50  MM T 1","T_A",IF(K168="TERMICO 0X50","T_CMAX",IF(K168="0X50  MM T 4","T_D",IF(K168="0X50  MM T 3","T_C",IF(K168="0X12  MM T 1","T_A1",IF(K168="0X50 MM","CNR",""))))))))</f>
        <v>T_D</v>
      </c>
      <c r="O168" s="34">
        <v>3484024</v>
      </c>
      <c r="P168" s="27">
        <v>44804</v>
      </c>
      <c r="Q168" s="36">
        <v>0.91666666666666663</v>
      </c>
      <c r="R168" s="37">
        <v>52780</v>
      </c>
      <c r="S168" s="37">
        <v>18710</v>
      </c>
      <c r="T168" s="21">
        <f t="shared" si="25"/>
        <v>34070</v>
      </c>
      <c r="U168" s="22">
        <f t="shared" si="31"/>
        <v>23406740</v>
      </c>
      <c r="V168" s="117" t="s">
        <v>157</v>
      </c>
      <c r="W168" s="118" t="s">
        <v>102</v>
      </c>
      <c r="X168" s="23">
        <f t="shared" si="26"/>
        <v>80</v>
      </c>
      <c r="Y168" s="24">
        <f t="shared" si="27"/>
        <v>2.3536334215945864E-3</v>
      </c>
      <c r="Z168" s="25" t="str">
        <f t="shared" si="28"/>
        <v>Descargado</v>
      </c>
      <c r="AA168" s="25">
        <f t="shared" ca="1" si="29"/>
        <v>0.26527777777664596</v>
      </c>
      <c r="AB168" s="52"/>
    </row>
    <row r="169" spans="1:28" x14ac:dyDescent="0.25">
      <c r="A169" s="12">
        <v>163</v>
      </c>
      <c r="B169" s="26">
        <v>18848</v>
      </c>
      <c r="C169" s="27">
        <v>44804</v>
      </c>
      <c r="D169" s="28">
        <v>0.65694444444444444</v>
      </c>
      <c r="E169" s="29" t="s">
        <v>263</v>
      </c>
      <c r="F169" s="30" t="s">
        <v>106</v>
      </c>
      <c r="G169" s="31">
        <v>52080</v>
      </c>
      <c r="H169" s="31">
        <v>18040</v>
      </c>
      <c r="I169" s="19">
        <f t="shared" si="24"/>
        <v>34040</v>
      </c>
      <c r="J169" s="20">
        <f t="shared" si="30"/>
        <v>23455180</v>
      </c>
      <c r="K169" s="30" t="s">
        <v>55</v>
      </c>
      <c r="L169" s="32" t="s">
        <v>32</v>
      </c>
      <c r="M169" s="33">
        <v>29</v>
      </c>
      <c r="N169" s="55" t="str">
        <f t="shared" ref="N169:N196" si="33">IF(R169=0,"",IF(K169="0X50  MM T 2","T_B",IF(K169="0X50  MM T 1","T_A",IF(K169="TERMICO 0X50","T_CMAX",IF(K169="0X50  MM T 1 B","T_A2",IF(K169="0X50  MM T 3","T_C",IF(K169="0X12  MM T 1","T_A1",IF(K169="0X50 MM","CNR",""))))))))</f>
        <v>T_A</v>
      </c>
      <c r="O169" s="34">
        <v>3486184</v>
      </c>
      <c r="P169" s="27">
        <v>44806</v>
      </c>
      <c r="Q169" s="36">
        <v>0.83472222222222225</v>
      </c>
      <c r="R169" s="37">
        <v>52040</v>
      </c>
      <c r="S169" s="37">
        <v>18060</v>
      </c>
      <c r="T169" s="21">
        <f t="shared" si="25"/>
        <v>33980</v>
      </c>
      <c r="U169" s="22">
        <f t="shared" si="31"/>
        <v>23440720</v>
      </c>
      <c r="V169" s="117" t="s">
        <v>157</v>
      </c>
      <c r="W169" s="118" t="s">
        <v>102</v>
      </c>
      <c r="X169" s="23">
        <f t="shared" si="26"/>
        <v>-60</v>
      </c>
      <c r="Y169" s="24">
        <f t="shared" si="27"/>
        <v>-1.7626321974148062E-3</v>
      </c>
      <c r="Z169" s="25" t="str">
        <f t="shared" si="28"/>
        <v>Descargado</v>
      </c>
      <c r="AA169" s="25">
        <f t="shared" ca="1" si="29"/>
        <v>2.1777777777751908</v>
      </c>
      <c r="AB169" s="52"/>
    </row>
    <row r="170" spans="1:28" x14ac:dyDescent="0.25">
      <c r="A170" s="12">
        <v>164</v>
      </c>
      <c r="B170" s="26">
        <v>18854</v>
      </c>
      <c r="C170" s="27">
        <v>44804</v>
      </c>
      <c r="D170" s="28">
        <v>0.6694444444444444</v>
      </c>
      <c r="E170" s="29" t="s">
        <v>265</v>
      </c>
      <c r="F170" s="30" t="s">
        <v>106</v>
      </c>
      <c r="G170" s="31">
        <v>51960</v>
      </c>
      <c r="H170" s="31">
        <v>17680</v>
      </c>
      <c r="I170" s="19">
        <f t="shared" si="24"/>
        <v>34280</v>
      </c>
      <c r="J170" s="20">
        <f t="shared" si="30"/>
        <v>23489460</v>
      </c>
      <c r="K170" s="30" t="s">
        <v>55</v>
      </c>
      <c r="L170" s="32" t="s">
        <v>25</v>
      </c>
      <c r="M170" s="33">
        <v>27</v>
      </c>
      <c r="N170" s="55" t="str">
        <f t="shared" si="33"/>
        <v>T_A</v>
      </c>
      <c r="O170" s="34">
        <v>3484167</v>
      </c>
      <c r="P170" s="27">
        <v>44805</v>
      </c>
      <c r="Q170" s="36">
        <v>0.31597222222222221</v>
      </c>
      <c r="R170" s="37">
        <v>51980</v>
      </c>
      <c r="S170" s="37">
        <v>17630</v>
      </c>
      <c r="T170" s="21">
        <f t="shared" si="25"/>
        <v>34350</v>
      </c>
      <c r="U170" s="22">
        <f t="shared" si="31"/>
        <v>23475070</v>
      </c>
      <c r="V170" s="117" t="s">
        <v>157</v>
      </c>
      <c r="W170" s="118" t="s">
        <v>102</v>
      </c>
      <c r="X170" s="23">
        <f t="shared" si="26"/>
        <v>70</v>
      </c>
      <c r="Y170" s="24">
        <f t="shared" si="27"/>
        <v>2.0420070011668611E-3</v>
      </c>
      <c r="Z170" s="25" t="str">
        <f t="shared" si="28"/>
        <v>Descargado</v>
      </c>
      <c r="AA170" s="25">
        <f t="shared" ca="1" si="29"/>
        <v>0.64652777777519077</v>
      </c>
      <c r="AB170" s="52"/>
    </row>
    <row r="171" spans="1:28" x14ac:dyDescent="0.25">
      <c r="A171" s="12">
        <v>165</v>
      </c>
      <c r="B171" s="26">
        <v>18862</v>
      </c>
      <c r="C171" s="27">
        <v>44804</v>
      </c>
      <c r="D171" s="28">
        <v>0.68611111111111101</v>
      </c>
      <c r="E171" s="29" t="s">
        <v>167</v>
      </c>
      <c r="F171" s="30" t="s">
        <v>106</v>
      </c>
      <c r="G171" s="31">
        <v>48960</v>
      </c>
      <c r="H171" s="31">
        <v>17240</v>
      </c>
      <c r="I171" s="19">
        <f t="shared" si="24"/>
        <v>31720</v>
      </c>
      <c r="J171" s="20">
        <f t="shared" si="30"/>
        <v>23521180</v>
      </c>
      <c r="K171" s="30" t="s">
        <v>56</v>
      </c>
      <c r="L171" s="32" t="s">
        <v>32</v>
      </c>
      <c r="M171" s="33">
        <v>28</v>
      </c>
      <c r="N171" s="55" t="str">
        <f t="shared" si="33"/>
        <v>T_B</v>
      </c>
      <c r="O171" s="34">
        <v>3484485</v>
      </c>
      <c r="P171" s="27">
        <v>44805</v>
      </c>
      <c r="Q171" s="36">
        <v>0.4368055555555555</v>
      </c>
      <c r="R171" s="37">
        <v>48780</v>
      </c>
      <c r="S171" s="37">
        <v>17130</v>
      </c>
      <c r="T171" s="21">
        <f t="shared" si="25"/>
        <v>31650</v>
      </c>
      <c r="U171" s="22">
        <f t="shared" si="31"/>
        <v>23506720</v>
      </c>
      <c r="V171" s="117" t="s">
        <v>157</v>
      </c>
      <c r="W171" s="118" t="s">
        <v>102</v>
      </c>
      <c r="X171" s="23">
        <f t="shared" si="26"/>
        <v>-70</v>
      </c>
      <c r="Y171" s="24">
        <f t="shared" si="27"/>
        <v>-2.2068095838587644E-3</v>
      </c>
      <c r="Z171" s="25" t="str">
        <f t="shared" si="28"/>
        <v>Descargado</v>
      </c>
      <c r="AA171" s="25">
        <f t="shared" ca="1" si="29"/>
        <v>0.75069444443943212</v>
      </c>
      <c r="AB171" s="52"/>
    </row>
    <row r="172" spans="1:28" x14ac:dyDescent="0.25">
      <c r="A172" s="12">
        <v>166</v>
      </c>
      <c r="B172" s="26">
        <v>18863</v>
      </c>
      <c r="C172" s="27">
        <v>44804</v>
      </c>
      <c r="D172" s="28">
        <v>0.70347222222222217</v>
      </c>
      <c r="E172" s="29" t="s">
        <v>200</v>
      </c>
      <c r="F172" s="30" t="s">
        <v>106</v>
      </c>
      <c r="G172" s="31">
        <v>48240</v>
      </c>
      <c r="H172" s="31">
        <v>18050</v>
      </c>
      <c r="I172" s="19">
        <f t="shared" si="24"/>
        <v>30190</v>
      </c>
      <c r="J172" s="20">
        <f t="shared" si="30"/>
        <v>23551370</v>
      </c>
      <c r="K172" s="30" t="s">
        <v>55</v>
      </c>
      <c r="L172" s="32" t="s">
        <v>32</v>
      </c>
      <c r="M172" s="33">
        <v>27</v>
      </c>
      <c r="N172" s="55" t="str">
        <f t="shared" si="33"/>
        <v>T_A</v>
      </c>
      <c r="O172" s="34">
        <v>3484605</v>
      </c>
      <c r="P172" s="27">
        <v>44805</v>
      </c>
      <c r="Q172" s="36">
        <v>0.46319444444444446</v>
      </c>
      <c r="R172" s="37">
        <v>48140</v>
      </c>
      <c r="S172" s="37">
        <v>17910</v>
      </c>
      <c r="T172" s="21">
        <f t="shared" si="25"/>
        <v>30230</v>
      </c>
      <c r="U172" s="22">
        <f t="shared" si="31"/>
        <v>23536950</v>
      </c>
      <c r="V172" s="117" t="s">
        <v>157</v>
      </c>
      <c r="W172" s="118" t="s">
        <v>102</v>
      </c>
      <c r="X172" s="23">
        <f t="shared" si="26"/>
        <v>40</v>
      </c>
      <c r="Y172" s="24">
        <f t="shared" si="27"/>
        <v>1.3249420337860219E-3</v>
      </c>
      <c r="Z172" s="25" t="str">
        <f t="shared" si="28"/>
        <v>Descargado</v>
      </c>
      <c r="AA172" s="25">
        <f t="shared" ca="1" si="29"/>
        <v>0.75972222221753327</v>
      </c>
      <c r="AB172" s="52"/>
    </row>
    <row r="173" spans="1:28" x14ac:dyDescent="0.25">
      <c r="A173" s="12">
        <v>167</v>
      </c>
      <c r="B173" s="26">
        <v>18865</v>
      </c>
      <c r="C173" s="27">
        <v>44804</v>
      </c>
      <c r="D173" s="28">
        <v>0.70833333333333337</v>
      </c>
      <c r="E173" s="29" t="s">
        <v>252</v>
      </c>
      <c r="F173" s="30" t="s">
        <v>106</v>
      </c>
      <c r="G173" s="31">
        <v>52060</v>
      </c>
      <c r="H173" s="31">
        <v>17820</v>
      </c>
      <c r="I173" s="19">
        <f t="shared" si="24"/>
        <v>34240</v>
      </c>
      <c r="J173" s="20">
        <f t="shared" si="30"/>
        <v>23585610</v>
      </c>
      <c r="K173" s="30" t="s">
        <v>55</v>
      </c>
      <c r="L173" s="32" t="s">
        <v>25</v>
      </c>
      <c r="M173" s="33">
        <v>27</v>
      </c>
      <c r="N173" s="55" t="str">
        <f t="shared" si="33"/>
        <v>T_A</v>
      </c>
      <c r="O173" s="34">
        <v>3484172</v>
      </c>
      <c r="P173" s="27">
        <v>44805</v>
      </c>
      <c r="Q173" s="36">
        <v>0.32708333333333334</v>
      </c>
      <c r="R173" s="37">
        <v>51940</v>
      </c>
      <c r="S173" s="37">
        <v>17820</v>
      </c>
      <c r="T173" s="21">
        <f t="shared" si="25"/>
        <v>34120</v>
      </c>
      <c r="U173" s="22">
        <f t="shared" si="31"/>
        <v>23571070</v>
      </c>
      <c r="V173" s="117" t="s">
        <v>157</v>
      </c>
      <c r="W173" s="118" t="s">
        <v>102</v>
      </c>
      <c r="X173" s="23">
        <f t="shared" si="26"/>
        <v>-120</v>
      </c>
      <c r="Y173" s="24">
        <f t="shared" si="27"/>
        <v>-3.5046728971962616E-3</v>
      </c>
      <c r="Z173" s="25" t="str">
        <f t="shared" si="28"/>
        <v>Descargado</v>
      </c>
      <c r="AA173" s="25">
        <f t="shared" ca="1" si="29"/>
        <v>0.61874999999417923</v>
      </c>
      <c r="AB173" s="52"/>
    </row>
    <row r="174" spans="1:28" x14ac:dyDescent="0.25">
      <c r="A174" s="12">
        <v>168</v>
      </c>
      <c r="B174" s="26">
        <v>18810</v>
      </c>
      <c r="C174" s="27">
        <v>44804</v>
      </c>
      <c r="D174" s="28">
        <v>0.5229166666666667</v>
      </c>
      <c r="E174" s="29" t="s">
        <v>217</v>
      </c>
      <c r="F174" s="30" t="s">
        <v>106</v>
      </c>
      <c r="G174" s="31">
        <v>51540</v>
      </c>
      <c r="H174" s="31">
        <v>17380</v>
      </c>
      <c r="I174" s="19">
        <f t="shared" si="24"/>
        <v>34160</v>
      </c>
      <c r="J174" s="20">
        <f t="shared" si="30"/>
        <v>23619770</v>
      </c>
      <c r="K174" s="30" t="s">
        <v>56</v>
      </c>
      <c r="L174" s="32" t="s">
        <v>193</v>
      </c>
      <c r="M174" s="33">
        <v>28</v>
      </c>
      <c r="N174" s="55" t="str">
        <f t="shared" si="33"/>
        <v>T_B</v>
      </c>
      <c r="O174" s="34">
        <v>3483924</v>
      </c>
      <c r="P174" s="27">
        <v>44804</v>
      </c>
      <c r="Q174" s="36">
        <v>0.87361111111111101</v>
      </c>
      <c r="R174" s="37">
        <v>51620</v>
      </c>
      <c r="S174" s="37">
        <v>17470</v>
      </c>
      <c r="T174" s="21">
        <f t="shared" si="25"/>
        <v>34150</v>
      </c>
      <c r="U174" s="22">
        <f t="shared" si="31"/>
        <v>23605220</v>
      </c>
      <c r="V174" s="117" t="s">
        <v>157</v>
      </c>
      <c r="W174" s="118" t="s">
        <v>102</v>
      </c>
      <c r="X174" s="23">
        <f t="shared" si="26"/>
        <v>-10</v>
      </c>
      <c r="Y174" s="24">
        <f t="shared" si="27"/>
        <v>-2.9274004683840749E-4</v>
      </c>
      <c r="Z174" s="25" t="str">
        <f t="shared" si="28"/>
        <v>Descargado</v>
      </c>
      <c r="AA174" s="25">
        <f t="shared" ca="1" si="29"/>
        <v>0.35069444444525288</v>
      </c>
      <c r="AB174" s="52"/>
    </row>
    <row r="175" spans="1:28" x14ac:dyDescent="0.25">
      <c r="A175" s="12">
        <v>169</v>
      </c>
      <c r="B175" s="26">
        <v>18894</v>
      </c>
      <c r="C175" s="27">
        <v>44804</v>
      </c>
      <c r="D175" s="28">
        <v>0.8027777777777777</v>
      </c>
      <c r="E175" s="29" t="s">
        <v>237</v>
      </c>
      <c r="F175" s="30" t="s">
        <v>106</v>
      </c>
      <c r="G175" s="31">
        <v>48740</v>
      </c>
      <c r="H175" s="31">
        <v>17780</v>
      </c>
      <c r="I175" s="19">
        <f t="shared" si="24"/>
        <v>30960</v>
      </c>
      <c r="J175" s="20">
        <f t="shared" si="30"/>
        <v>23650730</v>
      </c>
      <c r="K175" s="30" t="s">
        <v>55</v>
      </c>
      <c r="L175" s="32" t="s">
        <v>32</v>
      </c>
      <c r="M175" s="33">
        <v>29</v>
      </c>
      <c r="N175" s="55" t="str">
        <f t="shared" si="33"/>
        <v>T_A</v>
      </c>
      <c r="O175" s="34">
        <v>3486005</v>
      </c>
      <c r="P175" s="27">
        <v>44806</v>
      </c>
      <c r="Q175" s="36">
        <v>0.62430555555555556</v>
      </c>
      <c r="R175" s="37">
        <v>48780</v>
      </c>
      <c r="S175" s="37">
        <v>17820</v>
      </c>
      <c r="T175" s="21">
        <f t="shared" si="25"/>
        <v>30960</v>
      </c>
      <c r="U175" s="22">
        <f t="shared" si="31"/>
        <v>23636180</v>
      </c>
      <c r="V175" s="117" t="s">
        <v>157</v>
      </c>
      <c r="W175" s="118" t="s">
        <v>102</v>
      </c>
      <c r="X175" s="23">
        <f t="shared" si="26"/>
        <v>1.0000000000000001E-5</v>
      </c>
      <c r="Y175" s="24">
        <f t="shared" si="27"/>
        <v>0</v>
      </c>
      <c r="Z175" s="25" t="str">
        <f t="shared" si="28"/>
        <v>Descargado</v>
      </c>
      <c r="AA175" s="25">
        <f t="shared" ca="1" si="29"/>
        <v>1.8215277777781012</v>
      </c>
      <c r="AB175" s="52"/>
    </row>
    <row r="176" spans="1:28" x14ac:dyDescent="0.25">
      <c r="A176" s="12">
        <v>170</v>
      </c>
      <c r="B176" s="26">
        <v>18895</v>
      </c>
      <c r="C176" s="27">
        <v>44804</v>
      </c>
      <c r="D176" s="28">
        <v>0.80486111111111114</v>
      </c>
      <c r="E176" s="29" t="s">
        <v>161</v>
      </c>
      <c r="F176" s="30" t="s">
        <v>106</v>
      </c>
      <c r="G176" s="31">
        <v>48380</v>
      </c>
      <c r="H176" s="31">
        <v>17190</v>
      </c>
      <c r="I176" s="19">
        <f t="shared" si="24"/>
        <v>31190</v>
      </c>
      <c r="J176" s="20">
        <f t="shared" si="30"/>
        <v>23681920</v>
      </c>
      <c r="K176" s="30" t="s">
        <v>55</v>
      </c>
      <c r="L176" s="32" t="s">
        <v>32</v>
      </c>
      <c r="M176" s="169">
        <v>29</v>
      </c>
      <c r="N176" s="55" t="str">
        <f t="shared" si="33"/>
        <v>T_A</v>
      </c>
      <c r="O176" s="34">
        <v>3485988</v>
      </c>
      <c r="P176" s="27">
        <v>44806</v>
      </c>
      <c r="Q176" s="36">
        <v>0.57847222222222217</v>
      </c>
      <c r="R176" s="37">
        <v>48920</v>
      </c>
      <c r="S176" s="37">
        <v>17150</v>
      </c>
      <c r="T176" s="21">
        <f t="shared" si="25"/>
        <v>31770</v>
      </c>
      <c r="U176" s="22">
        <f t="shared" si="31"/>
        <v>23667950</v>
      </c>
      <c r="V176" s="117" t="s">
        <v>157</v>
      </c>
      <c r="W176" s="118" t="s">
        <v>102</v>
      </c>
      <c r="X176" s="23">
        <f t="shared" si="26"/>
        <v>580</v>
      </c>
      <c r="Y176" s="24">
        <f t="shared" si="27"/>
        <v>1.8595703751202307E-2</v>
      </c>
      <c r="Z176" s="25" t="str">
        <f t="shared" si="28"/>
        <v>Descargado</v>
      </c>
      <c r="AA176" s="25">
        <f t="shared" ca="1" si="29"/>
        <v>1.773611111115315</v>
      </c>
      <c r="AB176" s="52"/>
    </row>
    <row r="177" spans="1:28" x14ac:dyDescent="0.25">
      <c r="A177" s="12">
        <v>171</v>
      </c>
      <c r="B177" s="26">
        <v>18896</v>
      </c>
      <c r="C177" s="27">
        <v>44804</v>
      </c>
      <c r="D177" s="28">
        <v>0.80763888888888891</v>
      </c>
      <c r="E177" s="29" t="s">
        <v>230</v>
      </c>
      <c r="F177" s="30" t="s">
        <v>106</v>
      </c>
      <c r="G177" s="31">
        <v>52280</v>
      </c>
      <c r="H177" s="31">
        <v>17950</v>
      </c>
      <c r="I177" s="19">
        <f t="shared" si="24"/>
        <v>34330</v>
      </c>
      <c r="J177" s="20">
        <f t="shared" si="30"/>
        <v>23716250</v>
      </c>
      <c r="K177" s="30" t="s">
        <v>55</v>
      </c>
      <c r="L177" s="32" t="s">
        <v>25</v>
      </c>
      <c r="M177" s="33">
        <v>27</v>
      </c>
      <c r="N177" s="55" t="str">
        <f t="shared" si="33"/>
        <v>T_A</v>
      </c>
      <c r="O177" s="34">
        <v>3484504</v>
      </c>
      <c r="P177" s="27">
        <v>44805</v>
      </c>
      <c r="Q177" s="36">
        <v>0.44305555555555554</v>
      </c>
      <c r="R177" s="37">
        <v>52160</v>
      </c>
      <c r="S177" s="37">
        <v>17850</v>
      </c>
      <c r="T177" s="21">
        <f t="shared" si="25"/>
        <v>34310</v>
      </c>
      <c r="U177" s="22">
        <f t="shared" si="31"/>
        <v>23702260</v>
      </c>
      <c r="V177" s="117" t="s">
        <v>157</v>
      </c>
      <c r="W177" s="118" t="s">
        <v>102</v>
      </c>
      <c r="X177" s="23">
        <f t="shared" si="26"/>
        <v>-20</v>
      </c>
      <c r="Y177" s="24">
        <f t="shared" si="27"/>
        <v>-5.8258083309059127E-4</v>
      </c>
      <c r="Z177" s="25" t="str">
        <f t="shared" si="28"/>
        <v>Descargado</v>
      </c>
      <c r="AA177" s="25">
        <f t="shared" ca="1" si="29"/>
        <v>0.63541666667151731</v>
      </c>
      <c r="AB177" s="52"/>
    </row>
    <row r="178" spans="1:28" x14ac:dyDescent="0.25">
      <c r="A178" s="12">
        <v>172</v>
      </c>
      <c r="B178" s="26">
        <v>18903</v>
      </c>
      <c r="C178" s="27">
        <v>44804</v>
      </c>
      <c r="D178" s="28">
        <v>0.81527777777777777</v>
      </c>
      <c r="E178" s="29" t="s">
        <v>173</v>
      </c>
      <c r="F178" s="30" t="s">
        <v>106</v>
      </c>
      <c r="G178" s="31">
        <v>48080</v>
      </c>
      <c r="H178" s="31">
        <v>17830</v>
      </c>
      <c r="I178" s="19">
        <f t="shared" si="24"/>
        <v>30250</v>
      </c>
      <c r="J178" s="20">
        <f t="shared" si="30"/>
        <v>23746500</v>
      </c>
      <c r="K178" s="30" t="s">
        <v>55</v>
      </c>
      <c r="L178" s="32" t="s">
        <v>32</v>
      </c>
      <c r="M178" s="33">
        <v>27</v>
      </c>
      <c r="N178" s="55" t="str">
        <f t="shared" si="33"/>
        <v>T_A</v>
      </c>
      <c r="O178" s="34">
        <v>3484764</v>
      </c>
      <c r="P178" s="27">
        <v>44805</v>
      </c>
      <c r="Q178" s="36">
        <v>0.49652777777777773</v>
      </c>
      <c r="R178" s="37">
        <v>48000</v>
      </c>
      <c r="S178" s="37">
        <v>17680</v>
      </c>
      <c r="T178" s="21">
        <f t="shared" si="25"/>
        <v>30320</v>
      </c>
      <c r="U178" s="22">
        <f t="shared" si="31"/>
        <v>23732580</v>
      </c>
      <c r="V178" s="117" t="s">
        <v>157</v>
      </c>
      <c r="W178" s="118" t="s">
        <v>102</v>
      </c>
      <c r="X178" s="23">
        <f t="shared" si="26"/>
        <v>70</v>
      </c>
      <c r="Y178" s="24">
        <f t="shared" si="27"/>
        <v>2.3140495867768596E-3</v>
      </c>
      <c r="Z178" s="25" t="str">
        <f t="shared" si="28"/>
        <v>Descargado</v>
      </c>
      <c r="AA178" s="25">
        <f t="shared" ca="1" si="29"/>
        <v>0.68125000000145519</v>
      </c>
      <c r="AB178" s="52"/>
    </row>
    <row r="179" spans="1:28" x14ac:dyDescent="0.25">
      <c r="A179" s="12">
        <v>173</v>
      </c>
      <c r="B179" s="26">
        <v>18904</v>
      </c>
      <c r="C179" s="27">
        <v>44804</v>
      </c>
      <c r="D179" s="28">
        <v>0.82291666666666663</v>
      </c>
      <c r="E179" s="29" t="s">
        <v>266</v>
      </c>
      <c r="F179" s="30" t="s">
        <v>106</v>
      </c>
      <c r="G179" s="31">
        <v>52020</v>
      </c>
      <c r="H179" s="31">
        <v>19680</v>
      </c>
      <c r="I179" s="19">
        <f t="shared" si="24"/>
        <v>32340</v>
      </c>
      <c r="J179" s="20">
        <f t="shared" si="30"/>
        <v>23778840</v>
      </c>
      <c r="K179" s="30" t="s">
        <v>55</v>
      </c>
      <c r="L179" s="32" t="s">
        <v>32</v>
      </c>
      <c r="M179" s="33">
        <v>27</v>
      </c>
      <c r="N179" s="55" t="str">
        <f t="shared" si="33"/>
        <v>T_A</v>
      </c>
      <c r="O179" s="34">
        <v>3485325</v>
      </c>
      <c r="P179" s="27">
        <v>44805</v>
      </c>
      <c r="Q179" s="36">
        <v>0.66111111111111109</v>
      </c>
      <c r="R179" s="37">
        <v>52120</v>
      </c>
      <c r="S179" s="37">
        <v>19850</v>
      </c>
      <c r="T179" s="21">
        <f t="shared" si="25"/>
        <v>32270</v>
      </c>
      <c r="U179" s="22">
        <f t="shared" si="31"/>
        <v>23764850</v>
      </c>
      <c r="V179" s="117" t="s">
        <v>157</v>
      </c>
      <c r="W179" s="118" t="s">
        <v>102</v>
      </c>
      <c r="X179" s="23">
        <f t="shared" si="26"/>
        <v>-70</v>
      </c>
      <c r="Y179" s="24">
        <f t="shared" si="27"/>
        <v>-2.1645021645021645E-3</v>
      </c>
      <c r="Z179" s="25" t="str">
        <f t="shared" si="28"/>
        <v>Descargado</v>
      </c>
      <c r="AA179" s="25">
        <f t="shared" ca="1" si="29"/>
        <v>0.83819444444816327</v>
      </c>
      <c r="AB179" s="52"/>
    </row>
    <row r="180" spans="1:28" x14ac:dyDescent="0.25">
      <c r="A180" s="12">
        <v>174</v>
      </c>
      <c r="B180" s="26">
        <v>18905</v>
      </c>
      <c r="C180" s="27">
        <v>44804</v>
      </c>
      <c r="D180" s="28">
        <v>0.82430555555555562</v>
      </c>
      <c r="E180" s="29" t="s">
        <v>267</v>
      </c>
      <c r="F180" s="30" t="s">
        <v>106</v>
      </c>
      <c r="G180" s="31">
        <v>51920</v>
      </c>
      <c r="H180" s="31">
        <v>18670</v>
      </c>
      <c r="I180" s="19">
        <f t="shared" si="24"/>
        <v>33250</v>
      </c>
      <c r="J180" s="20">
        <f t="shared" si="30"/>
        <v>23812090</v>
      </c>
      <c r="K180" s="30" t="s">
        <v>55</v>
      </c>
      <c r="L180" s="32" t="s">
        <v>25</v>
      </c>
      <c r="M180" s="33">
        <v>27</v>
      </c>
      <c r="N180" s="55" t="str">
        <f t="shared" si="33"/>
        <v>T_A</v>
      </c>
      <c r="O180" s="34">
        <v>3484604</v>
      </c>
      <c r="P180" s="27">
        <v>44805</v>
      </c>
      <c r="Q180" s="36">
        <v>0.46180555555555558</v>
      </c>
      <c r="R180" s="37">
        <v>51840</v>
      </c>
      <c r="S180" s="37">
        <v>18590</v>
      </c>
      <c r="T180" s="21">
        <f t="shared" si="25"/>
        <v>33250</v>
      </c>
      <c r="U180" s="22">
        <f t="shared" si="31"/>
        <v>23798100</v>
      </c>
      <c r="V180" s="117" t="s">
        <v>157</v>
      </c>
      <c r="W180" s="118" t="s">
        <v>102</v>
      </c>
      <c r="X180" s="23">
        <f t="shared" si="26"/>
        <v>1.0000000000000001E-5</v>
      </c>
      <c r="Y180" s="24">
        <f t="shared" si="27"/>
        <v>0</v>
      </c>
      <c r="Z180" s="25" t="str">
        <f t="shared" si="28"/>
        <v>Descargado</v>
      </c>
      <c r="AA180" s="25">
        <f t="shared" ca="1" si="29"/>
        <v>0.63749999999708962</v>
      </c>
      <c r="AB180" s="52"/>
    </row>
    <row r="181" spans="1:28" x14ac:dyDescent="0.25">
      <c r="A181" s="12">
        <v>175</v>
      </c>
      <c r="B181" s="26">
        <v>18912</v>
      </c>
      <c r="C181" s="27">
        <v>44804</v>
      </c>
      <c r="D181" s="28">
        <v>0.83124999999999993</v>
      </c>
      <c r="E181" s="29" t="s">
        <v>141</v>
      </c>
      <c r="F181" s="30" t="s">
        <v>106</v>
      </c>
      <c r="G181" s="31">
        <v>48540</v>
      </c>
      <c r="H181" s="31">
        <v>17620</v>
      </c>
      <c r="I181" s="19">
        <f t="shared" si="24"/>
        <v>30920</v>
      </c>
      <c r="J181" s="20">
        <f t="shared" si="30"/>
        <v>23843010</v>
      </c>
      <c r="K181" s="30" t="s">
        <v>55</v>
      </c>
      <c r="L181" s="32" t="s">
        <v>32</v>
      </c>
      <c r="M181" s="33">
        <v>27</v>
      </c>
      <c r="N181" s="55" t="str">
        <f t="shared" si="33"/>
        <v>T_A</v>
      </c>
      <c r="O181" s="34">
        <v>3484545</v>
      </c>
      <c r="P181" s="27">
        <v>44805</v>
      </c>
      <c r="Q181" s="36">
        <v>0.44930555555555557</v>
      </c>
      <c r="R181" s="37">
        <v>48460</v>
      </c>
      <c r="S181" s="37">
        <v>17530</v>
      </c>
      <c r="T181" s="21">
        <f t="shared" si="25"/>
        <v>30930</v>
      </c>
      <c r="U181" s="22">
        <f t="shared" si="31"/>
        <v>23829030</v>
      </c>
      <c r="V181" s="117" t="s">
        <v>157</v>
      </c>
      <c r="W181" s="118" t="s">
        <v>102</v>
      </c>
      <c r="X181" s="23">
        <f t="shared" si="26"/>
        <v>10</v>
      </c>
      <c r="Y181" s="24">
        <f t="shared" si="27"/>
        <v>3.2341526520051749E-4</v>
      </c>
      <c r="Z181" s="25" t="str">
        <f t="shared" si="28"/>
        <v>Descargado</v>
      </c>
      <c r="AA181" s="25">
        <f t="shared" ca="1" si="29"/>
        <v>0.61805555555474712</v>
      </c>
      <c r="AB181" s="52"/>
    </row>
    <row r="182" spans="1:28" x14ac:dyDescent="0.25">
      <c r="A182" s="12">
        <v>176</v>
      </c>
      <c r="B182" s="26">
        <v>18913</v>
      </c>
      <c r="C182" s="27">
        <v>44804</v>
      </c>
      <c r="D182" s="28">
        <v>0.83680555555555547</v>
      </c>
      <c r="E182" s="29" t="s">
        <v>137</v>
      </c>
      <c r="F182" s="30" t="s">
        <v>106</v>
      </c>
      <c r="G182" s="31">
        <v>48520</v>
      </c>
      <c r="H182" s="31">
        <v>17820</v>
      </c>
      <c r="I182" s="19">
        <f t="shared" si="24"/>
        <v>30700</v>
      </c>
      <c r="J182" s="20">
        <f t="shared" si="30"/>
        <v>23873710</v>
      </c>
      <c r="K182" s="30" t="s">
        <v>55</v>
      </c>
      <c r="L182" s="32" t="s">
        <v>32</v>
      </c>
      <c r="M182" s="33">
        <v>27</v>
      </c>
      <c r="N182" s="55" t="str">
        <f t="shared" si="33"/>
        <v>T_A</v>
      </c>
      <c r="O182" s="34">
        <v>3484564</v>
      </c>
      <c r="P182" s="27">
        <v>44805</v>
      </c>
      <c r="Q182" s="36">
        <v>0.45347222222222222</v>
      </c>
      <c r="R182" s="37">
        <v>48440</v>
      </c>
      <c r="S182" s="37">
        <v>17680</v>
      </c>
      <c r="T182" s="21">
        <f t="shared" si="25"/>
        <v>30760</v>
      </c>
      <c r="U182" s="22">
        <f t="shared" si="31"/>
        <v>23859790</v>
      </c>
      <c r="V182" s="117" t="s">
        <v>157</v>
      </c>
      <c r="W182" s="118" t="s">
        <v>102</v>
      </c>
      <c r="X182" s="23">
        <f t="shared" si="26"/>
        <v>60</v>
      </c>
      <c r="Y182" s="24">
        <f t="shared" si="27"/>
        <v>1.9543973941368079E-3</v>
      </c>
      <c r="Z182" s="25" t="str">
        <f t="shared" si="28"/>
        <v>Descargado</v>
      </c>
      <c r="AA182" s="25">
        <f t="shared" ca="1" si="29"/>
        <v>0.61666666666860692</v>
      </c>
      <c r="AB182" s="52"/>
    </row>
    <row r="183" spans="1:28" x14ac:dyDescent="0.25">
      <c r="A183" s="12">
        <v>177</v>
      </c>
      <c r="B183" s="26">
        <v>18914</v>
      </c>
      <c r="C183" s="27">
        <v>44804</v>
      </c>
      <c r="D183" s="28">
        <v>0.84583333333333333</v>
      </c>
      <c r="E183" s="29" t="s">
        <v>166</v>
      </c>
      <c r="F183" s="30" t="s">
        <v>106</v>
      </c>
      <c r="G183" s="31">
        <v>48820</v>
      </c>
      <c r="H183" s="31">
        <v>17360</v>
      </c>
      <c r="I183" s="19">
        <f t="shared" si="24"/>
        <v>31460</v>
      </c>
      <c r="J183" s="20">
        <f t="shared" si="30"/>
        <v>23905170</v>
      </c>
      <c r="K183" s="30" t="s">
        <v>56</v>
      </c>
      <c r="L183" s="32" t="s">
        <v>32</v>
      </c>
      <c r="M183" s="33">
        <v>28</v>
      </c>
      <c r="N183" s="55" t="str">
        <f t="shared" si="33"/>
        <v>T_B</v>
      </c>
      <c r="O183" s="34">
        <v>3484924</v>
      </c>
      <c r="P183" s="27">
        <v>44805</v>
      </c>
      <c r="Q183" s="36">
        <v>0.50972222222222219</v>
      </c>
      <c r="R183" s="37">
        <v>48680</v>
      </c>
      <c r="S183" s="37">
        <v>17230</v>
      </c>
      <c r="T183" s="21">
        <f t="shared" si="25"/>
        <v>31450</v>
      </c>
      <c r="U183" s="22">
        <f t="shared" si="31"/>
        <v>23891240</v>
      </c>
      <c r="V183" s="117" t="s">
        <v>157</v>
      </c>
      <c r="W183" s="118" t="s">
        <v>102</v>
      </c>
      <c r="X183" s="23">
        <f t="shared" si="26"/>
        <v>-10</v>
      </c>
      <c r="Y183" s="24">
        <f t="shared" si="27"/>
        <v>-3.178639542275906E-4</v>
      </c>
      <c r="Z183" s="25" t="str">
        <f t="shared" si="28"/>
        <v>Descargado</v>
      </c>
      <c r="AA183" s="25">
        <f t="shared" ca="1" si="29"/>
        <v>0.66388888889196096</v>
      </c>
      <c r="AB183" s="52"/>
    </row>
    <row r="184" spans="1:28" x14ac:dyDescent="0.25">
      <c r="A184" s="12">
        <v>178</v>
      </c>
      <c r="B184" s="26">
        <v>18916</v>
      </c>
      <c r="C184" s="27">
        <v>44804</v>
      </c>
      <c r="D184" s="28">
        <v>0.85902777777777783</v>
      </c>
      <c r="E184" s="29" t="s">
        <v>268</v>
      </c>
      <c r="F184" s="30" t="s">
        <v>106</v>
      </c>
      <c r="G184" s="31">
        <v>52100</v>
      </c>
      <c r="H184" s="31">
        <v>19110</v>
      </c>
      <c r="I184" s="19">
        <f t="shared" si="24"/>
        <v>32990</v>
      </c>
      <c r="J184" s="20">
        <f t="shared" si="30"/>
        <v>23938160</v>
      </c>
      <c r="K184" s="30" t="s">
        <v>55</v>
      </c>
      <c r="L184" s="32" t="s">
        <v>25</v>
      </c>
      <c r="M184" s="33">
        <v>27</v>
      </c>
      <c r="N184" s="55" t="str">
        <f t="shared" si="33"/>
        <v>T_A</v>
      </c>
      <c r="O184" s="34">
        <v>3484944</v>
      </c>
      <c r="P184" s="27">
        <v>44805</v>
      </c>
      <c r="Q184" s="36">
        <v>0.55833333333333335</v>
      </c>
      <c r="R184" s="37">
        <v>51820</v>
      </c>
      <c r="S184" s="37">
        <v>18900</v>
      </c>
      <c r="T184" s="21">
        <f t="shared" si="25"/>
        <v>32920</v>
      </c>
      <c r="U184" s="22">
        <f t="shared" si="31"/>
        <v>23924160</v>
      </c>
      <c r="V184" s="117" t="s">
        <v>157</v>
      </c>
      <c r="W184" s="118" t="s">
        <v>102</v>
      </c>
      <c r="X184" s="23">
        <f t="shared" si="26"/>
        <v>-70</v>
      </c>
      <c r="Y184" s="24">
        <f t="shared" si="27"/>
        <v>-2.121855107608366E-3</v>
      </c>
      <c r="Z184" s="25" t="str">
        <f t="shared" si="28"/>
        <v>Descargado</v>
      </c>
      <c r="AA184" s="25">
        <f t="shared" ca="1" si="29"/>
        <v>0.6993055555576575</v>
      </c>
      <c r="AB184" s="52"/>
    </row>
    <row r="185" spans="1:28" x14ac:dyDescent="0.25">
      <c r="A185" s="12">
        <v>179</v>
      </c>
      <c r="B185" s="26">
        <v>18917</v>
      </c>
      <c r="C185" s="27">
        <v>44804</v>
      </c>
      <c r="D185" s="28">
        <v>0.86875000000000002</v>
      </c>
      <c r="E185" s="29" t="s">
        <v>269</v>
      </c>
      <c r="F185" s="30" t="s">
        <v>106</v>
      </c>
      <c r="G185" s="31">
        <v>52320</v>
      </c>
      <c r="H185" s="31">
        <v>18490</v>
      </c>
      <c r="I185" s="19">
        <f t="shared" si="24"/>
        <v>33830</v>
      </c>
      <c r="J185" s="20">
        <f t="shared" si="30"/>
        <v>23971990</v>
      </c>
      <c r="K185" s="30" t="s">
        <v>56</v>
      </c>
      <c r="L185" s="32" t="s">
        <v>25</v>
      </c>
      <c r="M185" s="33">
        <v>28</v>
      </c>
      <c r="N185" s="55" t="str">
        <f t="shared" si="33"/>
        <v>T_B</v>
      </c>
      <c r="O185" s="34">
        <v>3484984</v>
      </c>
      <c r="P185" s="27">
        <v>44805</v>
      </c>
      <c r="Q185" s="36">
        <v>0.56527777777777777</v>
      </c>
      <c r="R185" s="37">
        <v>52340</v>
      </c>
      <c r="S185" s="37">
        <v>18330</v>
      </c>
      <c r="T185" s="21">
        <f t="shared" si="25"/>
        <v>34010</v>
      </c>
      <c r="U185" s="22">
        <f t="shared" si="31"/>
        <v>23958170</v>
      </c>
      <c r="V185" s="117" t="s">
        <v>157</v>
      </c>
      <c r="W185" s="118" t="s">
        <v>102</v>
      </c>
      <c r="X185" s="23">
        <f t="shared" si="26"/>
        <v>180</v>
      </c>
      <c r="Y185" s="24">
        <f t="shared" si="27"/>
        <v>5.3207212533254505E-3</v>
      </c>
      <c r="Z185" s="25" t="str">
        <f t="shared" si="28"/>
        <v>Descargado</v>
      </c>
      <c r="AA185" s="25">
        <f t="shared" ca="1" si="29"/>
        <v>0.69652777777810115</v>
      </c>
      <c r="AB185" s="52"/>
    </row>
    <row r="186" spans="1:28" x14ac:dyDescent="0.25">
      <c r="A186" s="12">
        <v>180</v>
      </c>
      <c r="B186" s="26">
        <v>18925</v>
      </c>
      <c r="C186" s="27">
        <v>44804</v>
      </c>
      <c r="D186" s="28">
        <v>0.9291666666666667</v>
      </c>
      <c r="E186" s="29" t="s">
        <v>169</v>
      </c>
      <c r="F186" s="30" t="s">
        <v>106</v>
      </c>
      <c r="G186" s="31">
        <v>47680</v>
      </c>
      <c r="H186" s="31">
        <v>16420</v>
      </c>
      <c r="I186" s="19">
        <f t="shared" si="24"/>
        <v>31260</v>
      </c>
      <c r="J186" s="20">
        <f t="shared" si="30"/>
        <v>24003250</v>
      </c>
      <c r="K186" s="30" t="s">
        <v>55</v>
      </c>
      <c r="L186" s="32" t="s">
        <v>32</v>
      </c>
      <c r="M186" s="33">
        <v>27</v>
      </c>
      <c r="N186" s="55" t="str">
        <f t="shared" si="33"/>
        <v>T_A</v>
      </c>
      <c r="O186" s="34">
        <v>3484584</v>
      </c>
      <c r="P186" s="27">
        <v>44805</v>
      </c>
      <c r="Q186" s="36">
        <v>0.46111111111111108</v>
      </c>
      <c r="R186" s="37">
        <v>47500</v>
      </c>
      <c r="S186" s="37">
        <v>16330</v>
      </c>
      <c r="T186" s="21">
        <f t="shared" si="25"/>
        <v>31170</v>
      </c>
      <c r="U186" s="22">
        <f t="shared" si="31"/>
        <v>23989340</v>
      </c>
      <c r="V186" s="117" t="s">
        <v>157</v>
      </c>
      <c r="W186" s="118" t="s">
        <v>102</v>
      </c>
      <c r="X186" s="23">
        <f t="shared" si="26"/>
        <v>-90</v>
      </c>
      <c r="Y186" s="24">
        <f t="shared" si="27"/>
        <v>-2.8790786948176585E-3</v>
      </c>
      <c r="Z186" s="25" t="str">
        <f t="shared" si="28"/>
        <v>Descargado</v>
      </c>
      <c r="AA186" s="25">
        <f t="shared" ca="1" si="29"/>
        <v>0.53194444443943212</v>
      </c>
      <c r="AB186" s="52"/>
    </row>
    <row r="187" spans="1:28" x14ac:dyDescent="0.25">
      <c r="A187" s="12">
        <v>181</v>
      </c>
      <c r="B187" s="26">
        <v>18926</v>
      </c>
      <c r="C187" s="27">
        <v>44804</v>
      </c>
      <c r="D187" s="28">
        <v>0.93819444444444444</v>
      </c>
      <c r="E187" s="29" t="s">
        <v>232</v>
      </c>
      <c r="F187" s="30" t="s">
        <v>106</v>
      </c>
      <c r="G187" s="31">
        <v>51960</v>
      </c>
      <c r="H187" s="31">
        <v>18820</v>
      </c>
      <c r="I187" s="19">
        <f t="shared" si="24"/>
        <v>33140</v>
      </c>
      <c r="J187" s="20">
        <f t="shared" si="30"/>
        <v>24036390</v>
      </c>
      <c r="K187" s="30" t="s">
        <v>56</v>
      </c>
      <c r="L187" s="32" t="s">
        <v>25</v>
      </c>
      <c r="M187" s="33">
        <v>28</v>
      </c>
      <c r="N187" s="55" t="str">
        <f t="shared" si="33"/>
        <v>T_B</v>
      </c>
      <c r="O187" s="34">
        <v>3485248</v>
      </c>
      <c r="P187" s="27">
        <v>44805</v>
      </c>
      <c r="Q187" s="36">
        <v>0.63611111111111118</v>
      </c>
      <c r="R187" s="37">
        <v>51780</v>
      </c>
      <c r="S187" s="37">
        <v>18650</v>
      </c>
      <c r="T187" s="21">
        <f t="shared" si="25"/>
        <v>33130</v>
      </c>
      <c r="U187" s="22">
        <f t="shared" si="31"/>
        <v>24022470</v>
      </c>
      <c r="V187" s="117" t="s">
        <v>157</v>
      </c>
      <c r="W187" s="118" t="s">
        <v>102</v>
      </c>
      <c r="X187" s="23">
        <f t="shared" si="26"/>
        <v>-10</v>
      </c>
      <c r="Y187" s="24">
        <f t="shared" si="27"/>
        <v>-3.0175015087507544E-4</v>
      </c>
      <c r="Z187" s="25" t="str">
        <f t="shared" si="28"/>
        <v>Descargado</v>
      </c>
      <c r="AA187" s="25">
        <f t="shared" ca="1" si="29"/>
        <v>0.69791666666424135</v>
      </c>
      <c r="AB187" s="52"/>
    </row>
    <row r="188" spans="1:28" x14ac:dyDescent="0.25">
      <c r="A188" s="12">
        <v>182</v>
      </c>
      <c r="B188" s="26">
        <v>18928</v>
      </c>
      <c r="C188" s="27">
        <v>44804</v>
      </c>
      <c r="D188" s="28">
        <v>0.94791666666666663</v>
      </c>
      <c r="E188" s="29" t="s">
        <v>204</v>
      </c>
      <c r="F188" s="30" t="s">
        <v>106</v>
      </c>
      <c r="G188" s="31">
        <v>48980</v>
      </c>
      <c r="H188" s="31">
        <v>18030</v>
      </c>
      <c r="I188" s="19">
        <f t="shared" si="24"/>
        <v>30950</v>
      </c>
      <c r="J188" s="20">
        <f t="shared" si="30"/>
        <v>24067340</v>
      </c>
      <c r="K188" s="30" t="s">
        <v>55</v>
      </c>
      <c r="L188" s="32" t="s">
        <v>32</v>
      </c>
      <c r="M188" s="33">
        <v>27</v>
      </c>
      <c r="N188" s="55" t="str">
        <f t="shared" si="33"/>
        <v>T_A</v>
      </c>
      <c r="O188" s="34">
        <v>3485507</v>
      </c>
      <c r="P188" s="27">
        <v>44805</v>
      </c>
      <c r="Q188" s="36">
        <v>0.98125000000000007</v>
      </c>
      <c r="R188" s="37">
        <v>48860</v>
      </c>
      <c r="S188" s="37">
        <v>17850</v>
      </c>
      <c r="T188" s="21">
        <f t="shared" si="25"/>
        <v>31010</v>
      </c>
      <c r="U188" s="22">
        <f t="shared" si="31"/>
        <v>24053480</v>
      </c>
      <c r="V188" s="117" t="s">
        <v>157</v>
      </c>
      <c r="W188" s="118" t="s">
        <v>102</v>
      </c>
      <c r="X188" s="23">
        <f t="shared" si="26"/>
        <v>60</v>
      </c>
      <c r="Y188" s="24">
        <f t="shared" si="27"/>
        <v>1.9386106623586429E-3</v>
      </c>
      <c r="Z188" s="25" t="str">
        <f t="shared" si="28"/>
        <v>Descargado</v>
      </c>
      <c r="AA188" s="25">
        <f t="shared" ca="1" si="29"/>
        <v>1.0333333333328483</v>
      </c>
      <c r="AB188" s="52"/>
    </row>
    <row r="189" spans="1:28" x14ac:dyDescent="0.25">
      <c r="A189" s="12">
        <v>183</v>
      </c>
      <c r="B189" s="26">
        <v>18929</v>
      </c>
      <c r="C189" s="27">
        <v>44804</v>
      </c>
      <c r="D189" s="28">
        <v>0.95624999999999993</v>
      </c>
      <c r="E189" s="29" t="s">
        <v>202</v>
      </c>
      <c r="F189" s="30" t="s">
        <v>106</v>
      </c>
      <c r="G189" s="31">
        <v>48860</v>
      </c>
      <c r="H189" s="31">
        <v>17490</v>
      </c>
      <c r="I189" s="19">
        <f t="shared" si="24"/>
        <v>31370</v>
      </c>
      <c r="J189" s="20">
        <f t="shared" si="30"/>
        <v>24098710</v>
      </c>
      <c r="K189" s="30" t="s">
        <v>56</v>
      </c>
      <c r="L189" s="32" t="s">
        <v>32</v>
      </c>
      <c r="M189" s="33">
        <v>28</v>
      </c>
      <c r="N189" s="55" t="str">
        <f t="shared" si="33"/>
        <v>T_B</v>
      </c>
      <c r="O189" s="34">
        <v>3485459</v>
      </c>
      <c r="P189" s="27">
        <v>44805</v>
      </c>
      <c r="Q189" s="36">
        <v>0.8340277777777777</v>
      </c>
      <c r="R189" s="37">
        <v>48860</v>
      </c>
      <c r="S189" s="37">
        <v>17350</v>
      </c>
      <c r="T189" s="21">
        <f t="shared" si="25"/>
        <v>31510</v>
      </c>
      <c r="U189" s="22">
        <f t="shared" si="31"/>
        <v>24084990</v>
      </c>
      <c r="V189" s="117" t="s">
        <v>157</v>
      </c>
      <c r="W189" s="118" t="s">
        <v>102</v>
      </c>
      <c r="X189" s="23">
        <f t="shared" si="26"/>
        <v>140</v>
      </c>
      <c r="Y189" s="24">
        <f t="shared" si="27"/>
        <v>4.4628626075868668E-3</v>
      </c>
      <c r="Z189" s="25" t="str">
        <f t="shared" si="28"/>
        <v>Descargado</v>
      </c>
      <c r="AA189" s="25">
        <f t="shared" ca="1" si="29"/>
        <v>0.87777777777228039</v>
      </c>
      <c r="AB189" s="52"/>
    </row>
    <row r="190" spans="1:28" x14ac:dyDescent="0.25">
      <c r="A190" s="12">
        <v>184</v>
      </c>
      <c r="B190" s="26">
        <v>18931</v>
      </c>
      <c r="C190" s="27">
        <v>44804</v>
      </c>
      <c r="D190" s="28">
        <v>0.96111111111111114</v>
      </c>
      <c r="E190" s="29" t="s">
        <v>254</v>
      </c>
      <c r="F190" s="30" t="s">
        <v>106</v>
      </c>
      <c r="G190" s="31">
        <v>48120</v>
      </c>
      <c r="H190" s="31">
        <v>17210</v>
      </c>
      <c r="I190" s="19">
        <f t="shared" si="24"/>
        <v>30910</v>
      </c>
      <c r="J190" s="20">
        <f t="shared" si="30"/>
        <v>24129620</v>
      </c>
      <c r="K190" s="30" t="s">
        <v>55</v>
      </c>
      <c r="L190" s="32" t="s">
        <v>32</v>
      </c>
      <c r="M190" s="33">
        <v>27</v>
      </c>
      <c r="N190" s="55" t="str">
        <f t="shared" si="33"/>
        <v>T_A</v>
      </c>
      <c r="O190" s="34">
        <v>3485344</v>
      </c>
      <c r="P190" s="27">
        <v>44805</v>
      </c>
      <c r="Q190" s="36">
        <v>0.67499999999999993</v>
      </c>
      <c r="R190" s="37">
        <v>48180</v>
      </c>
      <c r="S190" s="37">
        <v>17270</v>
      </c>
      <c r="T190" s="21">
        <f t="shared" si="25"/>
        <v>30910</v>
      </c>
      <c r="U190" s="22">
        <f t="shared" si="31"/>
        <v>24115900</v>
      </c>
      <c r="V190" s="117" t="s">
        <v>157</v>
      </c>
      <c r="W190" s="118" t="s">
        <v>102</v>
      </c>
      <c r="X190" s="23">
        <f t="shared" si="26"/>
        <v>1.0000000000000001E-5</v>
      </c>
      <c r="Y190" s="24">
        <f t="shared" si="27"/>
        <v>0</v>
      </c>
      <c r="Z190" s="25" t="str">
        <f t="shared" si="28"/>
        <v>Descargado</v>
      </c>
      <c r="AA190" s="25">
        <f t="shared" ca="1" si="29"/>
        <v>0.71388888889487134</v>
      </c>
      <c r="AB190" s="52"/>
    </row>
    <row r="191" spans="1:28" x14ac:dyDescent="0.25">
      <c r="A191" s="12">
        <v>185</v>
      </c>
      <c r="B191" s="26">
        <v>18938</v>
      </c>
      <c r="C191" s="27">
        <v>44804</v>
      </c>
      <c r="D191" s="28">
        <v>0.98958333333333337</v>
      </c>
      <c r="E191" s="29" t="s">
        <v>273</v>
      </c>
      <c r="F191" s="30" t="s">
        <v>106</v>
      </c>
      <c r="G191" s="31">
        <v>51820</v>
      </c>
      <c r="H191" s="31">
        <v>17790</v>
      </c>
      <c r="I191" s="19">
        <f t="shared" si="24"/>
        <v>34030</v>
      </c>
      <c r="J191" s="20">
        <f t="shared" si="30"/>
        <v>24163650</v>
      </c>
      <c r="K191" s="30" t="s">
        <v>55</v>
      </c>
      <c r="L191" s="32" t="s">
        <v>33</v>
      </c>
      <c r="M191" s="33">
        <v>27</v>
      </c>
      <c r="N191" s="55" t="str">
        <f t="shared" si="33"/>
        <v>T_A</v>
      </c>
      <c r="O191" s="34">
        <v>3485448</v>
      </c>
      <c r="P191" s="27">
        <v>44805</v>
      </c>
      <c r="Q191" s="36">
        <v>0.77361111111111114</v>
      </c>
      <c r="R191" s="37">
        <v>51940</v>
      </c>
      <c r="S191" s="37">
        <v>17880</v>
      </c>
      <c r="T191" s="21">
        <f t="shared" si="25"/>
        <v>34060</v>
      </c>
      <c r="U191" s="22">
        <f t="shared" si="31"/>
        <v>24149960</v>
      </c>
      <c r="V191" s="117" t="s">
        <v>157</v>
      </c>
      <c r="W191" s="118" t="s">
        <v>102</v>
      </c>
      <c r="X191" s="23">
        <f t="shared" si="26"/>
        <v>30</v>
      </c>
      <c r="Y191" s="24">
        <f t="shared" si="27"/>
        <v>8.8157508081104904E-4</v>
      </c>
      <c r="Z191" s="25" t="str">
        <f t="shared" si="28"/>
        <v>Descargado</v>
      </c>
      <c r="AA191" s="25">
        <f t="shared" ca="1" si="29"/>
        <v>0.78402777777228039</v>
      </c>
      <c r="AB191" s="52"/>
    </row>
    <row r="192" spans="1:28" x14ac:dyDescent="0.25">
      <c r="A192" s="12">
        <v>186</v>
      </c>
      <c r="B192" s="26">
        <v>18883</v>
      </c>
      <c r="C192" s="27">
        <v>44804</v>
      </c>
      <c r="D192" s="28">
        <v>0.73819444444444438</v>
      </c>
      <c r="E192" s="29" t="s">
        <v>275</v>
      </c>
      <c r="F192" s="30" t="s">
        <v>106</v>
      </c>
      <c r="G192" s="31">
        <v>52040</v>
      </c>
      <c r="H192" s="31">
        <v>18270</v>
      </c>
      <c r="I192" s="19">
        <f t="shared" si="24"/>
        <v>33770</v>
      </c>
      <c r="J192" s="20">
        <f t="shared" si="30"/>
        <v>24197420</v>
      </c>
      <c r="K192" s="30" t="s">
        <v>55</v>
      </c>
      <c r="L192" s="32" t="s">
        <v>25</v>
      </c>
      <c r="M192" s="33">
        <v>27</v>
      </c>
      <c r="N192" s="55" t="str">
        <f t="shared" si="33"/>
        <v>T_A</v>
      </c>
      <c r="O192" s="34">
        <v>3484185</v>
      </c>
      <c r="P192" s="27">
        <v>44805</v>
      </c>
      <c r="Q192" s="36">
        <v>0.35000000000000003</v>
      </c>
      <c r="R192" s="37">
        <v>51920</v>
      </c>
      <c r="S192" s="37">
        <v>18190</v>
      </c>
      <c r="T192" s="21">
        <f t="shared" si="25"/>
        <v>33730</v>
      </c>
      <c r="U192" s="22">
        <f t="shared" si="31"/>
        <v>24183690</v>
      </c>
      <c r="V192" s="117" t="s">
        <v>157</v>
      </c>
      <c r="W192" s="118" t="s">
        <v>102</v>
      </c>
      <c r="X192" s="23">
        <f t="shared" si="26"/>
        <v>-40</v>
      </c>
      <c r="Y192" s="24">
        <f t="shared" si="27"/>
        <v>-1.1844832691738228E-3</v>
      </c>
      <c r="Z192" s="25" t="str">
        <f t="shared" si="28"/>
        <v>Descargado</v>
      </c>
      <c r="AA192" s="25">
        <f t="shared" ca="1" si="29"/>
        <v>0.61180555555620231</v>
      </c>
      <c r="AB192" s="52"/>
    </row>
    <row r="193" spans="1:28" x14ac:dyDescent="0.25">
      <c r="A193" s="12">
        <v>187</v>
      </c>
      <c r="B193" s="26">
        <v>18949</v>
      </c>
      <c r="C193" s="27">
        <v>44805</v>
      </c>
      <c r="D193" s="28">
        <v>6.7361111111111108E-2</v>
      </c>
      <c r="E193" s="29" t="s">
        <v>276</v>
      </c>
      <c r="F193" s="30" t="s">
        <v>106</v>
      </c>
      <c r="G193" s="31">
        <v>51940</v>
      </c>
      <c r="H193" s="31">
        <v>17780</v>
      </c>
      <c r="I193" s="19">
        <f t="shared" si="24"/>
        <v>34160</v>
      </c>
      <c r="J193" s="20">
        <f t="shared" si="30"/>
        <v>24231580</v>
      </c>
      <c r="K193" s="30" t="s">
        <v>55</v>
      </c>
      <c r="L193" s="32" t="s">
        <v>33</v>
      </c>
      <c r="M193" s="33">
        <v>27</v>
      </c>
      <c r="N193" s="55" t="str">
        <f t="shared" si="33"/>
        <v>T_A</v>
      </c>
      <c r="O193" s="34">
        <v>3485226</v>
      </c>
      <c r="P193" s="27">
        <v>44805</v>
      </c>
      <c r="Q193" s="36">
        <v>0.62222222222222223</v>
      </c>
      <c r="R193" s="37">
        <v>51920</v>
      </c>
      <c r="S193" s="37">
        <v>17660</v>
      </c>
      <c r="T193" s="21">
        <f t="shared" si="25"/>
        <v>34260</v>
      </c>
      <c r="U193" s="22">
        <f t="shared" si="31"/>
        <v>24217950</v>
      </c>
      <c r="V193" s="117" t="s">
        <v>157</v>
      </c>
      <c r="W193" s="118" t="s">
        <v>102</v>
      </c>
      <c r="X193" s="23">
        <f t="shared" si="26"/>
        <v>100</v>
      </c>
      <c r="Y193" s="24">
        <f t="shared" si="27"/>
        <v>2.9274004683840752E-3</v>
      </c>
      <c r="Z193" s="25" t="str">
        <f t="shared" si="28"/>
        <v>Descargado</v>
      </c>
      <c r="AA193" s="25">
        <f t="shared" ca="1" si="29"/>
        <v>0.55486111110803904</v>
      </c>
      <c r="AB193" s="52"/>
    </row>
    <row r="194" spans="1:28" x14ac:dyDescent="0.25">
      <c r="A194" s="12">
        <v>188</v>
      </c>
      <c r="B194" s="26">
        <v>18951</v>
      </c>
      <c r="C194" s="27">
        <v>44805</v>
      </c>
      <c r="D194" s="28">
        <v>9.5833333333333326E-2</v>
      </c>
      <c r="E194" s="29" t="s">
        <v>180</v>
      </c>
      <c r="F194" s="30" t="s">
        <v>106</v>
      </c>
      <c r="G194" s="31">
        <v>48890</v>
      </c>
      <c r="H194" s="31">
        <v>17320</v>
      </c>
      <c r="I194" s="19">
        <f t="shared" si="24"/>
        <v>31570</v>
      </c>
      <c r="J194" s="20">
        <f t="shared" si="30"/>
        <v>24263150</v>
      </c>
      <c r="K194" s="30" t="s">
        <v>55</v>
      </c>
      <c r="L194" s="32" t="s">
        <v>32</v>
      </c>
      <c r="M194" s="33">
        <v>27</v>
      </c>
      <c r="N194" s="55" t="str">
        <f t="shared" si="33"/>
        <v>T_A</v>
      </c>
      <c r="O194" s="34">
        <v>3485460</v>
      </c>
      <c r="P194" s="27">
        <v>44805</v>
      </c>
      <c r="Q194" s="36">
        <v>0.83958333333333324</v>
      </c>
      <c r="R194" s="37">
        <v>49080</v>
      </c>
      <c r="S194" s="37">
        <v>17170</v>
      </c>
      <c r="T194" s="21">
        <f t="shared" si="25"/>
        <v>31910</v>
      </c>
      <c r="U194" s="22">
        <f t="shared" si="31"/>
        <v>24249860</v>
      </c>
      <c r="V194" s="117" t="s">
        <v>157</v>
      </c>
      <c r="W194" s="118" t="s">
        <v>102</v>
      </c>
      <c r="X194" s="23">
        <f t="shared" si="26"/>
        <v>340</v>
      </c>
      <c r="Y194" s="24">
        <f t="shared" si="27"/>
        <v>1.0769718086791258E-2</v>
      </c>
      <c r="Z194" s="25" t="str">
        <f t="shared" si="28"/>
        <v>Descargado</v>
      </c>
      <c r="AA194" s="25">
        <f t="shared" ca="1" si="29"/>
        <v>0.74375000000145519</v>
      </c>
      <c r="AB194" s="52"/>
    </row>
    <row r="195" spans="1:28" x14ac:dyDescent="0.25">
      <c r="A195" s="12">
        <v>189</v>
      </c>
      <c r="B195" s="26">
        <v>18950</v>
      </c>
      <c r="C195" s="27">
        <v>44805</v>
      </c>
      <c r="D195" s="28">
        <v>9.930555555555555E-2</v>
      </c>
      <c r="E195" s="29" t="s">
        <v>191</v>
      </c>
      <c r="F195" s="30" t="s">
        <v>106</v>
      </c>
      <c r="G195" s="31">
        <v>48100</v>
      </c>
      <c r="H195" s="31">
        <v>17380</v>
      </c>
      <c r="I195" s="19">
        <f t="shared" si="24"/>
        <v>30720</v>
      </c>
      <c r="J195" s="20">
        <f t="shared" si="30"/>
        <v>24293870</v>
      </c>
      <c r="K195" s="30" t="s">
        <v>56</v>
      </c>
      <c r="L195" s="32" t="s">
        <v>32</v>
      </c>
      <c r="M195" s="33">
        <v>28</v>
      </c>
      <c r="N195" s="55" t="str">
        <f t="shared" si="33"/>
        <v>T_B</v>
      </c>
      <c r="O195" s="34">
        <v>3485447</v>
      </c>
      <c r="P195" s="27">
        <v>44805</v>
      </c>
      <c r="Q195" s="36">
        <v>0.7715277777777777</v>
      </c>
      <c r="R195" s="37">
        <v>48000</v>
      </c>
      <c r="S195" s="37">
        <v>17310</v>
      </c>
      <c r="T195" s="21">
        <f t="shared" si="25"/>
        <v>30690</v>
      </c>
      <c r="U195" s="22">
        <f t="shared" si="31"/>
        <v>24280550</v>
      </c>
      <c r="V195" s="117" t="s">
        <v>157</v>
      </c>
      <c r="W195" s="118" t="s">
        <v>102</v>
      </c>
      <c r="X195" s="23">
        <f t="shared" si="26"/>
        <v>-30</v>
      </c>
      <c r="Y195" s="24">
        <f t="shared" si="27"/>
        <v>-9.765625E-4</v>
      </c>
      <c r="Z195" s="25" t="str">
        <f t="shared" si="28"/>
        <v>Descargado</v>
      </c>
      <c r="AA195" s="25">
        <f t="shared" ca="1" si="29"/>
        <v>0.67222222221607808</v>
      </c>
      <c r="AB195" s="52"/>
    </row>
    <row r="196" spans="1:28" x14ac:dyDescent="0.25">
      <c r="A196" s="12">
        <v>190</v>
      </c>
      <c r="B196" s="26">
        <v>18952</v>
      </c>
      <c r="C196" s="27">
        <v>44805</v>
      </c>
      <c r="D196" s="28">
        <v>0.10347222222222223</v>
      </c>
      <c r="E196" s="29" t="s">
        <v>256</v>
      </c>
      <c r="F196" s="30" t="s">
        <v>106</v>
      </c>
      <c r="G196" s="31">
        <v>48060</v>
      </c>
      <c r="H196" s="31">
        <v>17460</v>
      </c>
      <c r="I196" s="19">
        <f t="shared" si="24"/>
        <v>30600</v>
      </c>
      <c r="J196" s="20">
        <f t="shared" si="30"/>
        <v>24324470</v>
      </c>
      <c r="K196" s="30" t="s">
        <v>55</v>
      </c>
      <c r="L196" s="32" t="s">
        <v>32</v>
      </c>
      <c r="M196" s="33">
        <v>27</v>
      </c>
      <c r="N196" s="55" t="str">
        <f t="shared" si="33"/>
        <v>T_A</v>
      </c>
      <c r="O196" s="34">
        <v>3485461</v>
      </c>
      <c r="P196" s="27">
        <v>44805</v>
      </c>
      <c r="Q196" s="36">
        <v>0.84236111111111101</v>
      </c>
      <c r="R196" s="37">
        <v>47920</v>
      </c>
      <c r="S196" s="37">
        <v>17340</v>
      </c>
      <c r="T196" s="21">
        <f t="shared" si="25"/>
        <v>30580</v>
      </c>
      <c r="U196" s="22">
        <f t="shared" si="31"/>
        <v>24311130</v>
      </c>
      <c r="V196" s="117" t="s">
        <v>157</v>
      </c>
      <c r="W196" s="118" t="s">
        <v>102</v>
      </c>
      <c r="X196" s="23">
        <f t="shared" si="26"/>
        <v>-20</v>
      </c>
      <c r="Y196" s="24">
        <f t="shared" si="27"/>
        <v>-6.5359477124183002E-4</v>
      </c>
      <c r="Z196" s="25" t="str">
        <f t="shared" si="28"/>
        <v>Descargado</v>
      </c>
      <c r="AA196" s="25">
        <f t="shared" ca="1" si="29"/>
        <v>0.73888888888905058</v>
      </c>
      <c r="AB196" s="52"/>
    </row>
    <row r="197" spans="1:28" x14ac:dyDescent="0.25">
      <c r="A197" s="12">
        <v>191</v>
      </c>
      <c r="B197" s="26">
        <v>18956</v>
      </c>
      <c r="C197" s="27">
        <v>44805</v>
      </c>
      <c r="D197" s="28">
        <v>0.11944444444444445</v>
      </c>
      <c r="E197" s="29" t="s">
        <v>151</v>
      </c>
      <c r="F197" s="30" t="s">
        <v>106</v>
      </c>
      <c r="G197" s="31">
        <v>48540</v>
      </c>
      <c r="H197" s="31">
        <v>16960</v>
      </c>
      <c r="I197" s="19">
        <f t="shared" si="24"/>
        <v>31580</v>
      </c>
      <c r="J197" s="20">
        <f t="shared" si="30"/>
        <v>24356050</v>
      </c>
      <c r="K197" s="30" t="s">
        <v>55</v>
      </c>
      <c r="L197" s="32" t="s">
        <v>32</v>
      </c>
      <c r="M197" s="33">
        <v>27</v>
      </c>
      <c r="N197" s="55" t="str">
        <f>IF(R197=0,"",IF(K197="0X50  MM T 2","T_B",IF(K197="0X50  MM T 1","T_A",IF(K197="TERMICO 0X50","T_CMAX",IF(K197="0X50  MM T 4","T_D",IF(K197="0X50  MM T 3","T_C",IF(K197="0X12  MM T 1","T_A1",IF(K197="0X50 MM","CNR",""))))))))</f>
        <v>T_A</v>
      </c>
      <c r="O197" s="34">
        <v>3485225</v>
      </c>
      <c r="P197" s="27">
        <v>44805</v>
      </c>
      <c r="Q197" s="36">
        <v>0.61805555555555558</v>
      </c>
      <c r="R197" s="37">
        <v>48320</v>
      </c>
      <c r="S197" s="37">
        <v>16930</v>
      </c>
      <c r="T197" s="21">
        <f t="shared" si="25"/>
        <v>31390</v>
      </c>
      <c r="U197" s="22">
        <f t="shared" si="31"/>
        <v>24342520</v>
      </c>
      <c r="V197" s="117" t="s">
        <v>157</v>
      </c>
      <c r="W197" s="118" t="s">
        <v>102</v>
      </c>
      <c r="X197" s="23">
        <f t="shared" si="26"/>
        <v>-190</v>
      </c>
      <c r="Y197" s="24">
        <f t="shared" si="27"/>
        <v>-6.0164661177960731E-3</v>
      </c>
      <c r="Z197" s="25" t="str">
        <f t="shared" si="28"/>
        <v>Descargado</v>
      </c>
      <c r="AA197" s="25">
        <f t="shared" ca="1" si="29"/>
        <v>0.49861111111385981</v>
      </c>
      <c r="AB197" s="52"/>
    </row>
    <row r="198" spans="1:28" x14ac:dyDescent="0.25">
      <c r="A198" s="12">
        <v>192</v>
      </c>
      <c r="B198" s="26">
        <v>18976</v>
      </c>
      <c r="C198" s="27">
        <v>44805</v>
      </c>
      <c r="D198" s="28">
        <v>0.25069444444444444</v>
      </c>
      <c r="E198" s="29" t="s">
        <v>142</v>
      </c>
      <c r="F198" s="30" t="s">
        <v>106</v>
      </c>
      <c r="G198" s="31">
        <v>51900</v>
      </c>
      <c r="H198" s="31">
        <v>18130</v>
      </c>
      <c r="I198" s="19">
        <f t="shared" ref="I198:I261" si="34">IF(U198=0,0,(G198-H198))</f>
        <v>33770</v>
      </c>
      <c r="J198" s="20">
        <f t="shared" si="30"/>
        <v>24389820</v>
      </c>
      <c r="K198" s="30" t="s">
        <v>55</v>
      </c>
      <c r="L198" s="32" t="s">
        <v>25</v>
      </c>
      <c r="M198" s="33">
        <v>27</v>
      </c>
      <c r="N198" s="55" t="str">
        <f>IF(R198=0,"",IF(K198="0X50  MM T 2","T_B",IF(K198="0X50  MM T 1","T_A",IF(K198="TERMICO 0X50","T_CMAX",IF(K198="0X50  MM T 1 B","T_A2",IF(K198="0X50  MM T 3","T_C",IF(K198="0X12  MM T 1","T_A1",IF(K198="0X50 MM","CNR",""))))))))</f>
        <v>T_A</v>
      </c>
      <c r="O198" s="34">
        <v>3485365</v>
      </c>
      <c r="P198" s="27">
        <v>44805</v>
      </c>
      <c r="Q198" s="36">
        <v>0.68055555555555547</v>
      </c>
      <c r="R198" s="37">
        <v>51880</v>
      </c>
      <c r="S198" s="37">
        <v>18020</v>
      </c>
      <c r="T198" s="21">
        <f t="shared" ref="T198:T261" si="35">R198-S198</f>
        <v>33860</v>
      </c>
      <c r="U198" s="22">
        <f t="shared" si="31"/>
        <v>24376380</v>
      </c>
      <c r="V198" s="117" t="s">
        <v>157</v>
      </c>
      <c r="W198" s="118" t="s">
        <v>102</v>
      </c>
      <c r="X198" s="23">
        <f t="shared" ref="X198:X261" si="36">IF(T198&gt;0,IF((T198-I198)=0,0.00001,(T198-I198)),0)</f>
        <v>90</v>
      </c>
      <c r="Y198" s="24">
        <f t="shared" ref="Y198:Y261" si="37">(T198-I198)/I198</f>
        <v>2.6650873556411016E-3</v>
      </c>
      <c r="Z198" s="25" t="str">
        <f t="shared" ref="Z198:Z261" si="38">IF(E198&gt;0,IF((P198+Q198)&gt;0,"Descargado","En Transito"),"")</f>
        <v>Descargado</v>
      </c>
      <c r="AA198" s="25">
        <f t="shared" ref="AA198:AA261" ca="1" si="39">IF(E198&gt;0,IF(P198=0,((NOW())-(C198+D198)),((P198+Q198)-(C198+D198))),"")</f>
        <v>0.42986111110803904</v>
      </c>
      <c r="AB198" s="52"/>
    </row>
    <row r="199" spans="1:28" x14ac:dyDescent="0.25">
      <c r="A199" s="12">
        <v>193</v>
      </c>
      <c r="B199" s="26">
        <v>18977</v>
      </c>
      <c r="C199" s="27">
        <v>44805</v>
      </c>
      <c r="D199" s="28">
        <v>0.25625000000000003</v>
      </c>
      <c r="E199" s="29" t="s">
        <v>243</v>
      </c>
      <c r="F199" s="30" t="s">
        <v>106</v>
      </c>
      <c r="G199" s="31">
        <v>52220</v>
      </c>
      <c r="H199" s="31">
        <v>18080</v>
      </c>
      <c r="I199" s="19">
        <f t="shared" si="34"/>
        <v>34140</v>
      </c>
      <c r="J199" s="20">
        <f t="shared" ref="J199:J262" si="40">IF(I199&gt;0,(I199+J198),0)</f>
        <v>24423960</v>
      </c>
      <c r="K199" s="30" t="s">
        <v>55</v>
      </c>
      <c r="L199" s="32" t="s">
        <v>25</v>
      </c>
      <c r="M199" s="33">
        <v>27</v>
      </c>
      <c r="N199" s="55" t="str">
        <f>IF(R199=0,"",IF(K199="0X50  MM T 2","T_B",IF(K199="0X50  MM T 1","T_A",IF(K199="TERMICO 0X50","T_CMAX",IF(K199="0X50  MM T 1 B","T_A2",IF(K199="0X50  MM T 3","T_C",IF(K199="0X12  MM T 1","T_A1",IF(K199="0X50 MM","CNR",""))))))))</f>
        <v>T_A</v>
      </c>
      <c r="O199" s="34">
        <v>3485364</v>
      </c>
      <c r="P199" s="27">
        <v>44805</v>
      </c>
      <c r="Q199" s="36">
        <v>0.67638888888888893</v>
      </c>
      <c r="R199" s="37">
        <v>52500</v>
      </c>
      <c r="S199" s="37">
        <v>18470</v>
      </c>
      <c r="T199" s="21">
        <f t="shared" si="35"/>
        <v>34030</v>
      </c>
      <c r="U199" s="22">
        <f t="shared" ref="U199:U262" si="41">IF(T199&gt;0,(T199+U198),0)</f>
        <v>24410410</v>
      </c>
      <c r="V199" s="117" t="s">
        <v>157</v>
      </c>
      <c r="W199" s="118" t="s">
        <v>102</v>
      </c>
      <c r="X199" s="23">
        <f t="shared" si="36"/>
        <v>-110</v>
      </c>
      <c r="Y199" s="24">
        <f t="shared" si="37"/>
        <v>-3.2220269478617459E-3</v>
      </c>
      <c r="Z199" s="25" t="str">
        <f t="shared" si="38"/>
        <v>Descargado</v>
      </c>
      <c r="AA199" s="25">
        <f t="shared" ca="1" si="39"/>
        <v>0.42013888889050577</v>
      </c>
      <c r="AB199" s="52"/>
    </row>
    <row r="200" spans="1:28" x14ac:dyDescent="0.25">
      <c r="A200" s="12">
        <v>194</v>
      </c>
      <c r="B200" s="26">
        <v>18978</v>
      </c>
      <c r="C200" s="27">
        <v>44805</v>
      </c>
      <c r="D200" s="28">
        <v>0.2590277777777778</v>
      </c>
      <c r="E200" s="29" t="s">
        <v>186</v>
      </c>
      <c r="F200" s="30" t="s">
        <v>106</v>
      </c>
      <c r="G200" s="31">
        <v>48080</v>
      </c>
      <c r="H200" s="31">
        <v>17330</v>
      </c>
      <c r="I200" s="19">
        <f t="shared" si="34"/>
        <v>30750</v>
      </c>
      <c r="J200" s="20">
        <f t="shared" si="40"/>
        <v>24454710</v>
      </c>
      <c r="K200" s="30" t="s">
        <v>56</v>
      </c>
      <c r="L200" s="32" t="s">
        <v>32</v>
      </c>
      <c r="M200" s="33">
        <v>28</v>
      </c>
      <c r="N200" s="55" t="str">
        <f>IF(R200=0,"",IF(K200="0X50  MM T 2","T_B",IF(K200="0X50  MM T 1","T_A",IF(K200="TERMICO 0X50","T_CMAX",IF(K200="0X50  MM T 1 B","T_A2",IF(K200="0X50  MM T 3","T_C",IF(K200="0X12  MM T 1","T_A1",IF(K200="0X50 MM","CNR",""))))))))</f>
        <v>T_B</v>
      </c>
      <c r="O200" s="34">
        <v>3485463</v>
      </c>
      <c r="P200" s="27">
        <v>44805</v>
      </c>
      <c r="Q200" s="36">
        <v>0.85902777777777783</v>
      </c>
      <c r="R200" s="37">
        <v>47920</v>
      </c>
      <c r="S200" s="37">
        <v>17210</v>
      </c>
      <c r="T200" s="21">
        <f t="shared" si="35"/>
        <v>30710</v>
      </c>
      <c r="U200" s="22">
        <f t="shared" si="41"/>
        <v>24441120</v>
      </c>
      <c r="V200" s="117" t="s">
        <v>157</v>
      </c>
      <c r="W200" s="118" t="s">
        <v>102</v>
      </c>
      <c r="X200" s="23">
        <f t="shared" si="36"/>
        <v>-40</v>
      </c>
      <c r="Y200" s="24">
        <f t="shared" si="37"/>
        <v>-1.3008130081300813E-3</v>
      </c>
      <c r="Z200" s="25" t="str">
        <f t="shared" si="38"/>
        <v>Descargado</v>
      </c>
      <c r="AA200" s="25">
        <f t="shared" ca="1" si="39"/>
        <v>0.59999999999854481</v>
      </c>
      <c r="AB200" s="52"/>
    </row>
    <row r="201" spans="1:28" x14ac:dyDescent="0.25">
      <c r="A201" s="12">
        <v>195</v>
      </c>
      <c r="B201" s="26">
        <v>18981</v>
      </c>
      <c r="C201" s="27">
        <v>44805</v>
      </c>
      <c r="D201" s="28">
        <v>0.33680555555555558</v>
      </c>
      <c r="E201" s="29" t="s">
        <v>246</v>
      </c>
      <c r="F201" s="30" t="s">
        <v>106</v>
      </c>
      <c r="G201" s="31">
        <v>52080</v>
      </c>
      <c r="H201" s="31">
        <v>16960</v>
      </c>
      <c r="I201" s="19">
        <f t="shared" si="34"/>
        <v>35120</v>
      </c>
      <c r="J201" s="20">
        <f t="shared" si="40"/>
        <v>24489830</v>
      </c>
      <c r="K201" s="30" t="s">
        <v>55</v>
      </c>
      <c r="L201" s="32" t="s">
        <v>193</v>
      </c>
      <c r="M201" s="33">
        <v>27</v>
      </c>
      <c r="N201" s="55" t="str">
        <f t="shared" ref="N201:N264" si="42">IF(R201=0,"",IF(K201="0X50  MM T 2","T_B",IF(K201="0X50  MM T 1","T_A",IF(K201="TERMICO 0X50","T_CMAX",IF(K201="0X50  MM T 4","T_D",IF(K201="0X50  MM T 3","T_C",IF(K201="0X12  MM T 1","T_A1",IF(K201="0X50 MM","CNR",""))))))))</f>
        <v>T_A</v>
      </c>
      <c r="O201" s="34">
        <v>3485464</v>
      </c>
      <c r="P201" s="27">
        <v>44805</v>
      </c>
      <c r="Q201" s="36">
        <v>0.85763888888888884</v>
      </c>
      <c r="R201" s="37">
        <v>52180</v>
      </c>
      <c r="S201" s="37">
        <v>17050</v>
      </c>
      <c r="T201" s="21">
        <f t="shared" si="35"/>
        <v>35130</v>
      </c>
      <c r="U201" s="22">
        <f t="shared" si="41"/>
        <v>24476250</v>
      </c>
      <c r="V201" s="117" t="s">
        <v>157</v>
      </c>
      <c r="W201" s="118" t="s">
        <v>102</v>
      </c>
      <c r="X201" s="23">
        <f t="shared" si="36"/>
        <v>10</v>
      </c>
      <c r="Y201" s="24">
        <f t="shared" si="37"/>
        <v>2.8473804100227789E-4</v>
      </c>
      <c r="Z201" s="25" t="str">
        <f t="shared" si="38"/>
        <v>Descargado</v>
      </c>
      <c r="AA201" s="25">
        <f t="shared" ca="1" si="39"/>
        <v>0.52083333333575865</v>
      </c>
      <c r="AB201" s="52"/>
    </row>
    <row r="202" spans="1:28" x14ac:dyDescent="0.25">
      <c r="A202" s="12">
        <v>196</v>
      </c>
      <c r="B202" s="26">
        <v>18983</v>
      </c>
      <c r="C202" s="27">
        <v>44805</v>
      </c>
      <c r="D202" s="28">
        <v>0.3430555555555555</v>
      </c>
      <c r="E202" s="29" t="s">
        <v>203</v>
      </c>
      <c r="F202" s="30" t="s">
        <v>106</v>
      </c>
      <c r="G202" s="31">
        <v>51700</v>
      </c>
      <c r="H202" s="31">
        <v>17720</v>
      </c>
      <c r="I202" s="19">
        <f t="shared" si="34"/>
        <v>33980</v>
      </c>
      <c r="J202" s="20">
        <f t="shared" si="40"/>
        <v>24523810</v>
      </c>
      <c r="K202" s="30" t="s">
        <v>55</v>
      </c>
      <c r="L202" s="32" t="s">
        <v>193</v>
      </c>
      <c r="M202" s="33">
        <v>27</v>
      </c>
      <c r="N202" s="55" t="str">
        <f t="shared" si="42"/>
        <v>T_A</v>
      </c>
      <c r="O202" s="34">
        <v>3485462</v>
      </c>
      <c r="P202" s="27">
        <v>44805</v>
      </c>
      <c r="Q202" s="36">
        <v>0.85625000000000007</v>
      </c>
      <c r="R202" s="37">
        <v>51980</v>
      </c>
      <c r="S202" s="37">
        <v>17680</v>
      </c>
      <c r="T202" s="21">
        <f t="shared" si="35"/>
        <v>34300</v>
      </c>
      <c r="U202" s="22">
        <f t="shared" si="41"/>
        <v>24510550</v>
      </c>
      <c r="V202" s="117" t="s">
        <v>157</v>
      </c>
      <c r="W202" s="118" t="s">
        <v>102</v>
      </c>
      <c r="X202" s="23">
        <f t="shared" si="36"/>
        <v>320</v>
      </c>
      <c r="Y202" s="24">
        <f t="shared" si="37"/>
        <v>9.4173042966450848E-3</v>
      </c>
      <c r="Z202" s="25" t="str">
        <f t="shared" si="38"/>
        <v>Descargado</v>
      </c>
      <c r="AA202" s="25">
        <f t="shared" ca="1" si="39"/>
        <v>0.51319444444379769</v>
      </c>
      <c r="AB202" s="52"/>
    </row>
    <row r="203" spans="1:28" x14ac:dyDescent="0.25">
      <c r="A203" s="12">
        <v>197</v>
      </c>
      <c r="B203" s="26">
        <v>18990</v>
      </c>
      <c r="C203" s="27">
        <v>44805</v>
      </c>
      <c r="D203" s="28">
        <v>0.36041666666666666</v>
      </c>
      <c r="E203" s="29" t="s">
        <v>277</v>
      </c>
      <c r="F203" s="30" t="s">
        <v>106</v>
      </c>
      <c r="G203" s="31">
        <v>52360</v>
      </c>
      <c r="H203" s="31">
        <v>17710</v>
      </c>
      <c r="I203" s="19">
        <f t="shared" si="34"/>
        <v>34650</v>
      </c>
      <c r="J203" s="20">
        <f t="shared" si="40"/>
        <v>24558460</v>
      </c>
      <c r="K203" s="30" t="s">
        <v>55</v>
      </c>
      <c r="L203" s="32" t="s">
        <v>25</v>
      </c>
      <c r="M203" s="33">
        <v>27</v>
      </c>
      <c r="N203" s="55" t="str">
        <f t="shared" si="42"/>
        <v>T_A</v>
      </c>
      <c r="O203" s="34">
        <v>3485458</v>
      </c>
      <c r="P203" s="27">
        <v>44805</v>
      </c>
      <c r="Q203" s="36">
        <v>0.92708333333333337</v>
      </c>
      <c r="R203" s="37">
        <v>52440</v>
      </c>
      <c r="S203" s="37">
        <v>17900</v>
      </c>
      <c r="T203" s="21">
        <f t="shared" si="35"/>
        <v>34540</v>
      </c>
      <c r="U203" s="22">
        <f t="shared" si="41"/>
        <v>24545090</v>
      </c>
      <c r="V203" s="117" t="s">
        <v>157</v>
      </c>
      <c r="W203" s="118" t="s">
        <v>102</v>
      </c>
      <c r="X203" s="23">
        <f t="shared" si="36"/>
        <v>-110</v>
      </c>
      <c r="Y203" s="24">
        <f t="shared" si="37"/>
        <v>-3.1746031746031746E-3</v>
      </c>
      <c r="Z203" s="25" t="str">
        <f t="shared" si="38"/>
        <v>Descargado</v>
      </c>
      <c r="AA203" s="25">
        <f t="shared" ca="1" si="39"/>
        <v>0.56666666666569654</v>
      </c>
      <c r="AB203" s="52"/>
    </row>
    <row r="204" spans="1:28" x14ac:dyDescent="0.25">
      <c r="A204" s="12">
        <v>198</v>
      </c>
      <c r="B204" s="26">
        <v>18994</v>
      </c>
      <c r="C204" s="27">
        <v>44805</v>
      </c>
      <c r="D204" s="28">
        <v>0.36805555555555558</v>
      </c>
      <c r="E204" s="29" t="s">
        <v>278</v>
      </c>
      <c r="F204" s="30" t="s">
        <v>106</v>
      </c>
      <c r="G204" s="31">
        <v>51260</v>
      </c>
      <c r="H204" s="31">
        <v>17560</v>
      </c>
      <c r="I204" s="19">
        <f t="shared" si="34"/>
        <v>33700</v>
      </c>
      <c r="J204" s="20">
        <f t="shared" si="40"/>
        <v>24592160</v>
      </c>
      <c r="K204" s="30" t="s">
        <v>55</v>
      </c>
      <c r="L204" s="32" t="s">
        <v>25</v>
      </c>
      <c r="M204" s="33">
        <v>29</v>
      </c>
      <c r="N204" s="55" t="str">
        <f t="shared" si="42"/>
        <v>T_A</v>
      </c>
      <c r="O204" s="34">
        <v>3485684</v>
      </c>
      <c r="P204" s="27">
        <v>44806</v>
      </c>
      <c r="Q204" s="36">
        <v>0.39652777777777781</v>
      </c>
      <c r="R204" s="37">
        <v>51140</v>
      </c>
      <c r="S204" s="37">
        <v>17460</v>
      </c>
      <c r="T204" s="21">
        <f t="shared" si="35"/>
        <v>33680</v>
      </c>
      <c r="U204" s="22">
        <f t="shared" si="41"/>
        <v>24578770</v>
      </c>
      <c r="V204" s="117" t="s">
        <v>157</v>
      </c>
      <c r="W204" s="118" t="s">
        <v>102</v>
      </c>
      <c r="X204" s="23">
        <f t="shared" si="36"/>
        <v>-20</v>
      </c>
      <c r="Y204" s="24">
        <f t="shared" si="37"/>
        <v>-5.9347181008902075E-4</v>
      </c>
      <c r="Z204" s="25" t="str">
        <f t="shared" si="38"/>
        <v>Descargado</v>
      </c>
      <c r="AA204" s="25">
        <f t="shared" ca="1" si="39"/>
        <v>1.0284722222204437</v>
      </c>
      <c r="AB204" s="52"/>
    </row>
    <row r="205" spans="1:28" x14ac:dyDescent="0.25">
      <c r="A205" s="12">
        <v>199</v>
      </c>
      <c r="B205" s="26">
        <v>18998</v>
      </c>
      <c r="C205" s="27">
        <v>44805</v>
      </c>
      <c r="D205" s="28">
        <v>0.38958333333333334</v>
      </c>
      <c r="E205" s="29" t="s">
        <v>171</v>
      </c>
      <c r="F205" s="30" t="s">
        <v>106</v>
      </c>
      <c r="G205" s="31">
        <v>48280</v>
      </c>
      <c r="H205" s="31">
        <v>17440</v>
      </c>
      <c r="I205" s="19">
        <f t="shared" si="34"/>
        <v>30840</v>
      </c>
      <c r="J205" s="20">
        <f t="shared" si="40"/>
        <v>24623000</v>
      </c>
      <c r="K205" s="30" t="s">
        <v>55</v>
      </c>
      <c r="L205" s="32" t="s">
        <v>32</v>
      </c>
      <c r="M205" s="33">
        <v>27</v>
      </c>
      <c r="N205" s="55" t="str">
        <f t="shared" si="42"/>
        <v>T_A</v>
      </c>
      <c r="O205" s="34">
        <v>3485469</v>
      </c>
      <c r="P205" s="27">
        <v>44805</v>
      </c>
      <c r="Q205" s="36">
        <v>0.8979166666666667</v>
      </c>
      <c r="R205" s="37">
        <v>48180</v>
      </c>
      <c r="S205" s="37">
        <v>17350</v>
      </c>
      <c r="T205" s="21">
        <f t="shared" si="35"/>
        <v>30830</v>
      </c>
      <c r="U205" s="22">
        <f t="shared" si="41"/>
        <v>24609600</v>
      </c>
      <c r="V205" s="117" t="s">
        <v>157</v>
      </c>
      <c r="W205" s="118" t="s">
        <v>102</v>
      </c>
      <c r="X205" s="23">
        <f t="shared" si="36"/>
        <v>-10</v>
      </c>
      <c r="Y205" s="24">
        <f t="shared" si="37"/>
        <v>-3.2425421530479895E-4</v>
      </c>
      <c r="Z205" s="25" t="str">
        <f t="shared" si="38"/>
        <v>Descargado</v>
      </c>
      <c r="AA205" s="25">
        <f t="shared" ca="1" si="39"/>
        <v>0.50833333333866904</v>
      </c>
      <c r="AB205" s="52"/>
    </row>
    <row r="206" spans="1:28" x14ac:dyDescent="0.25">
      <c r="A206" s="12">
        <v>200</v>
      </c>
      <c r="B206" s="26">
        <v>19000</v>
      </c>
      <c r="C206" s="27">
        <v>44805</v>
      </c>
      <c r="D206" s="28">
        <v>0.39305555555555555</v>
      </c>
      <c r="E206" s="29" t="s">
        <v>247</v>
      </c>
      <c r="F206" s="30" t="s">
        <v>106</v>
      </c>
      <c r="G206" s="31">
        <v>48040</v>
      </c>
      <c r="H206" s="31">
        <v>16650</v>
      </c>
      <c r="I206" s="19">
        <f t="shared" si="34"/>
        <v>31390</v>
      </c>
      <c r="J206" s="20">
        <f t="shared" si="40"/>
        <v>24654390</v>
      </c>
      <c r="K206" s="30" t="s">
        <v>55</v>
      </c>
      <c r="L206" s="32" t="s">
        <v>32</v>
      </c>
      <c r="M206" s="33">
        <v>27</v>
      </c>
      <c r="N206" s="55" t="str">
        <f t="shared" si="42"/>
        <v>T_A</v>
      </c>
      <c r="O206" s="34">
        <v>3485468</v>
      </c>
      <c r="P206" s="27">
        <v>44805</v>
      </c>
      <c r="Q206" s="36">
        <v>0.89861111111111114</v>
      </c>
      <c r="R206" s="37">
        <v>48120</v>
      </c>
      <c r="S206" s="37">
        <v>16670</v>
      </c>
      <c r="T206" s="21">
        <f t="shared" si="35"/>
        <v>31450</v>
      </c>
      <c r="U206" s="22">
        <f t="shared" si="41"/>
        <v>24641050</v>
      </c>
      <c r="V206" s="117" t="s">
        <v>157</v>
      </c>
      <c r="W206" s="118" t="s">
        <v>102</v>
      </c>
      <c r="X206" s="23">
        <f t="shared" si="36"/>
        <v>60</v>
      </c>
      <c r="Y206" s="24">
        <f t="shared" si="37"/>
        <v>1.9114367633004141E-3</v>
      </c>
      <c r="Z206" s="25" t="str">
        <f t="shared" si="38"/>
        <v>Descargado</v>
      </c>
      <c r="AA206" s="25">
        <f t="shared" ca="1" si="39"/>
        <v>0.50555555555183673</v>
      </c>
      <c r="AB206" s="52"/>
    </row>
    <row r="207" spans="1:28" x14ac:dyDescent="0.25">
      <c r="A207" s="12">
        <v>201</v>
      </c>
      <c r="B207" s="26">
        <v>19001</v>
      </c>
      <c r="C207" s="27">
        <v>44805</v>
      </c>
      <c r="D207" s="28">
        <v>0.39513888888888887</v>
      </c>
      <c r="E207" s="29" t="s">
        <v>217</v>
      </c>
      <c r="F207" s="30" t="s">
        <v>106</v>
      </c>
      <c r="G207" s="31">
        <v>51960</v>
      </c>
      <c r="H207" s="31">
        <v>17360</v>
      </c>
      <c r="I207" s="19">
        <f t="shared" si="34"/>
        <v>34600</v>
      </c>
      <c r="J207" s="20">
        <f t="shared" si="40"/>
        <v>24688990</v>
      </c>
      <c r="K207" s="30" t="s">
        <v>55</v>
      </c>
      <c r="L207" s="32" t="s">
        <v>193</v>
      </c>
      <c r="M207" s="33">
        <v>27</v>
      </c>
      <c r="N207" s="55" t="str">
        <f t="shared" si="42"/>
        <v>T_A</v>
      </c>
      <c r="O207" s="34">
        <v>3485465</v>
      </c>
      <c r="P207" s="27">
        <v>44805</v>
      </c>
      <c r="Q207" s="36">
        <v>0.89236111111111116</v>
      </c>
      <c r="R207" s="37">
        <v>52100</v>
      </c>
      <c r="S207" s="37">
        <v>17460</v>
      </c>
      <c r="T207" s="21">
        <f t="shared" si="35"/>
        <v>34640</v>
      </c>
      <c r="U207" s="22">
        <f t="shared" si="41"/>
        <v>24675690</v>
      </c>
      <c r="V207" s="117" t="s">
        <v>157</v>
      </c>
      <c r="W207" s="118" t="s">
        <v>102</v>
      </c>
      <c r="X207" s="23">
        <f t="shared" si="36"/>
        <v>40</v>
      </c>
      <c r="Y207" s="24">
        <f t="shared" si="37"/>
        <v>1.1560693641618498E-3</v>
      </c>
      <c r="Z207" s="25" t="str">
        <f t="shared" si="38"/>
        <v>Descargado</v>
      </c>
      <c r="AA207" s="25">
        <f t="shared" ca="1" si="39"/>
        <v>0.49722222222044365</v>
      </c>
      <c r="AB207" s="52"/>
    </row>
    <row r="208" spans="1:28" x14ac:dyDescent="0.25">
      <c r="A208" s="12">
        <v>202</v>
      </c>
      <c r="B208" s="26">
        <v>19011</v>
      </c>
      <c r="C208" s="27">
        <v>44805</v>
      </c>
      <c r="D208" s="28">
        <v>0.41180555555555554</v>
      </c>
      <c r="E208" s="29" t="s">
        <v>279</v>
      </c>
      <c r="F208" s="30" t="s">
        <v>106</v>
      </c>
      <c r="G208" s="31">
        <v>52300</v>
      </c>
      <c r="H208" s="31">
        <v>18820</v>
      </c>
      <c r="I208" s="19">
        <f t="shared" si="34"/>
        <v>33480</v>
      </c>
      <c r="J208" s="20">
        <f t="shared" si="40"/>
        <v>24722470</v>
      </c>
      <c r="K208" s="30" t="s">
        <v>55</v>
      </c>
      <c r="L208" s="32" t="s">
        <v>25</v>
      </c>
      <c r="M208" s="33">
        <v>27</v>
      </c>
      <c r="N208" s="55" t="str">
        <f t="shared" si="42"/>
        <v>T_A</v>
      </c>
      <c r="O208" s="34">
        <v>3485501</v>
      </c>
      <c r="P208" s="27">
        <v>44805</v>
      </c>
      <c r="Q208" s="36">
        <v>0.9784722222222223</v>
      </c>
      <c r="R208" s="37">
        <v>52280</v>
      </c>
      <c r="S208" s="37">
        <v>18680</v>
      </c>
      <c r="T208" s="21">
        <f t="shared" si="35"/>
        <v>33600</v>
      </c>
      <c r="U208" s="22">
        <f t="shared" si="41"/>
        <v>24709290</v>
      </c>
      <c r="V208" s="117" t="s">
        <v>157</v>
      </c>
      <c r="W208" s="118" t="s">
        <v>102</v>
      </c>
      <c r="X208" s="23">
        <f t="shared" si="36"/>
        <v>120</v>
      </c>
      <c r="Y208" s="24">
        <f t="shared" si="37"/>
        <v>3.5842293906810036E-3</v>
      </c>
      <c r="Z208" s="25" t="str">
        <f t="shared" si="38"/>
        <v>Descargado</v>
      </c>
      <c r="AA208" s="25">
        <f t="shared" ca="1" si="39"/>
        <v>0.56666666666569654</v>
      </c>
      <c r="AB208" s="52"/>
    </row>
    <row r="209" spans="1:28" x14ac:dyDescent="0.25">
      <c r="A209" s="12">
        <v>203</v>
      </c>
      <c r="B209" s="26">
        <v>19012</v>
      </c>
      <c r="C209" s="27">
        <v>44805</v>
      </c>
      <c r="D209" s="28">
        <v>0.41597222222222219</v>
      </c>
      <c r="E209" s="29" t="s">
        <v>192</v>
      </c>
      <c r="F209" s="30" t="s">
        <v>106</v>
      </c>
      <c r="G209" s="31">
        <v>52300</v>
      </c>
      <c r="H209" s="31">
        <v>17270</v>
      </c>
      <c r="I209" s="19">
        <f t="shared" si="34"/>
        <v>35030</v>
      </c>
      <c r="J209" s="20">
        <f t="shared" si="40"/>
        <v>24757500</v>
      </c>
      <c r="K209" s="30" t="s">
        <v>55</v>
      </c>
      <c r="L209" s="32" t="s">
        <v>193</v>
      </c>
      <c r="M209" s="33">
        <v>27</v>
      </c>
      <c r="N209" s="55" t="str">
        <f t="shared" si="42"/>
        <v>T_A</v>
      </c>
      <c r="O209" s="34">
        <v>3485466</v>
      </c>
      <c r="P209" s="27">
        <v>44805</v>
      </c>
      <c r="Q209" s="36">
        <v>0.8930555555555556</v>
      </c>
      <c r="R209" s="37">
        <v>52420</v>
      </c>
      <c r="S209" s="37">
        <v>17360</v>
      </c>
      <c r="T209" s="21">
        <f t="shared" si="35"/>
        <v>35060</v>
      </c>
      <c r="U209" s="22">
        <f t="shared" si="41"/>
        <v>24744350</v>
      </c>
      <c r="V209" s="117" t="s">
        <v>157</v>
      </c>
      <c r="W209" s="118" t="s">
        <v>102</v>
      </c>
      <c r="X209" s="23">
        <f t="shared" si="36"/>
        <v>30</v>
      </c>
      <c r="Y209" s="24">
        <f t="shared" si="37"/>
        <v>8.5640879246360268E-4</v>
      </c>
      <c r="Z209" s="25" t="str">
        <f t="shared" si="38"/>
        <v>Descargado</v>
      </c>
      <c r="AA209" s="25">
        <f t="shared" ca="1" si="39"/>
        <v>0.47708333333139308</v>
      </c>
      <c r="AB209" s="52"/>
    </row>
    <row r="210" spans="1:28" x14ac:dyDescent="0.25">
      <c r="A210" s="12">
        <v>204</v>
      </c>
      <c r="B210" s="26">
        <v>19015</v>
      </c>
      <c r="C210" s="27">
        <v>44805</v>
      </c>
      <c r="D210" s="28">
        <v>0.42152777777777778</v>
      </c>
      <c r="E210" s="29" t="s">
        <v>188</v>
      </c>
      <c r="F210" s="30" t="s">
        <v>106</v>
      </c>
      <c r="G210" s="31">
        <v>52380</v>
      </c>
      <c r="H210" s="31">
        <v>18650</v>
      </c>
      <c r="I210" s="19">
        <f t="shared" si="34"/>
        <v>33730</v>
      </c>
      <c r="J210" s="20">
        <f t="shared" si="40"/>
        <v>24791230</v>
      </c>
      <c r="K210" s="30" t="s">
        <v>55</v>
      </c>
      <c r="L210" s="32" t="s">
        <v>25</v>
      </c>
      <c r="M210" s="33">
        <v>27</v>
      </c>
      <c r="N210" s="55" t="str">
        <f t="shared" si="42"/>
        <v>T_A</v>
      </c>
      <c r="O210" s="34">
        <v>3485503</v>
      </c>
      <c r="P210" s="27">
        <v>44805</v>
      </c>
      <c r="Q210" s="36">
        <v>0.4777777777777778</v>
      </c>
      <c r="R210" s="37">
        <v>52380</v>
      </c>
      <c r="S210" s="37">
        <v>18530</v>
      </c>
      <c r="T210" s="21">
        <f t="shared" si="35"/>
        <v>33850</v>
      </c>
      <c r="U210" s="22">
        <f t="shared" si="41"/>
        <v>24778200</v>
      </c>
      <c r="V210" s="117" t="s">
        <v>157</v>
      </c>
      <c r="W210" s="118" t="s">
        <v>102</v>
      </c>
      <c r="X210" s="23">
        <f t="shared" si="36"/>
        <v>120</v>
      </c>
      <c r="Y210" s="24">
        <f t="shared" si="37"/>
        <v>3.5576638007708272E-3</v>
      </c>
      <c r="Z210" s="25" t="str">
        <f t="shared" si="38"/>
        <v>Descargado</v>
      </c>
      <c r="AA210" s="25">
        <f t="shared" ca="1" si="39"/>
        <v>5.6250000001455192E-2</v>
      </c>
      <c r="AB210" s="52"/>
    </row>
    <row r="211" spans="1:28" x14ac:dyDescent="0.25">
      <c r="A211" s="12">
        <v>205</v>
      </c>
      <c r="B211" s="26">
        <v>19016</v>
      </c>
      <c r="C211" s="27">
        <v>44805</v>
      </c>
      <c r="D211" s="28">
        <v>0.42569444444444443</v>
      </c>
      <c r="E211" s="29" t="s">
        <v>210</v>
      </c>
      <c r="F211" s="30" t="s">
        <v>106</v>
      </c>
      <c r="G211" s="31">
        <v>48220</v>
      </c>
      <c r="H211" s="31">
        <v>17350</v>
      </c>
      <c r="I211" s="19">
        <f t="shared" si="34"/>
        <v>30870</v>
      </c>
      <c r="J211" s="20">
        <f t="shared" si="40"/>
        <v>24822100</v>
      </c>
      <c r="K211" s="30" t="s">
        <v>55</v>
      </c>
      <c r="L211" s="32" t="s">
        <v>32</v>
      </c>
      <c r="M211" s="33">
        <v>27</v>
      </c>
      <c r="N211" s="55" t="str">
        <f t="shared" si="42"/>
        <v>T_A</v>
      </c>
      <c r="O211" s="34">
        <v>3485473</v>
      </c>
      <c r="P211" s="27">
        <v>44805</v>
      </c>
      <c r="Q211" s="36">
        <v>0.90416666666666667</v>
      </c>
      <c r="R211" s="37">
        <v>48080</v>
      </c>
      <c r="S211" s="37">
        <v>17200</v>
      </c>
      <c r="T211" s="21">
        <f t="shared" si="35"/>
        <v>30880</v>
      </c>
      <c r="U211" s="22">
        <f t="shared" si="41"/>
        <v>24809080</v>
      </c>
      <c r="V211" s="117" t="s">
        <v>157</v>
      </c>
      <c r="W211" s="118" t="s">
        <v>102</v>
      </c>
      <c r="X211" s="23">
        <f t="shared" si="36"/>
        <v>10</v>
      </c>
      <c r="Y211" s="24">
        <f t="shared" si="37"/>
        <v>3.2393909944930353E-4</v>
      </c>
      <c r="Z211" s="25" t="str">
        <f t="shared" si="38"/>
        <v>Descargado</v>
      </c>
      <c r="AA211" s="25">
        <f t="shared" ca="1" si="39"/>
        <v>0.47847222222480923</v>
      </c>
      <c r="AB211" s="52"/>
    </row>
    <row r="212" spans="1:28" x14ac:dyDescent="0.25">
      <c r="A212" s="12">
        <v>206</v>
      </c>
      <c r="B212" s="26">
        <v>19034</v>
      </c>
      <c r="C212" s="27">
        <v>44805</v>
      </c>
      <c r="D212" s="28">
        <v>0.44861111111111113</v>
      </c>
      <c r="E212" s="29" t="s">
        <v>211</v>
      </c>
      <c r="F212" s="30" t="s">
        <v>106</v>
      </c>
      <c r="G212" s="31">
        <v>52020</v>
      </c>
      <c r="H212" s="31">
        <v>17560</v>
      </c>
      <c r="I212" s="19">
        <f t="shared" si="34"/>
        <v>34460</v>
      </c>
      <c r="J212" s="20">
        <f t="shared" si="40"/>
        <v>24856560</v>
      </c>
      <c r="K212" s="30" t="s">
        <v>55</v>
      </c>
      <c r="L212" s="32" t="s">
        <v>193</v>
      </c>
      <c r="M212" s="33">
        <v>27</v>
      </c>
      <c r="N212" s="55" t="str">
        <f t="shared" si="42"/>
        <v>T_A</v>
      </c>
      <c r="O212" s="34">
        <v>3485467</v>
      </c>
      <c r="P212" s="27">
        <v>44805</v>
      </c>
      <c r="Q212" s="36">
        <v>0.89374999999999993</v>
      </c>
      <c r="R212" s="37">
        <v>52140</v>
      </c>
      <c r="S212" s="37">
        <v>17660</v>
      </c>
      <c r="T212" s="21">
        <f t="shared" si="35"/>
        <v>34480</v>
      </c>
      <c r="U212" s="22">
        <f t="shared" si="41"/>
        <v>24843560</v>
      </c>
      <c r="V212" s="117" t="s">
        <v>157</v>
      </c>
      <c r="W212" s="118" t="s">
        <v>102</v>
      </c>
      <c r="X212" s="23">
        <f t="shared" si="36"/>
        <v>20</v>
      </c>
      <c r="Y212" s="24">
        <f t="shared" si="37"/>
        <v>5.8038305281485781E-4</v>
      </c>
      <c r="Z212" s="25" t="str">
        <f t="shared" si="38"/>
        <v>Descargado</v>
      </c>
      <c r="AA212" s="25">
        <f t="shared" ca="1" si="39"/>
        <v>0.44513888889196096</v>
      </c>
      <c r="AB212" s="52"/>
    </row>
    <row r="213" spans="1:28" x14ac:dyDescent="0.25">
      <c r="A213" s="12">
        <v>207</v>
      </c>
      <c r="B213" s="26">
        <v>19054</v>
      </c>
      <c r="C213" s="27">
        <v>44805</v>
      </c>
      <c r="D213" s="28">
        <v>0.49513888888888885</v>
      </c>
      <c r="E213" s="29" t="s">
        <v>170</v>
      </c>
      <c r="F213" s="30" t="s">
        <v>106</v>
      </c>
      <c r="G213" s="31">
        <v>47940</v>
      </c>
      <c r="H213" s="31">
        <v>17750</v>
      </c>
      <c r="I213" s="19">
        <f t="shared" si="34"/>
        <v>30190</v>
      </c>
      <c r="J213" s="20">
        <f t="shared" si="40"/>
        <v>24886750</v>
      </c>
      <c r="K213" s="30" t="s">
        <v>55</v>
      </c>
      <c r="L213" s="32" t="s">
        <v>32</v>
      </c>
      <c r="M213" s="33">
        <v>27</v>
      </c>
      <c r="N213" s="55" t="str">
        <f t="shared" si="42"/>
        <v>T_A</v>
      </c>
      <c r="O213" s="34">
        <v>3485506</v>
      </c>
      <c r="P213" s="27">
        <v>44805</v>
      </c>
      <c r="Q213" s="36">
        <v>0.97638888888888886</v>
      </c>
      <c r="R213" s="37">
        <v>47820</v>
      </c>
      <c r="S213" s="37">
        <v>17660</v>
      </c>
      <c r="T213" s="21">
        <f t="shared" si="35"/>
        <v>30160</v>
      </c>
      <c r="U213" s="22">
        <f t="shared" si="41"/>
        <v>24873720</v>
      </c>
      <c r="V213" s="117" t="s">
        <v>157</v>
      </c>
      <c r="W213" s="118" t="s">
        <v>102</v>
      </c>
      <c r="X213" s="23">
        <f t="shared" si="36"/>
        <v>-30</v>
      </c>
      <c r="Y213" s="24">
        <f t="shared" si="37"/>
        <v>-9.9370652533951648E-4</v>
      </c>
      <c r="Z213" s="25" t="str">
        <f t="shared" si="38"/>
        <v>Descargado</v>
      </c>
      <c r="AA213" s="25">
        <f t="shared" ca="1" si="39"/>
        <v>0.48125000000436557</v>
      </c>
      <c r="AB213" s="52"/>
    </row>
    <row r="214" spans="1:28" x14ac:dyDescent="0.25">
      <c r="A214" s="12">
        <v>208</v>
      </c>
      <c r="B214" s="26">
        <v>19079</v>
      </c>
      <c r="C214" s="27">
        <v>44805</v>
      </c>
      <c r="D214" s="28">
        <v>0.56736111111111109</v>
      </c>
      <c r="E214" s="29" t="s">
        <v>178</v>
      </c>
      <c r="F214" s="30" t="s">
        <v>106</v>
      </c>
      <c r="G214" s="31">
        <v>48660</v>
      </c>
      <c r="H214" s="31">
        <v>17480</v>
      </c>
      <c r="I214" s="19">
        <f t="shared" si="34"/>
        <v>31180</v>
      </c>
      <c r="J214" s="20">
        <f t="shared" si="40"/>
        <v>24917930</v>
      </c>
      <c r="K214" s="30" t="s">
        <v>56</v>
      </c>
      <c r="L214" s="32" t="s">
        <v>32</v>
      </c>
      <c r="M214" s="33">
        <v>28</v>
      </c>
      <c r="N214" s="55" t="str">
        <f t="shared" si="42"/>
        <v>T_B</v>
      </c>
      <c r="O214" s="34">
        <v>3485505</v>
      </c>
      <c r="P214" s="27">
        <v>44805</v>
      </c>
      <c r="Q214" s="36">
        <v>0.97777777777777775</v>
      </c>
      <c r="R214" s="37">
        <v>48580</v>
      </c>
      <c r="S214" s="37">
        <v>17470</v>
      </c>
      <c r="T214" s="21">
        <f t="shared" si="35"/>
        <v>31110</v>
      </c>
      <c r="U214" s="22">
        <f t="shared" si="41"/>
        <v>24904830</v>
      </c>
      <c r="V214" s="117" t="s">
        <v>157</v>
      </c>
      <c r="W214" s="118" t="s">
        <v>102</v>
      </c>
      <c r="X214" s="23">
        <f t="shared" si="36"/>
        <v>-70</v>
      </c>
      <c r="Y214" s="24">
        <f t="shared" si="37"/>
        <v>-2.2450288646568314E-3</v>
      </c>
      <c r="Z214" s="25" t="str">
        <f t="shared" si="38"/>
        <v>Descargado</v>
      </c>
      <c r="AA214" s="25">
        <f t="shared" ca="1" si="39"/>
        <v>0.41041666666569654</v>
      </c>
      <c r="AB214" s="52"/>
    </row>
    <row r="215" spans="1:28" x14ac:dyDescent="0.25">
      <c r="A215" s="12">
        <v>209</v>
      </c>
      <c r="B215" s="26">
        <v>19086</v>
      </c>
      <c r="C215" s="27">
        <v>44805</v>
      </c>
      <c r="D215" s="28">
        <v>0.60138888888888886</v>
      </c>
      <c r="E215" s="29" t="s">
        <v>264</v>
      </c>
      <c r="F215" s="30" t="s">
        <v>106</v>
      </c>
      <c r="G215" s="31">
        <v>51660</v>
      </c>
      <c r="H215" s="31">
        <v>18600</v>
      </c>
      <c r="I215" s="19">
        <f t="shared" si="34"/>
        <v>33060</v>
      </c>
      <c r="J215" s="20">
        <f t="shared" si="40"/>
        <v>24950990</v>
      </c>
      <c r="K215" s="30" t="s">
        <v>56</v>
      </c>
      <c r="L215" s="32" t="s">
        <v>25</v>
      </c>
      <c r="M215" s="33">
        <v>28</v>
      </c>
      <c r="N215" s="55" t="str">
        <f t="shared" si="42"/>
        <v>T_B</v>
      </c>
      <c r="O215" s="34">
        <v>3485499</v>
      </c>
      <c r="P215" s="27">
        <v>44805</v>
      </c>
      <c r="Q215" s="36">
        <v>0.97916666666666663</v>
      </c>
      <c r="R215" s="37">
        <v>51540</v>
      </c>
      <c r="S215" s="37">
        <v>18450</v>
      </c>
      <c r="T215" s="21">
        <f t="shared" si="35"/>
        <v>33090</v>
      </c>
      <c r="U215" s="22">
        <f t="shared" si="41"/>
        <v>24937920</v>
      </c>
      <c r="V215" s="117" t="s">
        <v>157</v>
      </c>
      <c r="W215" s="118" t="s">
        <v>102</v>
      </c>
      <c r="X215" s="23">
        <f t="shared" si="36"/>
        <v>30</v>
      </c>
      <c r="Y215" s="24">
        <f t="shared" si="37"/>
        <v>9.0744101633393826E-4</v>
      </c>
      <c r="Z215" s="25" t="str">
        <f t="shared" si="38"/>
        <v>Descargado</v>
      </c>
      <c r="AA215" s="25">
        <f t="shared" ca="1" si="39"/>
        <v>0.37777777777228039</v>
      </c>
      <c r="AB215" s="52"/>
    </row>
    <row r="216" spans="1:28" x14ac:dyDescent="0.25">
      <c r="A216" s="12">
        <v>210</v>
      </c>
      <c r="B216" s="26">
        <v>19087</v>
      </c>
      <c r="C216" s="27">
        <v>44805</v>
      </c>
      <c r="D216" s="28">
        <v>0.6069444444444444</v>
      </c>
      <c r="E216" s="29" t="s">
        <v>262</v>
      </c>
      <c r="F216" s="30" t="s">
        <v>106</v>
      </c>
      <c r="G216" s="31">
        <v>51940</v>
      </c>
      <c r="H216" s="31">
        <v>17930</v>
      </c>
      <c r="I216" s="19">
        <f t="shared" si="34"/>
        <v>34010</v>
      </c>
      <c r="J216" s="20">
        <f t="shared" si="40"/>
        <v>24985000</v>
      </c>
      <c r="K216" s="30" t="s">
        <v>56</v>
      </c>
      <c r="L216" s="32" t="s">
        <v>25</v>
      </c>
      <c r="M216" s="33">
        <v>28</v>
      </c>
      <c r="N216" s="55" t="str">
        <f t="shared" si="42"/>
        <v>T_B</v>
      </c>
      <c r="O216" s="34">
        <v>3485496</v>
      </c>
      <c r="P216" s="27">
        <v>44805</v>
      </c>
      <c r="Q216" s="36">
        <v>0.97986111111111107</v>
      </c>
      <c r="R216" s="37">
        <v>51880</v>
      </c>
      <c r="S216" s="37">
        <v>17780</v>
      </c>
      <c r="T216" s="21">
        <f t="shared" si="35"/>
        <v>34100</v>
      </c>
      <c r="U216" s="22">
        <f t="shared" si="41"/>
        <v>24972020</v>
      </c>
      <c r="V216" s="117" t="s">
        <v>157</v>
      </c>
      <c r="W216" s="118" t="s">
        <v>102</v>
      </c>
      <c r="X216" s="23">
        <f t="shared" si="36"/>
        <v>90</v>
      </c>
      <c r="Y216" s="24">
        <f t="shared" si="37"/>
        <v>2.6462805057336078E-3</v>
      </c>
      <c r="Z216" s="25" t="str">
        <f t="shared" si="38"/>
        <v>Descargado</v>
      </c>
      <c r="AA216" s="25">
        <f t="shared" ca="1" si="39"/>
        <v>0.37291666666715173</v>
      </c>
      <c r="AB216" s="52"/>
    </row>
    <row r="217" spans="1:28" x14ac:dyDescent="0.25">
      <c r="A217" s="12">
        <v>211</v>
      </c>
      <c r="B217" s="26">
        <v>19091</v>
      </c>
      <c r="C217" s="27">
        <v>44805</v>
      </c>
      <c r="D217" s="28">
        <v>0.61249999999999993</v>
      </c>
      <c r="E217" s="29" t="s">
        <v>280</v>
      </c>
      <c r="F217" s="30" t="s">
        <v>106</v>
      </c>
      <c r="G217" s="31">
        <v>51840</v>
      </c>
      <c r="H217" s="31">
        <v>18170</v>
      </c>
      <c r="I217" s="19">
        <f t="shared" si="34"/>
        <v>33670</v>
      </c>
      <c r="J217" s="20">
        <f t="shared" si="40"/>
        <v>25018670</v>
      </c>
      <c r="K217" s="30" t="s">
        <v>56</v>
      </c>
      <c r="L217" s="32" t="s">
        <v>25</v>
      </c>
      <c r="M217" s="33">
        <v>28</v>
      </c>
      <c r="N217" s="55" t="str">
        <f t="shared" si="42"/>
        <v>T_B</v>
      </c>
      <c r="O217" s="34">
        <v>3485725</v>
      </c>
      <c r="P217" s="27">
        <v>44806</v>
      </c>
      <c r="Q217" s="36">
        <v>0.50555555555555554</v>
      </c>
      <c r="R217" s="37">
        <v>51980</v>
      </c>
      <c r="S217" s="37">
        <v>18330</v>
      </c>
      <c r="T217" s="21">
        <f t="shared" si="35"/>
        <v>33650</v>
      </c>
      <c r="U217" s="22">
        <f t="shared" si="41"/>
        <v>25005670</v>
      </c>
      <c r="V217" s="117" t="s">
        <v>157</v>
      </c>
      <c r="W217" s="118" t="s">
        <v>102</v>
      </c>
      <c r="X217" s="23">
        <f t="shared" si="36"/>
        <v>-20</v>
      </c>
      <c r="Y217" s="24">
        <f t="shared" si="37"/>
        <v>-5.9400059400059396E-4</v>
      </c>
      <c r="Z217" s="25" t="str">
        <f t="shared" si="38"/>
        <v>Descargado</v>
      </c>
      <c r="AA217" s="25">
        <f t="shared" ca="1" si="39"/>
        <v>0.89305555555620231</v>
      </c>
      <c r="AB217" s="52"/>
    </row>
    <row r="218" spans="1:28" x14ac:dyDescent="0.25">
      <c r="A218" s="12">
        <v>212</v>
      </c>
      <c r="B218" s="26">
        <v>19100</v>
      </c>
      <c r="C218" s="27">
        <v>44805</v>
      </c>
      <c r="D218" s="28">
        <v>0.65138888888888891</v>
      </c>
      <c r="E218" s="29" t="s">
        <v>281</v>
      </c>
      <c r="F218" s="30" t="s">
        <v>106</v>
      </c>
      <c r="G218" s="31">
        <v>52140</v>
      </c>
      <c r="H218" s="31">
        <v>18600</v>
      </c>
      <c r="I218" s="19">
        <f t="shared" si="34"/>
        <v>33540</v>
      </c>
      <c r="J218" s="20">
        <f t="shared" si="40"/>
        <v>25052210</v>
      </c>
      <c r="K218" s="30" t="s">
        <v>56</v>
      </c>
      <c r="L218" s="32" t="s">
        <v>25</v>
      </c>
      <c r="M218" s="33">
        <v>28</v>
      </c>
      <c r="N218" s="55" t="str">
        <f t="shared" si="42"/>
        <v>T_B</v>
      </c>
      <c r="O218" s="34">
        <v>3485707</v>
      </c>
      <c r="P218" s="27">
        <v>44806</v>
      </c>
      <c r="Q218" s="36">
        <v>0.40833333333333338</v>
      </c>
      <c r="R218" s="37">
        <v>52120</v>
      </c>
      <c r="S218" s="37">
        <v>18530</v>
      </c>
      <c r="T218" s="21">
        <f t="shared" si="35"/>
        <v>33590</v>
      </c>
      <c r="U218" s="22">
        <f t="shared" si="41"/>
        <v>25039260</v>
      </c>
      <c r="V218" s="117" t="s">
        <v>157</v>
      </c>
      <c r="W218" s="118" t="s">
        <v>102</v>
      </c>
      <c r="X218" s="23">
        <f t="shared" si="36"/>
        <v>50</v>
      </c>
      <c r="Y218" s="24">
        <f t="shared" si="37"/>
        <v>1.4907573047107932E-3</v>
      </c>
      <c r="Z218" s="25" t="str">
        <f t="shared" si="38"/>
        <v>Descargado</v>
      </c>
      <c r="AA218" s="25">
        <f t="shared" ca="1" si="39"/>
        <v>0.75694444444525288</v>
      </c>
      <c r="AB218" s="52"/>
    </row>
    <row r="219" spans="1:28" x14ac:dyDescent="0.25">
      <c r="A219" s="12">
        <v>213</v>
      </c>
      <c r="B219" s="26">
        <v>19104</v>
      </c>
      <c r="C219" s="27">
        <v>44805</v>
      </c>
      <c r="D219" s="28">
        <v>0.65</v>
      </c>
      <c r="E219" s="29" t="s">
        <v>282</v>
      </c>
      <c r="F219" s="30" t="s">
        <v>106</v>
      </c>
      <c r="G219" s="31">
        <v>51520</v>
      </c>
      <c r="H219" s="31">
        <v>17990</v>
      </c>
      <c r="I219" s="19">
        <f t="shared" si="34"/>
        <v>33530</v>
      </c>
      <c r="J219" s="20">
        <f t="shared" si="40"/>
        <v>25085740</v>
      </c>
      <c r="K219" s="30" t="s">
        <v>56</v>
      </c>
      <c r="L219" s="32" t="s">
        <v>25</v>
      </c>
      <c r="M219" s="33">
        <v>28</v>
      </c>
      <c r="N219" s="55" t="str">
        <f t="shared" si="42"/>
        <v>T_B</v>
      </c>
      <c r="O219" s="34">
        <v>3485824</v>
      </c>
      <c r="P219" s="27">
        <v>44806</v>
      </c>
      <c r="Q219" s="36">
        <v>0.59305555555555556</v>
      </c>
      <c r="R219" s="37">
        <v>51480</v>
      </c>
      <c r="S219" s="37">
        <v>17830</v>
      </c>
      <c r="T219" s="21">
        <f t="shared" si="35"/>
        <v>33650</v>
      </c>
      <c r="U219" s="22">
        <f t="shared" si="41"/>
        <v>25072910</v>
      </c>
      <c r="V219" s="117" t="s">
        <v>157</v>
      </c>
      <c r="W219" s="118" t="s">
        <v>102</v>
      </c>
      <c r="X219" s="23">
        <f t="shared" si="36"/>
        <v>120</v>
      </c>
      <c r="Y219" s="24">
        <f t="shared" si="37"/>
        <v>3.5788845809722638E-3</v>
      </c>
      <c r="Z219" s="25" t="str">
        <f t="shared" si="38"/>
        <v>Descargado</v>
      </c>
      <c r="AA219" s="25">
        <f t="shared" ca="1" si="39"/>
        <v>0.94305555555183673</v>
      </c>
      <c r="AB219" s="52"/>
    </row>
    <row r="220" spans="1:28" x14ac:dyDescent="0.25">
      <c r="A220" s="12">
        <v>214</v>
      </c>
      <c r="B220" s="26">
        <v>19105</v>
      </c>
      <c r="C220" s="27">
        <v>44805</v>
      </c>
      <c r="D220" s="28">
        <v>0.67291666666666661</v>
      </c>
      <c r="E220" s="29" t="s">
        <v>283</v>
      </c>
      <c r="F220" s="30" t="s">
        <v>106</v>
      </c>
      <c r="G220" s="31">
        <v>51760</v>
      </c>
      <c r="H220" s="31">
        <v>17210</v>
      </c>
      <c r="I220" s="19">
        <f t="shared" si="34"/>
        <v>34550</v>
      </c>
      <c r="J220" s="20">
        <f t="shared" si="40"/>
        <v>25120290</v>
      </c>
      <c r="K220" s="30" t="s">
        <v>56</v>
      </c>
      <c r="L220" s="32" t="s">
        <v>25</v>
      </c>
      <c r="M220" s="33">
        <v>28</v>
      </c>
      <c r="N220" s="55" t="str">
        <f t="shared" si="42"/>
        <v>T_B</v>
      </c>
      <c r="O220" s="34">
        <v>3485724</v>
      </c>
      <c r="P220" s="27">
        <v>44806</v>
      </c>
      <c r="Q220" s="36">
        <v>0.48749999999999999</v>
      </c>
      <c r="R220" s="37">
        <v>51620</v>
      </c>
      <c r="S220" s="37">
        <v>17080</v>
      </c>
      <c r="T220" s="21">
        <f t="shared" si="35"/>
        <v>34540</v>
      </c>
      <c r="U220" s="22">
        <f t="shared" si="41"/>
        <v>25107450</v>
      </c>
      <c r="V220" s="117" t="s">
        <v>157</v>
      </c>
      <c r="W220" s="118" t="s">
        <v>102</v>
      </c>
      <c r="X220" s="23">
        <f t="shared" si="36"/>
        <v>-10</v>
      </c>
      <c r="Y220" s="24">
        <f t="shared" si="37"/>
        <v>-2.8943560057887119E-4</v>
      </c>
      <c r="Z220" s="25" t="str">
        <f t="shared" si="38"/>
        <v>Descargado</v>
      </c>
      <c r="AA220" s="25">
        <f t="shared" ca="1" si="39"/>
        <v>0.81458333333284827</v>
      </c>
      <c r="AB220" s="52"/>
    </row>
    <row r="221" spans="1:28" x14ac:dyDescent="0.25">
      <c r="A221" s="12">
        <v>215</v>
      </c>
      <c r="B221" s="26">
        <v>19114</v>
      </c>
      <c r="C221" s="27">
        <v>44805</v>
      </c>
      <c r="D221" s="28">
        <v>0.83958333333333324</v>
      </c>
      <c r="E221" s="29" t="s">
        <v>244</v>
      </c>
      <c r="F221" s="30" t="s">
        <v>106</v>
      </c>
      <c r="G221" s="31">
        <v>51500</v>
      </c>
      <c r="H221" s="31">
        <v>17540</v>
      </c>
      <c r="I221" s="19">
        <f t="shared" si="34"/>
        <v>33960</v>
      </c>
      <c r="J221" s="20">
        <f t="shared" si="40"/>
        <v>25154250</v>
      </c>
      <c r="K221" s="30" t="s">
        <v>56</v>
      </c>
      <c r="L221" s="32" t="s">
        <v>25</v>
      </c>
      <c r="M221" s="33">
        <v>28</v>
      </c>
      <c r="N221" s="55" t="str">
        <f t="shared" si="42"/>
        <v>T_B</v>
      </c>
      <c r="O221" s="34">
        <v>3485964</v>
      </c>
      <c r="P221" s="27">
        <v>44806</v>
      </c>
      <c r="Q221" s="36">
        <v>0.60555555555555551</v>
      </c>
      <c r="R221" s="37">
        <v>51260</v>
      </c>
      <c r="S221" s="37">
        <v>17340</v>
      </c>
      <c r="T221" s="21">
        <f t="shared" si="35"/>
        <v>33920</v>
      </c>
      <c r="U221" s="22">
        <f t="shared" si="41"/>
        <v>25141370</v>
      </c>
      <c r="V221" s="117" t="s">
        <v>157</v>
      </c>
      <c r="W221" s="118" t="s">
        <v>102</v>
      </c>
      <c r="X221" s="23">
        <f t="shared" si="36"/>
        <v>-40</v>
      </c>
      <c r="Y221" s="24">
        <f t="shared" si="37"/>
        <v>-1.1778563015312131E-3</v>
      </c>
      <c r="Z221" s="25" t="str">
        <f t="shared" si="38"/>
        <v>Descargado</v>
      </c>
      <c r="AA221" s="25">
        <f t="shared" ca="1" si="39"/>
        <v>0.76597222222335404</v>
      </c>
      <c r="AB221" s="52"/>
    </row>
    <row r="222" spans="1:28" x14ac:dyDescent="0.25">
      <c r="A222" s="12">
        <v>216</v>
      </c>
      <c r="B222" s="26">
        <v>19116</v>
      </c>
      <c r="C222" s="27">
        <v>44805</v>
      </c>
      <c r="D222" s="28">
        <v>0.84722222222222221</v>
      </c>
      <c r="E222" s="29" t="s">
        <v>137</v>
      </c>
      <c r="F222" s="30" t="s">
        <v>106</v>
      </c>
      <c r="G222" s="31">
        <v>48700</v>
      </c>
      <c r="H222" s="31">
        <v>18020</v>
      </c>
      <c r="I222" s="19">
        <f t="shared" si="34"/>
        <v>30680</v>
      </c>
      <c r="J222" s="20">
        <f t="shared" si="40"/>
        <v>25184930</v>
      </c>
      <c r="K222" s="30" t="s">
        <v>56</v>
      </c>
      <c r="L222" s="32" t="s">
        <v>32</v>
      </c>
      <c r="M222" s="33">
        <v>28</v>
      </c>
      <c r="N222" s="55" t="str">
        <f t="shared" si="42"/>
        <v>T_B</v>
      </c>
      <c r="O222" s="34">
        <v>3485995</v>
      </c>
      <c r="P222" s="27">
        <v>44806</v>
      </c>
      <c r="Q222" s="36">
        <v>0.58888888888888891</v>
      </c>
      <c r="R222" s="37">
        <v>48560</v>
      </c>
      <c r="S222" s="37">
        <v>17870</v>
      </c>
      <c r="T222" s="21">
        <f t="shared" si="35"/>
        <v>30690</v>
      </c>
      <c r="U222" s="22">
        <f t="shared" si="41"/>
        <v>25172060</v>
      </c>
      <c r="V222" s="117" t="s">
        <v>157</v>
      </c>
      <c r="W222" s="118" t="s">
        <v>102</v>
      </c>
      <c r="X222" s="23">
        <f t="shared" si="36"/>
        <v>10</v>
      </c>
      <c r="Y222" s="24">
        <f t="shared" si="37"/>
        <v>3.2594524119947848E-4</v>
      </c>
      <c r="Z222" s="25" t="str">
        <f t="shared" si="38"/>
        <v>Descargado</v>
      </c>
      <c r="AA222" s="25">
        <f t="shared" ca="1" si="39"/>
        <v>0.74166666666860692</v>
      </c>
      <c r="AB222" s="52"/>
    </row>
    <row r="223" spans="1:28" x14ac:dyDescent="0.25">
      <c r="A223" s="12">
        <v>217</v>
      </c>
      <c r="B223" s="26">
        <v>19131</v>
      </c>
      <c r="C223" s="27">
        <v>44805</v>
      </c>
      <c r="D223" s="28">
        <v>0.88611111111111107</v>
      </c>
      <c r="E223" s="29" t="s">
        <v>200</v>
      </c>
      <c r="F223" s="30" t="s">
        <v>106</v>
      </c>
      <c r="G223" s="31">
        <v>48720</v>
      </c>
      <c r="H223" s="31">
        <v>18190</v>
      </c>
      <c r="I223" s="19">
        <f t="shared" si="34"/>
        <v>30530</v>
      </c>
      <c r="J223" s="20">
        <f t="shared" si="40"/>
        <v>25215460</v>
      </c>
      <c r="K223" s="30" t="s">
        <v>56</v>
      </c>
      <c r="L223" s="32" t="s">
        <v>32</v>
      </c>
      <c r="M223" s="33">
        <v>28</v>
      </c>
      <c r="N223" s="55" t="str">
        <f t="shared" si="42"/>
        <v>T_B</v>
      </c>
      <c r="O223" s="34">
        <v>3485804</v>
      </c>
      <c r="P223" s="27">
        <v>44806</v>
      </c>
      <c r="Q223" s="36">
        <v>0.47361111111111115</v>
      </c>
      <c r="R223" s="37">
        <v>48660</v>
      </c>
      <c r="S223" s="37">
        <v>18090</v>
      </c>
      <c r="T223" s="21">
        <f t="shared" si="35"/>
        <v>30570</v>
      </c>
      <c r="U223" s="22">
        <f t="shared" si="41"/>
        <v>25202630</v>
      </c>
      <c r="V223" s="117" t="s">
        <v>157</v>
      </c>
      <c r="W223" s="118" t="s">
        <v>102</v>
      </c>
      <c r="X223" s="23">
        <f t="shared" si="36"/>
        <v>40</v>
      </c>
      <c r="Y223" s="24">
        <f t="shared" si="37"/>
        <v>1.3101867016049786E-3</v>
      </c>
      <c r="Z223" s="25" t="str">
        <f t="shared" si="38"/>
        <v>Descargado</v>
      </c>
      <c r="AA223" s="25">
        <f t="shared" ca="1" si="39"/>
        <v>0.58750000000145519</v>
      </c>
      <c r="AB223" s="52"/>
    </row>
    <row r="224" spans="1:28" x14ac:dyDescent="0.25">
      <c r="A224" s="12">
        <v>218</v>
      </c>
      <c r="B224" s="26">
        <v>19134</v>
      </c>
      <c r="C224" s="27">
        <v>44805</v>
      </c>
      <c r="D224" s="28">
        <v>0.86597222222222225</v>
      </c>
      <c r="E224" s="29" t="s">
        <v>284</v>
      </c>
      <c r="F224" s="30" t="s">
        <v>106</v>
      </c>
      <c r="G224" s="31">
        <v>47500</v>
      </c>
      <c r="H224" s="31">
        <v>17200</v>
      </c>
      <c r="I224" s="19">
        <f t="shared" si="34"/>
        <v>30300</v>
      </c>
      <c r="J224" s="20">
        <f t="shared" si="40"/>
        <v>25245760</v>
      </c>
      <c r="K224" s="30" t="s">
        <v>56</v>
      </c>
      <c r="L224" s="32" t="s">
        <v>32</v>
      </c>
      <c r="M224" s="33">
        <v>28</v>
      </c>
      <c r="N224" s="55" t="str">
        <f t="shared" si="42"/>
        <v>T_B</v>
      </c>
      <c r="O224" s="34">
        <v>3485996</v>
      </c>
      <c r="P224" s="27">
        <v>44806</v>
      </c>
      <c r="Q224" s="36">
        <v>0.58819444444444446</v>
      </c>
      <c r="R224" s="37">
        <v>47320</v>
      </c>
      <c r="S224" s="37">
        <v>17220</v>
      </c>
      <c r="T224" s="21">
        <f t="shared" si="35"/>
        <v>30100</v>
      </c>
      <c r="U224" s="22">
        <f t="shared" si="41"/>
        <v>25232730</v>
      </c>
      <c r="V224" s="117" t="s">
        <v>157</v>
      </c>
      <c r="W224" s="118" t="s">
        <v>102</v>
      </c>
      <c r="X224" s="23">
        <f t="shared" si="36"/>
        <v>-200</v>
      </c>
      <c r="Y224" s="24">
        <f t="shared" si="37"/>
        <v>-6.6006600660066007E-3</v>
      </c>
      <c r="Z224" s="25" t="str">
        <f t="shared" si="38"/>
        <v>Descargado</v>
      </c>
      <c r="AA224" s="25">
        <f t="shared" ca="1" si="39"/>
        <v>0.72222222221898846</v>
      </c>
      <c r="AB224" s="52"/>
    </row>
    <row r="225" spans="1:28" x14ac:dyDescent="0.25">
      <c r="A225" s="12">
        <v>219</v>
      </c>
      <c r="B225" s="26">
        <v>19135</v>
      </c>
      <c r="C225" s="27">
        <v>44805</v>
      </c>
      <c r="D225" s="28">
        <v>0.8881944444444444</v>
      </c>
      <c r="E225" s="29" t="s">
        <v>168</v>
      </c>
      <c r="F225" s="30" t="s">
        <v>106</v>
      </c>
      <c r="G225" s="31">
        <v>48400</v>
      </c>
      <c r="H225" s="31">
        <v>17670</v>
      </c>
      <c r="I225" s="19">
        <f t="shared" si="34"/>
        <v>30730</v>
      </c>
      <c r="J225" s="20">
        <f t="shared" si="40"/>
        <v>25276490</v>
      </c>
      <c r="K225" s="30" t="s">
        <v>56</v>
      </c>
      <c r="L225" s="32" t="s">
        <v>32</v>
      </c>
      <c r="M225" s="33">
        <v>28</v>
      </c>
      <c r="N225" s="55" t="str">
        <f t="shared" si="42"/>
        <v>T_B</v>
      </c>
      <c r="O225" s="34">
        <v>3486592</v>
      </c>
      <c r="P225" s="27">
        <v>44806</v>
      </c>
      <c r="Q225" s="36">
        <v>0.8881944444444444</v>
      </c>
      <c r="R225" s="37">
        <v>48440</v>
      </c>
      <c r="S225" s="37">
        <v>17790</v>
      </c>
      <c r="T225" s="21">
        <f t="shared" si="35"/>
        <v>30650</v>
      </c>
      <c r="U225" s="22">
        <f t="shared" si="41"/>
        <v>25263380</v>
      </c>
      <c r="V225" s="117" t="s">
        <v>157</v>
      </c>
      <c r="W225" s="118" t="s">
        <v>102</v>
      </c>
      <c r="X225" s="23">
        <f t="shared" si="36"/>
        <v>-80</v>
      </c>
      <c r="Y225" s="24">
        <f t="shared" si="37"/>
        <v>-2.6033192320208264E-3</v>
      </c>
      <c r="Z225" s="25" t="str">
        <f t="shared" si="38"/>
        <v>Descargado</v>
      </c>
      <c r="AA225" s="25">
        <f t="shared" ca="1" si="39"/>
        <v>1</v>
      </c>
      <c r="AB225" s="52"/>
    </row>
    <row r="226" spans="1:28" x14ac:dyDescent="0.25">
      <c r="A226" s="12">
        <v>220</v>
      </c>
      <c r="B226" s="26">
        <v>19136</v>
      </c>
      <c r="C226" s="27">
        <v>44805</v>
      </c>
      <c r="D226" s="28">
        <v>0.89236111111111116</v>
      </c>
      <c r="E226" s="29" t="s">
        <v>141</v>
      </c>
      <c r="F226" s="30" t="s">
        <v>106</v>
      </c>
      <c r="G226" s="31">
        <v>48960</v>
      </c>
      <c r="H226" s="31">
        <v>17840</v>
      </c>
      <c r="I226" s="19">
        <f t="shared" si="34"/>
        <v>31120</v>
      </c>
      <c r="J226" s="20">
        <f t="shared" si="40"/>
        <v>25307610</v>
      </c>
      <c r="K226" s="30" t="s">
        <v>56</v>
      </c>
      <c r="L226" s="32" t="s">
        <v>32</v>
      </c>
      <c r="M226" s="33">
        <v>28</v>
      </c>
      <c r="N226" s="55" t="str">
        <f t="shared" si="42"/>
        <v>T_B</v>
      </c>
      <c r="O226" s="34">
        <v>3485806</v>
      </c>
      <c r="P226" s="27">
        <v>44806</v>
      </c>
      <c r="Q226" s="36">
        <v>0.46875</v>
      </c>
      <c r="R226" s="37">
        <v>48600</v>
      </c>
      <c r="S226" s="37">
        <v>17620</v>
      </c>
      <c r="T226" s="21">
        <f t="shared" si="35"/>
        <v>30980</v>
      </c>
      <c r="U226" s="22">
        <f t="shared" si="41"/>
        <v>25294360</v>
      </c>
      <c r="V226" s="117" t="s">
        <v>157</v>
      </c>
      <c r="W226" s="118" t="s">
        <v>102</v>
      </c>
      <c r="X226" s="23">
        <f t="shared" si="36"/>
        <v>-140</v>
      </c>
      <c r="Y226" s="24">
        <f t="shared" si="37"/>
        <v>-4.4987146529562984E-3</v>
      </c>
      <c r="Z226" s="25" t="str">
        <f t="shared" si="38"/>
        <v>Descargado</v>
      </c>
      <c r="AA226" s="25">
        <f t="shared" ca="1" si="39"/>
        <v>0.57638888889050577</v>
      </c>
      <c r="AB226" s="52"/>
    </row>
    <row r="227" spans="1:28" x14ac:dyDescent="0.25">
      <c r="A227" s="12">
        <v>221</v>
      </c>
      <c r="B227" s="26">
        <v>19147</v>
      </c>
      <c r="C227" s="27">
        <v>44805</v>
      </c>
      <c r="D227" s="28">
        <v>0.93958333333333333</v>
      </c>
      <c r="E227" s="29" t="s">
        <v>166</v>
      </c>
      <c r="F227" s="30" t="s">
        <v>106</v>
      </c>
      <c r="G227" s="31">
        <v>48600</v>
      </c>
      <c r="H227" s="31">
        <v>17720</v>
      </c>
      <c r="I227" s="19">
        <f t="shared" si="34"/>
        <v>30880</v>
      </c>
      <c r="J227" s="20">
        <f t="shared" si="40"/>
        <v>25338490</v>
      </c>
      <c r="K227" s="30" t="s">
        <v>56</v>
      </c>
      <c r="L227" s="32" t="s">
        <v>32</v>
      </c>
      <c r="M227" s="33">
        <v>28</v>
      </c>
      <c r="N227" s="55" t="str">
        <f t="shared" si="42"/>
        <v>T_B</v>
      </c>
      <c r="O227" s="34">
        <v>3486344</v>
      </c>
      <c r="P227" s="27">
        <v>44806</v>
      </c>
      <c r="Q227" s="36">
        <v>0.70972222222222225</v>
      </c>
      <c r="R227" s="37">
        <v>48040</v>
      </c>
      <c r="S227" s="37">
        <v>17230</v>
      </c>
      <c r="T227" s="21">
        <f t="shared" si="35"/>
        <v>30810</v>
      </c>
      <c r="U227" s="22">
        <f t="shared" si="41"/>
        <v>25325170</v>
      </c>
      <c r="V227" s="117" t="s">
        <v>157</v>
      </c>
      <c r="W227" s="118" t="s">
        <v>102</v>
      </c>
      <c r="X227" s="23">
        <f t="shared" si="36"/>
        <v>-70</v>
      </c>
      <c r="Y227" s="24">
        <f t="shared" si="37"/>
        <v>-2.2668393782383418E-3</v>
      </c>
      <c r="Z227" s="25" t="str">
        <f t="shared" si="38"/>
        <v>Descargado</v>
      </c>
      <c r="AA227" s="25">
        <f t="shared" ca="1" si="39"/>
        <v>0.77013888888905058</v>
      </c>
      <c r="AB227" s="52"/>
    </row>
    <row r="228" spans="1:28" x14ac:dyDescent="0.25">
      <c r="A228" s="12">
        <v>222</v>
      </c>
      <c r="B228" s="26">
        <v>19148</v>
      </c>
      <c r="C228" s="27">
        <v>44805</v>
      </c>
      <c r="D228" s="28">
        <v>0.95277777777777783</v>
      </c>
      <c r="E228" s="29" t="s">
        <v>173</v>
      </c>
      <c r="F228" s="30" t="s">
        <v>106</v>
      </c>
      <c r="G228" s="31">
        <v>48520</v>
      </c>
      <c r="H228" s="31">
        <v>18170</v>
      </c>
      <c r="I228" s="19">
        <f t="shared" si="34"/>
        <v>30350</v>
      </c>
      <c r="J228" s="20">
        <f t="shared" si="40"/>
        <v>25368840</v>
      </c>
      <c r="K228" s="30" t="s">
        <v>56</v>
      </c>
      <c r="L228" s="32" t="s">
        <v>32</v>
      </c>
      <c r="M228" s="33">
        <v>28</v>
      </c>
      <c r="N228" s="55" t="str">
        <f t="shared" si="42"/>
        <v>T_B</v>
      </c>
      <c r="O228" s="34">
        <v>3486364</v>
      </c>
      <c r="P228" s="27">
        <v>44806</v>
      </c>
      <c r="Q228" s="36">
        <v>0.71597222222222223</v>
      </c>
      <c r="R228" s="37">
        <v>48100</v>
      </c>
      <c r="S228" s="37">
        <v>17750</v>
      </c>
      <c r="T228" s="21">
        <f t="shared" si="35"/>
        <v>30350</v>
      </c>
      <c r="U228" s="22">
        <f t="shared" si="41"/>
        <v>25355520</v>
      </c>
      <c r="V228" s="117" t="s">
        <v>157</v>
      </c>
      <c r="W228" s="118" t="s">
        <v>102</v>
      </c>
      <c r="X228" s="23">
        <f t="shared" si="36"/>
        <v>1.0000000000000001E-5</v>
      </c>
      <c r="Y228" s="24">
        <f t="shared" si="37"/>
        <v>0</v>
      </c>
      <c r="Z228" s="25" t="str">
        <f t="shared" si="38"/>
        <v>Descargado</v>
      </c>
      <c r="AA228" s="25">
        <f t="shared" ca="1" si="39"/>
        <v>0.76319444444379769</v>
      </c>
      <c r="AB228" s="52"/>
    </row>
    <row r="229" spans="1:28" x14ac:dyDescent="0.25">
      <c r="A229" s="12">
        <v>223</v>
      </c>
      <c r="B229" s="26">
        <v>19161</v>
      </c>
      <c r="C229" s="27">
        <v>44805</v>
      </c>
      <c r="D229" s="28">
        <v>0.97361111111111109</v>
      </c>
      <c r="E229" s="29" t="s">
        <v>232</v>
      </c>
      <c r="F229" s="30" t="s">
        <v>106</v>
      </c>
      <c r="G229" s="31">
        <v>52160</v>
      </c>
      <c r="H229" s="31">
        <v>18830</v>
      </c>
      <c r="I229" s="19">
        <f t="shared" si="34"/>
        <v>33330</v>
      </c>
      <c r="J229" s="20">
        <f t="shared" si="40"/>
        <v>25402170</v>
      </c>
      <c r="K229" s="30" t="s">
        <v>56</v>
      </c>
      <c r="L229" s="32" t="s">
        <v>25</v>
      </c>
      <c r="M229" s="33">
        <v>28</v>
      </c>
      <c r="N229" s="55" t="str">
        <f t="shared" si="42"/>
        <v>T_B</v>
      </c>
      <c r="O229" s="34">
        <v>3485986</v>
      </c>
      <c r="P229" s="27">
        <v>44806</v>
      </c>
      <c r="Q229" s="36">
        <v>0.57708333333333328</v>
      </c>
      <c r="R229" s="37">
        <v>51780</v>
      </c>
      <c r="S229" s="37">
        <v>18520</v>
      </c>
      <c r="T229" s="21">
        <f t="shared" si="35"/>
        <v>33260</v>
      </c>
      <c r="U229" s="22">
        <f t="shared" si="41"/>
        <v>25388780</v>
      </c>
      <c r="V229" s="117" t="s">
        <v>157</v>
      </c>
      <c r="W229" s="118" t="s">
        <v>102</v>
      </c>
      <c r="X229" s="23">
        <f t="shared" si="36"/>
        <v>-70</v>
      </c>
      <c r="Y229" s="24">
        <f t="shared" si="37"/>
        <v>-2.1002100210021002E-3</v>
      </c>
      <c r="Z229" s="25" t="str">
        <f t="shared" si="38"/>
        <v>Descargado</v>
      </c>
      <c r="AA229" s="25">
        <f t="shared" ca="1" si="39"/>
        <v>0.60347222221753327</v>
      </c>
      <c r="AB229" s="52"/>
    </row>
    <row r="230" spans="1:28" x14ac:dyDescent="0.25">
      <c r="A230" s="12">
        <v>224</v>
      </c>
      <c r="B230" s="26">
        <v>19206</v>
      </c>
      <c r="C230" s="27">
        <v>44806</v>
      </c>
      <c r="D230" s="28">
        <v>7.2916666666666671E-2</v>
      </c>
      <c r="E230" s="29" t="s">
        <v>163</v>
      </c>
      <c r="F230" s="30" t="s">
        <v>106</v>
      </c>
      <c r="G230" s="31">
        <v>48240</v>
      </c>
      <c r="H230" s="31">
        <v>17420</v>
      </c>
      <c r="I230" s="214">
        <f t="shared" si="34"/>
        <v>30820</v>
      </c>
      <c r="J230" s="20">
        <f t="shared" si="40"/>
        <v>25432990</v>
      </c>
      <c r="K230" s="30" t="s">
        <v>56</v>
      </c>
      <c r="L230" s="32" t="s">
        <v>32</v>
      </c>
      <c r="M230" s="33">
        <v>28</v>
      </c>
      <c r="N230" s="55" t="str">
        <f t="shared" si="42"/>
        <v>T_B</v>
      </c>
      <c r="O230" s="34">
        <v>3486526</v>
      </c>
      <c r="P230" s="27">
        <v>44806</v>
      </c>
      <c r="Q230" s="36">
        <v>0.78472222222222221</v>
      </c>
      <c r="R230" s="37">
        <v>47760</v>
      </c>
      <c r="S230" s="37">
        <v>17120</v>
      </c>
      <c r="T230" s="21">
        <f t="shared" si="35"/>
        <v>30640</v>
      </c>
      <c r="U230" s="22">
        <f t="shared" si="41"/>
        <v>25419420</v>
      </c>
      <c r="V230" s="117" t="s">
        <v>157</v>
      </c>
      <c r="W230" s="118" t="s">
        <v>102</v>
      </c>
      <c r="X230" s="23">
        <f t="shared" si="36"/>
        <v>-180</v>
      </c>
      <c r="Y230" s="24">
        <f t="shared" si="37"/>
        <v>-5.8403634003893574E-3</v>
      </c>
      <c r="Z230" s="25" t="str">
        <f t="shared" si="38"/>
        <v>Descargado</v>
      </c>
      <c r="AA230" s="25">
        <f t="shared" ca="1" si="39"/>
        <v>0.71180555555474712</v>
      </c>
      <c r="AB230" s="52"/>
    </row>
    <row r="231" spans="1:28" x14ac:dyDescent="0.25">
      <c r="A231" s="12">
        <v>225</v>
      </c>
      <c r="B231" s="26">
        <v>19227</v>
      </c>
      <c r="C231" s="27">
        <v>44806</v>
      </c>
      <c r="D231" s="28">
        <v>0.15833333333333333</v>
      </c>
      <c r="E231" s="29" t="s">
        <v>192</v>
      </c>
      <c r="F231" s="30" t="s">
        <v>106</v>
      </c>
      <c r="G231" s="31">
        <v>51600</v>
      </c>
      <c r="H231" s="31">
        <v>17530</v>
      </c>
      <c r="I231" s="19">
        <f t="shared" si="34"/>
        <v>34070</v>
      </c>
      <c r="J231" s="20">
        <f t="shared" si="40"/>
        <v>25467060</v>
      </c>
      <c r="K231" s="30" t="s">
        <v>56</v>
      </c>
      <c r="L231" s="32" t="s">
        <v>193</v>
      </c>
      <c r="M231" s="33">
        <v>28</v>
      </c>
      <c r="N231" s="55" t="str">
        <f t="shared" si="42"/>
        <v>T_B</v>
      </c>
      <c r="O231" s="34">
        <v>3486485</v>
      </c>
      <c r="P231" s="27">
        <v>44806</v>
      </c>
      <c r="Q231" s="36">
        <v>0.76250000000000007</v>
      </c>
      <c r="R231" s="37">
        <v>51420</v>
      </c>
      <c r="S231" s="37">
        <v>17370</v>
      </c>
      <c r="T231" s="21">
        <f t="shared" si="35"/>
        <v>34050</v>
      </c>
      <c r="U231" s="22">
        <f t="shared" si="41"/>
        <v>25453470</v>
      </c>
      <c r="V231" s="117" t="s">
        <v>157</v>
      </c>
      <c r="W231" s="118" t="s">
        <v>102</v>
      </c>
      <c r="X231" s="23">
        <f t="shared" si="36"/>
        <v>-20</v>
      </c>
      <c r="Y231" s="24">
        <f t="shared" si="37"/>
        <v>-5.87026709715292E-4</v>
      </c>
      <c r="Z231" s="25" t="str">
        <f t="shared" si="38"/>
        <v>Descargado</v>
      </c>
      <c r="AA231" s="25">
        <f t="shared" ca="1" si="39"/>
        <v>0.60416666666424135</v>
      </c>
      <c r="AB231" s="52"/>
    </row>
    <row r="232" spans="1:28" x14ac:dyDescent="0.25">
      <c r="A232" s="12">
        <v>226</v>
      </c>
      <c r="B232" s="26">
        <v>19229</v>
      </c>
      <c r="C232" s="27">
        <v>44806</v>
      </c>
      <c r="D232" s="28">
        <v>0.16666666666666666</v>
      </c>
      <c r="E232" s="29" t="s">
        <v>254</v>
      </c>
      <c r="F232" s="30" t="s">
        <v>106</v>
      </c>
      <c r="G232" s="31">
        <v>48220</v>
      </c>
      <c r="H232" s="31">
        <v>17440</v>
      </c>
      <c r="I232" s="19">
        <f t="shared" si="34"/>
        <v>30780</v>
      </c>
      <c r="J232" s="20">
        <f t="shared" si="40"/>
        <v>25497840</v>
      </c>
      <c r="K232" s="30" t="s">
        <v>56</v>
      </c>
      <c r="L232" s="32" t="s">
        <v>32</v>
      </c>
      <c r="M232" s="33">
        <v>28</v>
      </c>
      <c r="N232" s="55" t="str">
        <f t="shared" si="42"/>
        <v>T_B</v>
      </c>
      <c r="O232" s="34">
        <v>3486548</v>
      </c>
      <c r="P232" s="27">
        <v>44806</v>
      </c>
      <c r="Q232" s="36">
        <v>0.8340277777777777</v>
      </c>
      <c r="R232" s="37">
        <v>47800</v>
      </c>
      <c r="S232" s="37">
        <v>17050</v>
      </c>
      <c r="T232" s="21">
        <f t="shared" si="35"/>
        <v>30750</v>
      </c>
      <c r="U232" s="22">
        <f t="shared" si="41"/>
        <v>25484220</v>
      </c>
      <c r="V232" s="117" t="s">
        <v>157</v>
      </c>
      <c r="W232" s="118" t="s">
        <v>102</v>
      </c>
      <c r="X232" s="23">
        <f t="shared" si="36"/>
        <v>-30</v>
      </c>
      <c r="Y232" s="24">
        <f t="shared" si="37"/>
        <v>-9.7465886939571145E-4</v>
      </c>
      <c r="Z232" s="25" t="str">
        <f t="shared" si="38"/>
        <v>Descargado</v>
      </c>
      <c r="AA232" s="25">
        <f t="shared" ca="1" si="39"/>
        <v>0.66736111111094942</v>
      </c>
      <c r="AB232" s="52"/>
    </row>
    <row r="233" spans="1:28" x14ac:dyDescent="0.25">
      <c r="A233" s="12">
        <v>227</v>
      </c>
      <c r="B233" s="26">
        <v>19235</v>
      </c>
      <c r="C233" s="27">
        <v>44806</v>
      </c>
      <c r="D233" s="28">
        <v>0.17986111111111111</v>
      </c>
      <c r="E233" s="29" t="s">
        <v>253</v>
      </c>
      <c r="F233" s="30" t="s">
        <v>106</v>
      </c>
      <c r="G233" s="31">
        <v>48060</v>
      </c>
      <c r="H233" s="31">
        <v>17840</v>
      </c>
      <c r="I233" s="19">
        <f t="shared" si="34"/>
        <v>30220</v>
      </c>
      <c r="J233" s="20">
        <f t="shared" si="40"/>
        <v>25528060</v>
      </c>
      <c r="K233" s="30" t="s">
        <v>56</v>
      </c>
      <c r="L233" s="32" t="s">
        <v>32</v>
      </c>
      <c r="M233" s="33">
        <v>28</v>
      </c>
      <c r="N233" s="55" t="str">
        <f t="shared" si="42"/>
        <v>T_B</v>
      </c>
      <c r="O233" s="34">
        <v>3486244</v>
      </c>
      <c r="P233" s="27">
        <v>44806</v>
      </c>
      <c r="Q233" s="36">
        <v>0.68125000000000002</v>
      </c>
      <c r="R233" s="37">
        <v>47420</v>
      </c>
      <c r="S233" s="37">
        <v>17250</v>
      </c>
      <c r="T233" s="21">
        <f t="shared" si="35"/>
        <v>30170</v>
      </c>
      <c r="U233" s="22">
        <f t="shared" si="41"/>
        <v>25514390</v>
      </c>
      <c r="V233" s="117" t="s">
        <v>157</v>
      </c>
      <c r="W233" s="118" t="s">
        <v>102</v>
      </c>
      <c r="X233" s="23">
        <f t="shared" si="36"/>
        <v>-50</v>
      </c>
      <c r="Y233" s="24">
        <f t="shared" si="37"/>
        <v>-1.6545334215751159E-3</v>
      </c>
      <c r="Z233" s="25" t="str">
        <f t="shared" si="38"/>
        <v>Descargado</v>
      </c>
      <c r="AA233" s="25">
        <f t="shared" ca="1" si="39"/>
        <v>0.50138888889341615</v>
      </c>
      <c r="AB233" s="52"/>
    </row>
    <row r="234" spans="1:28" x14ac:dyDescent="0.25">
      <c r="A234" s="12">
        <v>228</v>
      </c>
      <c r="B234" s="26">
        <v>19236</v>
      </c>
      <c r="C234" s="27">
        <v>44806</v>
      </c>
      <c r="D234" s="28">
        <v>0.20833333333333334</v>
      </c>
      <c r="E234" s="29" t="s">
        <v>162</v>
      </c>
      <c r="F234" s="30" t="s">
        <v>106</v>
      </c>
      <c r="G234" s="31">
        <v>51960</v>
      </c>
      <c r="H234" s="31">
        <v>19400</v>
      </c>
      <c r="I234" s="19">
        <f t="shared" si="34"/>
        <v>32560</v>
      </c>
      <c r="J234" s="20">
        <f t="shared" si="40"/>
        <v>25560620</v>
      </c>
      <c r="K234" s="30" t="s">
        <v>56</v>
      </c>
      <c r="L234" s="32" t="s">
        <v>33</v>
      </c>
      <c r="M234" s="33">
        <v>28</v>
      </c>
      <c r="N234" s="55" t="str">
        <f t="shared" si="42"/>
        <v>T_B</v>
      </c>
      <c r="O234" s="34">
        <v>3486464</v>
      </c>
      <c r="P234" s="27">
        <v>44806</v>
      </c>
      <c r="Q234" s="36">
        <v>0.7416666666666667</v>
      </c>
      <c r="R234" s="37">
        <v>51800</v>
      </c>
      <c r="S234" s="37">
        <v>19410</v>
      </c>
      <c r="T234" s="21">
        <f t="shared" si="35"/>
        <v>32390</v>
      </c>
      <c r="U234" s="22">
        <f t="shared" si="41"/>
        <v>25546780</v>
      </c>
      <c r="V234" s="117" t="s">
        <v>157</v>
      </c>
      <c r="W234" s="118" t="s">
        <v>102</v>
      </c>
      <c r="X234" s="23">
        <f t="shared" si="36"/>
        <v>-170</v>
      </c>
      <c r="Y234" s="24">
        <f t="shared" si="37"/>
        <v>-5.2211302211302209E-3</v>
      </c>
      <c r="Z234" s="25" t="str">
        <f t="shared" si="38"/>
        <v>Descargado</v>
      </c>
      <c r="AA234" s="25">
        <f t="shared" ca="1" si="39"/>
        <v>0.53333333333284827</v>
      </c>
      <c r="AB234" s="52"/>
    </row>
    <row r="235" spans="1:28" x14ac:dyDescent="0.25">
      <c r="A235" s="12">
        <v>229</v>
      </c>
      <c r="B235" s="26">
        <v>19237</v>
      </c>
      <c r="C235" s="27">
        <v>44806</v>
      </c>
      <c r="D235" s="28">
        <v>0.30763888888888891</v>
      </c>
      <c r="E235" s="29" t="s">
        <v>151</v>
      </c>
      <c r="F235" s="30" t="s">
        <v>106</v>
      </c>
      <c r="G235" s="31">
        <v>47780</v>
      </c>
      <c r="H235" s="31">
        <v>17210</v>
      </c>
      <c r="I235" s="19">
        <f t="shared" si="34"/>
        <v>30570</v>
      </c>
      <c r="J235" s="20">
        <f t="shared" si="40"/>
        <v>25591190</v>
      </c>
      <c r="K235" s="30" t="s">
        <v>55</v>
      </c>
      <c r="L235" s="32" t="s">
        <v>32</v>
      </c>
      <c r="M235" s="33">
        <v>29</v>
      </c>
      <c r="N235" s="55" t="str">
        <f t="shared" si="42"/>
        <v>T_A</v>
      </c>
      <c r="O235" s="34">
        <v>3486611</v>
      </c>
      <c r="P235" s="27">
        <v>44806</v>
      </c>
      <c r="Q235" s="36">
        <v>0.96180555555555547</v>
      </c>
      <c r="R235" s="37">
        <v>47580</v>
      </c>
      <c r="S235" s="37">
        <v>17030</v>
      </c>
      <c r="T235" s="21">
        <f t="shared" si="35"/>
        <v>30550</v>
      </c>
      <c r="U235" s="22">
        <f t="shared" si="41"/>
        <v>25577330</v>
      </c>
      <c r="V235" s="117" t="s">
        <v>157</v>
      </c>
      <c r="W235" s="118" t="s">
        <v>102</v>
      </c>
      <c r="X235" s="23">
        <f t="shared" si="36"/>
        <v>-20</v>
      </c>
      <c r="Y235" s="24">
        <f t="shared" si="37"/>
        <v>-6.5423617926071314E-4</v>
      </c>
      <c r="Z235" s="25" t="str">
        <f t="shared" si="38"/>
        <v>Descargado</v>
      </c>
      <c r="AA235" s="25">
        <f t="shared" ca="1" si="39"/>
        <v>0.65416666666715173</v>
      </c>
      <c r="AB235" s="52"/>
    </row>
    <row r="236" spans="1:28" x14ac:dyDescent="0.25">
      <c r="A236" s="12">
        <v>230</v>
      </c>
      <c r="B236" s="26">
        <v>19238</v>
      </c>
      <c r="C236" s="27">
        <v>44806</v>
      </c>
      <c r="D236" s="28">
        <v>0.31666666666666665</v>
      </c>
      <c r="E236" s="29" t="s">
        <v>195</v>
      </c>
      <c r="F236" s="30" t="s">
        <v>106</v>
      </c>
      <c r="G236" s="31">
        <v>51420</v>
      </c>
      <c r="H236" s="31">
        <v>17320</v>
      </c>
      <c r="I236" s="19">
        <f t="shared" si="34"/>
        <v>34100</v>
      </c>
      <c r="J236" s="20">
        <f t="shared" si="40"/>
        <v>25625290</v>
      </c>
      <c r="K236" s="30" t="s">
        <v>55</v>
      </c>
      <c r="L236" s="32" t="s">
        <v>193</v>
      </c>
      <c r="M236" s="33">
        <v>29</v>
      </c>
      <c r="N236" s="55" t="str">
        <f t="shared" si="42"/>
        <v>T_A</v>
      </c>
      <c r="O236" s="34">
        <v>3486469</v>
      </c>
      <c r="P236" s="27">
        <v>44806</v>
      </c>
      <c r="Q236" s="36">
        <v>0.74861111111111101</v>
      </c>
      <c r="R236" s="37">
        <v>51400</v>
      </c>
      <c r="S236" s="37">
        <v>17300</v>
      </c>
      <c r="T236" s="21">
        <f t="shared" si="35"/>
        <v>34100</v>
      </c>
      <c r="U236" s="22">
        <f t="shared" si="41"/>
        <v>25611430</v>
      </c>
      <c r="V236" s="117" t="s">
        <v>157</v>
      </c>
      <c r="W236" s="118" t="s">
        <v>102</v>
      </c>
      <c r="X236" s="23">
        <f t="shared" si="36"/>
        <v>1.0000000000000001E-5</v>
      </c>
      <c r="Y236" s="24">
        <f t="shared" si="37"/>
        <v>0</v>
      </c>
      <c r="Z236" s="25" t="str">
        <f t="shared" si="38"/>
        <v>Descargado</v>
      </c>
      <c r="AA236" s="25">
        <f t="shared" ca="1" si="39"/>
        <v>0.43194444444816327</v>
      </c>
      <c r="AB236" s="52"/>
    </row>
    <row r="237" spans="1:28" x14ac:dyDescent="0.25">
      <c r="A237" s="12">
        <v>231</v>
      </c>
      <c r="B237" s="26">
        <v>19239</v>
      </c>
      <c r="C237" s="27">
        <v>44806</v>
      </c>
      <c r="D237" s="28">
        <v>0.32777777777777778</v>
      </c>
      <c r="E237" s="29" t="s">
        <v>179</v>
      </c>
      <c r="F237" s="30" t="s">
        <v>106</v>
      </c>
      <c r="G237" s="31">
        <v>48700</v>
      </c>
      <c r="H237" s="31">
        <v>17170</v>
      </c>
      <c r="I237" s="19">
        <f t="shared" si="34"/>
        <v>31530</v>
      </c>
      <c r="J237" s="20">
        <f t="shared" si="40"/>
        <v>25656820</v>
      </c>
      <c r="K237" s="30" t="s">
        <v>55</v>
      </c>
      <c r="L237" s="32" t="s">
        <v>32</v>
      </c>
      <c r="M237" s="33">
        <v>29</v>
      </c>
      <c r="N237" s="55" t="str">
        <f t="shared" si="42"/>
        <v>T_A</v>
      </c>
      <c r="O237" s="34">
        <v>3486384</v>
      </c>
      <c r="P237" s="27">
        <v>44806</v>
      </c>
      <c r="Q237" s="36">
        <v>0.71944444444444444</v>
      </c>
      <c r="R237" s="37">
        <v>48560</v>
      </c>
      <c r="S237" s="37">
        <v>17000</v>
      </c>
      <c r="T237" s="21">
        <f t="shared" si="35"/>
        <v>31560</v>
      </c>
      <c r="U237" s="22">
        <f t="shared" si="41"/>
        <v>25642990</v>
      </c>
      <c r="V237" s="117" t="s">
        <v>157</v>
      </c>
      <c r="W237" s="118" t="s">
        <v>102</v>
      </c>
      <c r="X237" s="23">
        <f t="shared" si="36"/>
        <v>30</v>
      </c>
      <c r="Y237" s="24">
        <f t="shared" si="37"/>
        <v>9.5147478591817321E-4</v>
      </c>
      <c r="Z237" s="25" t="str">
        <f t="shared" si="38"/>
        <v>Descargado</v>
      </c>
      <c r="AA237" s="25">
        <f t="shared" ca="1" si="39"/>
        <v>0.39166666667006211</v>
      </c>
      <c r="AB237" s="52"/>
    </row>
    <row r="238" spans="1:28" x14ac:dyDescent="0.25">
      <c r="A238" s="12">
        <v>232</v>
      </c>
      <c r="B238" s="26">
        <v>19240</v>
      </c>
      <c r="C238" s="27">
        <v>44806</v>
      </c>
      <c r="D238" s="28">
        <v>0.33611111111111108</v>
      </c>
      <c r="E238" s="29" t="s">
        <v>285</v>
      </c>
      <c r="F238" s="30" t="s">
        <v>106</v>
      </c>
      <c r="G238" s="31">
        <v>51100</v>
      </c>
      <c r="H238" s="31">
        <v>17940</v>
      </c>
      <c r="I238" s="19">
        <f t="shared" si="34"/>
        <v>33160</v>
      </c>
      <c r="J238" s="20">
        <f t="shared" si="40"/>
        <v>25689980</v>
      </c>
      <c r="K238" s="30" t="s">
        <v>55</v>
      </c>
      <c r="L238" s="32" t="s">
        <v>25</v>
      </c>
      <c r="M238" s="33">
        <v>29</v>
      </c>
      <c r="N238" s="55" t="str">
        <f t="shared" si="42"/>
        <v>T_A</v>
      </c>
      <c r="O238" s="34">
        <v>3491824</v>
      </c>
      <c r="P238" s="27">
        <v>44808</v>
      </c>
      <c r="Q238" s="36">
        <v>0.70694444444444438</v>
      </c>
      <c r="R238" s="37">
        <v>51040</v>
      </c>
      <c r="S238" s="37">
        <v>17980</v>
      </c>
      <c r="T238" s="21">
        <f t="shared" si="35"/>
        <v>33060</v>
      </c>
      <c r="U238" s="22">
        <f t="shared" si="41"/>
        <v>25676050</v>
      </c>
      <c r="V238" s="117" t="s">
        <v>157</v>
      </c>
      <c r="W238" s="118" t="s">
        <v>102</v>
      </c>
      <c r="X238" s="23">
        <f t="shared" si="36"/>
        <v>-100</v>
      </c>
      <c r="Y238" s="24">
        <f t="shared" si="37"/>
        <v>-3.0156815440289505E-3</v>
      </c>
      <c r="Z238" s="25" t="str">
        <f t="shared" si="38"/>
        <v>Descargado</v>
      </c>
      <c r="AA238" s="25">
        <f t="shared" ca="1" si="39"/>
        <v>2.3708333333343035</v>
      </c>
      <c r="AB238" s="52"/>
    </row>
    <row r="239" spans="1:28" x14ac:dyDescent="0.25">
      <c r="A239" s="12">
        <v>233</v>
      </c>
      <c r="B239" s="26">
        <v>19246</v>
      </c>
      <c r="C239" s="27">
        <v>44806</v>
      </c>
      <c r="D239" s="28">
        <v>0.3527777777777778</v>
      </c>
      <c r="E239" s="29" t="s">
        <v>252</v>
      </c>
      <c r="F239" s="30" t="s">
        <v>106</v>
      </c>
      <c r="G239" s="31">
        <v>51560</v>
      </c>
      <c r="H239" s="31">
        <v>17750</v>
      </c>
      <c r="I239" s="19">
        <f t="shared" si="34"/>
        <v>33810</v>
      </c>
      <c r="J239" s="20">
        <f t="shared" si="40"/>
        <v>25723790</v>
      </c>
      <c r="K239" s="30" t="s">
        <v>55</v>
      </c>
      <c r="L239" s="32" t="s">
        <v>25</v>
      </c>
      <c r="M239" s="33">
        <v>29</v>
      </c>
      <c r="N239" s="55" t="str">
        <f t="shared" si="42"/>
        <v>T_A</v>
      </c>
      <c r="O239" s="34">
        <v>3486545</v>
      </c>
      <c r="P239" s="27">
        <v>44806</v>
      </c>
      <c r="Q239" s="36">
        <v>0.82152777777777775</v>
      </c>
      <c r="R239" s="37">
        <v>51460</v>
      </c>
      <c r="S239" s="37">
        <v>17600</v>
      </c>
      <c r="T239" s="21">
        <f t="shared" si="35"/>
        <v>33860</v>
      </c>
      <c r="U239" s="22">
        <f t="shared" si="41"/>
        <v>25709910</v>
      </c>
      <c r="V239" s="117" t="s">
        <v>157</v>
      </c>
      <c r="W239" s="118" t="s">
        <v>102</v>
      </c>
      <c r="X239" s="23">
        <f t="shared" si="36"/>
        <v>50</v>
      </c>
      <c r="Y239" s="24">
        <f t="shared" si="37"/>
        <v>1.4788524105294291E-3</v>
      </c>
      <c r="Z239" s="25" t="str">
        <f t="shared" si="38"/>
        <v>Descargado</v>
      </c>
      <c r="AA239" s="25">
        <f t="shared" ca="1" si="39"/>
        <v>0.46875</v>
      </c>
      <c r="AB239" s="52"/>
    </row>
    <row r="240" spans="1:28" x14ac:dyDescent="0.25">
      <c r="A240" s="12">
        <v>234</v>
      </c>
      <c r="B240" s="26">
        <v>19254</v>
      </c>
      <c r="C240" s="27">
        <v>44806</v>
      </c>
      <c r="D240" s="28">
        <v>0.37083333333333335</v>
      </c>
      <c r="E240" s="29" t="s">
        <v>144</v>
      </c>
      <c r="F240" s="30" t="s">
        <v>106</v>
      </c>
      <c r="G240" s="31">
        <v>48380</v>
      </c>
      <c r="H240" s="31">
        <v>17320</v>
      </c>
      <c r="I240" s="19">
        <f t="shared" si="34"/>
        <v>31060</v>
      </c>
      <c r="J240" s="20">
        <f t="shared" si="40"/>
        <v>25754850</v>
      </c>
      <c r="K240" s="30" t="s">
        <v>55</v>
      </c>
      <c r="L240" s="32" t="s">
        <v>32</v>
      </c>
      <c r="M240" s="33">
        <v>29</v>
      </c>
      <c r="N240" s="55" t="str">
        <f t="shared" si="42"/>
        <v>T_A</v>
      </c>
      <c r="O240" s="34">
        <v>3486547</v>
      </c>
      <c r="P240" s="27">
        <v>44806</v>
      </c>
      <c r="Q240" s="36">
        <v>0.82708333333333339</v>
      </c>
      <c r="R240" s="37">
        <v>48240</v>
      </c>
      <c r="S240" s="37">
        <v>17180</v>
      </c>
      <c r="T240" s="21">
        <f t="shared" si="35"/>
        <v>31060</v>
      </c>
      <c r="U240" s="22">
        <f t="shared" si="41"/>
        <v>25740970</v>
      </c>
      <c r="V240" s="117" t="s">
        <v>157</v>
      </c>
      <c r="W240" s="118" t="s">
        <v>102</v>
      </c>
      <c r="X240" s="23">
        <f t="shared" si="36"/>
        <v>1.0000000000000001E-5</v>
      </c>
      <c r="Y240" s="24">
        <f t="shared" si="37"/>
        <v>0</v>
      </c>
      <c r="Z240" s="25" t="str">
        <f t="shared" si="38"/>
        <v>Descargado</v>
      </c>
      <c r="AA240" s="25">
        <f t="shared" ca="1" si="39"/>
        <v>0.45624999999563443</v>
      </c>
      <c r="AB240" s="52"/>
    </row>
    <row r="241" spans="1:28" x14ac:dyDescent="0.25">
      <c r="A241" s="12">
        <v>235</v>
      </c>
      <c r="B241" s="26">
        <v>19256</v>
      </c>
      <c r="C241" s="27">
        <v>44806</v>
      </c>
      <c r="D241" s="28">
        <v>0.39513888888888887</v>
      </c>
      <c r="E241" s="29" t="s">
        <v>165</v>
      </c>
      <c r="F241" s="30" t="s">
        <v>106</v>
      </c>
      <c r="G241" s="31">
        <v>47920</v>
      </c>
      <c r="H241" s="31">
        <v>17210</v>
      </c>
      <c r="I241" s="19">
        <f t="shared" si="34"/>
        <v>30710</v>
      </c>
      <c r="J241" s="20">
        <f t="shared" si="40"/>
        <v>25785560</v>
      </c>
      <c r="K241" s="30" t="s">
        <v>55</v>
      </c>
      <c r="L241" s="32" t="s">
        <v>32</v>
      </c>
      <c r="M241" s="33">
        <v>29</v>
      </c>
      <c r="N241" s="55" t="str">
        <f t="shared" si="42"/>
        <v>T_A</v>
      </c>
      <c r="O241" s="34">
        <v>3486544</v>
      </c>
      <c r="P241" s="27">
        <v>44806</v>
      </c>
      <c r="Q241" s="36">
        <v>0.79027777777777775</v>
      </c>
      <c r="R241" s="37">
        <v>47740</v>
      </c>
      <c r="S241" s="37">
        <v>17060</v>
      </c>
      <c r="T241" s="21">
        <f t="shared" si="35"/>
        <v>30680</v>
      </c>
      <c r="U241" s="22">
        <f t="shared" si="41"/>
        <v>25771650</v>
      </c>
      <c r="V241" s="117" t="s">
        <v>157</v>
      </c>
      <c r="W241" s="118" t="s">
        <v>102</v>
      </c>
      <c r="X241" s="23">
        <f t="shared" si="36"/>
        <v>-30</v>
      </c>
      <c r="Y241" s="24">
        <f t="shared" si="37"/>
        <v>-9.7688049495278412E-4</v>
      </c>
      <c r="Z241" s="25" t="str">
        <f t="shared" si="38"/>
        <v>Descargado</v>
      </c>
      <c r="AA241" s="25">
        <f t="shared" ca="1" si="39"/>
        <v>0.39513888888905058</v>
      </c>
      <c r="AB241" s="52"/>
    </row>
    <row r="242" spans="1:28" x14ac:dyDescent="0.25">
      <c r="A242" s="12">
        <v>236</v>
      </c>
      <c r="B242" s="26">
        <v>19274</v>
      </c>
      <c r="C242" s="27">
        <v>44806</v>
      </c>
      <c r="D242" s="28">
        <v>0.40416666666666662</v>
      </c>
      <c r="E242" s="29" t="s">
        <v>246</v>
      </c>
      <c r="F242" s="30" t="s">
        <v>106</v>
      </c>
      <c r="G242" s="31">
        <v>51320</v>
      </c>
      <c r="H242" s="31">
        <v>17030</v>
      </c>
      <c r="I242" s="19">
        <f t="shared" si="34"/>
        <v>34290</v>
      </c>
      <c r="J242" s="20">
        <f t="shared" si="40"/>
        <v>25819850</v>
      </c>
      <c r="K242" s="30" t="s">
        <v>55</v>
      </c>
      <c r="L242" s="32" t="s">
        <v>193</v>
      </c>
      <c r="M242" s="33">
        <v>29</v>
      </c>
      <c r="N242" s="55" t="str">
        <f t="shared" si="42"/>
        <v>T_A</v>
      </c>
      <c r="O242" s="34">
        <v>3486608</v>
      </c>
      <c r="P242" s="27">
        <v>44806</v>
      </c>
      <c r="Q242" s="36">
        <v>0.94236111111111109</v>
      </c>
      <c r="R242" s="37">
        <v>51300</v>
      </c>
      <c r="S242" s="37">
        <v>17050</v>
      </c>
      <c r="T242" s="21">
        <f t="shared" si="35"/>
        <v>34250</v>
      </c>
      <c r="U242" s="22">
        <f t="shared" si="41"/>
        <v>25805900</v>
      </c>
      <c r="V242" s="117" t="s">
        <v>157</v>
      </c>
      <c r="W242" s="118" t="s">
        <v>102</v>
      </c>
      <c r="X242" s="23">
        <f t="shared" si="36"/>
        <v>-40</v>
      </c>
      <c r="Y242" s="24">
        <f t="shared" si="37"/>
        <v>-1.1665208515602217E-3</v>
      </c>
      <c r="Z242" s="25" t="str">
        <f t="shared" si="38"/>
        <v>Descargado</v>
      </c>
      <c r="AA242" s="25">
        <f t="shared" ca="1" si="39"/>
        <v>0.53819444444525288</v>
      </c>
      <c r="AB242" s="52"/>
    </row>
    <row r="243" spans="1:28" x14ac:dyDescent="0.25">
      <c r="A243" s="12">
        <v>237</v>
      </c>
      <c r="B243" s="26">
        <v>19307</v>
      </c>
      <c r="C243" s="27">
        <v>44806</v>
      </c>
      <c r="D243" s="28">
        <v>0.43472222222222223</v>
      </c>
      <c r="E243" s="29" t="s">
        <v>203</v>
      </c>
      <c r="F243" s="30" t="s">
        <v>106</v>
      </c>
      <c r="G243" s="31">
        <v>51480</v>
      </c>
      <c r="H243" s="31">
        <v>17670</v>
      </c>
      <c r="I243" s="19">
        <f t="shared" si="34"/>
        <v>33810</v>
      </c>
      <c r="J243" s="20">
        <f t="shared" si="40"/>
        <v>25853660</v>
      </c>
      <c r="K243" s="30" t="s">
        <v>55</v>
      </c>
      <c r="L243" s="32" t="s">
        <v>193</v>
      </c>
      <c r="M243" s="33">
        <v>29</v>
      </c>
      <c r="N243" s="55" t="str">
        <f t="shared" si="42"/>
        <v>T_A</v>
      </c>
      <c r="O243" s="34">
        <v>3486549</v>
      </c>
      <c r="P243" s="27">
        <v>44806</v>
      </c>
      <c r="Q243" s="36">
        <v>0.82708333333333339</v>
      </c>
      <c r="R243" s="37">
        <v>51540</v>
      </c>
      <c r="S243" s="37">
        <v>17660</v>
      </c>
      <c r="T243" s="21">
        <f t="shared" si="35"/>
        <v>33880</v>
      </c>
      <c r="U243" s="22">
        <f t="shared" si="41"/>
        <v>25839780</v>
      </c>
      <c r="V243" s="117" t="s">
        <v>157</v>
      </c>
      <c r="W243" s="118" t="s">
        <v>102</v>
      </c>
      <c r="X243" s="23">
        <f t="shared" si="36"/>
        <v>70</v>
      </c>
      <c r="Y243" s="24">
        <f t="shared" si="37"/>
        <v>2.070393374741201E-3</v>
      </c>
      <c r="Z243" s="25" t="str">
        <f t="shared" si="38"/>
        <v>Descargado</v>
      </c>
      <c r="AA243" s="25">
        <f t="shared" ca="1" si="39"/>
        <v>0.39236111110949423</v>
      </c>
      <c r="AB243" s="52"/>
    </row>
    <row r="244" spans="1:28" x14ac:dyDescent="0.25">
      <c r="A244" s="12">
        <v>238</v>
      </c>
      <c r="B244" s="26">
        <v>19308</v>
      </c>
      <c r="C244" s="27">
        <v>44806</v>
      </c>
      <c r="D244" s="28">
        <v>0.44236111111111115</v>
      </c>
      <c r="E244" s="29" t="s">
        <v>178</v>
      </c>
      <c r="F244" s="30" t="s">
        <v>106</v>
      </c>
      <c r="G244" s="31">
        <v>48460</v>
      </c>
      <c r="H244" s="31">
        <v>17630</v>
      </c>
      <c r="I244" s="19">
        <f t="shared" si="34"/>
        <v>30830</v>
      </c>
      <c r="J244" s="20">
        <f t="shared" si="40"/>
        <v>25884490</v>
      </c>
      <c r="K244" s="30" t="s">
        <v>55</v>
      </c>
      <c r="L244" s="32" t="s">
        <v>32</v>
      </c>
      <c r="M244" s="33">
        <v>29</v>
      </c>
      <c r="N244" s="55" t="str">
        <f t="shared" si="42"/>
        <v>T_A</v>
      </c>
      <c r="O244" s="34">
        <v>3486553</v>
      </c>
      <c r="P244" s="27">
        <v>44806</v>
      </c>
      <c r="Q244" s="36">
        <v>0.82986111111111116</v>
      </c>
      <c r="R244" s="37">
        <v>48380</v>
      </c>
      <c r="S244" s="37">
        <v>17400</v>
      </c>
      <c r="T244" s="21">
        <f t="shared" si="35"/>
        <v>30980</v>
      </c>
      <c r="U244" s="22">
        <f t="shared" si="41"/>
        <v>25870760</v>
      </c>
      <c r="V244" s="117" t="s">
        <v>157</v>
      </c>
      <c r="W244" s="118" t="s">
        <v>102</v>
      </c>
      <c r="X244" s="23">
        <f t="shared" si="36"/>
        <v>150</v>
      </c>
      <c r="Y244" s="24">
        <f t="shared" si="37"/>
        <v>4.8653908530651964E-3</v>
      </c>
      <c r="Z244" s="25" t="str">
        <f t="shared" si="38"/>
        <v>Descargado</v>
      </c>
      <c r="AA244" s="25">
        <f t="shared" ca="1" si="39"/>
        <v>0.38749999999708962</v>
      </c>
      <c r="AB244" s="52"/>
    </row>
    <row r="245" spans="1:28" x14ac:dyDescent="0.25">
      <c r="A245" s="12">
        <v>239</v>
      </c>
      <c r="B245" s="26">
        <v>19325</v>
      </c>
      <c r="C245" s="27">
        <v>44806</v>
      </c>
      <c r="D245" s="28">
        <v>0.46319444444444446</v>
      </c>
      <c r="E245" s="29" t="s">
        <v>286</v>
      </c>
      <c r="F245" s="30" t="s">
        <v>106</v>
      </c>
      <c r="G245" s="31">
        <v>51340</v>
      </c>
      <c r="H245" s="31">
        <v>17910</v>
      </c>
      <c r="I245" s="19">
        <f t="shared" si="34"/>
        <v>33430</v>
      </c>
      <c r="J245" s="20">
        <f t="shared" si="40"/>
        <v>25917920</v>
      </c>
      <c r="K245" s="30" t="s">
        <v>55</v>
      </c>
      <c r="L245" s="32" t="s">
        <v>25</v>
      </c>
      <c r="M245" s="33">
        <v>29</v>
      </c>
      <c r="N245" s="55" t="str">
        <f t="shared" si="42"/>
        <v>T_A</v>
      </c>
      <c r="O245" s="34">
        <v>3486904</v>
      </c>
      <c r="P245" s="27">
        <v>44807</v>
      </c>
      <c r="Q245" s="36">
        <v>0.42083333333333334</v>
      </c>
      <c r="R245" s="37">
        <v>51140</v>
      </c>
      <c r="S245" s="37">
        <v>17670</v>
      </c>
      <c r="T245" s="21">
        <f t="shared" si="35"/>
        <v>33470</v>
      </c>
      <c r="U245" s="22">
        <f t="shared" si="41"/>
        <v>25904230</v>
      </c>
      <c r="V245" s="117" t="s">
        <v>157</v>
      </c>
      <c r="W245" s="118" t="s">
        <v>102</v>
      </c>
      <c r="X245" s="23">
        <f t="shared" si="36"/>
        <v>40</v>
      </c>
      <c r="Y245" s="24">
        <f t="shared" si="37"/>
        <v>1.1965300628178283E-3</v>
      </c>
      <c r="Z245" s="25" t="str">
        <f t="shared" si="38"/>
        <v>Descargado</v>
      </c>
      <c r="AA245" s="25">
        <f t="shared" ca="1" si="39"/>
        <v>0.95763888888905058</v>
      </c>
      <c r="AB245" s="52"/>
    </row>
    <row r="246" spans="1:28" x14ac:dyDescent="0.25">
      <c r="A246" s="12">
        <v>240</v>
      </c>
      <c r="B246" s="26">
        <v>19328</v>
      </c>
      <c r="C246" s="27">
        <v>44806</v>
      </c>
      <c r="D246" s="28">
        <v>0.47152777777777777</v>
      </c>
      <c r="E246" s="29" t="s">
        <v>217</v>
      </c>
      <c r="F246" s="30" t="s">
        <v>106</v>
      </c>
      <c r="G246" s="31">
        <v>52080</v>
      </c>
      <c r="H246" s="31">
        <v>17390</v>
      </c>
      <c r="I246" s="19">
        <f t="shared" si="34"/>
        <v>34690</v>
      </c>
      <c r="J246" s="20">
        <f t="shared" si="40"/>
        <v>25952610</v>
      </c>
      <c r="K246" s="30" t="s">
        <v>55</v>
      </c>
      <c r="L246" s="32" t="s">
        <v>193</v>
      </c>
      <c r="M246" s="33">
        <v>29</v>
      </c>
      <c r="N246" s="55" t="str">
        <f t="shared" si="42"/>
        <v>T_A</v>
      </c>
      <c r="O246" s="34">
        <v>3486610</v>
      </c>
      <c r="P246" s="27">
        <v>44806</v>
      </c>
      <c r="Q246" s="36">
        <v>0.96111111111111114</v>
      </c>
      <c r="R246" s="37">
        <v>52160</v>
      </c>
      <c r="S246" s="37">
        <v>17500</v>
      </c>
      <c r="T246" s="21">
        <f t="shared" si="35"/>
        <v>34660</v>
      </c>
      <c r="U246" s="22">
        <f t="shared" si="41"/>
        <v>25938890</v>
      </c>
      <c r="V246" s="117" t="s">
        <v>157</v>
      </c>
      <c r="W246" s="118" t="s">
        <v>102</v>
      </c>
      <c r="X246" s="23">
        <f t="shared" si="36"/>
        <v>-30</v>
      </c>
      <c r="Y246" s="24">
        <f t="shared" si="37"/>
        <v>-8.6480253675410776E-4</v>
      </c>
      <c r="Z246" s="25" t="str">
        <f t="shared" si="38"/>
        <v>Descargado</v>
      </c>
      <c r="AA246" s="25">
        <f t="shared" ca="1" si="39"/>
        <v>0.48958333332848269</v>
      </c>
      <c r="AB246" s="52"/>
    </row>
    <row r="247" spans="1:28" x14ac:dyDescent="0.25">
      <c r="A247" s="12">
        <v>241</v>
      </c>
      <c r="B247" s="26">
        <v>19329</v>
      </c>
      <c r="C247" s="27">
        <v>44806</v>
      </c>
      <c r="D247" s="28">
        <v>0.48055555555555557</v>
      </c>
      <c r="E247" s="29" t="s">
        <v>211</v>
      </c>
      <c r="F247" s="30" t="s">
        <v>106</v>
      </c>
      <c r="G247" s="31">
        <v>51540</v>
      </c>
      <c r="H247" s="31">
        <v>17580</v>
      </c>
      <c r="I247" s="19">
        <f t="shared" si="34"/>
        <v>33960</v>
      </c>
      <c r="J247" s="20">
        <f t="shared" si="40"/>
        <v>25986570</v>
      </c>
      <c r="K247" s="30" t="s">
        <v>55</v>
      </c>
      <c r="L247" s="32" t="s">
        <v>193</v>
      </c>
      <c r="M247" s="33">
        <v>29</v>
      </c>
      <c r="N247" s="55" t="str">
        <f t="shared" si="42"/>
        <v>T_A</v>
      </c>
      <c r="O247" s="34">
        <v>3486606</v>
      </c>
      <c r="P247" s="27">
        <v>44806</v>
      </c>
      <c r="Q247" s="36">
        <v>0.9375</v>
      </c>
      <c r="R247" s="37">
        <v>51560</v>
      </c>
      <c r="S247" s="37">
        <v>17660</v>
      </c>
      <c r="T247" s="21">
        <f t="shared" si="35"/>
        <v>33900</v>
      </c>
      <c r="U247" s="22">
        <f t="shared" si="41"/>
        <v>25972790</v>
      </c>
      <c r="V247" s="117" t="s">
        <v>157</v>
      </c>
      <c r="W247" s="118" t="s">
        <v>102</v>
      </c>
      <c r="X247" s="23">
        <f t="shared" si="36"/>
        <v>-60</v>
      </c>
      <c r="Y247" s="24">
        <f t="shared" si="37"/>
        <v>-1.7667844522968198E-3</v>
      </c>
      <c r="Z247" s="25" t="str">
        <f t="shared" si="38"/>
        <v>Descargado</v>
      </c>
      <c r="AA247" s="25">
        <f t="shared" ca="1" si="39"/>
        <v>0.4569444444423425</v>
      </c>
      <c r="AB247" s="52"/>
    </row>
    <row r="248" spans="1:28" x14ac:dyDescent="0.25">
      <c r="A248" s="12">
        <v>242</v>
      </c>
      <c r="B248" s="26">
        <v>19342</v>
      </c>
      <c r="C248" s="27">
        <v>44806</v>
      </c>
      <c r="D248" s="28">
        <v>0.49374999999999997</v>
      </c>
      <c r="E248" s="29" t="s">
        <v>169</v>
      </c>
      <c r="F248" s="30" t="s">
        <v>106</v>
      </c>
      <c r="G248" s="31">
        <v>47080</v>
      </c>
      <c r="H248" s="31">
        <v>16420</v>
      </c>
      <c r="I248" s="19">
        <f t="shared" si="34"/>
        <v>30660</v>
      </c>
      <c r="J248" s="20">
        <f t="shared" si="40"/>
        <v>26017230</v>
      </c>
      <c r="K248" s="30" t="s">
        <v>55</v>
      </c>
      <c r="L248" s="32" t="s">
        <v>32</v>
      </c>
      <c r="M248" s="33">
        <v>29</v>
      </c>
      <c r="N248" s="55" t="str">
        <f t="shared" si="42"/>
        <v>T_A</v>
      </c>
      <c r="O248" s="34">
        <v>3486612</v>
      </c>
      <c r="P248" s="27">
        <v>44806</v>
      </c>
      <c r="Q248" s="36">
        <v>0.97083333333333333</v>
      </c>
      <c r="R248" s="37">
        <v>47080</v>
      </c>
      <c r="S248" s="37">
        <v>16310</v>
      </c>
      <c r="T248" s="21">
        <f t="shared" si="35"/>
        <v>30770</v>
      </c>
      <c r="U248" s="22">
        <f t="shared" si="41"/>
        <v>26003560</v>
      </c>
      <c r="V248" s="117" t="s">
        <v>157</v>
      </c>
      <c r="W248" s="118" t="s">
        <v>102</v>
      </c>
      <c r="X248" s="23">
        <f t="shared" si="36"/>
        <v>110</v>
      </c>
      <c r="Y248" s="24">
        <f t="shared" si="37"/>
        <v>3.587736464448793E-3</v>
      </c>
      <c r="Z248" s="25" t="str">
        <f t="shared" si="38"/>
        <v>Descargado</v>
      </c>
      <c r="AA248" s="25">
        <f t="shared" ca="1" si="39"/>
        <v>0.47708333333139308</v>
      </c>
      <c r="AB248" s="52"/>
    </row>
    <row r="249" spans="1:28" x14ac:dyDescent="0.25">
      <c r="A249" s="12">
        <v>243</v>
      </c>
      <c r="B249" s="26">
        <v>19344</v>
      </c>
      <c r="C249" s="27">
        <v>44806</v>
      </c>
      <c r="D249" s="28">
        <v>0.49791666666666662</v>
      </c>
      <c r="E249" s="29" t="s">
        <v>287</v>
      </c>
      <c r="F249" s="30" t="s">
        <v>106</v>
      </c>
      <c r="G249" s="31">
        <v>52020</v>
      </c>
      <c r="H249" s="31">
        <v>17860</v>
      </c>
      <c r="I249" s="19">
        <f t="shared" si="34"/>
        <v>34160</v>
      </c>
      <c r="J249" s="20">
        <f t="shared" si="40"/>
        <v>26051390</v>
      </c>
      <c r="K249" s="30" t="s">
        <v>55</v>
      </c>
      <c r="L249" s="32" t="s">
        <v>32</v>
      </c>
      <c r="M249" s="33">
        <v>29</v>
      </c>
      <c r="N249" s="55" t="str">
        <f t="shared" si="42"/>
        <v>T_A</v>
      </c>
      <c r="O249" s="34">
        <v>3490324</v>
      </c>
      <c r="P249" s="27">
        <v>44808</v>
      </c>
      <c r="Q249" s="36">
        <v>0.41805555555555557</v>
      </c>
      <c r="R249" s="37">
        <v>52460</v>
      </c>
      <c r="S249" s="37">
        <v>18430</v>
      </c>
      <c r="T249" s="21">
        <f t="shared" si="35"/>
        <v>34030</v>
      </c>
      <c r="U249" s="22">
        <f t="shared" si="41"/>
        <v>26037590</v>
      </c>
      <c r="V249" s="117" t="s">
        <v>157</v>
      </c>
      <c r="W249" s="118" t="s">
        <v>102</v>
      </c>
      <c r="X249" s="23">
        <f t="shared" si="36"/>
        <v>-130</v>
      </c>
      <c r="Y249" s="24">
        <f t="shared" si="37"/>
        <v>-3.8056206088992973E-3</v>
      </c>
      <c r="Z249" s="25" t="str">
        <f t="shared" si="38"/>
        <v>Descargado</v>
      </c>
      <c r="AA249" s="25">
        <f t="shared" ca="1" si="39"/>
        <v>1.9201388888905058</v>
      </c>
      <c r="AB249" s="52"/>
    </row>
    <row r="250" spans="1:28" x14ac:dyDescent="0.25">
      <c r="A250" s="12">
        <v>244</v>
      </c>
      <c r="B250" s="26">
        <v>19345</v>
      </c>
      <c r="C250" s="27">
        <v>44806</v>
      </c>
      <c r="D250" s="28">
        <v>0.50555555555555554</v>
      </c>
      <c r="E250" s="29" t="s">
        <v>172</v>
      </c>
      <c r="F250" s="30" t="s">
        <v>106</v>
      </c>
      <c r="G250" s="31">
        <v>48780</v>
      </c>
      <c r="H250" s="31">
        <v>16640</v>
      </c>
      <c r="I250" s="19">
        <f t="shared" si="34"/>
        <v>32140</v>
      </c>
      <c r="J250" s="20">
        <f t="shared" si="40"/>
        <v>26083530</v>
      </c>
      <c r="K250" s="30" t="s">
        <v>55</v>
      </c>
      <c r="L250" s="32" t="s">
        <v>32</v>
      </c>
      <c r="M250" s="33">
        <v>29</v>
      </c>
      <c r="N250" s="55" t="str">
        <f t="shared" si="42"/>
        <v>T_A</v>
      </c>
      <c r="O250" s="34">
        <v>3488784</v>
      </c>
      <c r="P250" s="27">
        <v>44807</v>
      </c>
      <c r="Q250" s="36">
        <v>0.67638888888888893</v>
      </c>
      <c r="R250" s="37">
        <v>48900</v>
      </c>
      <c r="S250" s="37">
        <v>16740</v>
      </c>
      <c r="T250" s="21">
        <f t="shared" si="35"/>
        <v>32160</v>
      </c>
      <c r="U250" s="22">
        <f t="shared" si="41"/>
        <v>26069750</v>
      </c>
      <c r="V250" s="117" t="s">
        <v>157</v>
      </c>
      <c r="W250" s="118" t="s">
        <v>102</v>
      </c>
      <c r="X250" s="23">
        <f t="shared" si="36"/>
        <v>20</v>
      </c>
      <c r="Y250" s="24">
        <f t="shared" si="37"/>
        <v>6.222775357809583E-4</v>
      </c>
      <c r="Z250" s="25" t="str">
        <f t="shared" si="38"/>
        <v>Descargado</v>
      </c>
      <c r="AA250" s="25">
        <f t="shared" ca="1" si="39"/>
        <v>1.1708333333299379</v>
      </c>
      <c r="AB250" s="52"/>
    </row>
    <row r="251" spans="1:28" x14ac:dyDescent="0.25">
      <c r="A251" s="12">
        <v>245</v>
      </c>
      <c r="B251" s="26">
        <v>19363</v>
      </c>
      <c r="C251" s="27">
        <v>44806</v>
      </c>
      <c r="D251" s="28">
        <v>0.52013888888888882</v>
      </c>
      <c r="E251" s="29" t="s">
        <v>210</v>
      </c>
      <c r="F251" s="30" t="s">
        <v>106</v>
      </c>
      <c r="G251" s="31">
        <v>48200</v>
      </c>
      <c r="H251" s="31">
        <v>17340</v>
      </c>
      <c r="I251" s="19">
        <f t="shared" si="34"/>
        <v>30860</v>
      </c>
      <c r="J251" s="20">
        <f t="shared" si="40"/>
        <v>26114390</v>
      </c>
      <c r="K251" s="30" t="s">
        <v>55</v>
      </c>
      <c r="L251" s="32" t="s">
        <v>32</v>
      </c>
      <c r="M251" s="33">
        <v>29</v>
      </c>
      <c r="N251" s="55" t="str">
        <f t="shared" si="42"/>
        <v>T_A</v>
      </c>
      <c r="O251" s="34">
        <v>3486613</v>
      </c>
      <c r="P251" s="27">
        <v>44806</v>
      </c>
      <c r="Q251" s="36">
        <v>0.98472222222222217</v>
      </c>
      <c r="R251" s="37">
        <v>48160</v>
      </c>
      <c r="S251" s="37">
        <v>17240</v>
      </c>
      <c r="T251" s="21">
        <f t="shared" si="35"/>
        <v>30920</v>
      </c>
      <c r="U251" s="22">
        <f t="shared" si="41"/>
        <v>26100670</v>
      </c>
      <c r="V251" s="117" t="s">
        <v>157</v>
      </c>
      <c r="W251" s="118" t="s">
        <v>102</v>
      </c>
      <c r="X251" s="23">
        <f t="shared" si="36"/>
        <v>60</v>
      </c>
      <c r="Y251" s="24">
        <f t="shared" si="37"/>
        <v>1.9442644199611147E-3</v>
      </c>
      <c r="Z251" s="25" t="str">
        <f t="shared" si="38"/>
        <v>Descargado</v>
      </c>
      <c r="AA251" s="25">
        <f t="shared" ca="1" si="39"/>
        <v>0.46458333333430346</v>
      </c>
      <c r="AB251" s="52"/>
    </row>
    <row r="252" spans="1:28" x14ac:dyDescent="0.25">
      <c r="A252" s="12">
        <v>246</v>
      </c>
      <c r="B252" s="26">
        <v>19407</v>
      </c>
      <c r="C252" s="27">
        <v>44806</v>
      </c>
      <c r="D252" s="28">
        <v>0.5854166666666667</v>
      </c>
      <c r="E252" s="29" t="s">
        <v>191</v>
      </c>
      <c r="F252" s="30" t="s">
        <v>106</v>
      </c>
      <c r="G252" s="31">
        <v>47680</v>
      </c>
      <c r="H252" s="31">
        <v>17430</v>
      </c>
      <c r="I252" s="19">
        <f t="shared" si="34"/>
        <v>30250</v>
      </c>
      <c r="J252" s="20">
        <f t="shared" si="40"/>
        <v>26144640</v>
      </c>
      <c r="K252" s="30" t="s">
        <v>69</v>
      </c>
      <c r="L252" s="32" t="s">
        <v>32</v>
      </c>
      <c r="M252" s="33">
        <v>30</v>
      </c>
      <c r="N252" s="55" t="str">
        <f t="shared" si="42"/>
        <v>T_C</v>
      </c>
      <c r="O252" s="34">
        <v>3486624</v>
      </c>
      <c r="P252" s="27">
        <v>44806</v>
      </c>
      <c r="Q252" s="36">
        <v>0.98958333333333337</v>
      </c>
      <c r="R252" s="37">
        <v>47580</v>
      </c>
      <c r="S252" s="37">
        <v>17280</v>
      </c>
      <c r="T252" s="21">
        <f t="shared" si="35"/>
        <v>30300</v>
      </c>
      <c r="U252" s="22">
        <f t="shared" si="41"/>
        <v>26130970</v>
      </c>
      <c r="V252" s="117" t="s">
        <v>157</v>
      </c>
      <c r="W252" s="118" t="s">
        <v>102</v>
      </c>
      <c r="X252" s="23">
        <f t="shared" si="36"/>
        <v>50</v>
      </c>
      <c r="Y252" s="24">
        <f t="shared" si="37"/>
        <v>1.652892561983471E-3</v>
      </c>
      <c r="Z252" s="25" t="str">
        <f t="shared" si="38"/>
        <v>Descargado</v>
      </c>
      <c r="AA252" s="25">
        <f t="shared" ca="1" si="39"/>
        <v>0.40416666666715173</v>
      </c>
      <c r="AB252" s="52"/>
    </row>
    <row r="253" spans="1:28" x14ac:dyDescent="0.25">
      <c r="A253" s="12">
        <v>247</v>
      </c>
      <c r="B253" s="26">
        <v>19408</v>
      </c>
      <c r="C253" s="27">
        <v>44806</v>
      </c>
      <c r="D253" s="28">
        <v>0.59444444444444444</v>
      </c>
      <c r="E253" s="29" t="s">
        <v>171</v>
      </c>
      <c r="F253" s="30" t="s">
        <v>106</v>
      </c>
      <c r="G253" s="31">
        <v>47480</v>
      </c>
      <c r="H253" s="31">
        <v>17430</v>
      </c>
      <c r="I253" s="19">
        <f t="shared" si="34"/>
        <v>30050</v>
      </c>
      <c r="J253" s="20">
        <f t="shared" si="40"/>
        <v>26174690</v>
      </c>
      <c r="K253" s="30" t="s">
        <v>69</v>
      </c>
      <c r="L253" s="32" t="s">
        <v>32</v>
      </c>
      <c r="M253" s="33">
        <v>30</v>
      </c>
      <c r="N253" s="55" t="str">
        <f t="shared" si="42"/>
        <v>T_C</v>
      </c>
      <c r="O253" s="34">
        <v>3486864</v>
      </c>
      <c r="P253" s="27">
        <v>44807</v>
      </c>
      <c r="Q253" s="36">
        <v>0.32291666666666669</v>
      </c>
      <c r="R253" s="37">
        <v>47380</v>
      </c>
      <c r="S253" s="37">
        <v>17350</v>
      </c>
      <c r="T253" s="21">
        <f t="shared" si="35"/>
        <v>30030</v>
      </c>
      <c r="U253" s="22">
        <f t="shared" si="41"/>
        <v>26161000</v>
      </c>
      <c r="V253" s="117" t="s">
        <v>158</v>
      </c>
      <c r="W253" s="118" t="s">
        <v>102</v>
      </c>
      <c r="X253" s="23">
        <f t="shared" si="36"/>
        <v>-20</v>
      </c>
      <c r="Y253" s="24">
        <f t="shared" si="37"/>
        <v>-6.6555740432612314E-4</v>
      </c>
      <c r="Z253" s="25" t="str">
        <f t="shared" si="38"/>
        <v>Descargado</v>
      </c>
      <c r="AA253" s="25">
        <f t="shared" ca="1" si="39"/>
        <v>0.72847222221753327</v>
      </c>
      <c r="AB253" s="52"/>
    </row>
    <row r="254" spans="1:28" x14ac:dyDescent="0.25">
      <c r="A254" s="12">
        <v>248</v>
      </c>
      <c r="B254" s="26">
        <v>19406</v>
      </c>
      <c r="C254" s="27">
        <v>44806</v>
      </c>
      <c r="D254" s="28">
        <v>0.60763888888888895</v>
      </c>
      <c r="E254" s="29" t="s">
        <v>256</v>
      </c>
      <c r="F254" s="30" t="s">
        <v>106</v>
      </c>
      <c r="G254" s="31">
        <v>48300</v>
      </c>
      <c r="H254" s="31">
        <v>17460</v>
      </c>
      <c r="I254" s="19">
        <f t="shared" si="34"/>
        <v>30840</v>
      </c>
      <c r="J254" s="20">
        <f t="shared" si="40"/>
        <v>26205530</v>
      </c>
      <c r="K254" s="30" t="s">
        <v>177</v>
      </c>
      <c r="L254" s="32" t="s">
        <v>32</v>
      </c>
      <c r="M254" s="33">
        <v>26</v>
      </c>
      <c r="N254" s="55" t="str">
        <f t="shared" si="42"/>
        <v>T_D</v>
      </c>
      <c r="O254" s="34">
        <v>3486625</v>
      </c>
      <c r="P254" s="27">
        <v>44806</v>
      </c>
      <c r="Q254" s="36">
        <v>0.9902777777777777</v>
      </c>
      <c r="R254" s="37">
        <v>48180</v>
      </c>
      <c r="S254" s="37">
        <v>17390</v>
      </c>
      <c r="T254" s="21">
        <f t="shared" si="35"/>
        <v>30790</v>
      </c>
      <c r="U254" s="22">
        <f t="shared" si="41"/>
        <v>26191790</v>
      </c>
      <c r="V254" s="117" t="s">
        <v>157</v>
      </c>
      <c r="W254" s="118" t="s">
        <v>102</v>
      </c>
      <c r="X254" s="23">
        <f t="shared" si="36"/>
        <v>-50</v>
      </c>
      <c r="Y254" s="24">
        <f t="shared" si="37"/>
        <v>-1.6212710765239949E-3</v>
      </c>
      <c r="Z254" s="25" t="str">
        <f t="shared" si="38"/>
        <v>Descargado</v>
      </c>
      <c r="AA254" s="25">
        <f t="shared" ca="1" si="39"/>
        <v>0.382638888884685</v>
      </c>
      <c r="AB254" s="52"/>
    </row>
    <row r="255" spans="1:28" x14ac:dyDescent="0.25">
      <c r="A255" s="12">
        <v>249</v>
      </c>
      <c r="B255" s="26">
        <v>19414</v>
      </c>
      <c r="C255" s="27">
        <v>44806</v>
      </c>
      <c r="D255" s="28">
        <v>0.62152777777777779</v>
      </c>
      <c r="E255" s="29" t="s">
        <v>180</v>
      </c>
      <c r="F255" s="30" t="s">
        <v>106</v>
      </c>
      <c r="G255" s="31">
        <v>48140</v>
      </c>
      <c r="H255" s="31">
        <v>17270</v>
      </c>
      <c r="I255" s="19">
        <f t="shared" si="34"/>
        <v>30870</v>
      </c>
      <c r="J255" s="20">
        <f t="shared" si="40"/>
        <v>26236400</v>
      </c>
      <c r="K255" s="30" t="s">
        <v>69</v>
      </c>
      <c r="L255" s="32" t="s">
        <v>32</v>
      </c>
      <c r="M255" s="33">
        <v>30</v>
      </c>
      <c r="N255" s="55" t="str">
        <f t="shared" si="42"/>
        <v>T_C</v>
      </c>
      <c r="O255" s="34">
        <v>3487004</v>
      </c>
      <c r="P255" s="27">
        <v>44807</v>
      </c>
      <c r="Q255" s="36">
        <v>0.35069444444444442</v>
      </c>
      <c r="R255" s="37">
        <v>48040</v>
      </c>
      <c r="S255" s="37">
        <v>17040</v>
      </c>
      <c r="T255" s="21">
        <f t="shared" si="35"/>
        <v>31000</v>
      </c>
      <c r="U255" s="22">
        <f t="shared" si="41"/>
        <v>26222790</v>
      </c>
      <c r="V255" s="117" t="s">
        <v>158</v>
      </c>
      <c r="W255" s="118" t="s">
        <v>102</v>
      </c>
      <c r="X255" s="23">
        <f t="shared" si="36"/>
        <v>130</v>
      </c>
      <c r="Y255" s="24">
        <f t="shared" si="37"/>
        <v>4.2112082928409461E-3</v>
      </c>
      <c r="Z255" s="25" t="str">
        <f t="shared" si="38"/>
        <v>Descargado</v>
      </c>
      <c r="AA255" s="25">
        <f t="shared" ca="1" si="39"/>
        <v>0.72916666666424135</v>
      </c>
      <c r="AB255" s="52"/>
    </row>
    <row r="256" spans="1:28" x14ac:dyDescent="0.25">
      <c r="A256" s="12">
        <v>250</v>
      </c>
      <c r="B256" s="26">
        <v>19413</v>
      </c>
      <c r="C256" s="27">
        <v>44806</v>
      </c>
      <c r="D256" s="28">
        <v>0.63055555555555554</v>
      </c>
      <c r="E256" s="29" t="s">
        <v>288</v>
      </c>
      <c r="F256" s="30" t="s">
        <v>106</v>
      </c>
      <c r="G256" s="31">
        <v>47360</v>
      </c>
      <c r="H256" s="31">
        <v>16970</v>
      </c>
      <c r="I256" s="19">
        <f t="shared" si="34"/>
        <v>30390</v>
      </c>
      <c r="J256" s="20">
        <f t="shared" si="40"/>
        <v>26266790</v>
      </c>
      <c r="K256" s="30" t="s">
        <v>69</v>
      </c>
      <c r="L256" s="32" t="s">
        <v>32</v>
      </c>
      <c r="M256" s="33">
        <v>30</v>
      </c>
      <c r="N256" s="55" t="str">
        <f t="shared" si="42"/>
        <v>T_C</v>
      </c>
      <c r="O256" s="34">
        <v>3487124</v>
      </c>
      <c r="P256" s="27">
        <v>44807</v>
      </c>
      <c r="Q256" s="36">
        <v>0.3756944444444445</v>
      </c>
      <c r="R256" s="37">
        <v>47340</v>
      </c>
      <c r="S256" s="37">
        <v>16980</v>
      </c>
      <c r="T256" s="21">
        <f t="shared" si="35"/>
        <v>30360</v>
      </c>
      <c r="U256" s="22">
        <f t="shared" si="41"/>
        <v>26253150</v>
      </c>
      <c r="V256" s="117" t="s">
        <v>158</v>
      </c>
      <c r="W256" s="118" t="s">
        <v>102</v>
      </c>
      <c r="X256" s="23">
        <f t="shared" si="36"/>
        <v>-30</v>
      </c>
      <c r="Y256" s="24">
        <f t="shared" si="37"/>
        <v>-9.871668311944718E-4</v>
      </c>
      <c r="Z256" s="25" t="str">
        <f t="shared" si="38"/>
        <v>Descargado</v>
      </c>
      <c r="AA256" s="25">
        <f t="shared" ca="1" si="39"/>
        <v>0.74513888888759539</v>
      </c>
      <c r="AB256" s="52"/>
    </row>
    <row r="257" spans="1:28" x14ac:dyDescent="0.25">
      <c r="A257" s="12">
        <v>251</v>
      </c>
      <c r="B257" s="26">
        <v>19421</v>
      </c>
      <c r="C257" s="27">
        <v>44806</v>
      </c>
      <c r="D257" s="28">
        <v>0.6333333333333333</v>
      </c>
      <c r="E257" s="29" t="s">
        <v>289</v>
      </c>
      <c r="F257" s="30" t="s">
        <v>106</v>
      </c>
      <c r="G257" s="31">
        <v>51980</v>
      </c>
      <c r="H257" s="31">
        <v>19060</v>
      </c>
      <c r="I257" s="19">
        <f t="shared" si="34"/>
        <v>32920</v>
      </c>
      <c r="J257" s="20">
        <f t="shared" si="40"/>
        <v>26299710</v>
      </c>
      <c r="K257" s="30" t="s">
        <v>69</v>
      </c>
      <c r="L257" s="32" t="s">
        <v>25</v>
      </c>
      <c r="M257" s="33">
        <v>30</v>
      </c>
      <c r="N257" s="55" t="str">
        <f t="shared" si="42"/>
        <v>T_C</v>
      </c>
      <c r="O257" s="34">
        <v>3486622</v>
      </c>
      <c r="P257" s="27">
        <v>44806</v>
      </c>
      <c r="Q257" s="36">
        <v>0.99375000000000002</v>
      </c>
      <c r="R257" s="37">
        <v>51800</v>
      </c>
      <c r="S257" s="37">
        <v>17930</v>
      </c>
      <c r="T257" s="21">
        <f t="shared" si="35"/>
        <v>33870</v>
      </c>
      <c r="U257" s="22">
        <f t="shared" si="41"/>
        <v>26287020</v>
      </c>
      <c r="V257" s="117" t="s">
        <v>157</v>
      </c>
      <c r="W257" s="118" t="s">
        <v>102</v>
      </c>
      <c r="X257" s="23">
        <f t="shared" si="36"/>
        <v>950</v>
      </c>
      <c r="Y257" s="24">
        <f t="shared" si="37"/>
        <v>2.8857837181044958E-2</v>
      </c>
      <c r="Z257" s="25" t="str">
        <f t="shared" si="38"/>
        <v>Descargado</v>
      </c>
      <c r="AA257" s="25">
        <f t="shared" ca="1" si="39"/>
        <v>0.36041666667006211</v>
      </c>
      <c r="AB257" s="52"/>
    </row>
    <row r="258" spans="1:28" x14ac:dyDescent="0.25">
      <c r="A258" s="12">
        <v>252</v>
      </c>
      <c r="B258" s="26">
        <v>19422</v>
      </c>
      <c r="C258" s="27">
        <v>44806</v>
      </c>
      <c r="D258" s="28">
        <v>0.63541666666666663</v>
      </c>
      <c r="E258" s="29" t="s">
        <v>290</v>
      </c>
      <c r="F258" s="30" t="s">
        <v>106</v>
      </c>
      <c r="G258" s="31">
        <v>52240</v>
      </c>
      <c r="H258" s="31">
        <v>17930</v>
      </c>
      <c r="I258" s="19">
        <f t="shared" si="34"/>
        <v>34310</v>
      </c>
      <c r="J258" s="20">
        <f t="shared" si="40"/>
        <v>26334020</v>
      </c>
      <c r="K258" s="30" t="s">
        <v>69</v>
      </c>
      <c r="L258" s="32" t="s">
        <v>25</v>
      </c>
      <c r="M258" s="33">
        <v>30</v>
      </c>
      <c r="N258" s="55" t="str">
        <f t="shared" si="42"/>
        <v>T_C</v>
      </c>
      <c r="O258" s="34">
        <v>3486617</v>
      </c>
      <c r="P258" s="27">
        <v>44806</v>
      </c>
      <c r="Q258" s="36">
        <v>0.97986111111111107</v>
      </c>
      <c r="R258" s="37">
        <v>52140</v>
      </c>
      <c r="S258" s="37">
        <v>17820</v>
      </c>
      <c r="T258" s="21">
        <f t="shared" si="35"/>
        <v>34320</v>
      </c>
      <c r="U258" s="22">
        <f t="shared" si="41"/>
        <v>26321340</v>
      </c>
      <c r="V258" s="117" t="s">
        <v>157</v>
      </c>
      <c r="W258" s="118" t="s">
        <v>102</v>
      </c>
      <c r="X258" s="23">
        <f t="shared" si="36"/>
        <v>10</v>
      </c>
      <c r="Y258" s="24">
        <f t="shared" si="37"/>
        <v>2.9146021568055963E-4</v>
      </c>
      <c r="Z258" s="25" t="str">
        <f t="shared" si="38"/>
        <v>Descargado</v>
      </c>
      <c r="AA258" s="25">
        <f t="shared" ca="1" si="39"/>
        <v>0.34444444444670808</v>
      </c>
      <c r="AB258" s="52"/>
    </row>
    <row r="259" spans="1:28" x14ac:dyDescent="0.25">
      <c r="A259" s="12">
        <v>253</v>
      </c>
      <c r="B259" s="26">
        <v>19423</v>
      </c>
      <c r="C259" s="27">
        <v>44806</v>
      </c>
      <c r="D259" s="28">
        <v>0.64861111111111114</v>
      </c>
      <c r="E259" s="29" t="s">
        <v>202</v>
      </c>
      <c r="F259" s="30" t="s">
        <v>106</v>
      </c>
      <c r="G259" s="31">
        <v>49060</v>
      </c>
      <c r="H259" s="31">
        <v>17610</v>
      </c>
      <c r="I259" s="19">
        <f t="shared" si="34"/>
        <v>31450</v>
      </c>
      <c r="J259" s="20">
        <f t="shared" si="40"/>
        <v>26365470</v>
      </c>
      <c r="K259" s="30" t="s">
        <v>69</v>
      </c>
      <c r="L259" s="32" t="s">
        <v>32</v>
      </c>
      <c r="M259" s="33">
        <v>30</v>
      </c>
      <c r="N259" s="55" t="str">
        <f t="shared" si="42"/>
        <v>T_C</v>
      </c>
      <c r="O259" s="34">
        <v>3486944</v>
      </c>
      <c r="P259" s="27">
        <v>44807</v>
      </c>
      <c r="Q259" s="36">
        <v>0.33055555555555555</v>
      </c>
      <c r="R259" s="37">
        <v>49060</v>
      </c>
      <c r="S259" s="37">
        <v>17570</v>
      </c>
      <c r="T259" s="21">
        <f t="shared" si="35"/>
        <v>31490</v>
      </c>
      <c r="U259" s="22">
        <f t="shared" si="41"/>
        <v>26352830</v>
      </c>
      <c r="V259" s="117" t="s">
        <v>158</v>
      </c>
      <c r="W259" s="118" t="s">
        <v>102</v>
      </c>
      <c r="X259" s="23">
        <f t="shared" si="36"/>
        <v>40</v>
      </c>
      <c r="Y259" s="24">
        <f t="shared" si="37"/>
        <v>1.2718600953895071E-3</v>
      </c>
      <c r="Z259" s="25" t="str">
        <f t="shared" si="38"/>
        <v>Descargado</v>
      </c>
      <c r="AA259" s="25">
        <f t="shared" ca="1" si="39"/>
        <v>0.68194444444816327</v>
      </c>
      <c r="AB259" s="52"/>
    </row>
    <row r="260" spans="1:28" x14ac:dyDescent="0.25">
      <c r="A260" s="12">
        <v>254</v>
      </c>
      <c r="B260" s="26">
        <v>19430</v>
      </c>
      <c r="C260" s="27">
        <v>44806</v>
      </c>
      <c r="D260" s="28">
        <v>0.65694444444444444</v>
      </c>
      <c r="E260" s="29" t="s">
        <v>204</v>
      </c>
      <c r="F260" s="30" t="s">
        <v>106</v>
      </c>
      <c r="G260" s="31">
        <v>48520</v>
      </c>
      <c r="H260" s="31">
        <v>17940</v>
      </c>
      <c r="I260" s="19">
        <f t="shared" si="34"/>
        <v>30580</v>
      </c>
      <c r="J260" s="20">
        <f t="shared" si="40"/>
        <v>26396050</v>
      </c>
      <c r="K260" s="30" t="s">
        <v>69</v>
      </c>
      <c r="L260" s="32" t="s">
        <v>32</v>
      </c>
      <c r="M260" s="33">
        <v>30</v>
      </c>
      <c r="N260" s="55" t="str">
        <f t="shared" si="42"/>
        <v>T_C</v>
      </c>
      <c r="O260" s="34">
        <v>3487564</v>
      </c>
      <c r="P260" s="27">
        <v>44807</v>
      </c>
      <c r="Q260" s="36">
        <v>0.4458333333333333</v>
      </c>
      <c r="R260" s="37">
        <v>48340</v>
      </c>
      <c r="S260" s="37">
        <v>17740</v>
      </c>
      <c r="T260" s="21">
        <f t="shared" si="35"/>
        <v>30600</v>
      </c>
      <c r="U260" s="22">
        <f t="shared" si="41"/>
        <v>26383430</v>
      </c>
      <c r="V260" s="117" t="s">
        <v>158</v>
      </c>
      <c r="W260" s="118" t="s">
        <v>102</v>
      </c>
      <c r="X260" s="23">
        <f t="shared" si="36"/>
        <v>20</v>
      </c>
      <c r="Y260" s="24">
        <f t="shared" si="37"/>
        <v>6.5402223675604975E-4</v>
      </c>
      <c r="Z260" s="25" t="str">
        <f t="shared" si="38"/>
        <v>Descargado</v>
      </c>
      <c r="AA260" s="25">
        <f t="shared" ca="1" si="39"/>
        <v>0.788888888884685</v>
      </c>
      <c r="AB260" s="52"/>
    </row>
    <row r="261" spans="1:28" x14ac:dyDescent="0.25">
      <c r="A261" s="12">
        <v>255</v>
      </c>
      <c r="B261" s="26">
        <v>19445</v>
      </c>
      <c r="C261" s="27">
        <v>44806</v>
      </c>
      <c r="D261" s="28">
        <v>0.66805555555555562</v>
      </c>
      <c r="E261" s="29" t="s">
        <v>291</v>
      </c>
      <c r="F261" s="30" t="s">
        <v>106</v>
      </c>
      <c r="G261" s="31">
        <v>52140</v>
      </c>
      <c r="H261" s="31">
        <v>18220</v>
      </c>
      <c r="I261" s="19">
        <f t="shared" si="34"/>
        <v>33920</v>
      </c>
      <c r="J261" s="20">
        <f t="shared" si="40"/>
        <v>26429970</v>
      </c>
      <c r="K261" s="30" t="s">
        <v>56</v>
      </c>
      <c r="L261" s="32" t="s">
        <v>25</v>
      </c>
      <c r="M261" s="33">
        <v>28</v>
      </c>
      <c r="N261" s="55" t="str">
        <f t="shared" si="42"/>
        <v>T_B</v>
      </c>
      <c r="O261" s="34">
        <v>3487264</v>
      </c>
      <c r="P261" s="27">
        <v>44807</v>
      </c>
      <c r="Q261" s="36">
        <v>0.39583333333333331</v>
      </c>
      <c r="R261" s="37">
        <v>52040</v>
      </c>
      <c r="S261" s="37">
        <v>18310</v>
      </c>
      <c r="T261" s="21">
        <f t="shared" si="35"/>
        <v>33730</v>
      </c>
      <c r="U261" s="22">
        <f t="shared" si="41"/>
        <v>26417160</v>
      </c>
      <c r="V261" s="117" t="s">
        <v>157</v>
      </c>
      <c r="W261" s="118" t="s">
        <v>102</v>
      </c>
      <c r="X261" s="23">
        <f t="shared" si="36"/>
        <v>-190</v>
      </c>
      <c r="Y261" s="24">
        <f t="shared" si="37"/>
        <v>-5.6014150943396223E-3</v>
      </c>
      <c r="Z261" s="25" t="str">
        <f t="shared" si="38"/>
        <v>Descargado</v>
      </c>
      <c r="AA261" s="25">
        <f t="shared" ca="1" si="39"/>
        <v>0.72777777777810115</v>
      </c>
      <c r="AB261" s="52"/>
    </row>
    <row r="262" spans="1:28" x14ac:dyDescent="0.25">
      <c r="A262" s="12">
        <v>256</v>
      </c>
      <c r="B262" s="26">
        <v>19431</v>
      </c>
      <c r="C262" s="27">
        <v>44806</v>
      </c>
      <c r="D262" s="28">
        <v>0.67152777777777783</v>
      </c>
      <c r="E262" s="29" t="s">
        <v>292</v>
      </c>
      <c r="F262" s="30" t="s">
        <v>106</v>
      </c>
      <c r="G262" s="31">
        <v>52140</v>
      </c>
      <c r="H262" s="31">
        <v>17960</v>
      </c>
      <c r="I262" s="19">
        <f t="shared" ref="I262:I325" si="43">IF(U262=0,0,(G262-H262))</f>
        <v>34180</v>
      </c>
      <c r="J262" s="20">
        <f t="shared" si="40"/>
        <v>26464150</v>
      </c>
      <c r="K262" s="30" t="s">
        <v>56</v>
      </c>
      <c r="L262" s="32" t="s">
        <v>25</v>
      </c>
      <c r="M262" s="33">
        <v>32</v>
      </c>
      <c r="N262" s="55" t="str">
        <f t="shared" si="42"/>
        <v>T_B</v>
      </c>
      <c r="O262" s="34">
        <v>3497265</v>
      </c>
      <c r="P262" s="27">
        <v>44810</v>
      </c>
      <c r="Q262" s="36">
        <v>0.76944444444444438</v>
      </c>
      <c r="R262" s="37">
        <v>52180</v>
      </c>
      <c r="S262" s="37">
        <v>18030</v>
      </c>
      <c r="T262" s="21">
        <f t="shared" ref="T262:T325" si="44">R262-S262</f>
        <v>34150</v>
      </c>
      <c r="U262" s="22">
        <f t="shared" si="41"/>
        <v>26451310</v>
      </c>
      <c r="V262" s="117" t="s">
        <v>157</v>
      </c>
      <c r="W262" s="118" t="s">
        <v>102</v>
      </c>
      <c r="X262" s="23">
        <f t="shared" ref="X262:X325" si="45">IF(T262&gt;0,IF((T262-I262)=0,0.00001,(T262-I262)),0)</f>
        <v>-30</v>
      </c>
      <c r="Y262" s="24">
        <f t="shared" ref="Y262:Y325" si="46">(T262-I262)/I262</f>
        <v>-8.7770626097132822E-4</v>
      </c>
      <c r="Z262" s="25" t="str">
        <f t="shared" ref="Z262:Z325" si="47">IF(E262&gt;0,IF((P262+Q262)&gt;0,"Descargado","En Transito"),"")</f>
        <v>Descargado</v>
      </c>
      <c r="AA262" s="25">
        <f t="shared" ref="AA262:AA325" ca="1" si="48">IF(E262&gt;0,IF(P262=0,((NOW())-(C262+D262)),((P262+Q262)-(C262+D262))),"")</f>
        <v>4.0979166666656965</v>
      </c>
      <c r="AB262" s="52"/>
    </row>
    <row r="263" spans="1:28" x14ac:dyDescent="0.25">
      <c r="A263" s="12">
        <v>257</v>
      </c>
      <c r="B263" s="26">
        <v>19440</v>
      </c>
      <c r="C263" s="27">
        <v>44806</v>
      </c>
      <c r="D263" s="28">
        <v>0.67847222222222225</v>
      </c>
      <c r="E263" s="29" t="s">
        <v>293</v>
      </c>
      <c r="F263" s="30" t="s">
        <v>106</v>
      </c>
      <c r="G263" s="31">
        <v>51580</v>
      </c>
      <c r="H263" s="31">
        <v>17990</v>
      </c>
      <c r="I263" s="19">
        <f t="shared" si="43"/>
        <v>33590</v>
      </c>
      <c r="J263" s="20">
        <f t="shared" ref="J263:J326" si="49">IF(I263&gt;0,(I263+J262),0)</f>
        <v>26497740</v>
      </c>
      <c r="K263" s="30" t="s">
        <v>56</v>
      </c>
      <c r="L263" s="32" t="s">
        <v>25</v>
      </c>
      <c r="M263" s="33">
        <v>28</v>
      </c>
      <c r="N263" s="55" t="str">
        <f t="shared" si="42"/>
        <v>T_B</v>
      </c>
      <c r="O263" s="34">
        <v>3487704</v>
      </c>
      <c r="P263" s="27">
        <v>44807</v>
      </c>
      <c r="Q263" s="36">
        <v>0.46180555555555558</v>
      </c>
      <c r="R263" s="37">
        <v>51800</v>
      </c>
      <c r="S263" s="37">
        <v>18280</v>
      </c>
      <c r="T263" s="21">
        <f t="shared" si="44"/>
        <v>33520</v>
      </c>
      <c r="U263" s="22">
        <f t="shared" ref="U263:U326" si="50">IF(T263&gt;0,(T263+U262),0)</f>
        <v>26484830</v>
      </c>
      <c r="V263" s="117" t="s">
        <v>157</v>
      </c>
      <c r="W263" s="118" t="s">
        <v>102</v>
      </c>
      <c r="X263" s="23">
        <f t="shared" si="45"/>
        <v>-70</v>
      </c>
      <c r="Y263" s="24">
        <f t="shared" si="46"/>
        <v>-2.0839535576064306E-3</v>
      </c>
      <c r="Z263" s="25" t="str">
        <f t="shared" si="47"/>
        <v>Descargado</v>
      </c>
      <c r="AA263" s="25">
        <f t="shared" ca="1" si="48"/>
        <v>0.78333333333284827</v>
      </c>
      <c r="AB263" s="52"/>
    </row>
    <row r="264" spans="1:28" x14ac:dyDescent="0.25">
      <c r="A264" s="12">
        <v>258</v>
      </c>
      <c r="B264" s="26">
        <v>19446</v>
      </c>
      <c r="C264" s="27">
        <v>44806</v>
      </c>
      <c r="D264" s="28">
        <v>0.69513888888888886</v>
      </c>
      <c r="E264" s="29" t="s">
        <v>247</v>
      </c>
      <c r="F264" s="30" t="s">
        <v>106</v>
      </c>
      <c r="G264" s="31">
        <v>47940</v>
      </c>
      <c r="H264" s="31">
        <v>16710</v>
      </c>
      <c r="I264" s="19">
        <f t="shared" si="43"/>
        <v>31230</v>
      </c>
      <c r="J264" s="20">
        <f t="shared" si="49"/>
        <v>26528970</v>
      </c>
      <c r="K264" s="30" t="s">
        <v>55</v>
      </c>
      <c r="L264" s="32" t="s">
        <v>32</v>
      </c>
      <c r="M264" s="33">
        <v>29</v>
      </c>
      <c r="N264" s="55" t="str">
        <f t="shared" si="42"/>
        <v>T_A</v>
      </c>
      <c r="O264" s="34">
        <v>3487244</v>
      </c>
      <c r="P264" s="27">
        <v>44807</v>
      </c>
      <c r="Q264" s="36">
        <v>0.3888888888888889</v>
      </c>
      <c r="R264" s="37">
        <v>47980</v>
      </c>
      <c r="S264" s="37">
        <v>16680</v>
      </c>
      <c r="T264" s="21">
        <f t="shared" si="44"/>
        <v>31300</v>
      </c>
      <c r="U264" s="22">
        <f t="shared" si="50"/>
        <v>26516130</v>
      </c>
      <c r="V264" s="117" t="s">
        <v>157</v>
      </c>
      <c r="W264" s="118" t="s">
        <v>102</v>
      </c>
      <c r="X264" s="23">
        <f t="shared" si="45"/>
        <v>70</v>
      </c>
      <c r="Y264" s="24">
        <f t="shared" si="46"/>
        <v>2.2414345180915788E-3</v>
      </c>
      <c r="Z264" s="25" t="str">
        <f t="shared" si="47"/>
        <v>Descargado</v>
      </c>
      <c r="AA264" s="25">
        <f t="shared" ca="1" si="48"/>
        <v>0.69374999999854481</v>
      </c>
      <c r="AB264" s="52"/>
    </row>
    <row r="265" spans="1:28" x14ac:dyDescent="0.25">
      <c r="A265" s="12">
        <v>259</v>
      </c>
      <c r="B265" s="26">
        <v>19447</v>
      </c>
      <c r="C265" s="27">
        <v>44806</v>
      </c>
      <c r="D265" s="28">
        <v>0.70000000000000007</v>
      </c>
      <c r="E265" s="29" t="s">
        <v>186</v>
      </c>
      <c r="F265" s="30" t="s">
        <v>106</v>
      </c>
      <c r="G265" s="31">
        <v>48160</v>
      </c>
      <c r="H265" s="31">
        <v>17280</v>
      </c>
      <c r="I265" s="19">
        <f t="shared" si="43"/>
        <v>30880</v>
      </c>
      <c r="J265" s="20">
        <f t="shared" si="49"/>
        <v>26559850</v>
      </c>
      <c r="K265" s="30" t="s">
        <v>55</v>
      </c>
      <c r="L265" s="32" t="s">
        <v>32</v>
      </c>
      <c r="M265" s="33">
        <v>29</v>
      </c>
      <c r="N265" s="55" t="str">
        <f t="shared" ref="N265:N328" si="51">IF(R265=0,"",IF(K265="0X50  MM T 2","T_B",IF(K265="0X50  MM T 1","T_A",IF(K265="TERMICO 0X50","T_CMAX",IF(K265="0X50  MM T 4","T_D",IF(K265="0X50  MM T 3","T_C",IF(K265="0X12  MM T 1","T_A1",IF(K265="0X50 MM","CNR",""))))))))</f>
        <v>T_A</v>
      </c>
      <c r="O265" s="34">
        <v>3488324</v>
      </c>
      <c r="P265" s="27">
        <v>44807</v>
      </c>
      <c r="Q265" s="36">
        <v>0.59166666666666667</v>
      </c>
      <c r="R265" s="37">
        <v>48100</v>
      </c>
      <c r="S265" s="37">
        <v>17140</v>
      </c>
      <c r="T265" s="21">
        <f t="shared" si="44"/>
        <v>30960</v>
      </c>
      <c r="U265" s="22">
        <f t="shared" si="50"/>
        <v>26547090</v>
      </c>
      <c r="V265" s="117" t="s">
        <v>157</v>
      </c>
      <c r="W265" s="118" t="s">
        <v>102</v>
      </c>
      <c r="X265" s="23">
        <f t="shared" si="45"/>
        <v>80</v>
      </c>
      <c r="Y265" s="24">
        <f t="shared" si="46"/>
        <v>2.5906735751295338E-3</v>
      </c>
      <c r="Z265" s="25" t="str">
        <f t="shared" si="47"/>
        <v>Descargado</v>
      </c>
      <c r="AA265" s="25">
        <f t="shared" ca="1" si="48"/>
        <v>0.89166666667006211</v>
      </c>
      <c r="AB265" s="52"/>
    </row>
    <row r="266" spans="1:28" x14ac:dyDescent="0.25">
      <c r="A266" s="12">
        <v>260</v>
      </c>
      <c r="B266" s="26">
        <v>19462</v>
      </c>
      <c r="C266" s="27">
        <v>44806</v>
      </c>
      <c r="D266" s="28">
        <v>0.7319444444444444</v>
      </c>
      <c r="E266" s="29" t="s">
        <v>170</v>
      </c>
      <c r="F266" s="30" t="s">
        <v>106</v>
      </c>
      <c r="G266" s="31">
        <v>48520</v>
      </c>
      <c r="H266" s="31">
        <v>17710</v>
      </c>
      <c r="I266" s="19">
        <f t="shared" si="43"/>
        <v>30810</v>
      </c>
      <c r="J266" s="20">
        <f t="shared" si="49"/>
        <v>26590660</v>
      </c>
      <c r="K266" s="30" t="s">
        <v>56</v>
      </c>
      <c r="L266" s="32" t="s">
        <v>32</v>
      </c>
      <c r="M266" s="33">
        <v>28</v>
      </c>
      <c r="N266" s="55" t="str">
        <f t="shared" si="51"/>
        <v>T_B</v>
      </c>
      <c r="O266" s="34">
        <v>3488484</v>
      </c>
      <c r="P266" s="27">
        <v>44807</v>
      </c>
      <c r="Q266" s="36">
        <v>0.59375</v>
      </c>
      <c r="R266" s="37">
        <v>48420</v>
      </c>
      <c r="S266" s="37">
        <v>17600</v>
      </c>
      <c r="T266" s="21">
        <f t="shared" si="44"/>
        <v>30820</v>
      </c>
      <c r="U266" s="22">
        <f t="shared" si="50"/>
        <v>26577910</v>
      </c>
      <c r="V266" s="117" t="s">
        <v>157</v>
      </c>
      <c r="W266" s="118" t="s">
        <v>102</v>
      </c>
      <c r="X266" s="23">
        <f t="shared" si="45"/>
        <v>10</v>
      </c>
      <c r="Y266" s="24">
        <f t="shared" si="46"/>
        <v>3.2456994482310937E-4</v>
      </c>
      <c r="Z266" s="25" t="str">
        <f t="shared" si="47"/>
        <v>Descargado</v>
      </c>
      <c r="AA266" s="25">
        <f t="shared" ca="1" si="48"/>
        <v>0.86180555555620231</v>
      </c>
      <c r="AB266" s="52"/>
    </row>
    <row r="267" spans="1:28" x14ac:dyDescent="0.25">
      <c r="A267" s="12">
        <v>261</v>
      </c>
      <c r="B267" s="26">
        <v>19463</v>
      </c>
      <c r="C267" s="27">
        <v>44806</v>
      </c>
      <c r="D267" s="28">
        <v>0.7368055555555556</v>
      </c>
      <c r="E267" s="29" t="s">
        <v>294</v>
      </c>
      <c r="F267" s="30" t="s">
        <v>106</v>
      </c>
      <c r="G267" s="31">
        <v>52160</v>
      </c>
      <c r="H267" s="31">
        <v>18830</v>
      </c>
      <c r="I267" s="19">
        <f t="shared" si="43"/>
        <v>33330</v>
      </c>
      <c r="J267" s="20">
        <f t="shared" si="49"/>
        <v>26623990</v>
      </c>
      <c r="K267" s="30" t="s">
        <v>55</v>
      </c>
      <c r="L267" s="32" t="s">
        <v>25</v>
      </c>
      <c r="M267" s="33">
        <v>29</v>
      </c>
      <c r="N267" s="55" t="str">
        <f t="shared" si="51"/>
        <v>T_A</v>
      </c>
      <c r="O267" s="34">
        <v>3487664</v>
      </c>
      <c r="P267" s="27">
        <v>44807</v>
      </c>
      <c r="Q267" s="36">
        <v>0.4513888888888889</v>
      </c>
      <c r="R267" s="37">
        <v>52080</v>
      </c>
      <c r="S267" s="37">
        <v>18770</v>
      </c>
      <c r="T267" s="21">
        <f t="shared" si="44"/>
        <v>33310</v>
      </c>
      <c r="U267" s="22">
        <f t="shared" si="50"/>
        <v>26611220</v>
      </c>
      <c r="V267" s="117" t="s">
        <v>157</v>
      </c>
      <c r="W267" s="118" t="s">
        <v>102</v>
      </c>
      <c r="X267" s="23">
        <f t="shared" si="45"/>
        <v>-20</v>
      </c>
      <c r="Y267" s="24">
        <f t="shared" si="46"/>
        <v>-6.0006000600060011E-4</v>
      </c>
      <c r="Z267" s="25" t="str">
        <f t="shared" si="47"/>
        <v>Descargado</v>
      </c>
      <c r="AA267" s="25">
        <f t="shared" ca="1" si="48"/>
        <v>0.71458333333430346</v>
      </c>
      <c r="AB267" s="52"/>
    </row>
    <row r="268" spans="1:28" x14ac:dyDescent="0.25">
      <c r="A268" s="12">
        <v>262</v>
      </c>
      <c r="B268" s="26">
        <v>19472</v>
      </c>
      <c r="C268" s="27">
        <v>44806</v>
      </c>
      <c r="D268" s="28">
        <v>0.74791666666666667</v>
      </c>
      <c r="E268" s="29" t="s">
        <v>295</v>
      </c>
      <c r="F268" s="30" t="s">
        <v>106</v>
      </c>
      <c r="G268" s="31">
        <v>51680</v>
      </c>
      <c r="H268" s="31">
        <v>16690</v>
      </c>
      <c r="I268" s="19">
        <f t="shared" si="43"/>
        <v>34990</v>
      </c>
      <c r="J268" s="20">
        <f t="shared" si="49"/>
        <v>26658980</v>
      </c>
      <c r="K268" s="30" t="s">
        <v>55</v>
      </c>
      <c r="L268" s="32" t="s">
        <v>25</v>
      </c>
      <c r="M268" s="33">
        <v>31</v>
      </c>
      <c r="N268" s="55" t="str">
        <f t="shared" si="51"/>
        <v>T_A</v>
      </c>
      <c r="O268" s="34">
        <v>3493904</v>
      </c>
      <c r="P268" s="27">
        <v>44809</v>
      </c>
      <c r="Q268" s="36">
        <v>0.54722222222222217</v>
      </c>
      <c r="R268" s="37">
        <v>51580</v>
      </c>
      <c r="S268" s="37">
        <v>16620</v>
      </c>
      <c r="T268" s="21">
        <f t="shared" si="44"/>
        <v>34960</v>
      </c>
      <c r="U268" s="22">
        <f t="shared" si="50"/>
        <v>26646180</v>
      </c>
      <c r="V268" s="117" t="s">
        <v>157</v>
      </c>
      <c r="W268" s="118" t="s">
        <v>102</v>
      </c>
      <c r="X268" s="23">
        <f t="shared" si="45"/>
        <v>-30</v>
      </c>
      <c r="Y268" s="24">
        <f t="shared" si="46"/>
        <v>-8.573878250928837E-4</v>
      </c>
      <c r="Z268" s="25" t="str">
        <f t="shared" si="47"/>
        <v>Descargado</v>
      </c>
      <c r="AA268" s="25">
        <f t="shared" ca="1" si="48"/>
        <v>2.7993055555562023</v>
      </c>
      <c r="AB268" s="52"/>
    </row>
    <row r="269" spans="1:28" x14ac:dyDescent="0.25">
      <c r="A269" s="12">
        <v>263</v>
      </c>
      <c r="B269" s="26">
        <v>19482</v>
      </c>
      <c r="C269" s="27">
        <v>44806</v>
      </c>
      <c r="D269" s="28">
        <v>0.7993055555555556</v>
      </c>
      <c r="E269" s="29" t="s">
        <v>296</v>
      </c>
      <c r="F269" s="30" t="s">
        <v>106</v>
      </c>
      <c r="G269" s="31">
        <v>52260</v>
      </c>
      <c r="H269" s="31">
        <v>18350</v>
      </c>
      <c r="I269" s="19">
        <f t="shared" si="43"/>
        <v>33910</v>
      </c>
      <c r="J269" s="20">
        <f t="shared" si="49"/>
        <v>26692890</v>
      </c>
      <c r="K269" s="30" t="s">
        <v>55</v>
      </c>
      <c r="L269" s="32" t="s">
        <v>25</v>
      </c>
      <c r="M269" s="33">
        <v>31</v>
      </c>
      <c r="N269" s="55" t="str">
        <f t="shared" si="51"/>
        <v>T_A</v>
      </c>
      <c r="O269" s="34">
        <v>3494804</v>
      </c>
      <c r="P269" s="27">
        <v>44809</v>
      </c>
      <c r="Q269" s="36">
        <v>0.69444444444444453</v>
      </c>
      <c r="R269" s="37">
        <v>52440</v>
      </c>
      <c r="S269" s="37">
        <v>18470</v>
      </c>
      <c r="T269" s="21">
        <f t="shared" si="44"/>
        <v>33970</v>
      </c>
      <c r="U269" s="22">
        <f t="shared" si="50"/>
        <v>26680150</v>
      </c>
      <c r="V269" s="117" t="s">
        <v>157</v>
      </c>
      <c r="W269" s="118" t="s">
        <v>102</v>
      </c>
      <c r="X269" s="23">
        <f t="shared" si="45"/>
        <v>60</v>
      </c>
      <c r="Y269" s="24">
        <f t="shared" si="46"/>
        <v>1.7693895606015924E-3</v>
      </c>
      <c r="Z269" s="25" t="str">
        <f t="shared" si="47"/>
        <v>Descargado</v>
      </c>
      <c r="AA269" s="25">
        <f t="shared" ca="1" si="48"/>
        <v>2.8951388888890506</v>
      </c>
      <c r="AB269" s="52"/>
    </row>
    <row r="270" spans="1:28" x14ac:dyDescent="0.25">
      <c r="A270" s="12">
        <v>264</v>
      </c>
      <c r="B270" s="26">
        <v>19483</v>
      </c>
      <c r="C270" s="27">
        <v>44806</v>
      </c>
      <c r="D270" s="28">
        <v>0.80555555555555547</v>
      </c>
      <c r="E270" s="29" t="s">
        <v>297</v>
      </c>
      <c r="F270" s="30" t="s">
        <v>106</v>
      </c>
      <c r="G270" s="31">
        <v>51660</v>
      </c>
      <c r="H270" s="31">
        <v>17990</v>
      </c>
      <c r="I270" s="19">
        <f t="shared" si="43"/>
        <v>33670</v>
      </c>
      <c r="J270" s="20">
        <f t="shared" si="49"/>
        <v>26726560</v>
      </c>
      <c r="K270" s="30" t="s">
        <v>55</v>
      </c>
      <c r="L270" s="32" t="s">
        <v>25</v>
      </c>
      <c r="M270" s="33">
        <v>29</v>
      </c>
      <c r="N270" s="55" t="str">
        <f t="shared" si="51"/>
        <v>T_A</v>
      </c>
      <c r="O270" s="34">
        <v>3487884</v>
      </c>
      <c r="P270" s="27">
        <v>44807</v>
      </c>
      <c r="Q270" s="36">
        <v>0.49374999999999997</v>
      </c>
      <c r="R270" s="37">
        <v>51540</v>
      </c>
      <c r="S270" s="37">
        <v>17850</v>
      </c>
      <c r="T270" s="21">
        <f t="shared" si="44"/>
        <v>33690</v>
      </c>
      <c r="U270" s="22">
        <f t="shared" si="50"/>
        <v>26713840</v>
      </c>
      <c r="V270" s="117" t="s">
        <v>157</v>
      </c>
      <c r="W270" s="118" t="s">
        <v>102</v>
      </c>
      <c r="X270" s="23">
        <f t="shared" si="45"/>
        <v>20</v>
      </c>
      <c r="Y270" s="24">
        <f t="shared" si="46"/>
        <v>5.9400059400059396E-4</v>
      </c>
      <c r="Z270" s="25" t="str">
        <f t="shared" si="47"/>
        <v>Descargado</v>
      </c>
      <c r="AA270" s="25">
        <f t="shared" ca="1" si="48"/>
        <v>0.68819444444670808</v>
      </c>
      <c r="AB270" s="52"/>
    </row>
    <row r="271" spans="1:28" x14ac:dyDescent="0.25">
      <c r="A271" s="12">
        <v>265</v>
      </c>
      <c r="B271" s="26">
        <v>19487</v>
      </c>
      <c r="C271" s="27">
        <v>44806</v>
      </c>
      <c r="D271" s="28">
        <v>0.83263888888888893</v>
      </c>
      <c r="E271" s="29" t="s">
        <v>298</v>
      </c>
      <c r="F271" s="30" t="s">
        <v>106</v>
      </c>
      <c r="G271" s="31">
        <v>48920</v>
      </c>
      <c r="H271" s="31">
        <v>17780</v>
      </c>
      <c r="I271" s="19">
        <f t="shared" si="43"/>
        <v>31140</v>
      </c>
      <c r="J271" s="20">
        <f t="shared" si="49"/>
        <v>26757700</v>
      </c>
      <c r="K271" s="30" t="s">
        <v>55</v>
      </c>
      <c r="L271" s="32" t="s">
        <v>32</v>
      </c>
      <c r="M271" s="33">
        <v>29</v>
      </c>
      <c r="N271" s="55" t="str">
        <f t="shared" si="51"/>
        <v>T_A</v>
      </c>
      <c r="O271" s="34">
        <v>3488164</v>
      </c>
      <c r="P271" s="27">
        <v>44807</v>
      </c>
      <c r="Q271" s="36">
        <v>0.56388888888888888</v>
      </c>
      <c r="R271" s="37">
        <v>49120</v>
      </c>
      <c r="S271" s="37">
        <v>17810</v>
      </c>
      <c r="T271" s="21">
        <f t="shared" si="44"/>
        <v>31310</v>
      </c>
      <c r="U271" s="22">
        <f t="shared" si="50"/>
        <v>26745150</v>
      </c>
      <c r="V271" s="117" t="s">
        <v>157</v>
      </c>
      <c r="W271" s="118" t="s">
        <v>102</v>
      </c>
      <c r="X271" s="23">
        <f t="shared" si="45"/>
        <v>170</v>
      </c>
      <c r="Y271" s="24">
        <f t="shared" si="46"/>
        <v>5.4592164418754011E-3</v>
      </c>
      <c r="Z271" s="25" t="str">
        <f t="shared" si="47"/>
        <v>Descargado</v>
      </c>
      <c r="AA271" s="25">
        <f t="shared" ca="1" si="48"/>
        <v>0.73124999999708962</v>
      </c>
      <c r="AB271" s="52"/>
    </row>
    <row r="272" spans="1:28" x14ac:dyDescent="0.25">
      <c r="A272" s="12">
        <v>266</v>
      </c>
      <c r="B272" s="26">
        <v>19488</v>
      </c>
      <c r="C272" s="27">
        <v>44806</v>
      </c>
      <c r="D272" s="28">
        <v>0.8354166666666667</v>
      </c>
      <c r="E272" s="29" t="s">
        <v>299</v>
      </c>
      <c r="F272" s="30" t="s">
        <v>106</v>
      </c>
      <c r="G272" s="31">
        <v>52420</v>
      </c>
      <c r="H272" s="31">
        <v>17390</v>
      </c>
      <c r="I272" s="19">
        <f t="shared" si="43"/>
        <v>35030</v>
      </c>
      <c r="J272" s="20">
        <f t="shared" si="49"/>
        <v>26792730</v>
      </c>
      <c r="K272" s="30" t="s">
        <v>55</v>
      </c>
      <c r="L272" s="32" t="s">
        <v>25</v>
      </c>
      <c r="M272" s="33">
        <v>29</v>
      </c>
      <c r="N272" s="55" t="str">
        <f t="shared" si="51"/>
        <v>T_A</v>
      </c>
      <c r="O272" s="34">
        <v>3488964</v>
      </c>
      <c r="P272" s="27">
        <v>44807</v>
      </c>
      <c r="Q272" s="36">
        <v>0.69513888888888886</v>
      </c>
      <c r="R272" s="37">
        <v>52440</v>
      </c>
      <c r="S272" s="37">
        <v>17260</v>
      </c>
      <c r="T272" s="21">
        <f t="shared" si="44"/>
        <v>35180</v>
      </c>
      <c r="U272" s="22">
        <f t="shared" si="50"/>
        <v>26780330</v>
      </c>
      <c r="V272" s="117" t="s">
        <v>157</v>
      </c>
      <c r="W272" s="118" t="s">
        <v>102</v>
      </c>
      <c r="X272" s="23">
        <f t="shared" si="45"/>
        <v>150</v>
      </c>
      <c r="Y272" s="24">
        <f t="shared" si="46"/>
        <v>4.2820439623180127E-3</v>
      </c>
      <c r="Z272" s="25" t="str">
        <f t="shared" si="47"/>
        <v>Descargado</v>
      </c>
      <c r="AA272" s="25">
        <f t="shared" ca="1" si="48"/>
        <v>0.85972222222335404</v>
      </c>
      <c r="AB272" s="52"/>
    </row>
    <row r="273" spans="1:28" x14ac:dyDescent="0.25">
      <c r="A273" s="12">
        <v>267</v>
      </c>
      <c r="B273" s="26">
        <v>19491</v>
      </c>
      <c r="C273" s="27">
        <v>44806</v>
      </c>
      <c r="D273" s="28">
        <v>0.84375</v>
      </c>
      <c r="E273" s="29" t="s">
        <v>300</v>
      </c>
      <c r="F273" s="30" t="s">
        <v>106</v>
      </c>
      <c r="G273" s="31">
        <v>51840</v>
      </c>
      <c r="H273" s="31">
        <v>17350</v>
      </c>
      <c r="I273" s="19">
        <f t="shared" si="43"/>
        <v>34490</v>
      </c>
      <c r="J273" s="20">
        <f t="shared" si="49"/>
        <v>26827220</v>
      </c>
      <c r="K273" s="30" t="s">
        <v>55</v>
      </c>
      <c r="L273" s="32" t="s">
        <v>25</v>
      </c>
      <c r="M273" s="33">
        <v>29</v>
      </c>
      <c r="N273" s="55" t="str">
        <f t="shared" si="51"/>
        <v>T_A</v>
      </c>
      <c r="O273" s="34">
        <v>3486924</v>
      </c>
      <c r="P273" s="27">
        <v>44807</v>
      </c>
      <c r="Q273" s="36">
        <v>0.43055555555555558</v>
      </c>
      <c r="R273" s="37">
        <v>51740</v>
      </c>
      <c r="S273" s="37">
        <v>17260</v>
      </c>
      <c r="T273" s="21">
        <f t="shared" si="44"/>
        <v>34480</v>
      </c>
      <c r="U273" s="22">
        <f t="shared" si="50"/>
        <v>26814810</v>
      </c>
      <c r="V273" s="117" t="s">
        <v>157</v>
      </c>
      <c r="W273" s="118" t="s">
        <v>102</v>
      </c>
      <c r="X273" s="23">
        <f t="shared" si="45"/>
        <v>-10</v>
      </c>
      <c r="Y273" s="24">
        <f t="shared" si="46"/>
        <v>-2.8993911278631486E-4</v>
      </c>
      <c r="Z273" s="25" t="str">
        <f t="shared" si="47"/>
        <v>Descargado</v>
      </c>
      <c r="AA273" s="25">
        <f t="shared" ca="1" si="48"/>
        <v>0.58680555555474712</v>
      </c>
      <c r="AB273" s="52"/>
    </row>
    <row r="274" spans="1:28" x14ac:dyDescent="0.25">
      <c r="A274" s="12">
        <v>268</v>
      </c>
      <c r="B274" s="26">
        <v>19498</v>
      </c>
      <c r="C274" s="27">
        <v>44806</v>
      </c>
      <c r="D274" s="28">
        <v>0.85277777777777775</v>
      </c>
      <c r="E274" s="29" t="s">
        <v>301</v>
      </c>
      <c r="F274" s="30" t="s">
        <v>106</v>
      </c>
      <c r="G274" s="31">
        <v>51740</v>
      </c>
      <c r="H274" s="31">
        <v>17320</v>
      </c>
      <c r="I274" s="19">
        <f t="shared" si="43"/>
        <v>34420</v>
      </c>
      <c r="J274" s="20">
        <f t="shared" si="49"/>
        <v>26861640</v>
      </c>
      <c r="K274" s="30" t="s">
        <v>55</v>
      </c>
      <c r="L274" s="32" t="s">
        <v>25</v>
      </c>
      <c r="M274" s="33">
        <v>29</v>
      </c>
      <c r="N274" s="55" t="str">
        <f t="shared" si="51"/>
        <v>T_A</v>
      </c>
      <c r="O274" s="34">
        <v>3490364</v>
      </c>
      <c r="P274" s="27">
        <v>44808</v>
      </c>
      <c r="Q274" s="36">
        <v>0.41736111111111113</v>
      </c>
      <c r="R274" s="37">
        <v>51640</v>
      </c>
      <c r="S274" s="37">
        <v>17260</v>
      </c>
      <c r="T274" s="21">
        <f t="shared" si="44"/>
        <v>34380</v>
      </c>
      <c r="U274" s="22">
        <f t="shared" si="50"/>
        <v>26849190</v>
      </c>
      <c r="V274" s="117" t="s">
        <v>157</v>
      </c>
      <c r="W274" s="118" t="s">
        <v>102</v>
      </c>
      <c r="X274" s="23">
        <f t="shared" si="45"/>
        <v>-40</v>
      </c>
      <c r="Y274" s="24">
        <f t="shared" si="46"/>
        <v>-1.1621150493898896E-3</v>
      </c>
      <c r="Z274" s="25" t="str">
        <f t="shared" si="47"/>
        <v>Descargado</v>
      </c>
      <c r="AA274" s="25">
        <f t="shared" ca="1" si="48"/>
        <v>1.5645833333328483</v>
      </c>
      <c r="AB274" s="52"/>
    </row>
    <row r="275" spans="1:28" x14ac:dyDescent="0.25">
      <c r="A275" s="12">
        <v>269</v>
      </c>
      <c r="B275" s="26">
        <v>19506</v>
      </c>
      <c r="C275" s="27">
        <v>44806</v>
      </c>
      <c r="D275" s="28">
        <v>0.875</v>
      </c>
      <c r="E275" s="29" t="s">
        <v>302</v>
      </c>
      <c r="F275" s="30" t="s">
        <v>106</v>
      </c>
      <c r="G275" s="31">
        <v>52000</v>
      </c>
      <c r="H275" s="31">
        <v>18400</v>
      </c>
      <c r="I275" s="19">
        <f t="shared" si="43"/>
        <v>33600</v>
      </c>
      <c r="J275" s="20">
        <f t="shared" si="49"/>
        <v>26895240</v>
      </c>
      <c r="K275" s="30" t="s">
        <v>55</v>
      </c>
      <c r="L275" s="32" t="s">
        <v>25</v>
      </c>
      <c r="M275" s="33">
        <v>29</v>
      </c>
      <c r="N275" s="55" t="str">
        <f t="shared" si="51"/>
        <v>T_A</v>
      </c>
      <c r="O275" s="34">
        <v>3486984</v>
      </c>
      <c r="P275" s="27">
        <v>44807</v>
      </c>
      <c r="Q275" s="36">
        <v>0.47291666666666665</v>
      </c>
      <c r="R275" s="37">
        <v>52240</v>
      </c>
      <c r="S275" s="37">
        <v>18470</v>
      </c>
      <c r="T275" s="21">
        <f t="shared" si="44"/>
        <v>33770</v>
      </c>
      <c r="U275" s="22">
        <f t="shared" si="50"/>
        <v>26882960</v>
      </c>
      <c r="V275" s="117" t="s">
        <v>157</v>
      </c>
      <c r="W275" s="118" t="s">
        <v>102</v>
      </c>
      <c r="X275" s="23">
        <f t="shared" si="45"/>
        <v>170</v>
      </c>
      <c r="Y275" s="24">
        <f t="shared" si="46"/>
        <v>5.0595238095238098E-3</v>
      </c>
      <c r="Z275" s="25" t="str">
        <f t="shared" si="47"/>
        <v>Descargado</v>
      </c>
      <c r="AA275" s="25">
        <f t="shared" ca="1" si="48"/>
        <v>0.59791666666569654</v>
      </c>
      <c r="AB275" s="52"/>
    </row>
    <row r="276" spans="1:28" x14ac:dyDescent="0.25">
      <c r="A276" s="12">
        <v>270</v>
      </c>
      <c r="B276" s="26">
        <v>19507</v>
      </c>
      <c r="C276" s="27">
        <v>44806</v>
      </c>
      <c r="D276" s="28">
        <v>0.8833333333333333</v>
      </c>
      <c r="E276" s="29" t="s">
        <v>200</v>
      </c>
      <c r="F276" s="30" t="s">
        <v>106</v>
      </c>
      <c r="G276" s="31">
        <v>48580</v>
      </c>
      <c r="H276" s="31">
        <v>18070</v>
      </c>
      <c r="I276" s="19">
        <f t="shared" si="43"/>
        <v>30510</v>
      </c>
      <c r="J276" s="20">
        <f t="shared" si="49"/>
        <v>26925750</v>
      </c>
      <c r="K276" s="30" t="s">
        <v>55</v>
      </c>
      <c r="L276" s="32" t="s">
        <v>32</v>
      </c>
      <c r="M276" s="33">
        <v>29</v>
      </c>
      <c r="N276" s="55" t="str">
        <f t="shared" si="51"/>
        <v>T_A</v>
      </c>
      <c r="O276" s="34">
        <v>3488264</v>
      </c>
      <c r="P276" s="27">
        <v>44807</v>
      </c>
      <c r="Q276" s="36">
        <v>0.57361111111111118</v>
      </c>
      <c r="R276" s="37">
        <v>48260</v>
      </c>
      <c r="S276" s="37">
        <v>17980</v>
      </c>
      <c r="T276" s="21">
        <f t="shared" si="44"/>
        <v>30280</v>
      </c>
      <c r="U276" s="22">
        <f t="shared" si="50"/>
        <v>26913240</v>
      </c>
      <c r="V276" s="117" t="s">
        <v>157</v>
      </c>
      <c r="W276" s="118" t="s">
        <v>102</v>
      </c>
      <c r="X276" s="23">
        <f t="shared" si="45"/>
        <v>-230</v>
      </c>
      <c r="Y276" s="24">
        <f t="shared" si="46"/>
        <v>-7.5385119632907244E-3</v>
      </c>
      <c r="Z276" s="25" t="str">
        <f t="shared" si="47"/>
        <v>Descargado</v>
      </c>
      <c r="AA276" s="25">
        <f t="shared" ca="1" si="48"/>
        <v>0.69027777777955635</v>
      </c>
      <c r="AB276" s="52"/>
    </row>
    <row r="277" spans="1:28" x14ac:dyDescent="0.25">
      <c r="A277" s="12">
        <v>271</v>
      </c>
      <c r="B277" s="26">
        <v>19510</v>
      </c>
      <c r="C277" s="27">
        <v>44806</v>
      </c>
      <c r="D277" s="28">
        <v>0.89722222222222225</v>
      </c>
      <c r="E277" s="29" t="s">
        <v>303</v>
      </c>
      <c r="F277" s="30" t="s">
        <v>106</v>
      </c>
      <c r="G277" s="31">
        <v>51960</v>
      </c>
      <c r="H277" s="31">
        <v>18940</v>
      </c>
      <c r="I277" s="19">
        <f t="shared" si="43"/>
        <v>33020</v>
      </c>
      <c r="J277" s="20">
        <f t="shared" si="49"/>
        <v>26958770</v>
      </c>
      <c r="K277" s="30" t="s">
        <v>55</v>
      </c>
      <c r="L277" s="32" t="s">
        <v>25</v>
      </c>
      <c r="M277" s="33">
        <v>29</v>
      </c>
      <c r="N277" s="55" t="str">
        <f t="shared" si="51"/>
        <v>T_A</v>
      </c>
      <c r="O277" s="34">
        <v>3487864</v>
      </c>
      <c r="P277" s="27">
        <v>44807</v>
      </c>
      <c r="Q277" s="36">
        <v>0.47986111111111113</v>
      </c>
      <c r="R277" s="37">
        <v>51640</v>
      </c>
      <c r="S277" s="37">
        <v>18830</v>
      </c>
      <c r="T277" s="21">
        <f t="shared" si="44"/>
        <v>32810</v>
      </c>
      <c r="U277" s="22">
        <f t="shared" si="50"/>
        <v>26946050</v>
      </c>
      <c r="V277" s="117" t="s">
        <v>157</v>
      </c>
      <c r="W277" s="118" t="s">
        <v>102</v>
      </c>
      <c r="X277" s="23">
        <f t="shared" si="45"/>
        <v>-210</v>
      </c>
      <c r="Y277" s="24">
        <f t="shared" si="46"/>
        <v>-6.3597819503331317E-3</v>
      </c>
      <c r="Z277" s="25" t="str">
        <f t="shared" si="47"/>
        <v>Descargado</v>
      </c>
      <c r="AA277" s="25">
        <f t="shared" ca="1" si="48"/>
        <v>0.58263888888905058</v>
      </c>
      <c r="AB277" s="52"/>
    </row>
    <row r="278" spans="1:28" x14ac:dyDescent="0.25">
      <c r="A278" s="12">
        <v>272</v>
      </c>
      <c r="B278" s="26">
        <v>19514</v>
      </c>
      <c r="C278" s="27">
        <v>44807</v>
      </c>
      <c r="D278" s="28">
        <v>7.7777777777777779E-2</v>
      </c>
      <c r="E278" s="29" t="s">
        <v>137</v>
      </c>
      <c r="F278" s="30" t="s">
        <v>106</v>
      </c>
      <c r="G278" s="31">
        <v>48240</v>
      </c>
      <c r="H278" s="31">
        <v>17830</v>
      </c>
      <c r="I278" s="19">
        <f t="shared" si="43"/>
        <v>30410</v>
      </c>
      <c r="J278" s="20">
        <f t="shared" si="49"/>
        <v>26989180</v>
      </c>
      <c r="K278" s="30" t="s">
        <v>55</v>
      </c>
      <c r="L278" s="32" t="s">
        <v>32</v>
      </c>
      <c r="M278" s="33">
        <v>29</v>
      </c>
      <c r="N278" s="55" t="str">
        <f t="shared" si="51"/>
        <v>T_A</v>
      </c>
      <c r="O278" s="34">
        <v>3488724</v>
      </c>
      <c r="P278" s="27">
        <v>44807</v>
      </c>
      <c r="Q278" s="36">
        <v>0.65347222222222223</v>
      </c>
      <c r="R278" s="37">
        <v>47940</v>
      </c>
      <c r="S278" s="37">
        <v>17750</v>
      </c>
      <c r="T278" s="21">
        <f t="shared" si="44"/>
        <v>30190</v>
      </c>
      <c r="U278" s="22">
        <f t="shared" si="50"/>
        <v>26976240</v>
      </c>
      <c r="V278" s="117" t="s">
        <v>157</v>
      </c>
      <c r="W278" s="118" t="s">
        <v>102</v>
      </c>
      <c r="X278" s="23">
        <f t="shared" si="45"/>
        <v>-220</v>
      </c>
      <c r="Y278" s="24">
        <f t="shared" si="46"/>
        <v>-7.2344623479118709E-3</v>
      </c>
      <c r="Z278" s="25" t="str">
        <f t="shared" si="47"/>
        <v>Descargado</v>
      </c>
      <c r="AA278" s="25">
        <f t="shared" ca="1" si="48"/>
        <v>0.57569444444379769</v>
      </c>
      <c r="AB278" s="52"/>
    </row>
    <row r="279" spans="1:28" x14ac:dyDescent="0.25">
      <c r="A279" s="12">
        <v>273</v>
      </c>
      <c r="B279" s="26">
        <v>19515</v>
      </c>
      <c r="C279" s="27">
        <v>44807</v>
      </c>
      <c r="D279" s="28">
        <v>8.6805555555555566E-2</v>
      </c>
      <c r="E279" s="29" t="s">
        <v>279</v>
      </c>
      <c r="F279" s="30" t="s">
        <v>106</v>
      </c>
      <c r="G279" s="31">
        <v>51960</v>
      </c>
      <c r="H279" s="31">
        <v>19290</v>
      </c>
      <c r="I279" s="19">
        <f t="shared" si="43"/>
        <v>32670</v>
      </c>
      <c r="J279" s="20">
        <f t="shared" si="49"/>
        <v>27021850</v>
      </c>
      <c r="K279" s="30" t="s">
        <v>55</v>
      </c>
      <c r="L279" s="32" t="s">
        <v>25</v>
      </c>
      <c r="M279" s="33">
        <v>29</v>
      </c>
      <c r="N279" s="55" t="str">
        <f t="shared" si="51"/>
        <v>T_A</v>
      </c>
      <c r="O279" s="34">
        <v>3487744</v>
      </c>
      <c r="P279" s="27">
        <v>44807</v>
      </c>
      <c r="Q279" s="36">
        <v>0.4680555555555555</v>
      </c>
      <c r="R279" s="37">
        <v>51460</v>
      </c>
      <c r="S279" s="37">
        <v>19020</v>
      </c>
      <c r="T279" s="21">
        <f t="shared" si="44"/>
        <v>32440</v>
      </c>
      <c r="U279" s="22">
        <f t="shared" si="50"/>
        <v>27008680</v>
      </c>
      <c r="V279" s="117" t="s">
        <v>157</v>
      </c>
      <c r="W279" s="118" t="s">
        <v>102</v>
      </c>
      <c r="X279" s="23">
        <f t="shared" si="45"/>
        <v>-230</v>
      </c>
      <c r="Y279" s="24">
        <f t="shared" si="46"/>
        <v>-7.0400979491888581E-3</v>
      </c>
      <c r="Z279" s="25" t="str">
        <f t="shared" si="47"/>
        <v>Descargado</v>
      </c>
      <c r="AA279" s="25">
        <f t="shared" ca="1" si="48"/>
        <v>0.38124999999854481</v>
      </c>
      <c r="AB279" s="52"/>
    </row>
    <row r="280" spans="1:28" x14ac:dyDescent="0.25">
      <c r="A280" s="12">
        <v>274</v>
      </c>
      <c r="B280" s="26">
        <v>19516</v>
      </c>
      <c r="C280" s="27">
        <v>44807</v>
      </c>
      <c r="D280" s="28">
        <v>9.7916666666666666E-2</v>
      </c>
      <c r="E280" s="29" t="s">
        <v>167</v>
      </c>
      <c r="F280" s="30" t="s">
        <v>106</v>
      </c>
      <c r="G280" s="31">
        <v>48080</v>
      </c>
      <c r="H280" s="31">
        <v>17300</v>
      </c>
      <c r="I280" s="19">
        <f t="shared" si="43"/>
        <v>30780</v>
      </c>
      <c r="J280" s="20">
        <f t="shared" si="49"/>
        <v>27052630</v>
      </c>
      <c r="K280" s="30" t="s">
        <v>55</v>
      </c>
      <c r="L280" s="32" t="s">
        <v>32</v>
      </c>
      <c r="M280" s="33">
        <v>29</v>
      </c>
      <c r="N280" s="55" t="str">
        <f t="shared" si="51"/>
        <v>T_A</v>
      </c>
      <c r="O280" s="34">
        <v>3488744</v>
      </c>
      <c r="P280" s="27">
        <v>44807</v>
      </c>
      <c r="Q280" s="36">
        <v>0.66041666666666665</v>
      </c>
      <c r="R280" s="37">
        <v>47880</v>
      </c>
      <c r="S280" s="37">
        <v>17170</v>
      </c>
      <c r="T280" s="21">
        <f t="shared" si="44"/>
        <v>30710</v>
      </c>
      <c r="U280" s="22">
        <f t="shared" si="50"/>
        <v>27039390</v>
      </c>
      <c r="V280" s="117" t="s">
        <v>157</v>
      </c>
      <c r="W280" s="118" t="s">
        <v>102</v>
      </c>
      <c r="X280" s="23">
        <f t="shared" si="45"/>
        <v>-70</v>
      </c>
      <c r="Y280" s="24">
        <f t="shared" si="46"/>
        <v>-2.2742040285899934E-3</v>
      </c>
      <c r="Z280" s="25" t="str">
        <f t="shared" si="47"/>
        <v>Descargado</v>
      </c>
      <c r="AA280" s="25">
        <f t="shared" ca="1" si="48"/>
        <v>0.5625</v>
      </c>
      <c r="AB280" s="52"/>
    </row>
    <row r="281" spans="1:28" x14ac:dyDescent="0.25">
      <c r="A281" s="12">
        <v>275</v>
      </c>
      <c r="B281" s="26">
        <v>19517</v>
      </c>
      <c r="C281" s="27">
        <v>44807</v>
      </c>
      <c r="D281" s="28">
        <v>0.11527777777777777</v>
      </c>
      <c r="E281" s="29" t="s">
        <v>192</v>
      </c>
      <c r="F281" s="30" t="s">
        <v>106</v>
      </c>
      <c r="G281" s="31">
        <v>52080</v>
      </c>
      <c r="H281" s="31">
        <v>17460</v>
      </c>
      <c r="I281" s="19">
        <f t="shared" si="43"/>
        <v>34620</v>
      </c>
      <c r="J281" s="20">
        <f t="shared" si="49"/>
        <v>27087250</v>
      </c>
      <c r="K281" s="30" t="s">
        <v>55</v>
      </c>
      <c r="L281" s="32" t="s">
        <v>193</v>
      </c>
      <c r="M281" s="33">
        <v>29</v>
      </c>
      <c r="N281" s="55" t="str">
        <f t="shared" si="51"/>
        <v>T_A</v>
      </c>
      <c r="O281" s="34">
        <v>3488204</v>
      </c>
      <c r="P281" s="27">
        <v>44807</v>
      </c>
      <c r="Q281" s="36">
        <v>0.57222222222222219</v>
      </c>
      <c r="R281" s="37">
        <v>51960</v>
      </c>
      <c r="S281" s="37">
        <v>17410</v>
      </c>
      <c r="T281" s="21">
        <f t="shared" si="44"/>
        <v>34550</v>
      </c>
      <c r="U281" s="22">
        <f t="shared" si="50"/>
        <v>27073940</v>
      </c>
      <c r="V281" s="117" t="s">
        <v>157</v>
      </c>
      <c r="W281" s="118" t="s">
        <v>102</v>
      </c>
      <c r="X281" s="23">
        <f t="shared" si="45"/>
        <v>-70</v>
      </c>
      <c r="Y281" s="24">
        <f t="shared" si="46"/>
        <v>-2.0219526285384171E-3</v>
      </c>
      <c r="Z281" s="25" t="str">
        <f t="shared" si="47"/>
        <v>Descargado</v>
      </c>
      <c r="AA281" s="25">
        <f t="shared" ca="1" si="48"/>
        <v>0.45694444444961846</v>
      </c>
      <c r="AB281" s="52"/>
    </row>
    <row r="282" spans="1:28" x14ac:dyDescent="0.25">
      <c r="A282" s="12">
        <v>276</v>
      </c>
      <c r="B282" s="26">
        <v>19518</v>
      </c>
      <c r="C282" s="27">
        <v>44807</v>
      </c>
      <c r="D282" s="28">
        <v>0.11944444444444445</v>
      </c>
      <c r="E282" s="29" t="s">
        <v>141</v>
      </c>
      <c r="F282" s="30" t="s">
        <v>106</v>
      </c>
      <c r="G282" s="31">
        <v>48660</v>
      </c>
      <c r="H282" s="31">
        <v>17850</v>
      </c>
      <c r="I282" s="19">
        <f t="shared" si="43"/>
        <v>30810</v>
      </c>
      <c r="J282" s="20">
        <f t="shared" si="49"/>
        <v>27118060</v>
      </c>
      <c r="K282" s="30" t="s">
        <v>55</v>
      </c>
      <c r="L282" s="32" t="s">
        <v>32</v>
      </c>
      <c r="M282" s="33">
        <v>29</v>
      </c>
      <c r="N282" s="55" t="str">
        <f t="shared" si="51"/>
        <v>T_A</v>
      </c>
      <c r="O282" s="34">
        <v>3488844</v>
      </c>
      <c r="P282" s="27">
        <v>44807</v>
      </c>
      <c r="Q282" s="36">
        <v>0.67708333333333337</v>
      </c>
      <c r="R282" s="37">
        <v>48280</v>
      </c>
      <c r="S282" s="37">
        <v>17510</v>
      </c>
      <c r="T282" s="21">
        <f t="shared" si="44"/>
        <v>30770</v>
      </c>
      <c r="U282" s="22">
        <f t="shared" si="50"/>
        <v>27104710</v>
      </c>
      <c r="V282" s="117" t="s">
        <v>157</v>
      </c>
      <c r="W282" s="118" t="s">
        <v>102</v>
      </c>
      <c r="X282" s="23">
        <f t="shared" si="45"/>
        <v>-40</v>
      </c>
      <c r="Y282" s="24">
        <f t="shared" si="46"/>
        <v>-1.2982797792924375E-3</v>
      </c>
      <c r="Z282" s="25" t="str">
        <f t="shared" si="47"/>
        <v>Descargado</v>
      </c>
      <c r="AA282" s="25">
        <f t="shared" ca="1" si="48"/>
        <v>0.55763888889487134</v>
      </c>
      <c r="AB282" s="52"/>
    </row>
    <row r="283" spans="1:28" x14ac:dyDescent="0.25">
      <c r="A283" s="12">
        <v>277</v>
      </c>
      <c r="B283" s="26">
        <v>19519</v>
      </c>
      <c r="C283" s="27">
        <v>44807</v>
      </c>
      <c r="D283" s="28">
        <v>0.16388888888888889</v>
      </c>
      <c r="E283" s="29" t="s">
        <v>304</v>
      </c>
      <c r="F283" s="30" t="s">
        <v>106</v>
      </c>
      <c r="G283" s="31">
        <v>52140</v>
      </c>
      <c r="H283" s="31">
        <v>18670</v>
      </c>
      <c r="I283" s="19">
        <f t="shared" si="43"/>
        <v>33470</v>
      </c>
      <c r="J283" s="20">
        <f t="shared" si="49"/>
        <v>27151530</v>
      </c>
      <c r="K283" s="30" t="s">
        <v>55</v>
      </c>
      <c r="L283" s="32" t="s">
        <v>25</v>
      </c>
      <c r="M283" s="33">
        <v>29</v>
      </c>
      <c r="N283" s="55" t="str">
        <f t="shared" si="51"/>
        <v>T_A</v>
      </c>
      <c r="O283" s="34">
        <v>3488624</v>
      </c>
      <c r="P283" s="27">
        <v>44807</v>
      </c>
      <c r="Q283" s="36">
        <v>0.63958333333333328</v>
      </c>
      <c r="R283" s="37">
        <v>51640</v>
      </c>
      <c r="S283" s="37">
        <v>18510</v>
      </c>
      <c r="T283" s="21">
        <f t="shared" si="44"/>
        <v>33130</v>
      </c>
      <c r="U283" s="22">
        <f t="shared" si="50"/>
        <v>27137840</v>
      </c>
      <c r="V283" s="117" t="s">
        <v>157</v>
      </c>
      <c r="W283" s="118" t="s">
        <v>102</v>
      </c>
      <c r="X283" s="23">
        <f t="shared" si="45"/>
        <v>-340</v>
      </c>
      <c r="Y283" s="24">
        <f t="shared" si="46"/>
        <v>-1.0158350761876307E-2</v>
      </c>
      <c r="Z283" s="25" t="str">
        <f t="shared" si="47"/>
        <v>Descargado</v>
      </c>
      <c r="AA283" s="25">
        <f t="shared" ca="1" si="48"/>
        <v>0.47569444443797693</v>
      </c>
      <c r="AB283" s="52"/>
    </row>
    <row r="284" spans="1:28" x14ac:dyDescent="0.25">
      <c r="A284" s="12">
        <v>278</v>
      </c>
      <c r="B284" s="26">
        <v>19520</v>
      </c>
      <c r="C284" s="27">
        <v>44807</v>
      </c>
      <c r="D284" s="28">
        <v>0.1763888888888889</v>
      </c>
      <c r="E284" s="29" t="s">
        <v>305</v>
      </c>
      <c r="F284" s="30" t="s">
        <v>106</v>
      </c>
      <c r="G284" s="31">
        <v>52480</v>
      </c>
      <c r="H284" s="31">
        <v>18650</v>
      </c>
      <c r="I284" s="19">
        <f t="shared" si="43"/>
        <v>33830</v>
      </c>
      <c r="J284" s="20">
        <f t="shared" si="49"/>
        <v>27185360</v>
      </c>
      <c r="K284" s="30" t="s">
        <v>55</v>
      </c>
      <c r="L284" s="32" t="s">
        <v>25</v>
      </c>
      <c r="M284" s="33">
        <v>29</v>
      </c>
      <c r="N284" s="55" t="str">
        <f t="shared" si="51"/>
        <v>T_A</v>
      </c>
      <c r="O284" s="34">
        <v>3488644</v>
      </c>
      <c r="P284" s="27">
        <v>44807</v>
      </c>
      <c r="Q284" s="36">
        <v>0.64097222222222217</v>
      </c>
      <c r="R284" s="37">
        <v>52100</v>
      </c>
      <c r="S284" s="37">
        <v>18400</v>
      </c>
      <c r="T284" s="21">
        <f t="shared" si="44"/>
        <v>33700</v>
      </c>
      <c r="U284" s="22">
        <f t="shared" si="50"/>
        <v>27171540</v>
      </c>
      <c r="V284" s="117" t="s">
        <v>157</v>
      </c>
      <c r="W284" s="118" t="s">
        <v>102</v>
      </c>
      <c r="X284" s="23">
        <f t="shared" si="45"/>
        <v>-130</v>
      </c>
      <c r="Y284" s="24">
        <f t="shared" si="46"/>
        <v>-3.8427431274017146E-3</v>
      </c>
      <c r="Z284" s="25" t="str">
        <f t="shared" si="47"/>
        <v>Descargado</v>
      </c>
      <c r="AA284" s="25">
        <f t="shared" ca="1" si="48"/>
        <v>0.46458333333430346</v>
      </c>
      <c r="AB284" s="52"/>
    </row>
    <row r="285" spans="1:28" x14ac:dyDescent="0.25">
      <c r="A285" s="12">
        <v>279</v>
      </c>
      <c r="B285" s="26">
        <v>19521</v>
      </c>
      <c r="C285" s="27">
        <v>44807</v>
      </c>
      <c r="D285" s="28">
        <v>0.18402777777777779</v>
      </c>
      <c r="E285" s="29" t="s">
        <v>253</v>
      </c>
      <c r="F285" s="30" t="s">
        <v>106</v>
      </c>
      <c r="G285" s="31">
        <v>48480</v>
      </c>
      <c r="H285" s="31">
        <v>17490</v>
      </c>
      <c r="I285" s="19">
        <f t="shared" si="43"/>
        <v>30990</v>
      </c>
      <c r="J285" s="20">
        <f t="shared" si="49"/>
        <v>27216350</v>
      </c>
      <c r="K285" s="30" t="s">
        <v>55</v>
      </c>
      <c r="L285" s="32" t="s">
        <v>32</v>
      </c>
      <c r="M285" s="33">
        <v>29</v>
      </c>
      <c r="N285" s="55" t="str">
        <f t="shared" si="51"/>
        <v>T_A</v>
      </c>
      <c r="O285" s="34">
        <v>3488224</v>
      </c>
      <c r="P285" s="27">
        <v>44807</v>
      </c>
      <c r="Q285" s="36">
        <v>0.5708333333333333</v>
      </c>
      <c r="R285" s="37">
        <v>48240</v>
      </c>
      <c r="S285" s="37">
        <v>17320</v>
      </c>
      <c r="T285" s="21">
        <f t="shared" si="44"/>
        <v>30920</v>
      </c>
      <c r="U285" s="22">
        <f t="shared" si="50"/>
        <v>27202460</v>
      </c>
      <c r="V285" s="117" t="s">
        <v>157</v>
      </c>
      <c r="W285" s="118" t="s">
        <v>102</v>
      </c>
      <c r="X285" s="23">
        <f t="shared" si="45"/>
        <v>-70</v>
      </c>
      <c r="Y285" s="24">
        <f t="shared" si="46"/>
        <v>-2.2587931590835751E-3</v>
      </c>
      <c r="Z285" s="25" t="str">
        <f t="shared" si="47"/>
        <v>Descargado</v>
      </c>
      <c r="AA285" s="25">
        <f t="shared" ca="1" si="48"/>
        <v>0.38680555555038154</v>
      </c>
      <c r="AB285" s="52"/>
    </row>
    <row r="286" spans="1:28" x14ac:dyDescent="0.25">
      <c r="A286" s="12">
        <v>280</v>
      </c>
      <c r="B286" s="26">
        <v>19522</v>
      </c>
      <c r="C286" s="27">
        <v>44807</v>
      </c>
      <c r="D286" s="28">
        <v>0.19097222222222221</v>
      </c>
      <c r="E286" s="29" t="s">
        <v>166</v>
      </c>
      <c r="F286" s="30" t="s">
        <v>106</v>
      </c>
      <c r="G286" s="31">
        <v>48940</v>
      </c>
      <c r="H286" s="31">
        <v>17550</v>
      </c>
      <c r="I286" s="19">
        <f t="shared" si="43"/>
        <v>31390</v>
      </c>
      <c r="J286" s="20">
        <f t="shared" si="49"/>
        <v>27247740</v>
      </c>
      <c r="K286" s="30" t="s">
        <v>55</v>
      </c>
      <c r="L286" s="32" t="s">
        <v>32</v>
      </c>
      <c r="M286" s="33">
        <v>29</v>
      </c>
      <c r="N286" s="55" t="str">
        <f t="shared" si="51"/>
        <v>T_A</v>
      </c>
      <c r="O286" s="34">
        <v>3488244</v>
      </c>
      <c r="P286" s="27">
        <v>44807</v>
      </c>
      <c r="Q286" s="36">
        <v>0.57291666666666663</v>
      </c>
      <c r="R286" s="37">
        <v>48780</v>
      </c>
      <c r="S286" s="37">
        <v>17290</v>
      </c>
      <c r="T286" s="21">
        <f t="shared" si="44"/>
        <v>31490</v>
      </c>
      <c r="U286" s="22">
        <f t="shared" si="50"/>
        <v>27233950</v>
      </c>
      <c r="V286" s="117" t="s">
        <v>157</v>
      </c>
      <c r="W286" s="118" t="s">
        <v>102</v>
      </c>
      <c r="X286" s="23">
        <f t="shared" si="45"/>
        <v>100</v>
      </c>
      <c r="Y286" s="24">
        <f t="shared" si="46"/>
        <v>3.1857279388340237E-3</v>
      </c>
      <c r="Z286" s="25" t="str">
        <f t="shared" si="47"/>
        <v>Descargado</v>
      </c>
      <c r="AA286" s="25">
        <f t="shared" ca="1" si="48"/>
        <v>0.38194444444525288</v>
      </c>
      <c r="AB286" s="52"/>
    </row>
    <row r="287" spans="1:28" x14ac:dyDescent="0.25">
      <c r="A287" s="12">
        <v>281</v>
      </c>
      <c r="B287" s="26">
        <v>19524</v>
      </c>
      <c r="C287" s="27">
        <v>44807</v>
      </c>
      <c r="D287" s="28">
        <v>0.22638888888888889</v>
      </c>
      <c r="E287" s="29" t="s">
        <v>276</v>
      </c>
      <c r="F287" s="30" t="s">
        <v>106</v>
      </c>
      <c r="G287" s="31">
        <v>52140</v>
      </c>
      <c r="H287" s="31">
        <v>18350</v>
      </c>
      <c r="I287" s="19">
        <f t="shared" si="43"/>
        <v>33790</v>
      </c>
      <c r="J287" s="20">
        <f t="shared" si="49"/>
        <v>27281530</v>
      </c>
      <c r="K287" s="30" t="s">
        <v>55</v>
      </c>
      <c r="L287" s="32" t="s">
        <v>33</v>
      </c>
      <c r="M287" s="33">
        <v>29</v>
      </c>
      <c r="N287" s="55" t="str">
        <f t="shared" si="51"/>
        <v>T_A</v>
      </c>
      <c r="O287" s="34">
        <v>3488684</v>
      </c>
      <c r="P287" s="27">
        <v>44807</v>
      </c>
      <c r="Q287" s="36">
        <v>0.64097222222222217</v>
      </c>
      <c r="R287" s="37">
        <v>51920</v>
      </c>
      <c r="S287" s="37">
        <v>18160</v>
      </c>
      <c r="T287" s="21">
        <f t="shared" si="44"/>
        <v>33760</v>
      </c>
      <c r="U287" s="22">
        <f t="shared" si="50"/>
        <v>27267710</v>
      </c>
      <c r="V287" s="117" t="s">
        <v>157</v>
      </c>
      <c r="W287" s="118" t="s">
        <v>102</v>
      </c>
      <c r="X287" s="23">
        <f t="shared" si="45"/>
        <v>-30</v>
      </c>
      <c r="Y287" s="24">
        <f t="shared" si="46"/>
        <v>-8.878366380585972E-4</v>
      </c>
      <c r="Z287" s="25" t="str">
        <f t="shared" si="47"/>
        <v>Descargado</v>
      </c>
      <c r="AA287" s="25">
        <f t="shared" ca="1" si="48"/>
        <v>0.41458333333139308</v>
      </c>
      <c r="AB287" s="52"/>
    </row>
    <row r="288" spans="1:28" x14ac:dyDescent="0.25">
      <c r="A288" s="12">
        <v>282</v>
      </c>
      <c r="B288" s="26">
        <v>19523</v>
      </c>
      <c r="C288" s="27">
        <v>44807</v>
      </c>
      <c r="D288" s="28">
        <v>0.2298611111111111</v>
      </c>
      <c r="E288" s="29" t="s">
        <v>212</v>
      </c>
      <c r="F288" s="30" t="s">
        <v>106</v>
      </c>
      <c r="G288" s="31">
        <v>51840</v>
      </c>
      <c r="H288" s="31">
        <v>17680</v>
      </c>
      <c r="I288" s="19">
        <f t="shared" si="43"/>
        <v>34160</v>
      </c>
      <c r="J288" s="20">
        <f t="shared" si="49"/>
        <v>27315690</v>
      </c>
      <c r="K288" s="30" t="s">
        <v>55</v>
      </c>
      <c r="L288" s="32" t="s">
        <v>25</v>
      </c>
      <c r="M288" s="33">
        <v>31</v>
      </c>
      <c r="N288" s="55" t="str">
        <f t="shared" si="51"/>
        <v>T_A</v>
      </c>
      <c r="O288" s="34">
        <v>3494784</v>
      </c>
      <c r="P288" s="27">
        <v>44809</v>
      </c>
      <c r="Q288" s="36">
        <v>0.70000000000000007</v>
      </c>
      <c r="R288" s="37">
        <v>51860</v>
      </c>
      <c r="S288" s="37">
        <v>17980</v>
      </c>
      <c r="T288" s="21">
        <f t="shared" si="44"/>
        <v>33880</v>
      </c>
      <c r="U288" s="22">
        <f t="shared" si="50"/>
        <v>27301590</v>
      </c>
      <c r="V288" s="117" t="s">
        <v>157</v>
      </c>
      <c r="W288" s="118" t="s">
        <v>102</v>
      </c>
      <c r="X288" s="23">
        <f t="shared" si="45"/>
        <v>-280</v>
      </c>
      <c r="Y288" s="24">
        <f t="shared" si="46"/>
        <v>-8.1967213114754103E-3</v>
      </c>
      <c r="Z288" s="25" t="str">
        <f t="shared" si="47"/>
        <v>Descargado</v>
      </c>
      <c r="AA288" s="25">
        <f t="shared" ca="1" si="48"/>
        <v>2.4701388888861402</v>
      </c>
      <c r="AB288" s="52"/>
    </row>
    <row r="289" spans="1:28" x14ac:dyDescent="0.25">
      <c r="A289" s="12">
        <v>283</v>
      </c>
      <c r="B289" s="26">
        <v>19525</v>
      </c>
      <c r="C289" s="27">
        <v>44807</v>
      </c>
      <c r="D289" s="28">
        <v>0.25833333333333336</v>
      </c>
      <c r="E289" s="29" t="s">
        <v>243</v>
      </c>
      <c r="F289" s="30" t="s">
        <v>106</v>
      </c>
      <c r="G289" s="31">
        <v>52500</v>
      </c>
      <c r="H289" s="31">
        <v>18530</v>
      </c>
      <c r="I289" s="19">
        <f t="shared" si="43"/>
        <v>33970</v>
      </c>
      <c r="J289" s="20">
        <f t="shared" si="49"/>
        <v>27349660</v>
      </c>
      <c r="K289" s="30" t="s">
        <v>55</v>
      </c>
      <c r="L289" s="32" t="s">
        <v>25</v>
      </c>
      <c r="M289" s="33">
        <v>29</v>
      </c>
      <c r="N289" s="55" t="str">
        <f t="shared" si="51"/>
        <v>T_A</v>
      </c>
      <c r="O289" s="34">
        <v>3489204</v>
      </c>
      <c r="P289" s="27">
        <v>44807</v>
      </c>
      <c r="Q289" s="36">
        <v>0.74097222222222225</v>
      </c>
      <c r="R289" s="37">
        <v>52200</v>
      </c>
      <c r="S289" s="37">
        <v>18440</v>
      </c>
      <c r="T289" s="21">
        <f t="shared" si="44"/>
        <v>33760</v>
      </c>
      <c r="U289" s="22">
        <f t="shared" si="50"/>
        <v>27335350</v>
      </c>
      <c r="V289" s="117" t="s">
        <v>157</v>
      </c>
      <c r="W289" s="118" t="s">
        <v>102</v>
      </c>
      <c r="X289" s="23">
        <f t="shared" si="45"/>
        <v>-210</v>
      </c>
      <c r="Y289" s="24">
        <f t="shared" si="46"/>
        <v>-6.1819252281424784E-3</v>
      </c>
      <c r="Z289" s="25" t="str">
        <f t="shared" si="47"/>
        <v>Descargado</v>
      </c>
      <c r="AA289" s="25">
        <f t="shared" ca="1" si="48"/>
        <v>0.48263888889050577</v>
      </c>
      <c r="AB289" s="52"/>
    </row>
    <row r="290" spans="1:28" x14ac:dyDescent="0.25">
      <c r="A290" s="12">
        <v>284</v>
      </c>
      <c r="B290" s="26">
        <v>19527</v>
      </c>
      <c r="C290" s="27">
        <v>44807</v>
      </c>
      <c r="D290" s="28">
        <v>0.43194444444444446</v>
      </c>
      <c r="E290" s="29" t="s">
        <v>256</v>
      </c>
      <c r="F290" s="30" t="s">
        <v>106</v>
      </c>
      <c r="G290" s="31">
        <v>48440</v>
      </c>
      <c r="H290" s="31">
        <v>17580</v>
      </c>
      <c r="I290" s="19">
        <f t="shared" si="43"/>
        <v>30860</v>
      </c>
      <c r="J290" s="20">
        <f t="shared" si="49"/>
        <v>27380520</v>
      </c>
      <c r="K290" s="30" t="s">
        <v>55</v>
      </c>
      <c r="L290" s="32" t="s">
        <v>32</v>
      </c>
      <c r="M290" s="33">
        <v>29</v>
      </c>
      <c r="N290" s="55" t="str">
        <f t="shared" si="51"/>
        <v>T_A</v>
      </c>
      <c r="O290" s="34">
        <v>3489626</v>
      </c>
      <c r="P290" s="27">
        <v>44807</v>
      </c>
      <c r="Q290" s="36">
        <v>0.87361111111111101</v>
      </c>
      <c r="R290" s="37">
        <v>48260</v>
      </c>
      <c r="S290" s="37">
        <v>17450</v>
      </c>
      <c r="T290" s="21">
        <f t="shared" si="44"/>
        <v>30810</v>
      </c>
      <c r="U290" s="22">
        <f t="shared" si="50"/>
        <v>27366160</v>
      </c>
      <c r="V290" s="117" t="s">
        <v>157</v>
      </c>
      <c r="W290" s="118" t="s">
        <v>102</v>
      </c>
      <c r="X290" s="23">
        <f t="shared" si="45"/>
        <v>-50</v>
      </c>
      <c r="Y290" s="24">
        <f t="shared" si="46"/>
        <v>-1.6202203499675956E-3</v>
      </c>
      <c r="Z290" s="25" t="str">
        <f t="shared" si="47"/>
        <v>Descargado</v>
      </c>
      <c r="AA290" s="25">
        <f t="shared" ca="1" si="48"/>
        <v>0.4416666666729725</v>
      </c>
      <c r="AB290" s="52"/>
    </row>
    <row r="291" spans="1:28" x14ac:dyDescent="0.25">
      <c r="A291" s="12">
        <v>285</v>
      </c>
      <c r="B291" s="26">
        <v>19528</v>
      </c>
      <c r="C291" s="27">
        <v>44807</v>
      </c>
      <c r="D291" s="28">
        <v>0.4375</v>
      </c>
      <c r="E291" s="29" t="s">
        <v>169</v>
      </c>
      <c r="F291" s="30" t="s">
        <v>106</v>
      </c>
      <c r="G291" s="31">
        <v>48280</v>
      </c>
      <c r="H291" s="31">
        <v>16530</v>
      </c>
      <c r="I291" s="19">
        <f t="shared" si="43"/>
        <v>31750</v>
      </c>
      <c r="J291" s="20">
        <f t="shared" si="49"/>
        <v>27412270</v>
      </c>
      <c r="K291" s="30" t="s">
        <v>55</v>
      </c>
      <c r="L291" s="32" t="s">
        <v>32</v>
      </c>
      <c r="M291" s="33">
        <v>29</v>
      </c>
      <c r="N291" s="55" t="str">
        <f t="shared" si="51"/>
        <v>T_A</v>
      </c>
      <c r="O291" s="34">
        <v>3489629</v>
      </c>
      <c r="P291" s="27">
        <v>44807</v>
      </c>
      <c r="Q291" s="36">
        <v>0.87916666666666676</v>
      </c>
      <c r="R291" s="37">
        <v>48040</v>
      </c>
      <c r="S291" s="37">
        <v>16330</v>
      </c>
      <c r="T291" s="21">
        <f t="shared" si="44"/>
        <v>31710</v>
      </c>
      <c r="U291" s="22">
        <f t="shared" si="50"/>
        <v>27397870</v>
      </c>
      <c r="V291" s="117" t="s">
        <v>157</v>
      </c>
      <c r="W291" s="118" t="s">
        <v>102</v>
      </c>
      <c r="X291" s="23">
        <f t="shared" si="45"/>
        <v>-40</v>
      </c>
      <c r="Y291" s="24">
        <f t="shared" si="46"/>
        <v>-1.2598425196850393E-3</v>
      </c>
      <c r="Z291" s="25" t="str">
        <f t="shared" si="47"/>
        <v>Descargado</v>
      </c>
      <c r="AA291" s="25">
        <f t="shared" ca="1" si="48"/>
        <v>0.44166666666569654</v>
      </c>
      <c r="AB291" s="52"/>
    </row>
    <row r="292" spans="1:28" x14ac:dyDescent="0.25">
      <c r="A292" s="12">
        <v>286</v>
      </c>
      <c r="B292" s="26">
        <v>19529</v>
      </c>
      <c r="C292" s="27">
        <v>44807</v>
      </c>
      <c r="D292" s="28">
        <v>0.44722222222222219</v>
      </c>
      <c r="E292" s="29" t="s">
        <v>272</v>
      </c>
      <c r="F292" s="30" t="s">
        <v>106</v>
      </c>
      <c r="G292" s="31">
        <v>51640</v>
      </c>
      <c r="H292" s="31">
        <v>18000</v>
      </c>
      <c r="I292" s="19">
        <f t="shared" si="43"/>
        <v>33640</v>
      </c>
      <c r="J292" s="20">
        <f t="shared" si="49"/>
        <v>27445910</v>
      </c>
      <c r="K292" s="30" t="s">
        <v>55</v>
      </c>
      <c r="L292" s="32" t="s">
        <v>32</v>
      </c>
      <c r="M292" s="33">
        <v>29</v>
      </c>
      <c r="N292" s="55" t="str">
        <f t="shared" si="51"/>
        <v>T_A</v>
      </c>
      <c r="O292" s="34">
        <v>3491744</v>
      </c>
      <c r="P292" s="27">
        <v>44808</v>
      </c>
      <c r="Q292" s="36">
        <v>0.6777777777777777</v>
      </c>
      <c r="R292" s="37">
        <v>51960</v>
      </c>
      <c r="S292" s="37">
        <v>18410</v>
      </c>
      <c r="T292" s="21">
        <f t="shared" si="44"/>
        <v>33550</v>
      </c>
      <c r="U292" s="22">
        <f t="shared" si="50"/>
        <v>27431420</v>
      </c>
      <c r="V292" s="117" t="s">
        <v>157</v>
      </c>
      <c r="W292" s="118" t="s">
        <v>102</v>
      </c>
      <c r="X292" s="23">
        <f t="shared" si="45"/>
        <v>-90</v>
      </c>
      <c r="Y292" s="24">
        <f t="shared" si="46"/>
        <v>-2.6753864447086801E-3</v>
      </c>
      <c r="Z292" s="25" t="str">
        <f t="shared" si="47"/>
        <v>Descargado</v>
      </c>
      <c r="AA292" s="25">
        <f t="shared" ca="1" si="48"/>
        <v>1.2305555555503815</v>
      </c>
      <c r="AB292" s="52"/>
    </row>
    <row r="293" spans="1:28" x14ac:dyDescent="0.25">
      <c r="A293" s="12">
        <v>287</v>
      </c>
      <c r="B293" s="26">
        <v>19530</v>
      </c>
      <c r="C293" s="27">
        <v>44807</v>
      </c>
      <c r="D293" s="28">
        <v>0.45416666666666666</v>
      </c>
      <c r="E293" s="29" t="s">
        <v>168</v>
      </c>
      <c r="F293" s="30" t="s">
        <v>106</v>
      </c>
      <c r="G293" s="31">
        <v>48480</v>
      </c>
      <c r="H293" s="31">
        <v>17790</v>
      </c>
      <c r="I293" s="19">
        <f t="shared" si="43"/>
        <v>30690</v>
      </c>
      <c r="J293" s="20">
        <f t="shared" si="49"/>
        <v>27476600</v>
      </c>
      <c r="K293" s="30" t="s">
        <v>55</v>
      </c>
      <c r="L293" s="32" t="s">
        <v>32</v>
      </c>
      <c r="M293" s="33">
        <v>29</v>
      </c>
      <c r="N293" s="55" t="str">
        <f t="shared" si="51"/>
        <v>T_A</v>
      </c>
      <c r="O293" s="34">
        <v>3489464</v>
      </c>
      <c r="P293" s="27">
        <v>44807</v>
      </c>
      <c r="Q293" s="36">
        <v>0.80902777777777779</v>
      </c>
      <c r="R293" s="37">
        <v>48360</v>
      </c>
      <c r="S293" s="37">
        <v>17610</v>
      </c>
      <c r="T293" s="21">
        <f t="shared" si="44"/>
        <v>30750</v>
      </c>
      <c r="U293" s="22">
        <f t="shared" si="50"/>
        <v>27462170</v>
      </c>
      <c r="V293" s="117" t="s">
        <v>157</v>
      </c>
      <c r="W293" s="118" t="s">
        <v>102</v>
      </c>
      <c r="X293" s="23">
        <f t="shared" si="45"/>
        <v>60</v>
      </c>
      <c r="Y293" s="24">
        <f t="shared" si="46"/>
        <v>1.9550342130987292E-3</v>
      </c>
      <c r="Z293" s="25" t="str">
        <f t="shared" si="47"/>
        <v>Descargado</v>
      </c>
      <c r="AA293" s="25">
        <f t="shared" ca="1" si="48"/>
        <v>0.35486111111094942</v>
      </c>
      <c r="AB293" s="52"/>
    </row>
    <row r="294" spans="1:28" x14ac:dyDescent="0.25">
      <c r="A294" s="12">
        <v>288</v>
      </c>
      <c r="B294" s="26">
        <v>19531</v>
      </c>
      <c r="C294" s="27">
        <v>44807</v>
      </c>
      <c r="D294" s="28">
        <v>0.4680555555555555</v>
      </c>
      <c r="E294" s="29" t="s">
        <v>179</v>
      </c>
      <c r="F294" s="30" t="s">
        <v>106</v>
      </c>
      <c r="G294" s="31">
        <v>48800</v>
      </c>
      <c r="H294" s="31">
        <v>17240</v>
      </c>
      <c r="I294" s="19">
        <f t="shared" si="43"/>
        <v>31560</v>
      </c>
      <c r="J294" s="20">
        <f t="shared" si="49"/>
        <v>27508160</v>
      </c>
      <c r="K294" s="30" t="s">
        <v>55</v>
      </c>
      <c r="L294" s="32" t="s">
        <v>32</v>
      </c>
      <c r="M294" s="33">
        <v>29</v>
      </c>
      <c r="N294" s="55" t="str">
        <f t="shared" si="51"/>
        <v>T_A</v>
      </c>
      <c r="O294" s="34">
        <v>3489645</v>
      </c>
      <c r="P294" s="27">
        <v>44807</v>
      </c>
      <c r="Q294" s="36">
        <v>0.88958333333333339</v>
      </c>
      <c r="R294" s="37">
        <v>48660</v>
      </c>
      <c r="S294" s="37">
        <v>17110</v>
      </c>
      <c r="T294" s="21">
        <f t="shared" si="44"/>
        <v>31550</v>
      </c>
      <c r="U294" s="22">
        <f t="shared" si="50"/>
        <v>27493720</v>
      </c>
      <c r="V294" s="117" t="s">
        <v>157</v>
      </c>
      <c r="W294" s="118" t="s">
        <v>102</v>
      </c>
      <c r="X294" s="23">
        <f t="shared" si="45"/>
        <v>-10</v>
      </c>
      <c r="Y294" s="24">
        <f t="shared" si="46"/>
        <v>-3.1685678073510771E-4</v>
      </c>
      <c r="Z294" s="25" t="str">
        <f t="shared" si="47"/>
        <v>Descargado</v>
      </c>
      <c r="AA294" s="25">
        <f t="shared" ca="1" si="48"/>
        <v>0.42152777777664596</v>
      </c>
      <c r="AB294" s="52"/>
    </row>
    <row r="295" spans="1:28" x14ac:dyDescent="0.25">
      <c r="A295" s="12">
        <v>289</v>
      </c>
      <c r="B295" s="26">
        <v>19533</v>
      </c>
      <c r="C295" s="27">
        <v>44807</v>
      </c>
      <c r="D295" s="28">
        <v>0.47916666666666669</v>
      </c>
      <c r="E295" s="29" t="s">
        <v>195</v>
      </c>
      <c r="F295" s="30" t="s">
        <v>106</v>
      </c>
      <c r="G295" s="31">
        <v>51760</v>
      </c>
      <c r="H295" s="31">
        <v>17350</v>
      </c>
      <c r="I295" s="19">
        <f t="shared" si="43"/>
        <v>34410</v>
      </c>
      <c r="J295" s="20">
        <f t="shared" si="49"/>
        <v>27542570</v>
      </c>
      <c r="K295" s="30" t="s">
        <v>55</v>
      </c>
      <c r="L295" s="32" t="s">
        <v>193</v>
      </c>
      <c r="M295" s="33">
        <v>29</v>
      </c>
      <c r="N295" s="55" t="str">
        <f t="shared" si="51"/>
        <v>T_A</v>
      </c>
      <c r="O295" s="34">
        <v>3489205</v>
      </c>
      <c r="P295" s="27">
        <v>44807</v>
      </c>
      <c r="Q295" s="36">
        <v>0.74791666666666667</v>
      </c>
      <c r="R295" s="37">
        <v>51820</v>
      </c>
      <c r="S295" s="37">
        <v>17380</v>
      </c>
      <c r="T295" s="21">
        <f t="shared" si="44"/>
        <v>34440</v>
      </c>
      <c r="U295" s="22">
        <f t="shared" si="50"/>
        <v>27528160</v>
      </c>
      <c r="V295" s="117" t="s">
        <v>157</v>
      </c>
      <c r="W295" s="118" t="s">
        <v>102</v>
      </c>
      <c r="X295" s="23">
        <f t="shared" si="45"/>
        <v>30</v>
      </c>
      <c r="Y295" s="24">
        <f t="shared" si="46"/>
        <v>8.7183958151700091E-4</v>
      </c>
      <c r="Z295" s="25" t="str">
        <f t="shared" si="47"/>
        <v>Descargado</v>
      </c>
      <c r="AA295" s="25">
        <f t="shared" ca="1" si="48"/>
        <v>0.26875000000291038</v>
      </c>
      <c r="AB295" s="52"/>
    </row>
    <row r="296" spans="1:28" x14ac:dyDescent="0.25">
      <c r="A296" s="12">
        <v>290</v>
      </c>
      <c r="B296" s="26">
        <v>19535</v>
      </c>
      <c r="C296" s="27">
        <v>44807</v>
      </c>
      <c r="D296" s="28">
        <v>0.49236111111111108</v>
      </c>
      <c r="E296" s="29" t="s">
        <v>210</v>
      </c>
      <c r="F296" s="30" t="s">
        <v>106</v>
      </c>
      <c r="G296" s="31">
        <v>48060</v>
      </c>
      <c r="H296" s="31">
        <v>17460</v>
      </c>
      <c r="I296" s="19">
        <f t="shared" si="43"/>
        <v>30600</v>
      </c>
      <c r="J296" s="20">
        <f t="shared" si="49"/>
        <v>27573170</v>
      </c>
      <c r="K296" s="30" t="s">
        <v>55</v>
      </c>
      <c r="L296" s="32" t="s">
        <v>32</v>
      </c>
      <c r="M296" s="33">
        <v>29</v>
      </c>
      <c r="N296" s="55" t="str">
        <f t="shared" si="51"/>
        <v>T_A</v>
      </c>
      <c r="O296" s="34">
        <v>3489525</v>
      </c>
      <c r="P296" s="27">
        <v>44807</v>
      </c>
      <c r="Q296" s="36">
        <v>0.84166666666666667</v>
      </c>
      <c r="R296" s="37">
        <v>47840</v>
      </c>
      <c r="S296" s="37">
        <v>17330</v>
      </c>
      <c r="T296" s="21">
        <f t="shared" si="44"/>
        <v>30510</v>
      </c>
      <c r="U296" s="22">
        <f t="shared" si="50"/>
        <v>27558670</v>
      </c>
      <c r="V296" s="117" t="s">
        <v>157</v>
      </c>
      <c r="W296" s="118" t="s">
        <v>102</v>
      </c>
      <c r="X296" s="23">
        <f t="shared" si="45"/>
        <v>-90</v>
      </c>
      <c r="Y296" s="24">
        <f t="shared" si="46"/>
        <v>-2.9411764705882353E-3</v>
      </c>
      <c r="Z296" s="25" t="str">
        <f t="shared" si="47"/>
        <v>Descargado</v>
      </c>
      <c r="AA296" s="25">
        <f t="shared" ca="1" si="48"/>
        <v>0.34930555555911269</v>
      </c>
      <c r="AB296" s="52"/>
    </row>
    <row r="297" spans="1:28" x14ac:dyDescent="0.25">
      <c r="A297" s="12">
        <v>291</v>
      </c>
      <c r="B297" s="26">
        <v>19536</v>
      </c>
      <c r="C297" s="27">
        <v>44807</v>
      </c>
      <c r="D297" s="28">
        <v>0.5</v>
      </c>
      <c r="E297" s="29" t="s">
        <v>203</v>
      </c>
      <c r="F297" s="30" t="s">
        <v>106</v>
      </c>
      <c r="G297" s="31">
        <v>51860</v>
      </c>
      <c r="H297" s="31">
        <v>17700</v>
      </c>
      <c r="I297" s="19">
        <f t="shared" si="43"/>
        <v>34160</v>
      </c>
      <c r="J297" s="20">
        <f t="shared" si="49"/>
        <v>27607330</v>
      </c>
      <c r="K297" s="30" t="s">
        <v>55</v>
      </c>
      <c r="L297" s="32" t="s">
        <v>193</v>
      </c>
      <c r="M297" s="33">
        <v>29</v>
      </c>
      <c r="N297" s="55" t="str">
        <f t="shared" si="51"/>
        <v>T_A</v>
      </c>
      <c r="O297" s="34">
        <v>3489404</v>
      </c>
      <c r="P297" s="27">
        <v>44807</v>
      </c>
      <c r="Q297" s="36">
        <v>0.77222222222222225</v>
      </c>
      <c r="R297" s="37">
        <v>51960</v>
      </c>
      <c r="S297" s="37">
        <v>17720</v>
      </c>
      <c r="T297" s="21">
        <f t="shared" si="44"/>
        <v>34240</v>
      </c>
      <c r="U297" s="22">
        <f t="shared" si="50"/>
        <v>27592910</v>
      </c>
      <c r="V297" s="117" t="s">
        <v>157</v>
      </c>
      <c r="W297" s="118" t="s">
        <v>102</v>
      </c>
      <c r="X297" s="23">
        <f t="shared" si="45"/>
        <v>80</v>
      </c>
      <c r="Y297" s="24">
        <f t="shared" si="46"/>
        <v>2.34192037470726E-3</v>
      </c>
      <c r="Z297" s="25" t="str">
        <f t="shared" si="47"/>
        <v>Descargado</v>
      </c>
      <c r="AA297" s="25">
        <f t="shared" ca="1" si="48"/>
        <v>0.27222222222189885</v>
      </c>
      <c r="AB297" s="52"/>
    </row>
    <row r="298" spans="1:28" x14ac:dyDescent="0.25">
      <c r="A298" s="12">
        <v>292</v>
      </c>
      <c r="B298" s="26">
        <v>19537</v>
      </c>
      <c r="C298" s="27">
        <v>44807</v>
      </c>
      <c r="D298" s="28">
        <v>0.50416666666666665</v>
      </c>
      <c r="E298" s="29" t="s">
        <v>178</v>
      </c>
      <c r="F298" s="30" t="s">
        <v>106</v>
      </c>
      <c r="G298" s="31">
        <v>48600</v>
      </c>
      <c r="H298" s="31">
        <v>17620</v>
      </c>
      <c r="I298" s="19">
        <f t="shared" si="43"/>
        <v>30980</v>
      </c>
      <c r="J298" s="20">
        <f t="shared" si="49"/>
        <v>27638310</v>
      </c>
      <c r="K298" s="30" t="s">
        <v>55</v>
      </c>
      <c r="L298" s="32" t="s">
        <v>32</v>
      </c>
      <c r="M298" s="33">
        <v>29</v>
      </c>
      <c r="N298" s="55" t="str">
        <f t="shared" si="51"/>
        <v>T_A</v>
      </c>
      <c r="O298" s="34">
        <v>3489524</v>
      </c>
      <c r="P298" s="27">
        <v>44807</v>
      </c>
      <c r="Q298" s="36">
        <v>0.80972222222222223</v>
      </c>
      <c r="R298" s="37">
        <v>48380</v>
      </c>
      <c r="S298" s="37">
        <v>17480</v>
      </c>
      <c r="T298" s="21">
        <f t="shared" si="44"/>
        <v>30900</v>
      </c>
      <c r="U298" s="22">
        <f t="shared" si="50"/>
        <v>27623810</v>
      </c>
      <c r="V298" s="117" t="s">
        <v>157</v>
      </c>
      <c r="W298" s="118" t="s">
        <v>102</v>
      </c>
      <c r="X298" s="23">
        <f t="shared" si="45"/>
        <v>-80</v>
      </c>
      <c r="Y298" s="24">
        <f t="shared" si="46"/>
        <v>-2.5823111684958036E-3</v>
      </c>
      <c r="Z298" s="25" t="str">
        <f t="shared" si="47"/>
        <v>Descargado</v>
      </c>
      <c r="AA298" s="25">
        <f t="shared" ca="1" si="48"/>
        <v>0.30555555555474712</v>
      </c>
      <c r="AB298" s="52"/>
    </row>
    <row r="299" spans="1:28" x14ac:dyDescent="0.25">
      <c r="A299" s="12">
        <v>293</v>
      </c>
      <c r="B299" s="26">
        <v>19538</v>
      </c>
      <c r="C299" s="27">
        <v>44807</v>
      </c>
      <c r="D299" s="28">
        <v>0.51388888888888895</v>
      </c>
      <c r="E299" s="29" t="s">
        <v>306</v>
      </c>
      <c r="F299" s="30" t="s">
        <v>106</v>
      </c>
      <c r="G299" s="31">
        <v>51680</v>
      </c>
      <c r="H299" s="31">
        <v>18280</v>
      </c>
      <c r="I299" s="19">
        <f t="shared" si="43"/>
        <v>33400</v>
      </c>
      <c r="J299" s="20">
        <f t="shared" si="49"/>
        <v>27671710</v>
      </c>
      <c r="K299" s="30" t="s">
        <v>55</v>
      </c>
      <c r="L299" s="32" t="s">
        <v>25</v>
      </c>
      <c r="M299" s="33">
        <v>29</v>
      </c>
      <c r="N299" s="55" t="str">
        <f t="shared" si="51"/>
        <v>T_A</v>
      </c>
      <c r="O299" s="34">
        <v>3491464</v>
      </c>
      <c r="P299" s="27">
        <v>44808</v>
      </c>
      <c r="Q299" s="36">
        <v>0.55833333333333335</v>
      </c>
      <c r="R299" s="37">
        <v>51500</v>
      </c>
      <c r="S299" s="37">
        <v>18080</v>
      </c>
      <c r="T299" s="21">
        <f t="shared" si="44"/>
        <v>33420</v>
      </c>
      <c r="U299" s="22">
        <f t="shared" si="50"/>
        <v>27657230</v>
      </c>
      <c r="V299" s="117" t="s">
        <v>157</v>
      </c>
      <c r="W299" s="118" t="s">
        <v>102</v>
      </c>
      <c r="X299" s="23">
        <f t="shared" si="45"/>
        <v>20</v>
      </c>
      <c r="Y299" s="24">
        <f t="shared" si="46"/>
        <v>5.9880239520958083E-4</v>
      </c>
      <c r="Z299" s="25" t="str">
        <f t="shared" si="47"/>
        <v>Descargado</v>
      </c>
      <c r="AA299" s="25">
        <f t="shared" ca="1" si="48"/>
        <v>1.0444444444437977</v>
      </c>
      <c r="AB299" s="52"/>
    </row>
    <row r="300" spans="1:28" x14ac:dyDescent="0.25">
      <c r="A300" s="12">
        <v>294</v>
      </c>
      <c r="B300" s="26">
        <v>19539</v>
      </c>
      <c r="C300" s="27">
        <v>44807</v>
      </c>
      <c r="D300" s="28">
        <v>0.53541666666666665</v>
      </c>
      <c r="E300" s="29" t="s">
        <v>307</v>
      </c>
      <c r="F300" s="30" t="s">
        <v>106</v>
      </c>
      <c r="G300" s="31">
        <v>51480</v>
      </c>
      <c r="H300" s="31">
        <v>17070</v>
      </c>
      <c r="I300" s="19">
        <f t="shared" si="43"/>
        <v>34410</v>
      </c>
      <c r="J300" s="20">
        <f t="shared" si="49"/>
        <v>27706120</v>
      </c>
      <c r="K300" s="30" t="s">
        <v>55</v>
      </c>
      <c r="L300" s="32" t="s">
        <v>25</v>
      </c>
      <c r="M300" s="33">
        <v>31</v>
      </c>
      <c r="N300" s="55" t="str">
        <f t="shared" si="51"/>
        <v>T_A</v>
      </c>
      <c r="O300" s="34">
        <v>3496684</v>
      </c>
      <c r="P300" s="27">
        <v>44810</v>
      </c>
      <c r="Q300" s="36">
        <v>0.41111111111111115</v>
      </c>
      <c r="R300" s="37">
        <v>51660</v>
      </c>
      <c r="S300" s="37">
        <v>17250</v>
      </c>
      <c r="T300" s="21">
        <f t="shared" si="44"/>
        <v>34410</v>
      </c>
      <c r="U300" s="22">
        <f t="shared" si="50"/>
        <v>27691640</v>
      </c>
      <c r="V300" s="117" t="s">
        <v>157</v>
      </c>
      <c r="W300" s="118" t="s">
        <v>102</v>
      </c>
      <c r="X300" s="23">
        <f t="shared" si="45"/>
        <v>1.0000000000000001E-5</v>
      </c>
      <c r="Y300" s="24">
        <f t="shared" si="46"/>
        <v>0</v>
      </c>
      <c r="Z300" s="25" t="str">
        <f t="shared" si="47"/>
        <v>Descargado</v>
      </c>
      <c r="AA300" s="25">
        <f t="shared" ca="1" si="48"/>
        <v>2.8756944444467081</v>
      </c>
      <c r="AB300" s="52"/>
    </row>
    <row r="301" spans="1:28" x14ac:dyDescent="0.25">
      <c r="A301" s="12">
        <v>295</v>
      </c>
      <c r="B301" s="26">
        <v>19546</v>
      </c>
      <c r="C301" s="27">
        <v>44807</v>
      </c>
      <c r="D301" s="28">
        <v>0.59097222222222223</v>
      </c>
      <c r="E301" s="29" t="s">
        <v>308</v>
      </c>
      <c r="F301" s="30" t="s">
        <v>106</v>
      </c>
      <c r="G301" s="31">
        <v>52160</v>
      </c>
      <c r="H301" s="31">
        <v>17610</v>
      </c>
      <c r="I301" s="19">
        <f t="shared" si="43"/>
        <v>34550</v>
      </c>
      <c r="J301" s="20">
        <f t="shared" si="49"/>
        <v>27740670</v>
      </c>
      <c r="K301" s="30" t="s">
        <v>55</v>
      </c>
      <c r="L301" s="32" t="s">
        <v>25</v>
      </c>
      <c r="M301" s="33">
        <v>31</v>
      </c>
      <c r="N301" s="55" t="str">
        <f t="shared" si="51"/>
        <v>T_A</v>
      </c>
      <c r="O301" s="34">
        <v>3497245</v>
      </c>
      <c r="P301" s="27">
        <v>44810</v>
      </c>
      <c r="Q301" s="36">
        <v>0.71180555555555547</v>
      </c>
      <c r="R301" s="37">
        <v>52520</v>
      </c>
      <c r="S301" s="37">
        <v>18010</v>
      </c>
      <c r="T301" s="21">
        <f t="shared" si="44"/>
        <v>34510</v>
      </c>
      <c r="U301" s="22">
        <f t="shared" si="50"/>
        <v>27726150</v>
      </c>
      <c r="V301" s="117" t="s">
        <v>157</v>
      </c>
      <c r="W301" s="118" t="s">
        <v>102</v>
      </c>
      <c r="X301" s="23">
        <f t="shared" si="45"/>
        <v>-40</v>
      </c>
      <c r="Y301" s="24">
        <f t="shared" si="46"/>
        <v>-1.1577424023154848E-3</v>
      </c>
      <c r="Z301" s="25" t="str">
        <f t="shared" si="47"/>
        <v>Descargado</v>
      </c>
      <c r="AA301" s="25">
        <f t="shared" ca="1" si="48"/>
        <v>3.1208333333343035</v>
      </c>
      <c r="AB301" s="52"/>
    </row>
    <row r="302" spans="1:28" x14ac:dyDescent="0.25">
      <c r="A302" s="12">
        <v>296</v>
      </c>
      <c r="B302" s="26">
        <v>19548</v>
      </c>
      <c r="C302" s="27">
        <v>44807</v>
      </c>
      <c r="D302" s="28">
        <v>0.6</v>
      </c>
      <c r="E302" s="29" t="s">
        <v>309</v>
      </c>
      <c r="F302" s="30" t="s">
        <v>106</v>
      </c>
      <c r="G302" s="31">
        <v>52200</v>
      </c>
      <c r="H302" s="31">
        <v>17370</v>
      </c>
      <c r="I302" s="19">
        <f t="shared" si="43"/>
        <v>34830</v>
      </c>
      <c r="J302" s="20">
        <f t="shared" si="49"/>
        <v>27775500</v>
      </c>
      <c r="K302" s="30" t="s">
        <v>55</v>
      </c>
      <c r="L302" s="32" t="s">
        <v>25</v>
      </c>
      <c r="M302" s="33">
        <v>31</v>
      </c>
      <c r="N302" s="55" t="str">
        <f t="shared" si="51"/>
        <v>T_A</v>
      </c>
      <c r="O302" s="34">
        <v>3496544</v>
      </c>
      <c r="P302" s="27">
        <v>44810</v>
      </c>
      <c r="Q302" s="36">
        <v>0.36180555555555555</v>
      </c>
      <c r="R302" s="37">
        <v>52040</v>
      </c>
      <c r="S302" s="37">
        <v>17280</v>
      </c>
      <c r="T302" s="21">
        <f t="shared" si="44"/>
        <v>34760</v>
      </c>
      <c r="U302" s="22">
        <f t="shared" si="50"/>
        <v>27760910</v>
      </c>
      <c r="V302" s="117" t="s">
        <v>157</v>
      </c>
      <c r="W302" s="118" t="s">
        <v>102</v>
      </c>
      <c r="X302" s="23">
        <f t="shared" si="45"/>
        <v>-70</v>
      </c>
      <c r="Y302" s="24">
        <f t="shared" si="46"/>
        <v>-2.0097616996841805E-3</v>
      </c>
      <c r="Z302" s="25" t="str">
        <f t="shared" si="47"/>
        <v>Descargado</v>
      </c>
      <c r="AA302" s="25">
        <f t="shared" ca="1" si="48"/>
        <v>2.7618055555576575</v>
      </c>
      <c r="AB302" s="52"/>
    </row>
    <row r="303" spans="1:28" x14ac:dyDescent="0.25">
      <c r="A303" s="12">
        <v>297</v>
      </c>
      <c r="B303" s="26">
        <v>19549</v>
      </c>
      <c r="C303" s="27">
        <v>44807</v>
      </c>
      <c r="D303" s="28">
        <v>0.61319444444444449</v>
      </c>
      <c r="E303" s="29" t="s">
        <v>151</v>
      </c>
      <c r="F303" s="30" t="s">
        <v>106</v>
      </c>
      <c r="G303" s="31">
        <v>48440</v>
      </c>
      <c r="H303" s="31">
        <v>17110</v>
      </c>
      <c r="I303" s="19">
        <f t="shared" si="43"/>
        <v>31330</v>
      </c>
      <c r="J303" s="20">
        <f t="shared" si="49"/>
        <v>27806830</v>
      </c>
      <c r="K303" s="30" t="s">
        <v>55</v>
      </c>
      <c r="L303" s="32" t="s">
        <v>32</v>
      </c>
      <c r="M303" s="33">
        <v>29</v>
      </c>
      <c r="N303" s="55" t="str">
        <f t="shared" si="51"/>
        <v>T_A</v>
      </c>
      <c r="O303" s="34">
        <v>3490386</v>
      </c>
      <c r="P303" s="27">
        <v>44808</v>
      </c>
      <c r="Q303" s="36">
        <v>0.33819444444444446</v>
      </c>
      <c r="R303" s="37">
        <v>48480</v>
      </c>
      <c r="S303" s="37">
        <v>17090</v>
      </c>
      <c r="T303" s="21">
        <f t="shared" si="44"/>
        <v>31390</v>
      </c>
      <c r="U303" s="22">
        <f t="shared" si="50"/>
        <v>27792300</v>
      </c>
      <c r="V303" s="117" t="s">
        <v>157</v>
      </c>
      <c r="W303" s="118" t="s">
        <v>102</v>
      </c>
      <c r="X303" s="23">
        <f t="shared" si="45"/>
        <v>60</v>
      </c>
      <c r="Y303" s="24">
        <f t="shared" si="46"/>
        <v>1.915097350781998E-3</v>
      </c>
      <c r="Z303" s="25" t="str">
        <f t="shared" si="47"/>
        <v>Descargado</v>
      </c>
      <c r="AA303" s="25">
        <f t="shared" ca="1" si="48"/>
        <v>0.72499999999854481</v>
      </c>
      <c r="AB303" s="52"/>
    </row>
    <row r="304" spans="1:28" x14ac:dyDescent="0.25">
      <c r="A304" s="12">
        <v>298</v>
      </c>
      <c r="B304" s="26">
        <v>19559</v>
      </c>
      <c r="C304" s="27">
        <v>44807</v>
      </c>
      <c r="D304" s="28">
        <v>0.63402777777777775</v>
      </c>
      <c r="E304" s="29" t="s">
        <v>173</v>
      </c>
      <c r="F304" s="30" t="s">
        <v>106</v>
      </c>
      <c r="G304" s="31">
        <v>48460</v>
      </c>
      <c r="H304" s="31">
        <v>17870</v>
      </c>
      <c r="I304" s="19">
        <f t="shared" si="43"/>
        <v>30590</v>
      </c>
      <c r="J304" s="20">
        <f t="shared" si="49"/>
        <v>27837420</v>
      </c>
      <c r="K304" s="30" t="s">
        <v>55</v>
      </c>
      <c r="L304" s="32" t="s">
        <v>32</v>
      </c>
      <c r="M304" s="33">
        <v>29</v>
      </c>
      <c r="N304" s="55" t="str">
        <f t="shared" si="51"/>
        <v>T_A</v>
      </c>
      <c r="O304" s="34">
        <v>3490644</v>
      </c>
      <c r="P304" s="27">
        <v>44808</v>
      </c>
      <c r="Q304" s="36">
        <v>0.38125000000000003</v>
      </c>
      <c r="R304" s="37">
        <v>48480</v>
      </c>
      <c r="S304" s="37">
        <v>17820</v>
      </c>
      <c r="T304" s="21">
        <f t="shared" si="44"/>
        <v>30660</v>
      </c>
      <c r="U304" s="22">
        <f t="shared" si="50"/>
        <v>27822960</v>
      </c>
      <c r="V304" s="117" t="s">
        <v>157</v>
      </c>
      <c r="W304" s="118" t="s">
        <v>102</v>
      </c>
      <c r="X304" s="23">
        <f t="shared" si="45"/>
        <v>70</v>
      </c>
      <c r="Y304" s="24">
        <f t="shared" si="46"/>
        <v>2.2883295194508009E-3</v>
      </c>
      <c r="Z304" s="25" t="str">
        <f t="shared" si="47"/>
        <v>Descargado</v>
      </c>
      <c r="AA304" s="25">
        <f t="shared" ca="1" si="48"/>
        <v>0.74722222222044365</v>
      </c>
      <c r="AB304" s="52"/>
    </row>
    <row r="305" spans="1:28" x14ac:dyDescent="0.25">
      <c r="A305" s="12">
        <v>299</v>
      </c>
      <c r="B305" s="26">
        <v>19560</v>
      </c>
      <c r="C305" s="27">
        <v>44807</v>
      </c>
      <c r="D305" s="28">
        <v>0.63541666666666663</v>
      </c>
      <c r="E305" s="29" t="s">
        <v>163</v>
      </c>
      <c r="F305" s="30" t="s">
        <v>106</v>
      </c>
      <c r="G305" s="31">
        <v>48580</v>
      </c>
      <c r="H305" s="31">
        <v>17230</v>
      </c>
      <c r="I305" s="19">
        <f t="shared" si="43"/>
        <v>31350</v>
      </c>
      <c r="J305" s="20">
        <f t="shared" si="49"/>
        <v>27868770</v>
      </c>
      <c r="K305" s="30" t="s">
        <v>69</v>
      </c>
      <c r="L305" s="32" t="s">
        <v>32</v>
      </c>
      <c r="M305" s="33">
        <v>30</v>
      </c>
      <c r="N305" s="55" t="str">
        <f t="shared" si="51"/>
        <v>T_C</v>
      </c>
      <c r="O305" s="34">
        <v>3491604</v>
      </c>
      <c r="P305" s="27">
        <v>44808</v>
      </c>
      <c r="Q305" s="36">
        <v>0.58888888888888891</v>
      </c>
      <c r="R305" s="37">
        <v>48580</v>
      </c>
      <c r="S305" s="37">
        <v>17170</v>
      </c>
      <c r="T305" s="21">
        <f t="shared" si="44"/>
        <v>31410</v>
      </c>
      <c r="U305" s="22">
        <f t="shared" si="50"/>
        <v>27854370</v>
      </c>
      <c r="V305" s="117" t="s">
        <v>157</v>
      </c>
      <c r="W305" s="118" t="s">
        <v>102</v>
      </c>
      <c r="X305" s="23">
        <f t="shared" si="45"/>
        <v>60</v>
      </c>
      <c r="Y305" s="24">
        <f t="shared" si="46"/>
        <v>1.9138755980861245E-3</v>
      </c>
      <c r="Z305" s="25" t="str">
        <f t="shared" si="47"/>
        <v>Descargado</v>
      </c>
      <c r="AA305" s="25">
        <f t="shared" ca="1" si="48"/>
        <v>0.95347222222335404</v>
      </c>
      <c r="AB305" s="52"/>
    </row>
    <row r="306" spans="1:28" x14ac:dyDescent="0.25">
      <c r="A306" s="12">
        <v>300</v>
      </c>
      <c r="B306" s="26">
        <v>19565</v>
      </c>
      <c r="C306" s="27">
        <v>44807</v>
      </c>
      <c r="D306" s="28">
        <v>0.63958333333333328</v>
      </c>
      <c r="E306" s="29" t="s">
        <v>144</v>
      </c>
      <c r="F306" s="30" t="s">
        <v>106</v>
      </c>
      <c r="G306" s="31">
        <v>48460</v>
      </c>
      <c r="H306" s="31">
        <v>17320</v>
      </c>
      <c r="I306" s="19">
        <f t="shared" si="43"/>
        <v>31140</v>
      </c>
      <c r="J306" s="20">
        <f t="shared" si="49"/>
        <v>27899910</v>
      </c>
      <c r="K306" s="30" t="s">
        <v>55</v>
      </c>
      <c r="L306" s="32" t="s">
        <v>32</v>
      </c>
      <c r="M306" s="33">
        <v>29</v>
      </c>
      <c r="N306" s="55" t="str">
        <f t="shared" si="51"/>
        <v>T_A</v>
      </c>
      <c r="O306" s="34">
        <v>3490964</v>
      </c>
      <c r="P306" s="27">
        <v>44808</v>
      </c>
      <c r="Q306" s="36">
        <v>0.44930555555555557</v>
      </c>
      <c r="R306" s="37">
        <v>48420</v>
      </c>
      <c r="S306" s="37">
        <v>17350</v>
      </c>
      <c r="T306" s="21">
        <f t="shared" si="44"/>
        <v>31070</v>
      </c>
      <c r="U306" s="22">
        <f t="shared" si="50"/>
        <v>27885440</v>
      </c>
      <c r="V306" s="117" t="s">
        <v>157</v>
      </c>
      <c r="W306" s="118" t="s">
        <v>102</v>
      </c>
      <c r="X306" s="23">
        <f t="shared" si="45"/>
        <v>-70</v>
      </c>
      <c r="Y306" s="24">
        <f t="shared" si="46"/>
        <v>-2.2479126525369298E-3</v>
      </c>
      <c r="Z306" s="25" t="str">
        <f t="shared" si="47"/>
        <v>Descargado</v>
      </c>
      <c r="AA306" s="25">
        <f t="shared" ca="1" si="48"/>
        <v>0.80972222222771961</v>
      </c>
      <c r="AB306" s="52"/>
    </row>
    <row r="307" spans="1:28" x14ac:dyDescent="0.25">
      <c r="A307" s="12">
        <v>301</v>
      </c>
      <c r="B307" s="26">
        <v>19566</v>
      </c>
      <c r="C307" s="27">
        <v>44807</v>
      </c>
      <c r="D307" s="28">
        <v>0.64166666666666672</v>
      </c>
      <c r="E307" s="29" t="s">
        <v>310</v>
      </c>
      <c r="F307" s="30" t="s">
        <v>106</v>
      </c>
      <c r="G307" s="31">
        <v>52060</v>
      </c>
      <c r="H307" s="31">
        <v>18490</v>
      </c>
      <c r="I307" s="19">
        <f t="shared" si="43"/>
        <v>33570</v>
      </c>
      <c r="J307" s="20">
        <f t="shared" si="49"/>
        <v>27933480</v>
      </c>
      <c r="K307" s="30" t="s">
        <v>69</v>
      </c>
      <c r="L307" s="32" t="s">
        <v>25</v>
      </c>
      <c r="M307" s="33">
        <v>30</v>
      </c>
      <c r="N307" s="55" t="str">
        <f t="shared" si="51"/>
        <v>T_C</v>
      </c>
      <c r="O307" s="34">
        <v>3490584</v>
      </c>
      <c r="P307" s="27">
        <v>44808</v>
      </c>
      <c r="Q307" s="36">
        <v>0.37916666666666665</v>
      </c>
      <c r="R307" s="37">
        <v>52000</v>
      </c>
      <c r="S307" s="37">
        <v>18370</v>
      </c>
      <c r="T307" s="21">
        <f t="shared" si="44"/>
        <v>33630</v>
      </c>
      <c r="U307" s="22">
        <f t="shared" si="50"/>
        <v>27919070</v>
      </c>
      <c r="V307" s="117" t="s">
        <v>157</v>
      </c>
      <c r="W307" s="118" t="s">
        <v>102</v>
      </c>
      <c r="X307" s="23">
        <f t="shared" si="45"/>
        <v>60</v>
      </c>
      <c r="Y307" s="24">
        <f t="shared" si="46"/>
        <v>1.7873100983020554E-3</v>
      </c>
      <c r="Z307" s="25" t="str">
        <f t="shared" si="47"/>
        <v>Descargado</v>
      </c>
      <c r="AA307" s="25">
        <f t="shared" ca="1" si="48"/>
        <v>0.73749999999563443</v>
      </c>
      <c r="AB307" s="52"/>
    </row>
    <row r="308" spans="1:28" x14ac:dyDescent="0.25">
      <c r="A308" s="12">
        <v>302</v>
      </c>
      <c r="B308" s="26">
        <v>19567</v>
      </c>
      <c r="C308" s="27">
        <v>44807</v>
      </c>
      <c r="D308" s="28">
        <v>0.65</v>
      </c>
      <c r="E308" s="29" t="s">
        <v>311</v>
      </c>
      <c r="F308" s="30" t="s">
        <v>106</v>
      </c>
      <c r="G308" s="31">
        <v>52360</v>
      </c>
      <c r="H308" s="31">
        <v>17780</v>
      </c>
      <c r="I308" s="19">
        <f t="shared" si="43"/>
        <v>34580</v>
      </c>
      <c r="J308" s="20">
        <f t="shared" si="49"/>
        <v>27968060</v>
      </c>
      <c r="K308" s="30" t="s">
        <v>69</v>
      </c>
      <c r="L308" s="32" t="s">
        <v>25</v>
      </c>
      <c r="M308" s="33">
        <v>30</v>
      </c>
      <c r="N308" s="55" t="str">
        <f t="shared" si="51"/>
        <v>T_C</v>
      </c>
      <c r="O308" s="34">
        <v>3490664</v>
      </c>
      <c r="P308" s="27">
        <v>44808</v>
      </c>
      <c r="Q308" s="36">
        <v>0.38263888888888892</v>
      </c>
      <c r="R308" s="37">
        <v>52200</v>
      </c>
      <c r="S308" s="37">
        <v>17670</v>
      </c>
      <c r="T308" s="21">
        <f t="shared" si="44"/>
        <v>34530</v>
      </c>
      <c r="U308" s="22">
        <f t="shared" si="50"/>
        <v>27953600</v>
      </c>
      <c r="V308" s="117" t="s">
        <v>157</v>
      </c>
      <c r="W308" s="118" t="s">
        <v>102</v>
      </c>
      <c r="X308" s="23">
        <f t="shared" si="45"/>
        <v>-50</v>
      </c>
      <c r="Y308" s="24">
        <f t="shared" si="46"/>
        <v>-1.4459224985540775E-3</v>
      </c>
      <c r="Z308" s="25" t="str">
        <f t="shared" si="47"/>
        <v>Descargado</v>
      </c>
      <c r="AA308" s="25">
        <f t="shared" ca="1" si="48"/>
        <v>0.73263888889050577</v>
      </c>
      <c r="AB308" s="52"/>
    </row>
    <row r="309" spans="1:28" x14ac:dyDescent="0.25">
      <c r="A309" s="12">
        <v>303</v>
      </c>
      <c r="B309" s="26">
        <v>19571</v>
      </c>
      <c r="C309" s="27">
        <v>44807</v>
      </c>
      <c r="D309" s="28">
        <v>0.65555555555555556</v>
      </c>
      <c r="E309" s="29" t="s">
        <v>165</v>
      </c>
      <c r="F309" s="30" t="s">
        <v>106</v>
      </c>
      <c r="G309" s="31">
        <v>48520</v>
      </c>
      <c r="H309" s="31">
        <v>17180</v>
      </c>
      <c r="I309" s="19">
        <f t="shared" si="43"/>
        <v>31340</v>
      </c>
      <c r="J309" s="20">
        <f t="shared" si="49"/>
        <v>27999400</v>
      </c>
      <c r="K309" s="30" t="s">
        <v>55</v>
      </c>
      <c r="L309" s="32" t="s">
        <v>32</v>
      </c>
      <c r="M309" s="33">
        <v>29</v>
      </c>
      <c r="N309" s="55" t="str">
        <f t="shared" si="51"/>
        <v>T_A</v>
      </c>
      <c r="O309" s="34">
        <v>3490944</v>
      </c>
      <c r="P309" s="27">
        <v>44808</v>
      </c>
      <c r="Q309" s="36">
        <v>0.44791666666666669</v>
      </c>
      <c r="R309" s="37">
        <v>48520</v>
      </c>
      <c r="S309" s="37">
        <v>17170</v>
      </c>
      <c r="T309" s="21">
        <f t="shared" si="44"/>
        <v>31350</v>
      </c>
      <c r="U309" s="22">
        <f t="shared" si="50"/>
        <v>27984950</v>
      </c>
      <c r="V309" s="117" t="s">
        <v>157</v>
      </c>
      <c r="W309" s="118" t="s">
        <v>102</v>
      </c>
      <c r="X309" s="23">
        <f t="shared" si="45"/>
        <v>10</v>
      </c>
      <c r="Y309" s="24">
        <f t="shared" si="46"/>
        <v>3.1908104658583282E-4</v>
      </c>
      <c r="Z309" s="25" t="str">
        <f t="shared" si="47"/>
        <v>Descargado</v>
      </c>
      <c r="AA309" s="25">
        <f t="shared" ca="1" si="48"/>
        <v>0.79236111111094942</v>
      </c>
      <c r="AB309" s="52"/>
    </row>
    <row r="310" spans="1:28" x14ac:dyDescent="0.25">
      <c r="A310" s="12">
        <v>304</v>
      </c>
      <c r="B310" s="26">
        <v>19568</v>
      </c>
      <c r="C310" s="27">
        <v>44807</v>
      </c>
      <c r="D310" s="28">
        <v>0.65833333333333333</v>
      </c>
      <c r="E310" s="29" t="s">
        <v>211</v>
      </c>
      <c r="F310" s="30" t="s">
        <v>106</v>
      </c>
      <c r="G310" s="31">
        <v>51980</v>
      </c>
      <c r="H310" s="31">
        <v>17660</v>
      </c>
      <c r="I310" s="19">
        <f t="shared" si="43"/>
        <v>34320</v>
      </c>
      <c r="J310" s="20">
        <f t="shared" si="49"/>
        <v>28033720</v>
      </c>
      <c r="K310" s="30" t="s">
        <v>69</v>
      </c>
      <c r="L310" s="32" t="s">
        <v>193</v>
      </c>
      <c r="M310" s="33">
        <v>30</v>
      </c>
      <c r="N310" s="55" t="str">
        <f t="shared" si="51"/>
        <v>T_C</v>
      </c>
      <c r="O310" s="34">
        <v>3489884</v>
      </c>
      <c r="P310" s="27">
        <v>44807</v>
      </c>
      <c r="Q310" s="36">
        <v>0.98333333333333339</v>
      </c>
      <c r="R310" s="37">
        <v>51940</v>
      </c>
      <c r="S310" s="37">
        <v>17660</v>
      </c>
      <c r="T310" s="21">
        <f t="shared" si="44"/>
        <v>34280</v>
      </c>
      <c r="U310" s="22">
        <f t="shared" si="50"/>
        <v>28019230</v>
      </c>
      <c r="V310" s="117" t="s">
        <v>158</v>
      </c>
      <c r="W310" s="118" t="s">
        <v>102</v>
      </c>
      <c r="X310" s="23">
        <f t="shared" si="45"/>
        <v>-40</v>
      </c>
      <c r="Y310" s="24">
        <f t="shared" si="46"/>
        <v>-1.1655011655011655E-3</v>
      </c>
      <c r="Z310" s="25" t="str">
        <f t="shared" si="47"/>
        <v>Descargado</v>
      </c>
      <c r="AA310" s="25">
        <f t="shared" ca="1" si="48"/>
        <v>0.32499999999708962</v>
      </c>
      <c r="AB310" s="52"/>
    </row>
    <row r="311" spans="1:28" x14ac:dyDescent="0.25">
      <c r="A311" s="12">
        <v>305</v>
      </c>
      <c r="B311" s="26">
        <v>19572</v>
      </c>
      <c r="C311" s="27">
        <v>44807</v>
      </c>
      <c r="D311" s="28">
        <v>0.66527777777777775</v>
      </c>
      <c r="E311" s="29" t="s">
        <v>250</v>
      </c>
      <c r="F311" s="30" t="s">
        <v>106</v>
      </c>
      <c r="G311" s="31">
        <v>51680</v>
      </c>
      <c r="H311" s="31">
        <v>18110</v>
      </c>
      <c r="I311" s="19">
        <f t="shared" si="43"/>
        <v>33570</v>
      </c>
      <c r="J311" s="20">
        <f t="shared" si="49"/>
        <v>28067290</v>
      </c>
      <c r="K311" s="30" t="s">
        <v>55</v>
      </c>
      <c r="L311" s="32" t="s">
        <v>32</v>
      </c>
      <c r="M311" s="33">
        <v>31</v>
      </c>
      <c r="N311" s="55" t="str">
        <f t="shared" si="51"/>
        <v>T_A</v>
      </c>
      <c r="O311" s="34">
        <v>3493824</v>
      </c>
      <c r="P311" s="27">
        <v>44809</v>
      </c>
      <c r="Q311" s="36">
        <v>0.54861111111111105</v>
      </c>
      <c r="R311" s="37">
        <v>52920</v>
      </c>
      <c r="S311" s="37">
        <v>18510</v>
      </c>
      <c r="T311" s="21">
        <f t="shared" si="44"/>
        <v>34410</v>
      </c>
      <c r="U311" s="22">
        <f t="shared" si="50"/>
        <v>28053640</v>
      </c>
      <c r="V311" s="117" t="s">
        <v>157</v>
      </c>
      <c r="W311" s="118" t="s">
        <v>102</v>
      </c>
      <c r="X311" s="23">
        <f t="shared" si="45"/>
        <v>840</v>
      </c>
      <c r="Y311" s="24">
        <f t="shared" si="46"/>
        <v>2.5022341376228777E-2</v>
      </c>
      <c r="Z311" s="25" t="str">
        <f t="shared" si="47"/>
        <v>Descargado</v>
      </c>
      <c r="AA311" s="25">
        <f t="shared" ca="1" si="48"/>
        <v>1.8833333333313931</v>
      </c>
      <c r="AB311" s="52"/>
    </row>
    <row r="312" spans="1:28" x14ac:dyDescent="0.25">
      <c r="A312" s="12">
        <v>306</v>
      </c>
      <c r="B312" s="26">
        <v>19574</v>
      </c>
      <c r="C312" s="27">
        <v>44807</v>
      </c>
      <c r="D312" s="28">
        <v>0.66805555555555562</v>
      </c>
      <c r="E312" s="29" t="s">
        <v>312</v>
      </c>
      <c r="F312" s="30" t="s">
        <v>106</v>
      </c>
      <c r="G312" s="31">
        <v>51560</v>
      </c>
      <c r="H312" s="31">
        <v>17790</v>
      </c>
      <c r="I312" s="19">
        <f t="shared" si="43"/>
        <v>33770</v>
      </c>
      <c r="J312" s="20">
        <f t="shared" si="49"/>
        <v>28101060</v>
      </c>
      <c r="K312" s="30" t="s">
        <v>69</v>
      </c>
      <c r="L312" s="32" t="s">
        <v>193</v>
      </c>
      <c r="M312" s="33">
        <v>30</v>
      </c>
      <c r="N312" s="55" t="str">
        <f t="shared" si="51"/>
        <v>T_C</v>
      </c>
      <c r="O312" s="34">
        <v>3494464</v>
      </c>
      <c r="P312" s="27">
        <v>44809</v>
      </c>
      <c r="Q312" s="36">
        <v>0.56180555555555556</v>
      </c>
      <c r="R312" s="37">
        <v>51500</v>
      </c>
      <c r="S312" s="37">
        <v>17780</v>
      </c>
      <c r="T312" s="21">
        <f t="shared" si="44"/>
        <v>33720</v>
      </c>
      <c r="U312" s="22">
        <f t="shared" si="50"/>
        <v>28087360</v>
      </c>
      <c r="V312" s="117" t="s">
        <v>158</v>
      </c>
      <c r="W312" s="118" t="s">
        <v>102</v>
      </c>
      <c r="X312" s="23">
        <f t="shared" si="45"/>
        <v>-50</v>
      </c>
      <c r="Y312" s="24">
        <f t="shared" si="46"/>
        <v>-1.4806040864672786E-3</v>
      </c>
      <c r="Z312" s="25" t="str">
        <f t="shared" si="47"/>
        <v>Descargado</v>
      </c>
      <c r="AA312" s="25">
        <f t="shared" ca="1" si="48"/>
        <v>1.8937499999956344</v>
      </c>
      <c r="AB312" s="52" t="s">
        <v>322</v>
      </c>
    </row>
    <row r="313" spans="1:28" x14ac:dyDescent="0.25">
      <c r="A313" s="12">
        <v>307</v>
      </c>
      <c r="B313" s="26">
        <v>19575</v>
      </c>
      <c r="C313" s="27">
        <v>44807</v>
      </c>
      <c r="D313" s="28">
        <v>0.67222222222222217</v>
      </c>
      <c r="E313" s="29" t="s">
        <v>171</v>
      </c>
      <c r="F313" s="30" t="s">
        <v>106</v>
      </c>
      <c r="G313" s="31">
        <v>49000</v>
      </c>
      <c r="H313" s="31">
        <v>17440</v>
      </c>
      <c r="I313" s="19">
        <f t="shared" si="43"/>
        <v>31560</v>
      </c>
      <c r="J313" s="20">
        <f t="shared" si="49"/>
        <v>28132620</v>
      </c>
      <c r="K313" s="30" t="s">
        <v>69</v>
      </c>
      <c r="L313" s="32" t="s">
        <v>32</v>
      </c>
      <c r="M313" s="33">
        <v>30</v>
      </c>
      <c r="N313" s="55" t="str">
        <f t="shared" si="51"/>
        <v>T_C</v>
      </c>
      <c r="O313" s="34">
        <v>3491184</v>
      </c>
      <c r="P313" s="27">
        <v>44808</v>
      </c>
      <c r="Q313" s="36">
        <v>0.48541666666666666</v>
      </c>
      <c r="R313" s="37">
        <v>49120</v>
      </c>
      <c r="S313" s="37">
        <v>17410</v>
      </c>
      <c r="T313" s="21">
        <f t="shared" si="44"/>
        <v>31710</v>
      </c>
      <c r="U313" s="22">
        <f t="shared" si="50"/>
        <v>28119070</v>
      </c>
      <c r="V313" s="117" t="s">
        <v>157</v>
      </c>
      <c r="W313" s="118" t="s">
        <v>102</v>
      </c>
      <c r="X313" s="23">
        <f t="shared" si="45"/>
        <v>150</v>
      </c>
      <c r="Y313" s="24">
        <f t="shared" si="46"/>
        <v>4.7528517110266158E-3</v>
      </c>
      <c r="Z313" s="25" t="str">
        <f t="shared" si="47"/>
        <v>Descargado</v>
      </c>
      <c r="AA313" s="25">
        <f t="shared" ca="1" si="48"/>
        <v>0.81319444444670808</v>
      </c>
      <c r="AB313" s="52"/>
    </row>
    <row r="314" spans="1:28" x14ac:dyDescent="0.25">
      <c r="A314" s="12">
        <v>308</v>
      </c>
      <c r="B314" s="26">
        <v>19579</v>
      </c>
      <c r="C314" s="27">
        <v>44807</v>
      </c>
      <c r="D314" s="28">
        <v>0.67708333333333337</v>
      </c>
      <c r="E314" s="29" t="s">
        <v>291</v>
      </c>
      <c r="F314" s="30" t="s">
        <v>106</v>
      </c>
      <c r="G314" s="31">
        <v>52140</v>
      </c>
      <c r="H314" s="31">
        <v>18230</v>
      </c>
      <c r="I314" s="19">
        <f t="shared" si="43"/>
        <v>33910</v>
      </c>
      <c r="J314" s="20">
        <f t="shared" si="49"/>
        <v>28166530</v>
      </c>
      <c r="K314" s="30" t="s">
        <v>55</v>
      </c>
      <c r="L314" s="32" t="s">
        <v>25</v>
      </c>
      <c r="M314" s="33">
        <v>29</v>
      </c>
      <c r="N314" s="55" t="str">
        <f t="shared" si="51"/>
        <v>T_A</v>
      </c>
      <c r="O314" s="34">
        <v>3492084</v>
      </c>
      <c r="P314" s="27">
        <v>44808</v>
      </c>
      <c r="Q314" s="36">
        <v>0.64861111111111114</v>
      </c>
      <c r="R314" s="37">
        <v>52160</v>
      </c>
      <c r="S314" s="37">
        <v>18290</v>
      </c>
      <c r="T314" s="21">
        <f t="shared" si="44"/>
        <v>33870</v>
      </c>
      <c r="U314" s="22">
        <f t="shared" si="50"/>
        <v>28152940</v>
      </c>
      <c r="V314" s="117" t="s">
        <v>157</v>
      </c>
      <c r="W314" s="118" t="s">
        <v>102</v>
      </c>
      <c r="X314" s="23">
        <f t="shared" si="45"/>
        <v>-40</v>
      </c>
      <c r="Y314" s="24">
        <f t="shared" si="46"/>
        <v>-1.1795930404010617E-3</v>
      </c>
      <c r="Z314" s="25" t="str">
        <f t="shared" si="47"/>
        <v>Descargado</v>
      </c>
      <c r="AA314" s="25">
        <f t="shared" ca="1" si="48"/>
        <v>0.97152777777228039</v>
      </c>
      <c r="AB314" s="52"/>
    </row>
    <row r="315" spans="1:28" x14ac:dyDescent="0.25">
      <c r="A315" s="12">
        <v>309</v>
      </c>
      <c r="B315" s="26">
        <v>19581</v>
      </c>
      <c r="C315" s="27">
        <v>44807</v>
      </c>
      <c r="D315" s="28">
        <v>0.68194444444444446</v>
      </c>
      <c r="E315" s="29" t="s">
        <v>202</v>
      </c>
      <c r="F315" s="30" t="s">
        <v>106</v>
      </c>
      <c r="G315" s="31">
        <v>48540</v>
      </c>
      <c r="H315" s="31">
        <v>17480</v>
      </c>
      <c r="I315" s="19">
        <f t="shared" si="43"/>
        <v>31060</v>
      </c>
      <c r="J315" s="20">
        <f t="shared" si="49"/>
        <v>28197590</v>
      </c>
      <c r="K315" s="30" t="s">
        <v>55</v>
      </c>
      <c r="L315" s="32" t="s">
        <v>32</v>
      </c>
      <c r="M315" s="33">
        <v>29</v>
      </c>
      <c r="N315" s="55" t="str">
        <f t="shared" si="51"/>
        <v>T_A</v>
      </c>
      <c r="O315" s="34">
        <v>3491164</v>
      </c>
      <c r="P315" s="27">
        <v>44808</v>
      </c>
      <c r="Q315" s="36">
        <v>0.47916666666666669</v>
      </c>
      <c r="R315" s="37">
        <v>48600</v>
      </c>
      <c r="S315" s="37">
        <v>17400</v>
      </c>
      <c r="T315" s="21">
        <f t="shared" si="44"/>
        <v>31200</v>
      </c>
      <c r="U315" s="22">
        <f t="shared" si="50"/>
        <v>28184140</v>
      </c>
      <c r="V315" s="117" t="s">
        <v>157</v>
      </c>
      <c r="W315" s="118" t="s">
        <v>102</v>
      </c>
      <c r="X315" s="23">
        <f t="shared" si="45"/>
        <v>140</v>
      </c>
      <c r="Y315" s="24">
        <f t="shared" si="46"/>
        <v>4.5074050225370251E-3</v>
      </c>
      <c r="Z315" s="25" t="str">
        <f t="shared" si="47"/>
        <v>Descargado</v>
      </c>
      <c r="AA315" s="25">
        <f t="shared" ca="1" si="48"/>
        <v>0.79722222222335404</v>
      </c>
      <c r="AB315" s="52"/>
    </row>
    <row r="316" spans="1:28" x14ac:dyDescent="0.25">
      <c r="A316" s="12">
        <v>310</v>
      </c>
      <c r="B316" s="26">
        <v>19580</v>
      </c>
      <c r="C316" s="27">
        <v>44807</v>
      </c>
      <c r="D316" s="28">
        <v>0.69027777777777777</v>
      </c>
      <c r="E316" s="29" t="s">
        <v>288</v>
      </c>
      <c r="F316" s="30" t="s">
        <v>106</v>
      </c>
      <c r="G316" s="31">
        <v>48120</v>
      </c>
      <c r="H316" s="31">
        <v>17160</v>
      </c>
      <c r="I316" s="19">
        <f t="shared" si="43"/>
        <v>30960</v>
      </c>
      <c r="J316" s="20">
        <f t="shared" si="49"/>
        <v>28228550</v>
      </c>
      <c r="K316" s="30" t="s">
        <v>55</v>
      </c>
      <c r="L316" s="32" t="s">
        <v>32</v>
      </c>
      <c r="M316" s="33">
        <v>29</v>
      </c>
      <c r="N316" s="55" t="str">
        <f t="shared" si="51"/>
        <v>T_A</v>
      </c>
      <c r="O316" s="34">
        <v>3491204</v>
      </c>
      <c r="P316" s="27">
        <v>44808</v>
      </c>
      <c r="Q316" s="36">
        <v>0.49027777777777781</v>
      </c>
      <c r="R316" s="37">
        <v>48080</v>
      </c>
      <c r="S316" s="37">
        <v>17080</v>
      </c>
      <c r="T316" s="21">
        <f t="shared" si="44"/>
        <v>31000</v>
      </c>
      <c r="U316" s="22">
        <f t="shared" si="50"/>
        <v>28215140</v>
      </c>
      <c r="V316" s="117" t="s">
        <v>157</v>
      </c>
      <c r="W316" s="118" t="s">
        <v>102</v>
      </c>
      <c r="X316" s="23">
        <f t="shared" si="45"/>
        <v>40</v>
      </c>
      <c r="Y316" s="24">
        <f t="shared" si="46"/>
        <v>1.2919896640826874E-3</v>
      </c>
      <c r="Z316" s="25" t="str">
        <f t="shared" si="47"/>
        <v>Descargado</v>
      </c>
      <c r="AA316" s="25">
        <f t="shared" ca="1" si="48"/>
        <v>0.79999999999563443</v>
      </c>
      <c r="AB316" s="52"/>
    </row>
    <row r="317" spans="1:28" x14ac:dyDescent="0.25">
      <c r="A317" s="12">
        <v>311</v>
      </c>
      <c r="B317" s="26">
        <v>19588</v>
      </c>
      <c r="C317" s="27">
        <v>44807</v>
      </c>
      <c r="D317" s="28">
        <v>0.70624999999999993</v>
      </c>
      <c r="E317" s="29" t="s">
        <v>246</v>
      </c>
      <c r="F317" s="30" t="s">
        <v>106</v>
      </c>
      <c r="G317" s="31">
        <v>51740</v>
      </c>
      <c r="H317" s="31">
        <v>16940</v>
      </c>
      <c r="I317" s="19">
        <f t="shared" si="43"/>
        <v>34800</v>
      </c>
      <c r="J317" s="20">
        <f t="shared" si="49"/>
        <v>28263350</v>
      </c>
      <c r="K317" s="30" t="s">
        <v>55</v>
      </c>
      <c r="L317" s="32" t="s">
        <v>193</v>
      </c>
      <c r="M317" s="33">
        <v>29</v>
      </c>
      <c r="N317" s="55" t="str">
        <f t="shared" si="51"/>
        <v>T_A</v>
      </c>
      <c r="O317" s="34">
        <v>3490744</v>
      </c>
      <c r="P317" s="27">
        <v>44808</v>
      </c>
      <c r="Q317" s="36">
        <v>0.3888888888888889</v>
      </c>
      <c r="R317" s="37">
        <v>51860</v>
      </c>
      <c r="S317" s="37">
        <v>17090</v>
      </c>
      <c r="T317" s="21">
        <f t="shared" si="44"/>
        <v>34770</v>
      </c>
      <c r="U317" s="22">
        <f t="shared" si="50"/>
        <v>28249910</v>
      </c>
      <c r="V317" s="117" t="s">
        <v>157</v>
      </c>
      <c r="W317" s="118" t="s">
        <v>102</v>
      </c>
      <c r="X317" s="23">
        <f t="shared" si="45"/>
        <v>-30</v>
      </c>
      <c r="Y317" s="24">
        <f t="shared" si="46"/>
        <v>-8.6206896551724137E-4</v>
      </c>
      <c r="Z317" s="25" t="str">
        <f t="shared" si="47"/>
        <v>Descargado</v>
      </c>
      <c r="AA317" s="25">
        <f t="shared" ca="1" si="48"/>
        <v>0.68263888888759539</v>
      </c>
      <c r="AB317" s="52"/>
    </row>
    <row r="318" spans="1:28" x14ac:dyDescent="0.25">
      <c r="A318" s="12">
        <v>312</v>
      </c>
      <c r="B318" s="26">
        <v>19589</v>
      </c>
      <c r="C318" s="27">
        <v>44807</v>
      </c>
      <c r="D318" s="28">
        <v>0.71180555555555547</v>
      </c>
      <c r="E318" s="29" t="s">
        <v>217</v>
      </c>
      <c r="F318" s="30" t="s">
        <v>106</v>
      </c>
      <c r="G318" s="31">
        <v>51400</v>
      </c>
      <c r="H318" s="31">
        <v>17370</v>
      </c>
      <c r="I318" s="19">
        <f t="shared" si="43"/>
        <v>34030</v>
      </c>
      <c r="J318" s="20">
        <f t="shared" si="49"/>
        <v>28297380</v>
      </c>
      <c r="K318" s="30" t="s">
        <v>55</v>
      </c>
      <c r="L318" s="32" t="s">
        <v>193</v>
      </c>
      <c r="M318" s="33">
        <v>29</v>
      </c>
      <c r="N318" s="55" t="str">
        <f t="shared" si="51"/>
        <v>T_A</v>
      </c>
      <c r="O318" s="34">
        <v>3490764</v>
      </c>
      <c r="P318" s="27">
        <v>44808</v>
      </c>
      <c r="Q318" s="36">
        <v>0.39027777777777778</v>
      </c>
      <c r="R318" s="37">
        <v>51420</v>
      </c>
      <c r="S318" s="37">
        <v>17500</v>
      </c>
      <c r="T318" s="21">
        <f t="shared" si="44"/>
        <v>33920</v>
      </c>
      <c r="U318" s="22">
        <f t="shared" si="50"/>
        <v>28283830</v>
      </c>
      <c r="V318" s="117" t="s">
        <v>157</v>
      </c>
      <c r="W318" s="118" t="s">
        <v>102</v>
      </c>
      <c r="X318" s="23">
        <f t="shared" si="45"/>
        <v>-110</v>
      </c>
      <c r="Y318" s="24">
        <f t="shared" si="46"/>
        <v>-3.2324419629738465E-3</v>
      </c>
      <c r="Z318" s="25" t="str">
        <f t="shared" si="47"/>
        <v>Descargado</v>
      </c>
      <c r="AA318" s="25">
        <f t="shared" ca="1" si="48"/>
        <v>0.67847222222189885</v>
      </c>
      <c r="AB318" s="52"/>
    </row>
    <row r="319" spans="1:28" x14ac:dyDescent="0.25">
      <c r="A319" s="12">
        <v>313</v>
      </c>
      <c r="B319" s="26">
        <v>19598</v>
      </c>
      <c r="C319" s="27">
        <v>44807</v>
      </c>
      <c r="D319" s="28">
        <v>0.72222222222222221</v>
      </c>
      <c r="E319" s="29" t="s">
        <v>237</v>
      </c>
      <c r="F319" s="30" t="s">
        <v>106</v>
      </c>
      <c r="G319" s="31">
        <v>48080</v>
      </c>
      <c r="H319" s="31">
        <v>17620</v>
      </c>
      <c r="I319" s="19">
        <f t="shared" si="43"/>
        <v>30460</v>
      </c>
      <c r="J319" s="20">
        <f t="shared" si="49"/>
        <v>28327840</v>
      </c>
      <c r="K319" s="30" t="s">
        <v>55</v>
      </c>
      <c r="L319" s="32" t="s">
        <v>32</v>
      </c>
      <c r="M319" s="33">
        <v>29</v>
      </c>
      <c r="N319" s="55" t="str">
        <f t="shared" si="51"/>
        <v>T_A</v>
      </c>
      <c r="O319" s="34">
        <v>3491944</v>
      </c>
      <c r="P319" s="27">
        <v>44808</v>
      </c>
      <c r="Q319" s="36">
        <v>0.63611111111111118</v>
      </c>
      <c r="R319" s="37">
        <v>48180</v>
      </c>
      <c r="S319" s="37">
        <v>17720</v>
      </c>
      <c r="T319" s="21">
        <f t="shared" si="44"/>
        <v>30460</v>
      </c>
      <c r="U319" s="22">
        <f t="shared" si="50"/>
        <v>28314290</v>
      </c>
      <c r="V319" s="117" t="s">
        <v>157</v>
      </c>
      <c r="W319" s="118" t="s">
        <v>102</v>
      </c>
      <c r="X319" s="23">
        <f t="shared" si="45"/>
        <v>1.0000000000000001E-5</v>
      </c>
      <c r="Y319" s="24">
        <f t="shared" si="46"/>
        <v>0</v>
      </c>
      <c r="Z319" s="25" t="str">
        <f t="shared" si="47"/>
        <v>Descargado</v>
      </c>
      <c r="AA319" s="25">
        <f t="shared" ca="1" si="48"/>
        <v>0.91388888889196096</v>
      </c>
      <c r="AB319" s="52"/>
    </row>
    <row r="320" spans="1:28" x14ac:dyDescent="0.25">
      <c r="A320" s="12">
        <v>314</v>
      </c>
      <c r="B320" s="26">
        <v>19599</v>
      </c>
      <c r="C320" s="27">
        <v>44807</v>
      </c>
      <c r="D320" s="28">
        <v>0.72777777777777775</v>
      </c>
      <c r="E320" s="29" t="s">
        <v>140</v>
      </c>
      <c r="F320" s="30" t="s">
        <v>106</v>
      </c>
      <c r="G320" s="31">
        <v>51780</v>
      </c>
      <c r="H320" s="31">
        <v>17350</v>
      </c>
      <c r="I320" s="19">
        <f t="shared" si="43"/>
        <v>34430</v>
      </c>
      <c r="J320" s="20">
        <f t="shared" si="49"/>
        <v>28362270</v>
      </c>
      <c r="K320" s="30" t="s">
        <v>55</v>
      </c>
      <c r="L320" s="32" t="s">
        <v>33</v>
      </c>
      <c r="M320" s="33">
        <v>29</v>
      </c>
      <c r="N320" s="55" t="str">
        <f t="shared" si="51"/>
        <v>T_A</v>
      </c>
      <c r="O320" s="34">
        <v>3491864</v>
      </c>
      <c r="P320" s="27">
        <v>44808</v>
      </c>
      <c r="Q320" s="36">
        <v>0.62361111111111112</v>
      </c>
      <c r="R320" s="37">
        <v>51720</v>
      </c>
      <c r="S320" s="37">
        <v>17320</v>
      </c>
      <c r="T320" s="21">
        <f t="shared" si="44"/>
        <v>34400</v>
      </c>
      <c r="U320" s="22">
        <f t="shared" si="50"/>
        <v>28348690</v>
      </c>
      <c r="V320" s="117" t="s">
        <v>157</v>
      </c>
      <c r="W320" s="118" t="s">
        <v>102</v>
      </c>
      <c r="X320" s="23">
        <f t="shared" si="45"/>
        <v>-30</v>
      </c>
      <c r="Y320" s="24">
        <f t="shared" si="46"/>
        <v>-8.7133313970374669E-4</v>
      </c>
      <c r="Z320" s="25" t="str">
        <f t="shared" si="47"/>
        <v>Descargado</v>
      </c>
      <c r="AA320" s="25">
        <f t="shared" ca="1" si="48"/>
        <v>0.89583333333575865</v>
      </c>
      <c r="AB320" s="52"/>
    </row>
    <row r="321" spans="1:28" x14ac:dyDescent="0.25">
      <c r="A321" s="12">
        <v>315</v>
      </c>
      <c r="B321" s="26">
        <v>19603</v>
      </c>
      <c r="C321" s="27">
        <v>44807</v>
      </c>
      <c r="D321" s="28">
        <v>0.73402777777777783</v>
      </c>
      <c r="E321" s="29" t="s">
        <v>279</v>
      </c>
      <c r="F321" s="30" t="s">
        <v>106</v>
      </c>
      <c r="G321" s="31">
        <v>52200</v>
      </c>
      <c r="H321" s="31">
        <v>18940</v>
      </c>
      <c r="I321" s="19">
        <f t="shared" si="43"/>
        <v>33260</v>
      </c>
      <c r="J321" s="20">
        <f t="shared" si="49"/>
        <v>28395530</v>
      </c>
      <c r="K321" s="30" t="s">
        <v>55</v>
      </c>
      <c r="L321" s="32" t="s">
        <v>25</v>
      </c>
      <c r="M321" s="33">
        <v>29</v>
      </c>
      <c r="N321" s="55" t="str">
        <f t="shared" si="51"/>
        <v>T_A</v>
      </c>
      <c r="O321" s="34">
        <v>3491344</v>
      </c>
      <c r="P321" s="27">
        <v>44808</v>
      </c>
      <c r="Q321" s="36">
        <v>0.4993055555555555</v>
      </c>
      <c r="R321" s="37">
        <v>52060</v>
      </c>
      <c r="S321" s="37">
        <v>18850</v>
      </c>
      <c r="T321" s="21">
        <f t="shared" si="44"/>
        <v>33210</v>
      </c>
      <c r="U321" s="22">
        <f t="shared" si="50"/>
        <v>28381900</v>
      </c>
      <c r="V321" s="117" t="s">
        <v>157</v>
      </c>
      <c r="W321" s="118" t="s">
        <v>102</v>
      </c>
      <c r="X321" s="23">
        <f t="shared" si="45"/>
        <v>-50</v>
      </c>
      <c r="Y321" s="24">
        <f t="shared" si="46"/>
        <v>-1.5033072760072159E-3</v>
      </c>
      <c r="Z321" s="25" t="str">
        <f t="shared" si="47"/>
        <v>Descargado</v>
      </c>
      <c r="AA321" s="25">
        <f t="shared" ca="1" si="48"/>
        <v>0.76527777777664596</v>
      </c>
      <c r="AB321" s="52"/>
    </row>
    <row r="322" spans="1:28" x14ac:dyDescent="0.25">
      <c r="A322" s="12">
        <v>316</v>
      </c>
      <c r="B322" s="26">
        <v>19604</v>
      </c>
      <c r="C322" s="27">
        <v>44807</v>
      </c>
      <c r="D322" s="28">
        <v>0.78402777777777777</v>
      </c>
      <c r="E322" s="29" t="s">
        <v>293</v>
      </c>
      <c r="F322" s="30" t="s">
        <v>106</v>
      </c>
      <c r="G322" s="31">
        <v>52260</v>
      </c>
      <c r="H322" s="31">
        <v>18170</v>
      </c>
      <c r="I322" s="19">
        <f t="shared" si="43"/>
        <v>34090</v>
      </c>
      <c r="J322" s="20">
        <f t="shared" si="49"/>
        <v>28429620</v>
      </c>
      <c r="K322" s="30" t="s">
        <v>55</v>
      </c>
      <c r="L322" s="32" t="s">
        <v>25</v>
      </c>
      <c r="M322" s="33">
        <v>29</v>
      </c>
      <c r="N322" s="55" t="str">
        <f t="shared" si="51"/>
        <v>T_A</v>
      </c>
      <c r="O322" s="34">
        <v>3491764</v>
      </c>
      <c r="P322" s="27">
        <v>44808</v>
      </c>
      <c r="Q322" s="36">
        <v>0.60138888888888886</v>
      </c>
      <c r="R322" s="37">
        <v>52160</v>
      </c>
      <c r="S322" s="37">
        <v>18110</v>
      </c>
      <c r="T322" s="21">
        <f t="shared" si="44"/>
        <v>34050</v>
      </c>
      <c r="U322" s="22">
        <f t="shared" si="50"/>
        <v>28415950</v>
      </c>
      <c r="V322" s="117" t="s">
        <v>157</v>
      </c>
      <c r="W322" s="118" t="s">
        <v>102</v>
      </c>
      <c r="X322" s="23">
        <f t="shared" si="45"/>
        <v>-40</v>
      </c>
      <c r="Y322" s="24">
        <f t="shared" si="46"/>
        <v>-1.1733646230566149E-3</v>
      </c>
      <c r="Z322" s="25" t="str">
        <f t="shared" si="47"/>
        <v>Descargado</v>
      </c>
      <c r="AA322" s="25">
        <f t="shared" ca="1" si="48"/>
        <v>0.81736111111240461</v>
      </c>
      <c r="AB322" s="52"/>
    </row>
    <row r="323" spans="1:28" x14ac:dyDescent="0.25">
      <c r="A323" s="12">
        <v>317</v>
      </c>
      <c r="B323" s="26">
        <v>19605</v>
      </c>
      <c r="C323" s="27">
        <v>44807</v>
      </c>
      <c r="D323" s="28">
        <v>0.78888888888888886</v>
      </c>
      <c r="E323" s="29" t="s">
        <v>313</v>
      </c>
      <c r="F323" s="30" t="s">
        <v>106</v>
      </c>
      <c r="G323" s="31">
        <v>52050</v>
      </c>
      <c r="H323" s="31">
        <v>18530</v>
      </c>
      <c r="I323" s="19">
        <f t="shared" si="43"/>
        <v>33520</v>
      </c>
      <c r="J323" s="20">
        <f t="shared" si="49"/>
        <v>28463140</v>
      </c>
      <c r="K323" s="30" t="s">
        <v>55</v>
      </c>
      <c r="L323" s="32" t="s">
        <v>25</v>
      </c>
      <c r="M323" s="33">
        <v>29</v>
      </c>
      <c r="N323" s="55" t="str">
        <f t="shared" si="51"/>
        <v>T_A</v>
      </c>
      <c r="O323" s="34">
        <v>3492284</v>
      </c>
      <c r="P323" s="27">
        <v>44808</v>
      </c>
      <c r="Q323" s="36">
        <v>0.69861111111111107</v>
      </c>
      <c r="R323" s="37">
        <v>51960</v>
      </c>
      <c r="S323" s="37">
        <v>18610</v>
      </c>
      <c r="T323" s="21">
        <f t="shared" si="44"/>
        <v>33350</v>
      </c>
      <c r="U323" s="22">
        <f t="shared" si="50"/>
        <v>28449300</v>
      </c>
      <c r="V323" s="117" t="s">
        <v>157</v>
      </c>
      <c r="W323" s="118" t="s">
        <v>102</v>
      </c>
      <c r="X323" s="23">
        <f t="shared" si="45"/>
        <v>-170</v>
      </c>
      <c r="Y323" s="24">
        <f t="shared" si="46"/>
        <v>-5.0715990453460624E-3</v>
      </c>
      <c r="Z323" s="25" t="str">
        <f t="shared" si="47"/>
        <v>Descargado</v>
      </c>
      <c r="AA323" s="25">
        <f t="shared" ca="1" si="48"/>
        <v>0.90972222221898846</v>
      </c>
      <c r="AB323" s="52"/>
    </row>
    <row r="324" spans="1:28" x14ac:dyDescent="0.25">
      <c r="A324" s="12">
        <v>318</v>
      </c>
      <c r="B324" s="26">
        <v>19606</v>
      </c>
      <c r="C324" s="27">
        <v>44807</v>
      </c>
      <c r="D324" s="28">
        <v>0.79375000000000007</v>
      </c>
      <c r="E324" s="29" t="s">
        <v>204</v>
      </c>
      <c r="F324" s="30" t="s">
        <v>106</v>
      </c>
      <c r="G324" s="31">
        <v>48990</v>
      </c>
      <c r="H324" s="31">
        <v>17980</v>
      </c>
      <c r="I324" s="19">
        <f t="shared" si="43"/>
        <v>31010</v>
      </c>
      <c r="J324" s="20">
        <f t="shared" si="49"/>
        <v>28494150</v>
      </c>
      <c r="K324" s="30" t="s">
        <v>55</v>
      </c>
      <c r="L324" s="32" t="s">
        <v>32</v>
      </c>
      <c r="M324" s="33">
        <v>29</v>
      </c>
      <c r="N324" s="55" t="str">
        <f t="shared" si="51"/>
        <v>T_A</v>
      </c>
      <c r="O324" s="34">
        <v>3491264</v>
      </c>
      <c r="P324" s="27">
        <v>44808</v>
      </c>
      <c r="Q324" s="36">
        <v>0.49583333333333335</v>
      </c>
      <c r="R324" s="37">
        <v>49040</v>
      </c>
      <c r="S324" s="37">
        <v>17880</v>
      </c>
      <c r="T324" s="21">
        <f t="shared" si="44"/>
        <v>31160</v>
      </c>
      <c r="U324" s="22">
        <f t="shared" si="50"/>
        <v>28480460</v>
      </c>
      <c r="V324" s="117" t="s">
        <v>157</v>
      </c>
      <c r="W324" s="118" t="s">
        <v>102</v>
      </c>
      <c r="X324" s="23">
        <f t="shared" si="45"/>
        <v>150</v>
      </c>
      <c r="Y324" s="24">
        <f t="shared" si="46"/>
        <v>4.8371493066752657E-3</v>
      </c>
      <c r="Z324" s="25" t="str">
        <f t="shared" si="47"/>
        <v>Descargado</v>
      </c>
      <c r="AA324" s="25">
        <f t="shared" ca="1" si="48"/>
        <v>0.70208333333721384</v>
      </c>
      <c r="AB324" s="52"/>
    </row>
    <row r="325" spans="1:28" x14ac:dyDescent="0.25">
      <c r="A325" s="12">
        <v>319</v>
      </c>
      <c r="B325" s="26">
        <v>19607</v>
      </c>
      <c r="C325" s="27">
        <v>44807</v>
      </c>
      <c r="D325" s="28">
        <v>0.81388888888888899</v>
      </c>
      <c r="E325" s="29" t="s">
        <v>192</v>
      </c>
      <c r="F325" s="30" t="s">
        <v>106</v>
      </c>
      <c r="G325" s="31">
        <v>52440</v>
      </c>
      <c r="H325" s="31">
        <v>17330</v>
      </c>
      <c r="I325" s="19">
        <f t="shared" si="43"/>
        <v>35110</v>
      </c>
      <c r="J325" s="20">
        <f t="shared" si="49"/>
        <v>28529260</v>
      </c>
      <c r="K325" s="30" t="s">
        <v>55</v>
      </c>
      <c r="L325" s="32" t="s">
        <v>193</v>
      </c>
      <c r="M325" s="33">
        <v>29</v>
      </c>
      <c r="N325" s="55" t="str">
        <f t="shared" si="51"/>
        <v>T_A</v>
      </c>
      <c r="O325" s="34">
        <v>3492124</v>
      </c>
      <c r="P325" s="27">
        <v>44808</v>
      </c>
      <c r="Q325" s="36">
        <v>0.65833333333333333</v>
      </c>
      <c r="R325" s="37">
        <v>52660</v>
      </c>
      <c r="S325" s="37">
        <v>17440</v>
      </c>
      <c r="T325" s="21">
        <f t="shared" si="44"/>
        <v>35220</v>
      </c>
      <c r="U325" s="22">
        <f t="shared" si="50"/>
        <v>28515680</v>
      </c>
      <c r="V325" s="117" t="s">
        <v>157</v>
      </c>
      <c r="W325" s="118" t="s">
        <v>102</v>
      </c>
      <c r="X325" s="23">
        <f t="shared" si="45"/>
        <v>110</v>
      </c>
      <c r="Y325" s="24">
        <f t="shared" si="46"/>
        <v>3.1330105383081744E-3</v>
      </c>
      <c r="Z325" s="25" t="str">
        <f t="shared" si="47"/>
        <v>Descargado</v>
      </c>
      <c r="AA325" s="25">
        <f t="shared" ca="1" si="48"/>
        <v>0.84444444444670808</v>
      </c>
      <c r="AB325" s="52"/>
    </row>
    <row r="326" spans="1:28" x14ac:dyDescent="0.25">
      <c r="A326" s="12">
        <v>320</v>
      </c>
      <c r="B326" s="26">
        <v>19608</v>
      </c>
      <c r="C326" s="27">
        <v>44807</v>
      </c>
      <c r="D326" s="28">
        <v>0.84027777777777779</v>
      </c>
      <c r="E326" s="29" t="s">
        <v>253</v>
      </c>
      <c r="F326" s="30" t="s">
        <v>106</v>
      </c>
      <c r="G326" s="31">
        <v>48480</v>
      </c>
      <c r="H326" s="31">
        <v>17410</v>
      </c>
      <c r="I326" s="19">
        <f t="shared" ref="I326:I389" si="52">IF(U326=0,0,(G326-H326))</f>
        <v>31070</v>
      </c>
      <c r="J326" s="20">
        <f t="shared" si="49"/>
        <v>28560330</v>
      </c>
      <c r="K326" s="30" t="s">
        <v>55</v>
      </c>
      <c r="L326" s="32" t="s">
        <v>32</v>
      </c>
      <c r="M326" s="33">
        <v>29</v>
      </c>
      <c r="N326" s="55" t="str">
        <f t="shared" si="51"/>
        <v>T_A</v>
      </c>
      <c r="O326" s="34">
        <v>3491584</v>
      </c>
      <c r="P326" s="27">
        <v>44808</v>
      </c>
      <c r="Q326" s="36">
        <v>0.58124999999999993</v>
      </c>
      <c r="R326" s="37">
        <v>48560</v>
      </c>
      <c r="S326" s="37">
        <v>17350</v>
      </c>
      <c r="T326" s="21">
        <f t="shared" ref="T326:T389" si="53">R326-S326</f>
        <v>31210</v>
      </c>
      <c r="U326" s="22">
        <f t="shared" si="50"/>
        <v>28546890</v>
      </c>
      <c r="V326" s="117" t="s">
        <v>157</v>
      </c>
      <c r="W326" s="118" t="s">
        <v>102</v>
      </c>
      <c r="X326" s="23">
        <f t="shared" ref="X326:X389" si="54">IF(T326&gt;0,IF((T326-I326)=0,0.00001,(T326-I326)),0)</f>
        <v>140</v>
      </c>
      <c r="Y326" s="24">
        <f t="shared" ref="Y326:Y389" si="55">(T326-I326)/I326</f>
        <v>4.5059542967492757E-3</v>
      </c>
      <c r="Z326" s="25" t="str">
        <f t="shared" ref="Z326:Z389" si="56">IF(E326&gt;0,IF((P326+Q326)&gt;0,"Descargado","En Transito"),"")</f>
        <v>Descargado</v>
      </c>
      <c r="AA326" s="25">
        <f t="shared" ref="AA326:AA389" ca="1" si="57">IF(E326&gt;0,IF(P326=0,((NOW())-(C326+D326)),((P326+Q326)-(C326+D326))),"")</f>
        <v>0.74097222222189885</v>
      </c>
      <c r="AB326" s="52"/>
    </row>
    <row r="327" spans="1:28" x14ac:dyDescent="0.25">
      <c r="A327" s="12">
        <v>321</v>
      </c>
      <c r="B327" s="26">
        <v>19609</v>
      </c>
      <c r="C327" s="27">
        <v>44807</v>
      </c>
      <c r="D327" s="28">
        <v>0.84375</v>
      </c>
      <c r="E327" s="29" t="s">
        <v>166</v>
      </c>
      <c r="F327" s="30" t="s">
        <v>106</v>
      </c>
      <c r="G327" s="31">
        <v>48980</v>
      </c>
      <c r="H327" s="31">
        <v>17380</v>
      </c>
      <c r="I327" s="19">
        <f t="shared" si="52"/>
        <v>31600</v>
      </c>
      <c r="J327" s="20">
        <f t="shared" ref="J327:J390" si="58">IF(I327&gt;0,(I327+J326),0)</f>
        <v>28591930</v>
      </c>
      <c r="K327" s="30" t="s">
        <v>55</v>
      </c>
      <c r="L327" s="32" t="s">
        <v>32</v>
      </c>
      <c r="M327" s="33">
        <v>29</v>
      </c>
      <c r="N327" s="55" t="str">
        <f t="shared" si="51"/>
        <v>T_A</v>
      </c>
      <c r="O327" s="34">
        <v>3491544</v>
      </c>
      <c r="P327" s="27">
        <v>44808</v>
      </c>
      <c r="Q327" s="36">
        <v>0.57222222222222219</v>
      </c>
      <c r="R327" s="37">
        <v>49140</v>
      </c>
      <c r="S327" s="37">
        <v>17330</v>
      </c>
      <c r="T327" s="21">
        <f t="shared" si="53"/>
        <v>31810</v>
      </c>
      <c r="U327" s="22">
        <f t="shared" ref="U327:U390" si="59">IF(T327&gt;0,(T327+U326),0)</f>
        <v>28578700</v>
      </c>
      <c r="V327" s="117" t="s">
        <v>157</v>
      </c>
      <c r="W327" s="118" t="s">
        <v>102</v>
      </c>
      <c r="X327" s="23">
        <f t="shared" si="54"/>
        <v>210</v>
      </c>
      <c r="Y327" s="24">
        <f t="shared" si="55"/>
        <v>6.6455696202531644E-3</v>
      </c>
      <c r="Z327" s="25" t="str">
        <f t="shared" si="56"/>
        <v>Descargado</v>
      </c>
      <c r="AA327" s="25">
        <f t="shared" ca="1" si="57"/>
        <v>0.72847222222480923</v>
      </c>
      <c r="AB327" s="52"/>
    </row>
    <row r="328" spans="1:28" x14ac:dyDescent="0.25">
      <c r="A328" s="12">
        <v>322</v>
      </c>
      <c r="B328" s="26">
        <v>19610</v>
      </c>
      <c r="C328" s="27">
        <v>44807</v>
      </c>
      <c r="D328" s="28">
        <v>0.8965277777777777</v>
      </c>
      <c r="E328" s="29" t="s">
        <v>137</v>
      </c>
      <c r="F328" s="30" t="s">
        <v>106</v>
      </c>
      <c r="G328" s="31">
        <v>48980</v>
      </c>
      <c r="H328" s="31">
        <v>17850</v>
      </c>
      <c r="I328" s="19">
        <f t="shared" si="52"/>
        <v>31130</v>
      </c>
      <c r="J328" s="20">
        <f t="shared" si="58"/>
        <v>28623060</v>
      </c>
      <c r="K328" s="30" t="s">
        <v>55</v>
      </c>
      <c r="L328" s="32" t="s">
        <v>32</v>
      </c>
      <c r="M328" s="33">
        <v>29</v>
      </c>
      <c r="N328" s="55" t="str">
        <f t="shared" si="51"/>
        <v>T_A</v>
      </c>
      <c r="O328" s="34">
        <v>3492225</v>
      </c>
      <c r="P328" s="27">
        <v>44808</v>
      </c>
      <c r="Q328" s="36">
        <v>0.68541666666666667</v>
      </c>
      <c r="R328" s="37">
        <v>49400</v>
      </c>
      <c r="S328" s="37">
        <v>17980</v>
      </c>
      <c r="T328" s="21">
        <f t="shared" si="53"/>
        <v>31420</v>
      </c>
      <c r="U328" s="22">
        <f t="shared" si="59"/>
        <v>28610120</v>
      </c>
      <c r="V328" s="117" t="s">
        <v>157</v>
      </c>
      <c r="W328" s="118" t="s">
        <v>102</v>
      </c>
      <c r="X328" s="23">
        <f t="shared" si="54"/>
        <v>290</v>
      </c>
      <c r="Y328" s="24">
        <f t="shared" si="55"/>
        <v>9.3157725666559582E-3</v>
      </c>
      <c r="Z328" s="25" t="str">
        <f t="shared" si="56"/>
        <v>Descargado</v>
      </c>
      <c r="AA328" s="25">
        <f t="shared" ca="1" si="57"/>
        <v>0.78888888889196096</v>
      </c>
      <c r="AB328" s="52"/>
    </row>
    <row r="329" spans="1:28" x14ac:dyDescent="0.25">
      <c r="A329" s="12">
        <v>323</v>
      </c>
      <c r="B329" s="26">
        <v>19611</v>
      </c>
      <c r="C329" s="27">
        <v>44807</v>
      </c>
      <c r="D329" s="28">
        <v>0.9</v>
      </c>
      <c r="E329" s="29" t="s">
        <v>200</v>
      </c>
      <c r="F329" s="30" t="s">
        <v>106</v>
      </c>
      <c r="G329" s="31">
        <v>48920</v>
      </c>
      <c r="H329" s="31">
        <v>18080</v>
      </c>
      <c r="I329" s="19">
        <f t="shared" si="52"/>
        <v>30840</v>
      </c>
      <c r="J329" s="20">
        <f t="shared" si="58"/>
        <v>28653900</v>
      </c>
      <c r="K329" s="30" t="s">
        <v>55</v>
      </c>
      <c r="L329" s="32" t="s">
        <v>32</v>
      </c>
      <c r="M329" s="33">
        <v>29</v>
      </c>
      <c r="N329" s="55" t="str">
        <f t="shared" ref="N329:N392" si="60">IF(R329=0,"",IF(K329="0X50  MM T 2","T_B",IF(K329="0X50  MM T 1","T_A",IF(K329="TERMICO 0X50","T_CMAX",IF(K329="0X50  MM T 4","T_D",IF(K329="0X50  MM T 3","T_C",IF(K329="0X12  MM T 1","T_A1",IF(K329="0X50 MM","CNR",""))))))))</f>
        <v>T_A</v>
      </c>
      <c r="O329" s="34">
        <v>3491444</v>
      </c>
      <c r="P329" s="27">
        <v>44808</v>
      </c>
      <c r="Q329" s="36">
        <v>0.5444444444444444</v>
      </c>
      <c r="R329" s="37">
        <v>49180</v>
      </c>
      <c r="S329" s="37">
        <v>17970</v>
      </c>
      <c r="T329" s="21">
        <f t="shared" si="53"/>
        <v>31210</v>
      </c>
      <c r="U329" s="22">
        <f t="shared" si="59"/>
        <v>28641330</v>
      </c>
      <c r="V329" s="117" t="s">
        <v>157</v>
      </c>
      <c r="W329" s="118" t="s">
        <v>102</v>
      </c>
      <c r="X329" s="23">
        <f t="shared" si="54"/>
        <v>370</v>
      </c>
      <c r="Y329" s="24">
        <f t="shared" si="55"/>
        <v>1.1997405966277562E-2</v>
      </c>
      <c r="Z329" s="25" t="str">
        <f t="shared" si="56"/>
        <v>Descargado</v>
      </c>
      <c r="AA329" s="25">
        <f t="shared" ca="1" si="57"/>
        <v>0.6444444444423425</v>
      </c>
      <c r="AB329" s="52"/>
    </row>
    <row r="330" spans="1:28" x14ac:dyDescent="0.25">
      <c r="A330" s="12">
        <v>324</v>
      </c>
      <c r="B330" s="26">
        <v>19612</v>
      </c>
      <c r="C330" s="27">
        <v>44809</v>
      </c>
      <c r="D330" s="28">
        <v>0.32083333333333336</v>
      </c>
      <c r="E330" s="29" t="s">
        <v>151</v>
      </c>
      <c r="F330" s="30" t="s">
        <v>106</v>
      </c>
      <c r="G330" s="31">
        <v>48520</v>
      </c>
      <c r="H330" s="31">
        <v>17250</v>
      </c>
      <c r="I330" s="19">
        <f t="shared" si="52"/>
        <v>31270</v>
      </c>
      <c r="J330" s="20">
        <f t="shared" si="58"/>
        <v>28685170</v>
      </c>
      <c r="K330" s="30" t="s">
        <v>55</v>
      </c>
      <c r="L330" s="32" t="s">
        <v>32</v>
      </c>
      <c r="M330" s="33">
        <v>31</v>
      </c>
      <c r="N330" s="55" t="str">
        <f t="shared" si="60"/>
        <v>T_A</v>
      </c>
      <c r="O330" s="34">
        <v>3494724</v>
      </c>
      <c r="P330" s="27">
        <v>44809</v>
      </c>
      <c r="Q330" s="36">
        <v>0.6333333333333333</v>
      </c>
      <c r="R330" s="37">
        <v>48100</v>
      </c>
      <c r="S330" s="37">
        <v>17100</v>
      </c>
      <c r="T330" s="21">
        <f t="shared" si="53"/>
        <v>31000</v>
      </c>
      <c r="U330" s="22">
        <f t="shared" si="59"/>
        <v>28672330</v>
      </c>
      <c r="V330" s="117" t="s">
        <v>157</v>
      </c>
      <c r="W330" s="118" t="s">
        <v>102</v>
      </c>
      <c r="X330" s="23">
        <f t="shared" si="54"/>
        <v>-270</v>
      </c>
      <c r="Y330" s="24">
        <f t="shared" si="55"/>
        <v>-8.634473936680525E-3</v>
      </c>
      <c r="Z330" s="25" t="str">
        <f t="shared" si="56"/>
        <v>Descargado</v>
      </c>
      <c r="AA330" s="25">
        <f t="shared" ca="1" si="57"/>
        <v>0.3125</v>
      </c>
      <c r="AB330" s="52"/>
    </row>
    <row r="331" spans="1:28" x14ac:dyDescent="0.25">
      <c r="A331" s="12">
        <v>325</v>
      </c>
      <c r="B331" s="26">
        <v>19613</v>
      </c>
      <c r="C331" s="27">
        <v>44809</v>
      </c>
      <c r="D331" s="28">
        <v>0.3430555555555555</v>
      </c>
      <c r="E331" s="29" t="s">
        <v>192</v>
      </c>
      <c r="F331" s="30" t="s">
        <v>106</v>
      </c>
      <c r="G331" s="31">
        <v>52640</v>
      </c>
      <c r="H331" s="31">
        <v>17390</v>
      </c>
      <c r="I331" s="19">
        <f t="shared" si="52"/>
        <v>35250</v>
      </c>
      <c r="J331" s="20">
        <f t="shared" si="58"/>
        <v>28720420</v>
      </c>
      <c r="K331" s="30" t="s">
        <v>55</v>
      </c>
      <c r="L331" s="32" t="s">
        <v>193</v>
      </c>
      <c r="M331" s="33">
        <v>31</v>
      </c>
      <c r="N331" s="55" t="str">
        <f t="shared" si="60"/>
        <v>T_A</v>
      </c>
      <c r="O331" s="34">
        <v>3496044</v>
      </c>
      <c r="P331" s="27">
        <v>44809</v>
      </c>
      <c r="Q331" s="36">
        <v>0.97222222222222221</v>
      </c>
      <c r="R331" s="37">
        <v>52480</v>
      </c>
      <c r="S331" s="37">
        <v>17430</v>
      </c>
      <c r="T331" s="21">
        <f t="shared" si="53"/>
        <v>35050</v>
      </c>
      <c r="U331" s="22">
        <f t="shared" si="59"/>
        <v>28707380</v>
      </c>
      <c r="V331" s="117" t="s">
        <v>157</v>
      </c>
      <c r="W331" s="118" t="s">
        <v>102</v>
      </c>
      <c r="X331" s="23">
        <f t="shared" si="54"/>
        <v>-200</v>
      </c>
      <c r="Y331" s="24">
        <f t="shared" si="55"/>
        <v>-5.6737588652482273E-3</v>
      </c>
      <c r="Z331" s="25" t="str">
        <f t="shared" si="56"/>
        <v>Descargado</v>
      </c>
      <c r="AA331" s="25">
        <f t="shared" ca="1" si="57"/>
        <v>0.62916666666569654</v>
      </c>
      <c r="AB331" s="52"/>
    </row>
    <row r="332" spans="1:28" x14ac:dyDescent="0.25">
      <c r="A332" s="12">
        <v>326</v>
      </c>
      <c r="B332" s="26">
        <v>19614</v>
      </c>
      <c r="C332" s="27">
        <v>44809</v>
      </c>
      <c r="D332" s="28">
        <v>0.35833333333333334</v>
      </c>
      <c r="E332" s="29" t="s">
        <v>179</v>
      </c>
      <c r="F332" s="30" t="s">
        <v>106</v>
      </c>
      <c r="G332" s="31">
        <v>48440</v>
      </c>
      <c r="H332" s="31">
        <v>17370</v>
      </c>
      <c r="I332" s="19">
        <f t="shared" si="52"/>
        <v>31070</v>
      </c>
      <c r="J332" s="20">
        <f t="shared" si="58"/>
        <v>28751490</v>
      </c>
      <c r="K332" s="30" t="s">
        <v>55</v>
      </c>
      <c r="L332" s="32" t="s">
        <v>32</v>
      </c>
      <c r="M332" s="33">
        <v>31</v>
      </c>
      <c r="N332" s="55" t="str">
        <f t="shared" si="60"/>
        <v>T_A</v>
      </c>
      <c r="O332" s="34">
        <v>3495044</v>
      </c>
      <c r="P332" s="27">
        <v>44809</v>
      </c>
      <c r="Q332" s="36">
        <v>0.6958333333333333</v>
      </c>
      <c r="R332" s="37">
        <v>48100</v>
      </c>
      <c r="S332" s="37">
        <v>17130</v>
      </c>
      <c r="T332" s="21">
        <f t="shared" si="53"/>
        <v>30970</v>
      </c>
      <c r="U332" s="22">
        <f t="shared" si="59"/>
        <v>28738350</v>
      </c>
      <c r="V332" s="117" t="s">
        <v>157</v>
      </c>
      <c r="W332" s="118" t="s">
        <v>102</v>
      </c>
      <c r="X332" s="23">
        <f t="shared" si="54"/>
        <v>-100</v>
      </c>
      <c r="Y332" s="24">
        <f t="shared" si="55"/>
        <v>-3.2185387833923397E-3</v>
      </c>
      <c r="Z332" s="25" t="str">
        <f t="shared" si="56"/>
        <v>Descargado</v>
      </c>
      <c r="AA332" s="25">
        <f t="shared" ca="1" si="57"/>
        <v>0.33750000000145519</v>
      </c>
      <c r="AB332" s="52"/>
    </row>
    <row r="333" spans="1:28" x14ac:dyDescent="0.25">
      <c r="A333" s="12">
        <v>327</v>
      </c>
      <c r="B333" s="26">
        <v>19615</v>
      </c>
      <c r="C333" s="27">
        <v>44809</v>
      </c>
      <c r="D333" s="28">
        <v>0.37777777777777777</v>
      </c>
      <c r="E333" s="29" t="s">
        <v>254</v>
      </c>
      <c r="F333" s="30" t="s">
        <v>106</v>
      </c>
      <c r="G333" s="31">
        <v>48700</v>
      </c>
      <c r="H333" s="31">
        <v>17230</v>
      </c>
      <c r="I333" s="19">
        <f t="shared" si="52"/>
        <v>31470</v>
      </c>
      <c r="J333" s="20">
        <f t="shared" si="58"/>
        <v>28782960</v>
      </c>
      <c r="K333" s="30" t="s">
        <v>55</v>
      </c>
      <c r="L333" s="32" t="s">
        <v>32</v>
      </c>
      <c r="M333" s="33">
        <v>31</v>
      </c>
      <c r="N333" s="55" t="str">
        <f t="shared" si="60"/>
        <v>T_A</v>
      </c>
      <c r="O333" s="34">
        <v>3495464</v>
      </c>
      <c r="P333" s="27">
        <v>44809</v>
      </c>
      <c r="Q333" s="36">
        <v>0.77361111111111114</v>
      </c>
      <c r="R333" s="37">
        <v>48020</v>
      </c>
      <c r="S333" s="37">
        <v>17040</v>
      </c>
      <c r="T333" s="21">
        <f t="shared" si="53"/>
        <v>30980</v>
      </c>
      <c r="U333" s="22">
        <f t="shared" si="59"/>
        <v>28769330</v>
      </c>
      <c r="V333" s="117" t="s">
        <v>157</v>
      </c>
      <c r="W333" s="118" t="s">
        <v>102</v>
      </c>
      <c r="X333" s="23">
        <f t="shared" si="54"/>
        <v>-490</v>
      </c>
      <c r="Y333" s="24">
        <f t="shared" si="55"/>
        <v>-1.5570384493168096E-2</v>
      </c>
      <c r="Z333" s="25" t="str">
        <f t="shared" si="56"/>
        <v>Descargado</v>
      </c>
      <c r="AA333" s="25">
        <f t="shared" ca="1" si="57"/>
        <v>0.39583333332848269</v>
      </c>
      <c r="AB333" s="52"/>
    </row>
    <row r="334" spans="1:28" x14ac:dyDescent="0.25">
      <c r="A334" s="12">
        <v>328</v>
      </c>
      <c r="B334" s="26">
        <v>19617</v>
      </c>
      <c r="C334" s="27">
        <v>44809</v>
      </c>
      <c r="D334" s="28">
        <v>0.39930555555555558</v>
      </c>
      <c r="E334" s="29" t="s">
        <v>186</v>
      </c>
      <c r="F334" s="30" t="s">
        <v>106</v>
      </c>
      <c r="G334" s="31">
        <v>48980</v>
      </c>
      <c r="H334" s="31">
        <v>17370</v>
      </c>
      <c r="I334" s="19">
        <f t="shared" si="52"/>
        <v>31610</v>
      </c>
      <c r="J334" s="20">
        <f t="shared" si="58"/>
        <v>28814570</v>
      </c>
      <c r="K334" s="30" t="s">
        <v>55</v>
      </c>
      <c r="L334" s="32" t="s">
        <v>32</v>
      </c>
      <c r="M334" s="33">
        <v>31</v>
      </c>
      <c r="N334" s="55" t="str">
        <f t="shared" si="60"/>
        <v>T_A</v>
      </c>
      <c r="O334" s="34">
        <v>3495504</v>
      </c>
      <c r="P334" s="27">
        <v>44809</v>
      </c>
      <c r="Q334" s="36">
        <v>0.77500000000000002</v>
      </c>
      <c r="R334" s="37">
        <v>48760</v>
      </c>
      <c r="S334" s="37">
        <v>17280</v>
      </c>
      <c r="T334" s="21">
        <f t="shared" si="53"/>
        <v>31480</v>
      </c>
      <c r="U334" s="22">
        <f t="shared" si="59"/>
        <v>28800810</v>
      </c>
      <c r="V334" s="117" t="s">
        <v>157</v>
      </c>
      <c r="W334" s="118" t="s">
        <v>102</v>
      </c>
      <c r="X334" s="23">
        <f t="shared" si="54"/>
        <v>-130</v>
      </c>
      <c r="Y334" s="24">
        <f t="shared" si="55"/>
        <v>-4.1126225877886743E-3</v>
      </c>
      <c r="Z334" s="25" t="str">
        <f t="shared" si="56"/>
        <v>Descargado</v>
      </c>
      <c r="AA334" s="25">
        <f t="shared" ca="1" si="57"/>
        <v>0.37569444444670808</v>
      </c>
      <c r="AB334" s="52"/>
    </row>
    <row r="335" spans="1:28" x14ac:dyDescent="0.25">
      <c r="A335" s="12">
        <v>329</v>
      </c>
      <c r="B335" s="26">
        <v>19618</v>
      </c>
      <c r="C335" s="27">
        <v>44809</v>
      </c>
      <c r="D335" s="28">
        <v>0.40277777777777773</v>
      </c>
      <c r="E335" s="29" t="s">
        <v>291</v>
      </c>
      <c r="F335" s="30" t="s">
        <v>106</v>
      </c>
      <c r="G335" s="31">
        <v>51840</v>
      </c>
      <c r="H335" s="31">
        <v>18260</v>
      </c>
      <c r="I335" s="19">
        <f t="shared" si="52"/>
        <v>33580</v>
      </c>
      <c r="J335" s="20">
        <f t="shared" si="58"/>
        <v>28848150</v>
      </c>
      <c r="K335" s="30" t="s">
        <v>69</v>
      </c>
      <c r="L335" s="32" t="s">
        <v>25</v>
      </c>
      <c r="M335" s="33">
        <v>30</v>
      </c>
      <c r="N335" s="55" t="str">
        <f t="shared" si="60"/>
        <v>T_C</v>
      </c>
      <c r="O335" s="34">
        <v>3495905</v>
      </c>
      <c r="P335" s="27">
        <v>44809</v>
      </c>
      <c r="Q335" s="36">
        <v>0.89374999999999993</v>
      </c>
      <c r="R335" s="37">
        <v>51580</v>
      </c>
      <c r="S335" s="37">
        <v>18320</v>
      </c>
      <c r="T335" s="21">
        <f t="shared" si="53"/>
        <v>33260</v>
      </c>
      <c r="U335" s="22">
        <f t="shared" si="59"/>
        <v>28834070</v>
      </c>
      <c r="V335" s="117" t="s">
        <v>158</v>
      </c>
      <c r="W335" s="118" t="s">
        <v>102</v>
      </c>
      <c r="X335" s="23">
        <f t="shared" si="54"/>
        <v>-320</v>
      </c>
      <c r="Y335" s="24">
        <f t="shared" si="55"/>
        <v>-9.529481834425254E-3</v>
      </c>
      <c r="Z335" s="25" t="str">
        <f t="shared" si="56"/>
        <v>Descargado</v>
      </c>
      <c r="AA335" s="25">
        <f t="shared" ca="1" si="57"/>
        <v>0.49097222222189885</v>
      </c>
      <c r="AB335" s="52"/>
    </row>
    <row r="336" spans="1:28" x14ac:dyDescent="0.25">
      <c r="A336" s="12">
        <v>330</v>
      </c>
      <c r="B336" s="26">
        <v>19620</v>
      </c>
      <c r="C336" s="27">
        <v>44809</v>
      </c>
      <c r="D336" s="28">
        <v>0.41597222222222219</v>
      </c>
      <c r="E336" s="29" t="s">
        <v>163</v>
      </c>
      <c r="F336" s="30" t="s">
        <v>106</v>
      </c>
      <c r="G336" s="31">
        <v>48960</v>
      </c>
      <c r="H336" s="31">
        <v>17310</v>
      </c>
      <c r="I336" s="19">
        <f t="shared" si="52"/>
        <v>31650</v>
      </c>
      <c r="J336" s="20">
        <f t="shared" si="58"/>
        <v>28879800</v>
      </c>
      <c r="K336" s="30" t="s">
        <v>55</v>
      </c>
      <c r="L336" s="32" t="s">
        <v>32</v>
      </c>
      <c r="M336" s="33">
        <v>31</v>
      </c>
      <c r="N336" s="55" t="str">
        <f t="shared" si="60"/>
        <v>T_A</v>
      </c>
      <c r="O336" s="34">
        <v>3495644</v>
      </c>
      <c r="P336" s="27">
        <v>44809</v>
      </c>
      <c r="Q336" s="36">
        <v>0.83750000000000002</v>
      </c>
      <c r="R336" s="37">
        <v>48840</v>
      </c>
      <c r="S336" s="37">
        <v>17100</v>
      </c>
      <c r="T336" s="21">
        <f t="shared" si="53"/>
        <v>31740</v>
      </c>
      <c r="U336" s="22">
        <f t="shared" si="59"/>
        <v>28865810</v>
      </c>
      <c r="V336" s="117" t="s">
        <v>157</v>
      </c>
      <c r="W336" s="118" t="s">
        <v>102</v>
      </c>
      <c r="X336" s="23">
        <f t="shared" si="54"/>
        <v>90</v>
      </c>
      <c r="Y336" s="24">
        <f t="shared" si="55"/>
        <v>2.843601895734597E-3</v>
      </c>
      <c r="Z336" s="25" t="str">
        <f t="shared" si="56"/>
        <v>Descargado</v>
      </c>
      <c r="AA336" s="25">
        <f t="shared" ca="1" si="57"/>
        <v>0.42152777777664596</v>
      </c>
      <c r="AB336" s="52"/>
    </row>
    <row r="337" spans="1:28" x14ac:dyDescent="0.25">
      <c r="A337" s="12">
        <v>331</v>
      </c>
      <c r="B337" s="26">
        <v>19619</v>
      </c>
      <c r="C337" s="27">
        <v>44809</v>
      </c>
      <c r="D337" s="28">
        <v>0.41875000000000001</v>
      </c>
      <c r="E337" s="29" t="s">
        <v>168</v>
      </c>
      <c r="F337" s="30" t="s">
        <v>106</v>
      </c>
      <c r="G337" s="31">
        <v>49000</v>
      </c>
      <c r="H337" s="31">
        <v>17670</v>
      </c>
      <c r="I337" s="19">
        <f t="shared" si="52"/>
        <v>31330</v>
      </c>
      <c r="J337" s="20">
        <f t="shared" si="58"/>
        <v>28911130</v>
      </c>
      <c r="K337" s="30" t="s">
        <v>69</v>
      </c>
      <c r="L337" s="32" t="s">
        <v>32</v>
      </c>
      <c r="M337" s="33">
        <v>30</v>
      </c>
      <c r="N337" s="55" t="str">
        <f t="shared" si="60"/>
        <v>T_C</v>
      </c>
      <c r="O337" s="34">
        <v>3495944</v>
      </c>
      <c r="P337" s="27">
        <v>44809</v>
      </c>
      <c r="Q337" s="36">
        <v>0.89583333333333337</v>
      </c>
      <c r="R337" s="37">
        <v>48840</v>
      </c>
      <c r="S337" s="37">
        <v>17440</v>
      </c>
      <c r="T337" s="21">
        <f t="shared" si="53"/>
        <v>31400</v>
      </c>
      <c r="U337" s="22">
        <f t="shared" si="59"/>
        <v>28897210</v>
      </c>
      <c r="V337" s="117" t="s">
        <v>158</v>
      </c>
      <c r="W337" s="118" t="s">
        <v>102</v>
      </c>
      <c r="X337" s="23">
        <f t="shared" si="54"/>
        <v>70</v>
      </c>
      <c r="Y337" s="24">
        <f t="shared" si="55"/>
        <v>2.2342802425789976E-3</v>
      </c>
      <c r="Z337" s="25" t="str">
        <f t="shared" si="56"/>
        <v>Descargado</v>
      </c>
      <c r="AA337" s="25">
        <f t="shared" ca="1" si="57"/>
        <v>0.47708333333866904</v>
      </c>
      <c r="AB337" s="52"/>
    </row>
    <row r="338" spans="1:28" x14ac:dyDescent="0.25">
      <c r="A338" s="12">
        <v>332</v>
      </c>
      <c r="B338" s="26">
        <v>19622</v>
      </c>
      <c r="C338" s="27">
        <v>44809</v>
      </c>
      <c r="D338" s="28">
        <v>0.43194444444444446</v>
      </c>
      <c r="E338" s="29" t="s">
        <v>253</v>
      </c>
      <c r="F338" s="30" t="s">
        <v>106</v>
      </c>
      <c r="G338" s="31">
        <v>48720</v>
      </c>
      <c r="H338" s="31">
        <v>17440</v>
      </c>
      <c r="I338" s="19">
        <f t="shared" si="52"/>
        <v>31280</v>
      </c>
      <c r="J338" s="20">
        <f t="shared" si="58"/>
        <v>28942410</v>
      </c>
      <c r="K338" s="30" t="s">
        <v>69</v>
      </c>
      <c r="L338" s="32" t="s">
        <v>32</v>
      </c>
      <c r="M338" s="33">
        <v>30</v>
      </c>
      <c r="N338" s="55" t="str">
        <f t="shared" si="60"/>
        <v>T_C</v>
      </c>
      <c r="O338" s="34">
        <v>3495244</v>
      </c>
      <c r="P338" s="27">
        <v>44809</v>
      </c>
      <c r="Q338" s="36">
        <v>0.72777777777777775</v>
      </c>
      <c r="R338" s="37">
        <v>48400</v>
      </c>
      <c r="S338" s="37">
        <v>17220</v>
      </c>
      <c r="T338" s="21">
        <f t="shared" si="53"/>
        <v>31180</v>
      </c>
      <c r="U338" s="22">
        <f t="shared" si="59"/>
        <v>28928390</v>
      </c>
      <c r="V338" s="117" t="s">
        <v>158</v>
      </c>
      <c r="W338" s="118" t="s">
        <v>102</v>
      </c>
      <c r="X338" s="23">
        <f t="shared" si="54"/>
        <v>-100</v>
      </c>
      <c r="Y338" s="24">
        <f t="shared" si="55"/>
        <v>-3.19693094629156E-3</v>
      </c>
      <c r="Z338" s="25" t="str">
        <f t="shared" si="56"/>
        <v>Descargado</v>
      </c>
      <c r="AA338" s="25">
        <f t="shared" ca="1" si="57"/>
        <v>0.29583333333721384</v>
      </c>
      <c r="AB338" s="52"/>
    </row>
    <row r="339" spans="1:28" x14ac:dyDescent="0.25">
      <c r="A339" s="12">
        <v>333</v>
      </c>
      <c r="B339" s="26">
        <v>19621</v>
      </c>
      <c r="C339" s="27">
        <v>44809</v>
      </c>
      <c r="D339" s="28">
        <v>0.44097222222222227</v>
      </c>
      <c r="E339" s="29" t="s">
        <v>293</v>
      </c>
      <c r="F339" s="30" t="s">
        <v>106</v>
      </c>
      <c r="G339" s="31">
        <v>52120</v>
      </c>
      <c r="H339" s="31">
        <v>18290</v>
      </c>
      <c r="I339" s="19">
        <f t="shared" si="52"/>
        <v>33830</v>
      </c>
      <c r="J339" s="20">
        <f t="shared" si="58"/>
        <v>28976240</v>
      </c>
      <c r="K339" s="30" t="s">
        <v>55</v>
      </c>
      <c r="L339" s="32" t="s">
        <v>25</v>
      </c>
      <c r="M339" s="33">
        <v>31</v>
      </c>
      <c r="N339" s="55" t="str">
        <f t="shared" si="60"/>
        <v>T_A</v>
      </c>
      <c r="O339" s="34">
        <v>3495524</v>
      </c>
      <c r="P339" s="27">
        <v>44809</v>
      </c>
      <c r="Q339" s="36">
        <v>0.77708333333333324</v>
      </c>
      <c r="R339" s="37">
        <v>51860</v>
      </c>
      <c r="S339" s="37">
        <v>18130</v>
      </c>
      <c r="T339" s="21">
        <f t="shared" si="53"/>
        <v>33730</v>
      </c>
      <c r="U339" s="22">
        <f t="shared" si="59"/>
        <v>28962120</v>
      </c>
      <c r="V339" s="117" t="s">
        <v>157</v>
      </c>
      <c r="W339" s="118" t="s">
        <v>102</v>
      </c>
      <c r="X339" s="23">
        <f t="shared" si="54"/>
        <v>-100</v>
      </c>
      <c r="Y339" s="24">
        <f t="shared" si="55"/>
        <v>-2.9559562518474726E-3</v>
      </c>
      <c r="Z339" s="25" t="str">
        <f t="shared" si="56"/>
        <v>Descargado</v>
      </c>
      <c r="AA339" s="25">
        <f t="shared" ca="1" si="57"/>
        <v>0.336111111115315</v>
      </c>
      <c r="AB339" s="52"/>
    </row>
    <row r="340" spans="1:28" x14ac:dyDescent="0.25">
      <c r="A340" s="12">
        <v>334</v>
      </c>
      <c r="B340" s="26">
        <v>19623</v>
      </c>
      <c r="C340" s="27">
        <v>44809</v>
      </c>
      <c r="D340" s="28">
        <v>0.44513888888888892</v>
      </c>
      <c r="E340" s="29" t="s">
        <v>173</v>
      </c>
      <c r="F340" s="30" t="s">
        <v>106</v>
      </c>
      <c r="G340" s="31">
        <v>48440</v>
      </c>
      <c r="H340" s="31">
        <v>17960</v>
      </c>
      <c r="I340" s="19">
        <f t="shared" si="52"/>
        <v>30480</v>
      </c>
      <c r="J340" s="20">
        <f t="shared" si="58"/>
        <v>29006720</v>
      </c>
      <c r="K340" s="30" t="s">
        <v>55</v>
      </c>
      <c r="L340" s="32" t="s">
        <v>32</v>
      </c>
      <c r="M340" s="33">
        <v>31</v>
      </c>
      <c r="N340" s="55" t="str">
        <f t="shared" si="60"/>
        <v>T_A</v>
      </c>
      <c r="O340" s="34">
        <v>3496024</v>
      </c>
      <c r="P340" s="27">
        <v>44809</v>
      </c>
      <c r="Q340" s="36">
        <v>0.96388888888888891</v>
      </c>
      <c r="R340" s="37">
        <v>48260</v>
      </c>
      <c r="S340" s="37">
        <v>17810</v>
      </c>
      <c r="T340" s="21">
        <f t="shared" si="53"/>
        <v>30450</v>
      </c>
      <c r="U340" s="22">
        <f t="shared" si="59"/>
        <v>28992570</v>
      </c>
      <c r="V340" s="117" t="s">
        <v>157</v>
      </c>
      <c r="W340" s="118" t="s">
        <v>102</v>
      </c>
      <c r="X340" s="23">
        <f t="shared" si="54"/>
        <v>-30</v>
      </c>
      <c r="Y340" s="24">
        <f t="shared" si="55"/>
        <v>-9.8425196850393699E-4</v>
      </c>
      <c r="Z340" s="25" t="str">
        <f t="shared" si="56"/>
        <v>Descargado</v>
      </c>
      <c r="AA340" s="25">
        <f t="shared" ca="1" si="57"/>
        <v>0.51874999999563443</v>
      </c>
      <c r="AB340" s="52"/>
    </row>
    <row r="341" spans="1:28" x14ac:dyDescent="0.25">
      <c r="A341" s="12">
        <v>335</v>
      </c>
      <c r="B341" s="26">
        <v>19624</v>
      </c>
      <c r="C341" s="27">
        <v>44809</v>
      </c>
      <c r="D341" s="28">
        <v>0.44791666666666669</v>
      </c>
      <c r="E341" s="29" t="s">
        <v>211</v>
      </c>
      <c r="F341" s="30" t="s">
        <v>106</v>
      </c>
      <c r="G341" s="31">
        <v>52200</v>
      </c>
      <c r="H341" s="31">
        <v>17610</v>
      </c>
      <c r="I341" s="19">
        <f t="shared" si="52"/>
        <v>34590</v>
      </c>
      <c r="J341" s="20">
        <f t="shared" si="58"/>
        <v>29041310</v>
      </c>
      <c r="K341" s="30" t="s">
        <v>69</v>
      </c>
      <c r="L341" s="32" t="s">
        <v>193</v>
      </c>
      <c r="M341" s="33">
        <v>30</v>
      </c>
      <c r="N341" s="55" t="str">
        <f t="shared" si="60"/>
        <v>T_C</v>
      </c>
      <c r="O341" s="34">
        <v>3495564</v>
      </c>
      <c r="P341" s="27">
        <v>44809</v>
      </c>
      <c r="Q341" s="36">
        <v>0.79166666666666663</v>
      </c>
      <c r="R341" s="37">
        <v>52240</v>
      </c>
      <c r="S341" s="37">
        <v>17670</v>
      </c>
      <c r="T341" s="21">
        <f t="shared" si="53"/>
        <v>34570</v>
      </c>
      <c r="U341" s="22">
        <f t="shared" si="59"/>
        <v>29027140</v>
      </c>
      <c r="V341" s="117" t="s">
        <v>158</v>
      </c>
      <c r="W341" s="118" t="s">
        <v>102</v>
      </c>
      <c r="X341" s="23">
        <f t="shared" si="54"/>
        <v>-20</v>
      </c>
      <c r="Y341" s="24">
        <f t="shared" si="55"/>
        <v>-5.7820179242555657E-4</v>
      </c>
      <c r="Z341" s="25" t="str">
        <f t="shared" si="56"/>
        <v>Descargado</v>
      </c>
      <c r="AA341" s="25">
        <f t="shared" ca="1" si="57"/>
        <v>0.34375</v>
      </c>
      <c r="AB341" s="52"/>
    </row>
    <row r="342" spans="1:28" x14ac:dyDescent="0.25">
      <c r="A342" s="12">
        <v>336</v>
      </c>
      <c r="B342" s="26">
        <v>19625</v>
      </c>
      <c r="C342" s="27">
        <v>44809</v>
      </c>
      <c r="D342" s="28">
        <v>0.47361111111111115</v>
      </c>
      <c r="E342" s="29" t="s">
        <v>247</v>
      </c>
      <c r="F342" s="30" t="s">
        <v>106</v>
      </c>
      <c r="G342" s="31">
        <v>48500</v>
      </c>
      <c r="H342" s="31">
        <v>16870</v>
      </c>
      <c r="I342" s="19">
        <f t="shared" si="52"/>
        <v>31630</v>
      </c>
      <c r="J342" s="20">
        <f t="shared" si="58"/>
        <v>29072940</v>
      </c>
      <c r="K342" s="30" t="s">
        <v>69</v>
      </c>
      <c r="L342" s="32" t="s">
        <v>32</v>
      </c>
      <c r="M342" s="33">
        <v>30</v>
      </c>
      <c r="N342" s="55" t="str">
        <f t="shared" si="60"/>
        <v>T_C</v>
      </c>
      <c r="O342" s="34">
        <v>3495844</v>
      </c>
      <c r="P342" s="27">
        <v>44809</v>
      </c>
      <c r="Q342" s="36">
        <v>0.87847222222222221</v>
      </c>
      <c r="R342" s="37">
        <v>48380</v>
      </c>
      <c r="S342" s="37">
        <v>16690</v>
      </c>
      <c r="T342" s="21">
        <f t="shared" si="53"/>
        <v>31690</v>
      </c>
      <c r="U342" s="22">
        <f t="shared" si="59"/>
        <v>29058830</v>
      </c>
      <c r="V342" s="117" t="s">
        <v>158</v>
      </c>
      <c r="W342" s="118" t="s">
        <v>102</v>
      </c>
      <c r="X342" s="23">
        <f t="shared" si="54"/>
        <v>60</v>
      </c>
      <c r="Y342" s="24">
        <f t="shared" si="55"/>
        <v>1.8969332911792601E-3</v>
      </c>
      <c r="Z342" s="25" t="str">
        <f t="shared" si="56"/>
        <v>Descargado</v>
      </c>
      <c r="AA342" s="25">
        <f t="shared" ca="1" si="57"/>
        <v>0.40486111110658385</v>
      </c>
      <c r="AB342" s="52"/>
    </row>
    <row r="343" spans="1:28" x14ac:dyDescent="0.25">
      <c r="A343" s="12">
        <v>337</v>
      </c>
      <c r="B343" s="26">
        <v>19627</v>
      </c>
      <c r="C343" s="27">
        <v>44809</v>
      </c>
      <c r="D343" s="28">
        <v>0.47847222222222219</v>
      </c>
      <c r="E343" s="29" t="s">
        <v>203</v>
      </c>
      <c r="F343" s="30" t="s">
        <v>106</v>
      </c>
      <c r="G343" s="31">
        <v>51560</v>
      </c>
      <c r="H343" s="31">
        <v>17620</v>
      </c>
      <c r="I343" s="19">
        <f t="shared" si="52"/>
        <v>33940</v>
      </c>
      <c r="J343" s="20">
        <f t="shared" si="58"/>
        <v>29106880</v>
      </c>
      <c r="K343" s="30" t="s">
        <v>55</v>
      </c>
      <c r="L343" s="32" t="s">
        <v>193</v>
      </c>
      <c r="M343" s="33">
        <v>31</v>
      </c>
      <c r="N343" s="55" t="str">
        <f t="shared" si="60"/>
        <v>T_A</v>
      </c>
      <c r="O343" s="34">
        <v>3495584</v>
      </c>
      <c r="P343" s="27">
        <v>44809</v>
      </c>
      <c r="Q343" s="36">
        <v>0.79305555555555562</v>
      </c>
      <c r="R343" s="37">
        <v>51620</v>
      </c>
      <c r="S343" s="37">
        <v>17700</v>
      </c>
      <c r="T343" s="21">
        <f t="shared" si="53"/>
        <v>33920</v>
      </c>
      <c r="U343" s="22">
        <f t="shared" si="59"/>
        <v>29092750</v>
      </c>
      <c r="V343" s="117" t="s">
        <v>157</v>
      </c>
      <c r="W343" s="118" t="s">
        <v>102</v>
      </c>
      <c r="X343" s="23">
        <f t="shared" si="54"/>
        <v>-20</v>
      </c>
      <c r="Y343" s="24">
        <f t="shared" si="55"/>
        <v>-5.8927519151443723E-4</v>
      </c>
      <c r="Z343" s="25" t="str">
        <f t="shared" si="56"/>
        <v>Descargado</v>
      </c>
      <c r="AA343" s="25">
        <f t="shared" ca="1" si="57"/>
        <v>0.31458333333284827</v>
      </c>
      <c r="AB343" s="52"/>
    </row>
    <row r="344" spans="1:28" x14ac:dyDescent="0.25">
      <c r="A344" s="12">
        <v>338</v>
      </c>
      <c r="B344" s="26">
        <v>19630</v>
      </c>
      <c r="C344" s="27">
        <v>44809</v>
      </c>
      <c r="D344" s="28">
        <v>0.4861111111111111</v>
      </c>
      <c r="E344" s="29" t="s">
        <v>314</v>
      </c>
      <c r="F344" s="30" t="s">
        <v>106</v>
      </c>
      <c r="G344" s="31">
        <v>51880</v>
      </c>
      <c r="H344" s="31">
        <v>17860</v>
      </c>
      <c r="I344" s="19">
        <f t="shared" si="52"/>
        <v>34020</v>
      </c>
      <c r="J344" s="20">
        <f t="shared" si="58"/>
        <v>29140900</v>
      </c>
      <c r="K344" s="30" t="s">
        <v>55</v>
      </c>
      <c r="L344" s="32" t="s">
        <v>25</v>
      </c>
      <c r="M344" s="33">
        <v>31</v>
      </c>
      <c r="N344" s="55" t="str">
        <f t="shared" si="60"/>
        <v>T_A</v>
      </c>
      <c r="O344" s="34">
        <v>3497228</v>
      </c>
      <c r="P344" s="27">
        <v>44810</v>
      </c>
      <c r="Q344" s="36">
        <v>0.68541666666666667</v>
      </c>
      <c r="R344" s="37">
        <v>51560</v>
      </c>
      <c r="S344" s="37">
        <v>17750</v>
      </c>
      <c r="T344" s="21">
        <f t="shared" si="53"/>
        <v>33810</v>
      </c>
      <c r="U344" s="22">
        <f t="shared" si="59"/>
        <v>29126560</v>
      </c>
      <c r="V344" s="117" t="s">
        <v>157</v>
      </c>
      <c r="W344" s="118" t="s">
        <v>102</v>
      </c>
      <c r="X344" s="23">
        <f t="shared" si="54"/>
        <v>-210</v>
      </c>
      <c r="Y344" s="24">
        <f t="shared" si="55"/>
        <v>-6.1728395061728392E-3</v>
      </c>
      <c r="Z344" s="25" t="str">
        <f t="shared" si="56"/>
        <v>Descargado</v>
      </c>
      <c r="AA344" s="25">
        <f t="shared" ca="1" si="57"/>
        <v>1.1993055555576575</v>
      </c>
      <c r="AB344" s="52"/>
    </row>
    <row r="345" spans="1:28" x14ac:dyDescent="0.25">
      <c r="A345" s="12">
        <v>339</v>
      </c>
      <c r="B345" s="26">
        <v>19631</v>
      </c>
      <c r="C345" s="27">
        <v>44809</v>
      </c>
      <c r="D345" s="28">
        <v>0.50277777777777777</v>
      </c>
      <c r="E345" s="29" t="s">
        <v>237</v>
      </c>
      <c r="F345" s="30" t="s">
        <v>106</v>
      </c>
      <c r="G345" s="31">
        <v>47880</v>
      </c>
      <c r="H345" s="31">
        <v>17750</v>
      </c>
      <c r="I345" s="19">
        <f t="shared" si="52"/>
        <v>30130</v>
      </c>
      <c r="J345" s="20">
        <f t="shared" si="58"/>
        <v>29171030</v>
      </c>
      <c r="K345" s="30" t="s">
        <v>55</v>
      </c>
      <c r="L345" s="32" t="s">
        <v>32</v>
      </c>
      <c r="M345" s="33">
        <v>31</v>
      </c>
      <c r="N345" s="55" t="str">
        <f t="shared" si="60"/>
        <v>T_A</v>
      </c>
      <c r="O345" s="34">
        <v>3496204</v>
      </c>
      <c r="P345" s="27">
        <v>44809</v>
      </c>
      <c r="Q345" s="36">
        <v>0.98958333333333337</v>
      </c>
      <c r="R345" s="37">
        <v>47740</v>
      </c>
      <c r="S345" s="37">
        <v>17610</v>
      </c>
      <c r="T345" s="21">
        <f t="shared" si="53"/>
        <v>30130</v>
      </c>
      <c r="U345" s="22">
        <f t="shared" si="59"/>
        <v>29156690</v>
      </c>
      <c r="V345" s="117" t="s">
        <v>157</v>
      </c>
      <c r="W345" s="118" t="s">
        <v>102</v>
      </c>
      <c r="X345" s="23">
        <f t="shared" si="54"/>
        <v>1.0000000000000001E-5</v>
      </c>
      <c r="Y345" s="24">
        <f t="shared" si="55"/>
        <v>0</v>
      </c>
      <c r="Z345" s="25" t="str">
        <f t="shared" si="56"/>
        <v>Descargado</v>
      </c>
      <c r="AA345" s="25">
        <f t="shared" ca="1" si="57"/>
        <v>0.48680555555620231</v>
      </c>
      <c r="AB345" s="52"/>
    </row>
    <row r="346" spans="1:28" x14ac:dyDescent="0.25">
      <c r="A346" s="12">
        <v>340</v>
      </c>
      <c r="B346" s="26">
        <v>19632</v>
      </c>
      <c r="C346" s="27">
        <v>44809</v>
      </c>
      <c r="D346" s="28">
        <v>0.50416666666666665</v>
      </c>
      <c r="E346" s="29" t="s">
        <v>144</v>
      </c>
      <c r="F346" s="30" t="s">
        <v>106</v>
      </c>
      <c r="G346" s="31">
        <v>48740</v>
      </c>
      <c r="H346" s="31">
        <v>17430</v>
      </c>
      <c r="I346" s="19">
        <f t="shared" si="52"/>
        <v>31310</v>
      </c>
      <c r="J346" s="20">
        <f t="shared" si="58"/>
        <v>29202340</v>
      </c>
      <c r="K346" s="30" t="s">
        <v>69</v>
      </c>
      <c r="L346" s="32" t="s">
        <v>32</v>
      </c>
      <c r="M346" s="33">
        <v>30</v>
      </c>
      <c r="N346" s="55" t="str">
        <f t="shared" si="60"/>
        <v>T_C</v>
      </c>
      <c r="O346" s="34">
        <v>3495764</v>
      </c>
      <c r="P346" s="27">
        <v>44809</v>
      </c>
      <c r="Q346" s="36">
        <v>0.86111111111111116</v>
      </c>
      <c r="R346" s="37">
        <v>48660</v>
      </c>
      <c r="S346" s="37">
        <v>17200</v>
      </c>
      <c r="T346" s="21">
        <f t="shared" si="53"/>
        <v>31460</v>
      </c>
      <c r="U346" s="22">
        <f t="shared" si="59"/>
        <v>29188150</v>
      </c>
      <c r="V346" s="117" t="s">
        <v>158</v>
      </c>
      <c r="W346" s="118" t="s">
        <v>102</v>
      </c>
      <c r="X346" s="23">
        <f t="shared" si="54"/>
        <v>150</v>
      </c>
      <c r="Y346" s="24">
        <f t="shared" si="55"/>
        <v>4.7908016608112424E-3</v>
      </c>
      <c r="Z346" s="25" t="str">
        <f t="shared" si="56"/>
        <v>Descargado</v>
      </c>
      <c r="AA346" s="25">
        <f t="shared" ca="1" si="57"/>
        <v>0.35694444444379769</v>
      </c>
      <c r="AB346" s="52"/>
    </row>
    <row r="347" spans="1:28" x14ac:dyDescent="0.25">
      <c r="A347" s="12">
        <v>341</v>
      </c>
      <c r="B347" s="26">
        <v>19633</v>
      </c>
      <c r="C347" s="27">
        <v>44809</v>
      </c>
      <c r="D347" s="28">
        <v>0.51736111111111105</v>
      </c>
      <c r="E347" s="29" t="s">
        <v>315</v>
      </c>
      <c r="F347" s="30" t="s">
        <v>106</v>
      </c>
      <c r="G347" s="31">
        <v>51780</v>
      </c>
      <c r="H347" s="31">
        <v>17290</v>
      </c>
      <c r="I347" s="19">
        <f t="shared" si="52"/>
        <v>34490</v>
      </c>
      <c r="J347" s="20">
        <f t="shared" si="58"/>
        <v>29236830</v>
      </c>
      <c r="K347" s="30" t="s">
        <v>55</v>
      </c>
      <c r="L347" s="32" t="s">
        <v>193</v>
      </c>
      <c r="M347" s="33">
        <v>31</v>
      </c>
      <c r="N347" s="55" t="str">
        <f t="shared" si="60"/>
        <v>T_A</v>
      </c>
      <c r="O347" s="34">
        <v>3495945</v>
      </c>
      <c r="P347" s="27">
        <v>44809</v>
      </c>
      <c r="Q347" s="36">
        <v>0.9194444444444444</v>
      </c>
      <c r="R347" s="37">
        <v>51860</v>
      </c>
      <c r="S347" s="37">
        <v>17310</v>
      </c>
      <c r="T347" s="21">
        <f t="shared" si="53"/>
        <v>34550</v>
      </c>
      <c r="U347" s="22">
        <f t="shared" si="59"/>
        <v>29222700</v>
      </c>
      <c r="V347" s="117" t="s">
        <v>157</v>
      </c>
      <c r="W347" s="118" t="s">
        <v>102</v>
      </c>
      <c r="X347" s="23">
        <f t="shared" si="54"/>
        <v>60</v>
      </c>
      <c r="Y347" s="24">
        <f t="shared" si="55"/>
        <v>1.7396346767178893E-3</v>
      </c>
      <c r="Z347" s="25" t="str">
        <f t="shared" si="56"/>
        <v>Descargado</v>
      </c>
      <c r="AA347" s="25">
        <f t="shared" ca="1" si="57"/>
        <v>0.40208333333430346</v>
      </c>
      <c r="AB347" s="52"/>
    </row>
    <row r="348" spans="1:28" x14ac:dyDescent="0.25">
      <c r="A348" s="12">
        <v>342</v>
      </c>
      <c r="B348" s="26">
        <v>19634</v>
      </c>
      <c r="C348" s="27">
        <v>44809</v>
      </c>
      <c r="D348" s="28">
        <v>0.51944444444444449</v>
      </c>
      <c r="E348" s="29" t="s">
        <v>172</v>
      </c>
      <c r="F348" s="30" t="s">
        <v>106</v>
      </c>
      <c r="G348" s="31">
        <v>48580</v>
      </c>
      <c r="H348" s="31">
        <v>16710</v>
      </c>
      <c r="I348" s="19">
        <f t="shared" si="52"/>
        <v>31870</v>
      </c>
      <c r="J348" s="20">
        <f t="shared" si="58"/>
        <v>29268700</v>
      </c>
      <c r="K348" s="30" t="s">
        <v>69</v>
      </c>
      <c r="L348" s="32" t="s">
        <v>32</v>
      </c>
      <c r="M348" s="33">
        <v>30</v>
      </c>
      <c r="N348" s="55" t="str">
        <f t="shared" si="60"/>
        <v>T_C</v>
      </c>
      <c r="O348" s="34">
        <v>3496864</v>
      </c>
      <c r="P348" s="27">
        <v>44810</v>
      </c>
      <c r="Q348" s="36">
        <v>0.37013888888888885</v>
      </c>
      <c r="R348" s="37">
        <v>48740</v>
      </c>
      <c r="S348" s="37">
        <v>16770</v>
      </c>
      <c r="T348" s="21">
        <f t="shared" si="53"/>
        <v>31970</v>
      </c>
      <c r="U348" s="22">
        <f t="shared" si="59"/>
        <v>29254670</v>
      </c>
      <c r="V348" s="117" t="s">
        <v>158</v>
      </c>
      <c r="W348" s="118" t="s">
        <v>102</v>
      </c>
      <c r="X348" s="23">
        <f t="shared" si="54"/>
        <v>100</v>
      </c>
      <c r="Y348" s="24">
        <f t="shared" si="55"/>
        <v>3.1377470975839346E-3</v>
      </c>
      <c r="Z348" s="25" t="str">
        <f t="shared" si="56"/>
        <v>Descargado</v>
      </c>
      <c r="AA348" s="25">
        <f t="shared" ca="1" si="57"/>
        <v>0.85069444444525288</v>
      </c>
      <c r="AB348" s="52"/>
    </row>
    <row r="349" spans="1:28" x14ac:dyDescent="0.25">
      <c r="A349" s="12">
        <v>343</v>
      </c>
      <c r="B349" s="26">
        <v>19635</v>
      </c>
      <c r="C349" s="27">
        <v>44809</v>
      </c>
      <c r="D349" s="28">
        <v>0.56458333333333333</v>
      </c>
      <c r="E349" s="29" t="s">
        <v>165</v>
      </c>
      <c r="F349" s="30" t="s">
        <v>106</v>
      </c>
      <c r="G349" s="31">
        <v>48900</v>
      </c>
      <c r="H349" s="31">
        <v>17270</v>
      </c>
      <c r="I349" s="19">
        <f t="shared" si="52"/>
        <v>31630</v>
      </c>
      <c r="J349" s="20">
        <f t="shared" si="58"/>
        <v>29300330</v>
      </c>
      <c r="K349" s="30" t="s">
        <v>55</v>
      </c>
      <c r="L349" s="32" t="s">
        <v>32</v>
      </c>
      <c r="M349" s="33">
        <v>31</v>
      </c>
      <c r="N349" s="55" t="str">
        <f t="shared" si="60"/>
        <v>T_A</v>
      </c>
      <c r="O349" s="34">
        <v>3496005</v>
      </c>
      <c r="P349" s="27">
        <v>44809</v>
      </c>
      <c r="Q349" s="36">
        <v>0.94236111111111109</v>
      </c>
      <c r="R349" s="37">
        <v>48760</v>
      </c>
      <c r="S349" s="37">
        <v>17140</v>
      </c>
      <c r="T349" s="21">
        <f t="shared" si="53"/>
        <v>31620</v>
      </c>
      <c r="U349" s="22">
        <f t="shared" si="59"/>
        <v>29286290</v>
      </c>
      <c r="V349" s="117" t="s">
        <v>157</v>
      </c>
      <c r="W349" s="118" t="s">
        <v>102</v>
      </c>
      <c r="X349" s="23">
        <f t="shared" si="54"/>
        <v>-10</v>
      </c>
      <c r="Y349" s="24">
        <f t="shared" si="55"/>
        <v>-3.1615554852987672E-4</v>
      </c>
      <c r="Z349" s="25" t="str">
        <f t="shared" si="56"/>
        <v>Descargado</v>
      </c>
      <c r="AA349" s="25">
        <f t="shared" ca="1" si="57"/>
        <v>0.37777777777955635</v>
      </c>
      <c r="AB349" s="52"/>
    </row>
    <row r="350" spans="1:28" x14ac:dyDescent="0.25">
      <c r="A350" s="12">
        <v>344</v>
      </c>
      <c r="B350" s="26">
        <v>19636</v>
      </c>
      <c r="C350" s="27">
        <v>44809</v>
      </c>
      <c r="D350" s="28">
        <v>0.57013888888888886</v>
      </c>
      <c r="E350" s="29" t="s">
        <v>246</v>
      </c>
      <c r="F350" s="30" t="s">
        <v>106</v>
      </c>
      <c r="G350" s="31">
        <v>51820</v>
      </c>
      <c r="H350" s="31">
        <v>17000</v>
      </c>
      <c r="I350" s="19">
        <f t="shared" si="52"/>
        <v>34820</v>
      </c>
      <c r="J350" s="20">
        <f t="shared" si="58"/>
        <v>29335150</v>
      </c>
      <c r="K350" s="30" t="s">
        <v>55</v>
      </c>
      <c r="L350" s="32" t="s">
        <v>193</v>
      </c>
      <c r="M350" s="33">
        <v>31</v>
      </c>
      <c r="N350" s="55" t="str">
        <f t="shared" si="60"/>
        <v>T_A</v>
      </c>
      <c r="O350" s="34">
        <v>3495947</v>
      </c>
      <c r="P350" s="27">
        <v>44809</v>
      </c>
      <c r="Q350" s="36">
        <v>0.92499999999999993</v>
      </c>
      <c r="R350" s="37">
        <v>51760</v>
      </c>
      <c r="S350" s="37">
        <v>17080</v>
      </c>
      <c r="T350" s="21">
        <f t="shared" si="53"/>
        <v>34680</v>
      </c>
      <c r="U350" s="22">
        <f t="shared" si="59"/>
        <v>29320970</v>
      </c>
      <c r="V350" s="117" t="s">
        <v>157</v>
      </c>
      <c r="W350" s="118" t="s">
        <v>102</v>
      </c>
      <c r="X350" s="23">
        <f t="shared" si="54"/>
        <v>-140</v>
      </c>
      <c r="Y350" s="24">
        <f t="shared" si="55"/>
        <v>-4.0206777713957496E-3</v>
      </c>
      <c r="Z350" s="25" t="str">
        <f t="shared" si="56"/>
        <v>Descargado</v>
      </c>
      <c r="AA350" s="25">
        <f t="shared" ca="1" si="57"/>
        <v>0.35486111111094942</v>
      </c>
      <c r="AB350" s="52"/>
    </row>
    <row r="351" spans="1:28" x14ac:dyDescent="0.25">
      <c r="A351" s="12">
        <v>345</v>
      </c>
      <c r="B351" s="26">
        <v>19638</v>
      </c>
      <c r="C351" s="27">
        <v>44809</v>
      </c>
      <c r="D351" s="28">
        <v>0.58680555555555558</v>
      </c>
      <c r="E351" s="29" t="s">
        <v>137</v>
      </c>
      <c r="F351" s="30" t="s">
        <v>106</v>
      </c>
      <c r="G351" s="31">
        <v>48980</v>
      </c>
      <c r="H351" s="31">
        <v>17790</v>
      </c>
      <c r="I351" s="19">
        <f t="shared" si="52"/>
        <v>31190</v>
      </c>
      <c r="J351" s="20">
        <f t="shared" si="58"/>
        <v>29366340</v>
      </c>
      <c r="K351" s="30" t="s">
        <v>55</v>
      </c>
      <c r="L351" s="32" t="s">
        <v>32</v>
      </c>
      <c r="M351" s="33">
        <v>31</v>
      </c>
      <c r="N351" s="55" t="str">
        <f t="shared" si="60"/>
        <v>T_A</v>
      </c>
      <c r="O351" s="34">
        <v>3495924</v>
      </c>
      <c r="P351" s="27">
        <v>44809</v>
      </c>
      <c r="Q351" s="36">
        <v>0.89513888888888893</v>
      </c>
      <c r="R351" s="37">
        <v>48880</v>
      </c>
      <c r="S351" s="37">
        <v>17730</v>
      </c>
      <c r="T351" s="21">
        <f t="shared" si="53"/>
        <v>31150</v>
      </c>
      <c r="U351" s="22">
        <f t="shared" si="59"/>
        <v>29352120</v>
      </c>
      <c r="V351" s="117" t="s">
        <v>157</v>
      </c>
      <c r="W351" s="118" t="s">
        <v>102</v>
      </c>
      <c r="X351" s="23">
        <f t="shared" si="54"/>
        <v>-40</v>
      </c>
      <c r="Y351" s="24">
        <f t="shared" si="55"/>
        <v>-1.2824623276691247E-3</v>
      </c>
      <c r="Z351" s="25" t="str">
        <f t="shared" si="56"/>
        <v>Descargado</v>
      </c>
      <c r="AA351" s="25">
        <f t="shared" ca="1" si="57"/>
        <v>0.30833333333430346</v>
      </c>
      <c r="AB351" s="52"/>
    </row>
    <row r="352" spans="1:28" x14ac:dyDescent="0.25">
      <c r="A352" s="12">
        <v>346</v>
      </c>
      <c r="B352" s="26">
        <v>19640</v>
      </c>
      <c r="C352" s="27">
        <v>44809</v>
      </c>
      <c r="D352" s="28">
        <v>0.59305555555555556</v>
      </c>
      <c r="E352" s="29" t="s">
        <v>167</v>
      </c>
      <c r="F352" s="30" t="s">
        <v>106</v>
      </c>
      <c r="G352" s="31">
        <v>48520</v>
      </c>
      <c r="H352" s="31">
        <v>17240</v>
      </c>
      <c r="I352" s="19">
        <f t="shared" si="52"/>
        <v>31280</v>
      </c>
      <c r="J352" s="20">
        <f t="shared" si="58"/>
        <v>29397620</v>
      </c>
      <c r="K352" s="30" t="s">
        <v>55</v>
      </c>
      <c r="L352" s="32" t="s">
        <v>32</v>
      </c>
      <c r="M352" s="33">
        <v>31</v>
      </c>
      <c r="N352" s="55" t="str">
        <f t="shared" si="60"/>
        <v>T_A</v>
      </c>
      <c r="O352" s="34">
        <v>3496004</v>
      </c>
      <c r="P352" s="27">
        <v>44809</v>
      </c>
      <c r="Q352" s="36">
        <v>0.92708333333333337</v>
      </c>
      <c r="R352" s="37">
        <v>48280</v>
      </c>
      <c r="S352" s="37">
        <v>17550</v>
      </c>
      <c r="T352" s="21">
        <f t="shared" si="53"/>
        <v>30730</v>
      </c>
      <c r="U352" s="22">
        <f t="shared" si="59"/>
        <v>29382850</v>
      </c>
      <c r="V352" s="117" t="s">
        <v>157</v>
      </c>
      <c r="W352" s="118" t="s">
        <v>102</v>
      </c>
      <c r="X352" s="23">
        <f t="shared" si="54"/>
        <v>-550</v>
      </c>
      <c r="Y352" s="24">
        <f t="shared" si="55"/>
        <v>-1.7583120204603581E-2</v>
      </c>
      <c r="Z352" s="25" t="str">
        <f t="shared" si="56"/>
        <v>Descargado</v>
      </c>
      <c r="AA352" s="25">
        <f t="shared" ca="1" si="57"/>
        <v>0.33402777778246673</v>
      </c>
      <c r="AB352" s="52"/>
    </row>
    <row r="353" spans="1:28" x14ac:dyDescent="0.25">
      <c r="A353" s="12">
        <v>347</v>
      </c>
      <c r="B353" s="26">
        <v>19641</v>
      </c>
      <c r="C353" s="27">
        <v>44809</v>
      </c>
      <c r="D353" s="28">
        <v>0.60625000000000007</v>
      </c>
      <c r="E353" s="29" t="s">
        <v>298</v>
      </c>
      <c r="F353" s="30" t="s">
        <v>106</v>
      </c>
      <c r="G353" s="31">
        <v>48940</v>
      </c>
      <c r="H353" s="31">
        <v>17690</v>
      </c>
      <c r="I353" s="19">
        <f t="shared" si="52"/>
        <v>31250</v>
      </c>
      <c r="J353" s="20">
        <f t="shared" si="58"/>
        <v>29428870</v>
      </c>
      <c r="K353" s="30" t="s">
        <v>56</v>
      </c>
      <c r="L353" s="32" t="s">
        <v>32</v>
      </c>
      <c r="M353" s="33">
        <v>32</v>
      </c>
      <c r="N353" s="55" t="str">
        <f t="shared" si="60"/>
        <v>T_B</v>
      </c>
      <c r="O353" s="34">
        <v>3496085</v>
      </c>
      <c r="P353" s="27">
        <v>44809</v>
      </c>
      <c r="Q353" s="36">
        <v>0.97916666666666663</v>
      </c>
      <c r="R353" s="37">
        <v>48780</v>
      </c>
      <c r="S353" s="37">
        <v>17650</v>
      </c>
      <c r="T353" s="21">
        <f t="shared" si="53"/>
        <v>31130</v>
      </c>
      <c r="U353" s="22">
        <f t="shared" si="59"/>
        <v>29413980</v>
      </c>
      <c r="V353" s="117" t="s">
        <v>157</v>
      </c>
      <c r="W353" s="118" t="s">
        <v>102</v>
      </c>
      <c r="X353" s="23">
        <f t="shared" si="54"/>
        <v>-120</v>
      </c>
      <c r="Y353" s="24">
        <f t="shared" si="55"/>
        <v>-3.8400000000000001E-3</v>
      </c>
      <c r="Z353" s="25" t="str">
        <f t="shared" si="56"/>
        <v>Descargado</v>
      </c>
      <c r="AA353" s="25">
        <f t="shared" ca="1" si="57"/>
        <v>0.37291666666715173</v>
      </c>
      <c r="AB353" s="52"/>
    </row>
    <row r="354" spans="1:28" x14ac:dyDescent="0.25">
      <c r="A354" s="12">
        <v>348</v>
      </c>
      <c r="B354" s="26">
        <v>19642</v>
      </c>
      <c r="C354" s="27">
        <v>44809</v>
      </c>
      <c r="D354" s="28">
        <v>0.61249999999999993</v>
      </c>
      <c r="E354" s="29" t="s">
        <v>202</v>
      </c>
      <c r="F354" s="30" t="s">
        <v>106</v>
      </c>
      <c r="G354" s="31">
        <v>48840</v>
      </c>
      <c r="H354" s="31">
        <v>17730</v>
      </c>
      <c r="I354" s="19">
        <f t="shared" si="52"/>
        <v>31110</v>
      </c>
      <c r="J354" s="20">
        <f t="shared" si="58"/>
        <v>29459980</v>
      </c>
      <c r="K354" s="30" t="s">
        <v>55</v>
      </c>
      <c r="L354" s="32" t="s">
        <v>32</v>
      </c>
      <c r="M354" s="33">
        <v>31</v>
      </c>
      <c r="N354" s="55" t="str">
        <f t="shared" si="60"/>
        <v>T_A</v>
      </c>
      <c r="O354" s="34">
        <v>3496284</v>
      </c>
      <c r="P354" s="27">
        <v>44809</v>
      </c>
      <c r="Q354" s="36">
        <v>0.99652777777777779</v>
      </c>
      <c r="R354" s="37">
        <v>48720</v>
      </c>
      <c r="S354" s="37">
        <v>17610</v>
      </c>
      <c r="T354" s="21">
        <f t="shared" si="53"/>
        <v>31110</v>
      </c>
      <c r="U354" s="22">
        <f t="shared" si="59"/>
        <v>29445090</v>
      </c>
      <c r="V354" s="117" t="s">
        <v>157</v>
      </c>
      <c r="W354" s="118" t="s">
        <v>102</v>
      </c>
      <c r="X354" s="23">
        <f t="shared" si="54"/>
        <v>1.0000000000000001E-5</v>
      </c>
      <c r="Y354" s="24">
        <f t="shared" si="55"/>
        <v>0</v>
      </c>
      <c r="Z354" s="25" t="str">
        <f t="shared" si="56"/>
        <v>Descargado</v>
      </c>
      <c r="AA354" s="25">
        <f t="shared" ca="1" si="57"/>
        <v>0.38402777777810115</v>
      </c>
      <c r="AB354" s="52"/>
    </row>
    <row r="355" spans="1:28" x14ac:dyDescent="0.25">
      <c r="A355" s="12">
        <v>349</v>
      </c>
      <c r="B355" s="26">
        <v>19644</v>
      </c>
      <c r="C355" s="27">
        <v>44809</v>
      </c>
      <c r="D355" s="28">
        <v>0.63124999999999998</v>
      </c>
      <c r="E355" s="29" t="s">
        <v>210</v>
      </c>
      <c r="F355" s="30" t="s">
        <v>106</v>
      </c>
      <c r="G355" s="31">
        <v>48940</v>
      </c>
      <c r="H355" s="31">
        <v>17380</v>
      </c>
      <c r="I355" s="19">
        <f t="shared" si="52"/>
        <v>31560</v>
      </c>
      <c r="J355" s="20">
        <f t="shared" si="58"/>
        <v>29491540</v>
      </c>
      <c r="K355" s="30" t="s">
        <v>55</v>
      </c>
      <c r="L355" s="32" t="s">
        <v>32</v>
      </c>
      <c r="M355" s="33">
        <v>31</v>
      </c>
      <c r="N355" s="55" t="str">
        <f t="shared" si="60"/>
        <v>T_A</v>
      </c>
      <c r="O355" s="34">
        <v>3496704</v>
      </c>
      <c r="P355" s="27">
        <v>44810</v>
      </c>
      <c r="Q355" s="36">
        <v>0.33680555555555558</v>
      </c>
      <c r="R355" s="37">
        <v>48900</v>
      </c>
      <c r="S355" s="37">
        <v>17350</v>
      </c>
      <c r="T355" s="21">
        <f t="shared" si="53"/>
        <v>31550</v>
      </c>
      <c r="U355" s="22">
        <f t="shared" si="59"/>
        <v>29476640</v>
      </c>
      <c r="V355" s="117" t="s">
        <v>157</v>
      </c>
      <c r="W355" s="118" t="s">
        <v>102</v>
      </c>
      <c r="X355" s="23">
        <f t="shared" si="54"/>
        <v>-10</v>
      </c>
      <c r="Y355" s="24">
        <f t="shared" si="55"/>
        <v>-3.1685678073510771E-4</v>
      </c>
      <c r="Z355" s="25" t="str">
        <f t="shared" si="56"/>
        <v>Descargado</v>
      </c>
      <c r="AA355" s="25">
        <f t="shared" ca="1" si="57"/>
        <v>0.70555555555620231</v>
      </c>
      <c r="AB355" s="52"/>
    </row>
    <row r="356" spans="1:28" x14ac:dyDescent="0.25">
      <c r="A356" s="12">
        <v>350</v>
      </c>
      <c r="B356" s="26">
        <v>19645</v>
      </c>
      <c r="C356" s="27">
        <v>44809</v>
      </c>
      <c r="D356" s="28">
        <v>0.64236111111111105</v>
      </c>
      <c r="E356" s="29" t="s">
        <v>191</v>
      </c>
      <c r="F356" s="30" t="s">
        <v>106</v>
      </c>
      <c r="G356" s="31">
        <v>49300</v>
      </c>
      <c r="H356" s="31">
        <v>17380</v>
      </c>
      <c r="I356" s="19">
        <f t="shared" si="52"/>
        <v>31920</v>
      </c>
      <c r="J356" s="20">
        <f t="shared" si="58"/>
        <v>29523460</v>
      </c>
      <c r="K356" s="30" t="s">
        <v>55</v>
      </c>
      <c r="L356" s="32" t="s">
        <v>32</v>
      </c>
      <c r="M356" s="33">
        <v>31</v>
      </c>
      <c r="N356" s="55" t="str">
        <f t="shared" si="60"/>
        <v>T_A</v>
      </c>
      <c r="O356" s="34">
        <v>3497084</v>
      </c>
      <c r="P356" s="27">
        <v>44810</v>
      </c>
      <c r="Q356" s="36">
        <v>0.42291666666666666</v>
      </c>
      <c r="R356" s="37">
        <v>49040</v>
      </c>
      <c r="S356" s="37">
        <v>17250</v>
      </c>
      <c r="T356" s="21">
        <f t="shared" si="53"/>
        <v>31790</v>
      </c>
      <c r="U356" s="22">
        <f t="shared" si="59"/>
        <v>29508430</v>
      </c>
      <c r="V356" s="117" t="s">
        <v>157</v>
      </c>
      <c r="W356" s="118" t="s">
        <v>102</v>
      </c>
      <c r="X356" s="23">
        <f t="shared" si="54"/>
        <v>-130</v>
      </c>
      <c r="Y356" s="24">
        <f t="shared" si="55"/>
        <v>-4.0726817042606514E-3</v>
      </c>
      <c r="Z356" s="25" t="str">
        <f t="shared" si="56"/>
        <v>Descargado</v>
      </c>
      <c r="AA356" s="25">
        <f t="shared" ca="1" si="57"/>
        <v>0.78055555556056788</v>
      </c>
      <c r="AB356" s="52"/>
    </row>
    <row r="357" spans="1:28" x14ac:dyDescent="0.25">
      <c r="A357" s="12">
        <v>351</v>
      </c>
      <c r="B357" s="26">
        <v>19649</v>
      </c>
      <c r="C357" s="27">
        <v>44809</v>
      </c>
      <c r="D357" s="28">
        <v>0.66041666666666665</v>
      </c>
      <c r="E357" s="29" t="s">
        <v>178</v>
      </c>
      <c r="F357" s="30" t="s">
        <v>106</v>
      </c>
      <c r="G357" s="31">
        <v>48720</v>
      </c>
      <c r="H357" s="31">
        <v>17570</v>
      </c>
      <c r="I357" s="19">
        <f t="shared" si="52"/>
        <v>31150</v>
      </c>
      <c r="J357" s="20">
        <f t="shared" si="58"/>
        <v>29554610</v>
      </c>
      <c r="K357" s="30" t="s">
        <v>55</v>
      </c>
      <c r="L357" s="32" t="s">
        <v>32</v>
      </c>
      <c r="M357" s="33">
        <v>31</v>
      </c>
      <c r="N357" s="55" t="str">
        <f t="shared" si="60"/>
        <v>T_A</v>
      </c>
      <c r="O357" s="34">
        <v>3496144</v>
      </c>
      <c r="P357" s="27">
        <v>44809</v>
      </c>
      <c r="Q357" s="36">
        <v>0.98263888888888884</v>
      </c>
      <c r="R357" s="37">
        <v>48540</v>
      </c>
      <c r="S357" s="37">
        <v>17480</v>
      </c>
      <c r="T357" s="21">
        <f t="shared" si="53"/>
        <v>31060</v>
      </c>
      <c r="U357" s="22">
        <f t="shared" si="59"/>
        <v>29539490</v>
      </c>
      <c r="V357" s="117" t="s">
        <v>157</v>
      </c>
      <c r="W357" s="118" t="s">
        <v>102</v>
      </c>
      <c r="X357" s="23">
        <f t="shared" si="54"/>
        <v>-90</v>
      </c>
      <c r="Y357" s="24">
        <f t="shared" si="55"/>
        <v>-2.8892455858747996E-3</v>
      </c>
      <c r="Z357" s="25" t="str">
        <f t="shared" si="56"/>
        <v>Descargado</v>
      </c>
      <c r="AA357" s="25">
        <f t="shared" ca="1" si="57"/>
        <v>0.32222222222480923</v>
      </c>
      <c r="AB357" s="52"/>
    </row>
    <row r="358" spans="1:28" x14ac:dyDescent="0.25">
      <c r="A358" s="12">
        <v>352</v>
      </c>
      <c r="B358" s="26">
        <v>19648</v>
      </c>
      <c r="C358" s="27">
        <v>44809</v>
      </c>
      <c r="D358" s="28">
        <v>0.6972222222222223</v>
      </c>
      <c r="E358" s="29" t="s">
        <v>256</v>
      </c>
      <c r="F358" s="30" t="s">
        <v>106</v>
      </c>
      <c r="G358" s="31">
        <v>47960</v>
      </c>
      <c r="H358" s="31">
        <v>17550</v>
      </c>
      <c r="I358" s="19">
        <f t="shared" si="52"/>
        <v>30410</v>
      </c>
      <c r="J358" s="20">
        <f t="shared" si="58"/>
        <v>29585020</v>
      </c>
      <c r="K358" s="30" t="s">
        <v>55</v>
      </c>
      <c r="L358" s="32" t="s">
        <v>32</v>
      </c>
      <c r="M358" s="33">
        <v>31</v>
      </c>
      <c r="N358" s="55" t="str">
        <f t="shared" si="60"/>
        <v>T_A</v>
      </c>
      <c r="O358" s="34">
        <v>3497104</v>
      </c>
      <c r="P358" s="27">
        <v>44810</v>
      </c>
      <c r="Q358" s="36">
        <v>0.4236111111111111</v>
      </c>
      <c r="R358" s="37">
        <v>47780</v>
      </c>
      <c r="S358" s="37">
        <v>17390</v>
      </c>
      <c r="T358" s="21">
        <f t="shared" si="53"/>
        <v>30390</v>
      </c>
      <c r="U358" s="22">
        <f t="shared" si="59"/>
        <v>29569880</v>
      </c>
      <c r="V358" s="117" t="s">
        <v>157</v>
      </c>
      <c r="W358" s="118" t="s">
        <v>102</v>
      </c>
      <c r="X358" s="23">
        <f t="shared" si="54"/>
        <v>-20</v>
      </c>
      <c r="Y358" s="24">
        <f t="shared" si="55"/>
        <v>-6.5767839526471557E-4</v>
      </c>
      <c r="Z358" s="25" t="str">
        <f t="shared" si="56"/>
        <v>Descargado</v>
      </c>
      <c r="AA358" s="25">
        <f t="shared" ca="1" si="57"/>
        <v>0.726388888884685</v>
      </c>
      <c r="AB358" s="52"/>
    </row>
    <row r="359" spans="1:28" x14ac:dyDescent="0.25">
      <c r="A359" s="12">
        <v>353</v>
      </c>
      <c r="B359" s="26">
        <v>19652</v>
      </c>
      <c r="C359" s="27">
        <v>44809</v>
      </c>
      <c r="D359" s="28">
        <v>0.64583333333333337</v>
      </c>
      <c r="E359" s="29" t="s">
        <v>288</v>
      </c>
      <c r="F359" s="30" t="s">
        <v>106</v>
      </c>
      <c r="G359" s="31">
        <v>48260</v>
      </c>
      <c r="H359" s="31">
        <v>17150</v>
      </c>
      <c r="I359" s="19">
        <f t="shared" si="52"/>
        <v>31110</v>
      </c>
      <c r="J359" s="20">
        <f t="shared" si="58"/>
        <v>29616130</v>
      </c>
      <c r="K359" s="30" t="s">
        <v>56</v>
      </c>
      <c r="L359" s="32" t="s">
        <v>32</v>
      </c>
      <c r="M359" s="33">
        <v>32</v>
      </c>
      <c r="N359" s="55" t="str">
        <f t="shared" si="60"/>
        <v>T_B</v>
      </c>
      <c r="O359" s="34">
        <v>3496604</v>
      </c>
      <c r="P359" s="27">
        <v>44810</v>
      </c>
      <c r="Q359" s="36">
        <v>0.33055555555555555</v>
      </c>
      <c r="R359" s="37">
        <v>48140</v>
      </c>
      <c r="S359" s="37">
        <v>17090</v>
      </c>
      <c r="T359" s="21">
        <f t="shared" si="53"/>
        <v>31050</v>
      </c>
      <c r="U359" s="22">
        <f t="shared" si="59"/>
        <v>29600930</v>
      </c>
      <c r="V359" s="117" t="s">
        <v>157</v>
      </c>
      <c r="W359" s="118" t="s">
        <v>102</v>
      </c>
      <c r="X359" s="23">
        <f t="shared" si="54"/>
        <v>-60</v>
      </c>
      <c r="Y359" s="24">
        <f t="shared" si="55"/>
        <v>-1.9286403085824494E-3</v>
      </c>
      <c r="Z359" s="25" t="str">
        <f t="shared" si="56"/>
        <v>Descargado</v>
      </c>
      <c r="AA359" s="25">
        <f t="shared" ca="1" si="57"/>
        <v>0.68472222222044365</v>
      </c>
      <c r="AB359" s="52"/>
    </row>
    <row r="360" spans="1:28" x14ac:dyDescent="0.25">
      <c r="A360" s="12">
        <v>354</v>
      </c>
      <c r="B360" s="26">
        <v>19653</v>
      </c>
      <c r="C360" s="27">
        <v>44809</v>
      </c>
      <c r="D360" s="28">
        <v>0.64930555555555558</v>
      </c>
      <c r="E360" s="29" t="s">
        <v>180</v>
      </c>
      <c r="F360" s="30" t="s">
        <v>106</v>
      </c>
      <c r="G360" s="31">
        <v>48260</v>
      </c>
      <c r="H360" s="31">
        <v>17230</v>
      </c>
      <c r="I360" s="19">
        <f t="shared" si="52"/>
        <v>31030</v>
      </c>
      <c r="J360" s="20">
        <f t="shared" si="58"/>
        <v>29647160</v>
      </c>
      <c r="K360" s="30" t="s">
        <v>56</v>
      </c>
      <c r="L360" s="32" t="s">
        <v>32</v>
      </c>
      <c r="M360" s="33">
        <v>32</v>
      </c>
      <c r="N360" s="55" t="str">
        <f t="shared" si="60"/>
        <v>T_B</v>
      </c>
      <c r="O360" s="34">
        <v>3496724</v>
      </c>
      <c r="P360" s="27">
        <v>44810</v>
      </c>
      <c r="Q360" s="36">
        <v>0.3520833333333333</v>
      </c>
      <c r="R360" s="37">
        <v>48120</v>
      </c>
      <c r="S360" s="37">
        <v>17170</v>
      </c>
      <c r="T360" s="21">
        <f t="shared" si="53"/>
        <v>30950</v>
      </c>
      <c r="U360" s="22">
        <f t="shared" si="59"/>
        <v>29631880</v>
      </c>
      <c r="V360" s="117" t="s">
        <v>157</v>
      </c>
      <c r="W360" s="118" t="s">
        <v>102</v>
      </c>
      <c r="X360" s="23">
        <f t="shared" si="54"/>
        <v>-80</v>
      </c>
      <c r="Y360" s="24">
        <f t="shared" si="55"/>
        <v>-2.5781501772478249E-3</v>
      </c>
      <c r="Z360" s="25" t="str">
        <f t="shared" si="56"/>
        <v>Descargado</v>
      </c>
      <c r="AA360" s="25">
        <f t="shared" ca="1" si="57"/>
        <v>0.70277777777664596</v>
      </c>
      <c r="AB360" s="52"/>
    </row>
    <row r="361" spans="1:28" x14ac:dyDescent="0.25">
      <c r="A361" s="12">
        <v>355</v>
      </c>
      <c r="B361" s="26">
        <v>19661</v>
      </c>
      <c r="C361" s="27">
        <v>44809</v>
      </c>
      <c r="D361" s="28">
        <v>0.69861111111111107</v>
      </c>
      <c r="E361" s="29" t="s">
        <v>236</v>
      </c>
      <c r="F361" s="30" t="s">
        <v>106</v>
      </c>
      <c r="G361" s="31">
        <v>48020</v>
      </c>
      <c r="H361" s="31">
        <v>17140</v>
      </c>
      <c r="I361" s="19">
        <f t="shared" si="52"/>
        <v>30880</v>
      </c>
      <c r="J361" s="20">
        <f t="shared" si="58"/>
        <v>29678040</v>
      </c>
      <c r="K361" s="30" t="s">
        <v>55</v>
      </c>
      <c r="L361" s="32" t="s">
        <v>32</v>
      </c>
      <c r="M361" s="33">
        <v>31</v>
      </c>
      <c r="N361" s="55" t="str">
        <f t="shared" si="60"/>
        <v>T_A</v>
      </c>
      <c r="O361" s="34">
        <v>3496944</v>
      </c>
      <c r="P361" s="27">
        <v>44810</v>
      </c>
      <c r="Q361" s="36">
        <v>0.38194444444444442</v>
      </c>
      <c r="R361" s="37">
        <v>47840</v>
      </c>
      <c r="S361" s="37">
        <v>17100</v>
      </c>
      <c r="T361" s="21">
        <f t="shared" si="53"/>
        <v>30740</v>
      </c>
      <c r="U361" s="22">
        <f t="shared" si="59"/>
        <v>29662620</v>
      </c>
      <c r="V361" s="117" t="s">
        <v>157</v>
      </c>
      <c r="W361" s="118" t="s">
        <v>102</v>
      </c>
      <c r="X361" s="23">
        <f t="shared" si="54"/>
        <v>-140</v>
      </c>
      <c r="Y361" s="24">
        <f t="shared" si="55"/>
        <v>-4.5336787564766836E-3</v>
      </c>
      <c r="Z361" s="25" t="str">
        <f t="shared" si="56"/>
        <v>Descargado</v>
      </c>
      <c r="AA361" s="25">
        <f t="shared" ca="1" si="57"/>
        <v>0.68333333333430346</v>
      </c>
      <c r="AB361" s="52"/>
    </row>
    <row r="362" spans="1:28" x14ac:dyDescent="0.25">
      <c r="A362" s="12">
        <v>356</v>
      </c>
      <c r="B362" s="26">
        <v>19662</v>
      </c>
      <c r="C362" s="27">
        <v>44809</v>
      </c>
      <c r="D362" s="28">
        <v>0.71111111111111114</v>
      </c>
      <c r="E362" s="29" t="s">
        <v>171</v>
      </c>
      <c r="F362" s="30" t="s">
        <v>106</v>
      </c>
      <c r="G362" s="31">
        <v>48780</v>
      </c>
      <c r="H362" s="31">
        <v>17490</v>
      </c>
      <c r="I362" s="19">
        <f t="shared" si="52"/>
        <v>31290</v>
      </c>
      <c r="J362" s="20">
        <f t="shared" si="58"/>
        <v>29709330</v>
      </c>
      <c r="K362" s="30" t="s">
        <v>55</v>
      </c>
      <c r="L362" s="32" t="s">
        <v>32</v>
      </c>
      <c r="M362" s="33">
        <v>31</v>
      </c>
      <c r="N362" s="55" t="str">
        <f t="shared" si="60"/>
        <v>T_A</v>
      </c>
      <c r="O362" s="34">
        <v>3497004</v>
      </c>
      <c r="P362" s="27">
        <v>44810</v>
      </c>
      <c r="Q362" s="36">
        <v>0.3888888888888889</v>
      </c>
      <c r="R362" s="37">
        <v>48680</v>
      </c>
      <c r="S362" s="37">
        <v>17380</v>
      </c>
      <c r="T362" s="21">
        <f t="shared" si="53"/>
        <v>31300</v>
      </c>
      <c r="U362" s="22">
        <f t="shared" si="59"/>
        <v>29693920</v>
      </c>
      <c r="V362" s="117" t="s">
        <v>157</v>
      </c>
      <c r="W362" s="118" t="s">
        <v>102</v>
      </c>
      <c r="X362" s="23">
        <f t="shared" si="54"/>
        <v>10</v>
      </c>
      <c r="Y362" s="24">
        <f t="shared" si="55"/>
        <v>3.1959092361776926E-4</v>
      </c>
      <c r="Z362" s="25" t="str">
        <f t="shared" si="56"/>
        <v>Descargado</v>
      </c>
      <c r="AA362" s="25">
        <f t="shared" ca="1" si="57"/>
        <v>0.67777777778246673</v>
      </c>
      <c r="AB362" s="52"/>
    </row>
    <row r="363" spans="1:28" x14ac:dyDescent="0.25">
      <c r="A363" s="12">
        <v>357</v>
      </c>
      <c r="B363" s="26">
        <v>19675</v>
      </c>
      <c r="C363" s="27">
        <v>44809</v>
      </c>
      <c r="D363" s="28">
        <v>0.71597222222222223</v>
      </c>
      <c r="E363" s="29" t="s">
        <v>169</v>
      </c>
      <c r="F363" s="30" t="s">
        <v>106</v>
      </c>
      <c r="G363" s="31">
        <v>48620</v>
      </c>
      <c r="H363" s="31">
        <v>16510</v>
      </c>
      <c r="I363" s="19">
        <f t="shared" si="52"/>
        <v>32110</v>
      </c>
      <c r="J363" s="20">
        <f t="shared" si="58"/>
        <v>29741440</v>
      </c>
      <c r="K363" s="30" t="s">
        <v>55</v>
      </c>
      <c r="L363" s="32" t="s">
        <v>32</v>
      </c>
      <c r="M363" s="33">
        <v>31</v>
      </c>
      <c r="N363" s="55" t="str">
        <f t="shared" si="60"/>
        <v>T_A</v>
      </c>
      <c r="O363" s="34">
        <v>3497194</v>
      </c>
      <c r="P363" s="27">
        <v>44810</v>
      </c>
      <c r="Q363" s="36">
        <v>0.57500000000000007</v>
      </c>
      <c r="R363" s="37">
        <v>48480</v>
      </c>
      <c r="S363" s="37">
        <v>16360</v>
      </c>
      <c r="T363" s="21">
        <f t="shared" si="53"/>
        <v>32120</v>
      </c>
      <c r="U363" s="22">
        <f t="shared" si="59"/>
        <v>29726040</v>
      </c>
      <c r="V363" s="117" t="s">
        <v>157</v>
      </c>
      <c r="W363" s="118" t="s">
        <v>102</v>
      </c>
      <c r="X363" s="23">
        <f t="shared" si="54"/>
        <v>10</v>
      </c>
      <c r="Y363" s="24">
        <f t="shared" si="55"/>
        <v>3.114294612270321E-4</v>
      </c>
      <c r="Z363" s="25" t="str">
        <f t="shared" si="56"/>
        <v>Descargado</v>
      </c>
      <c r="AA363" s="25">
        <f t="shared" ca="1" si="57"/>
        <v>0.85902777777664596</v>
      </c>
      <c r="AB363" s="52"/>
    </row>
    <row r="364" spans="1:28" x14ac:dyDescent="0.25">
      <c r="A364" s="12">
        <v>358</v>
      </c>
      <c r="B364" s="26">
        <v>19676</v>
      </c>
      <c r="C364" s="27">
        <v>44809</v>
      </c>
      <c r="D364" s="28">
        <v>0.72569444444444453</v>
      </c>
      <c r="E364" s="29" t="s">
        <v>204</v>
      </c>
      <c r="F364" s="30" t="s">
        <v>106</v>
      </c>
      <c r="G364" s="31">
        <v>48760</v>
      </c>
      <c r="H364" s="31">
        <v>17940</v>
      </c>
      <c r="I364" s="19">
        <f t="shared" si="52"/>
        <v>30820</v>
      </c>
      <c r="J364" s="20">
        <f t="shared" si="58"/>
        <v>29772260</v>
      </c>
      <c r="K364" s="30" t="s">
        <v>56</v>
      </c>
      <c r="L364" s="32" t="s">
        <v>32</v>
      </c>
      <c r="M364" s="33">
        <v>32</v>
      </c>
      <c r="N364" s="55" t="str">
        <f t="shared" si="60"/>
        <v>T_B</v>
      </c>
      <c r="O364" s="34">
        <v>3497213</v>
      </c>
      <c r="P364" s="27">
        <v>44810</v>
      </c>
      <c r="Q364" s="36">
        <v>0.62847222222222221</v>
      </c>
      <c r="R364" s="37">
        <v>48440</v>
      </c>
      <c r="S364" s="37">
        <v>17850</v>
      </c>
      <c r="T364" s="21">
        <f t="shared" si="53"/>
        <v>30590</v>
      </c>
      <c r="U364" s="22">
        <f t="shared" si="59"/>
        <v>29756630</v>
      </c>
      <c r="V364" s="117" t="s">
        <v>157</v>
      </c>
      <c r="W364" s="118" t="s">
        <v>102</v>
      </c>
      <c r="X364" s="23">
        <f t="shared" si="54"/>
        <v>-230</v>
      </c>
      <c r="Y364" s="24">
        <f t="shared" si="55"/>
        <v>-7.462686567164179E-3</v>
      </c>
      <c r="Z364" s="25" t="str">
        <f t="shared" si="56"/>
        <v>Descargado</v>
      </c>
      <c r="AA364" s="25">
        <f t="shared" ca="1" si="57"/>
        <v>0.90277777777373558</v>
      </c>
      <c r="AB364" s="52"/>
    </row>
    <row r="365" spans="1:28" x14ac:dyDescent="0.25">
      <c r="A365" s="12">
        <v>359</v>
      </c>
      <c r="B365" s="26">
        <v>19677</v>
      </c>
      <c r="C365" s="27">
        <v>44809</v>
      </c>
      <c r="D365" s="28">
        <v>0.73333333333333339</v>
      </c>
      <c r="E365" s="29" t="s">
        <v>200</v>
      </c>
      <c r="F365" s="30" t="s">
        <v>106</v>
      </c>
      <c r="G365" s="31">
        <v>48580</v>
      </c>
      <c r="H365" s="31">
        <v>17960</v>
      </c>
      <c r="I365" s="19">
        <f t="shared" si="52"/>
        <v>30620</v>
      </c>
      <c r="J365" s="20">
        <f t="shared" si="58"/>
        <v>29802880</v>
      </c>
      <c r="K365" s="30" t="s">
        <v>56</v>
      </c>
      <c r="L365" s="32" t="s">
        <v>32</v>
      </c>
      <c r="M365" s="33">
        <v>32</v>
      </c>
      <c r="N365" s="55" t="str">
        <f t="shared" si="60"/>
        <v>T_B</v>
      </c>
      <c r="O365" s="34">
        <v>3497168</v>
      </c>
      <c r="P365" s="27">
        <v>44810</v>
      </c>
      <c r="Q365" s="36">
        <v>0.44861111111111113</v>
      </c>
      <c r="R365" s="37">
        <v>48420</v>
      </c>
      <c r="S365" s="37">
        <v>17870</v>
      </c>
      <c r="T365" s="21">
        <f t="shared" si="53"/>
        <v>30550</v>
      </c>
      <c r="U365" s="22">
        <f t="shared" si="59"/>
        <v>29787180</v>
      </c>
      <c r="V365" s="117" t="s">
        <v>157</v>
      </c>
      <c r="W365" s="118" t="s">
        <v>102</v>
      </c>
      <c r="X365" s="23">
        <f t="shared" si="54"/>
        <v>-70</v>
      </c>
      <c r="Y365" s="24">
        <f t="shared" si="55"/>
        <v>-2.2860875244937948E-3</v>
      </c>
      <c r="Z365" s="25" t="str">
        <f t="shared" si="56"/>
        <v>Descargado</v>
      </c>
      <c r="AA365" s="25">
        <f t="shared" ca="1" si="57"/>
        <v>0.71527777778101154</v>
      </c>
      <c r="AB365" s="52"/>
    </row>
    <row r="366" spans="1:28" x14ac:dyDescent="0.25">
      <c r="A366" s="12">
        <v>360</v>
      </c>
      <c r="B366" s="26">
        <v>19684</v>
      </c>
      <c r="C366" s="27">
        <v>44809</v>
      </c>
      <c r="D366" s="28">
        <v>0.75486111111111109</v>
      </c>
      <c r="E366" s="29" t="s">
        <v>141</v>
      </c>
      <c r="F366" s="30" t="s">
        <v>106</v>
      </c>
      <c r="G366" s="31">
        <v>48080</v>
      </c>
      <c r="H366" s="31">
        <v>17640</v>
      </c>
      <c r="I366" s="19">
        <f t="shared" si="52"/>
        <v>30440</v>
      </c>
      <c r="J366" s="20">
        <f t="shared" si="58"/>
        <v>29833320</v>
      </c>
      <c r="K366" s="30" t="s">
        <v>55</v>
      </c>
      <c r="L366" s="32" t="s">
        <v>32</v>
      </c>
      <c r="M366" s="33">
        <v>31</v>
      </c>
      <c r="N366" s="55" t="str">
        <f t="shared" si="60"/>
        <v>T_A</v>
      </c>
      <c r="O366" s="34">
        <v>3497169</v>
      </c>
      <c r="P366" s="27">
        <v>44810</v>
      </c>
      <c r="Q366" s="36">
        <v>0.45833333333333331</v>
      </c>
      <c r="R366" s="37">
        <v>47740</v>
      </c>
      <c r="S366" s="37">
        <v>17520</v>
      </c>
      <c r="T366" s="21">
        <f t="shared" si="53"/>
        <v>30220</v>
      </c>
      <c r="U366" s="22">
        <f t="shared" si="59"/>
        <v>29817400</v>
      </c>
      <c r="V366" s="117" t="s">
        <v>157</v>
      </c>
      <c r="W366" s="118" t="s">
        <v>102</v>
      </c>
      <c r="X366" s="23">
        <f t="shared" si="54"/>
        <v>-220</v>
      </c>
      <c r="Y366" s="24">
        <f t="shared" si="55"/>
        <v>-7.2273324572930354E-3</v>
      </c>
      <c r="Z366" s="25" t="str">
        <f t="shared" si="56"/>
        <v>Descargado</v>
      </c>
      <c r="AA366" s="25">
        <f t="shared" ca="1" si="57"/>
        <v>0.70347222222335404</v>
      </c>
      <c r="AB366" s="52"/>
    </row>
    <row r="367" spans="1:28" x14ac:dyDescent="0.25">
      <c r="A367" s="12">
        <v>361</v>
      </c>
      <c r="B367" s="26">
        <v>19687</v>
      </c>
      <c r="C367" s="27">
        <v>44809</v>
      </c>
      <c r="D367" s="28">
        <v>0.80555555555555547</v>
      </c>
      <c r="E367" s="29" t="s">
        <v>170</v>
      </c>
      <c r="F367" s="30" t="s">
        <v>106</v>
      </c>
      <c r="G367" s="31">
        <v>48800</v>
      </c>
      <c r="H367" s="31">
        <v>17650</v>
      </c>
      <c r="I367" s="19">
        <f t="shared" si="52"/>
        <v>31150</v>
      </c>
      <c r="J367" s="20">
        <f t="shared" si="58"/>
        <v>29864470</v>
      </c>
      <c r="K367" s="30" t="s">
        <v>55</v>
      </c>
      <c r="L367" s="32" t="s">
        <v>32</v>
      </c>
      <c r="M367" s="33">
        <v>31</v>
      </c>
      <c r="N367" s="55" t="str">
        <f t="shared" si="60"/>
        <v>T_A</v>
      </c>
      <c r="O367" s="34">
        <v>3497184</v>
      </c>
      <c r="P367" s="27">
        <v>44810</v>
      </c>
      <c r="Q367" s="36">
        <v>0.48888888888888887</v>
      </c>
      <c r="R367" s="37">
        <v>48500</v>
      </c>
      <c r="S367" s="37">
        <v>17700</v>
      </c>
      <c r="T367" s="21">
        <f t="shared" si="53"/>
        <v>30800</v>
      </c>
      <c r="U367" s="22">
        <f t="shared" si="59"/>
        <v>29848200</v>
      </c>
      <c r="V367" s="117" t="s">
        <v>157</v>
      </c>
      <c r="W367" s="118" t="s">
        <v>102</v>
      </c>
      <c r="X367" s="23">
        <f t="shared" si="54"/>
        <v>-350</v>
      </c>
      <c r="Y367" s="24">
        <f t="shared" si="55"/>
        <v>-1.1235955056179775E-2</v>
      </c>
      <c r="Z367" s="25" t="str">
        <f t="shared" si="56"/>
        <v>Descargado</v>
      </c>
      <c r="AA367" s="25">
        <f t="shared" ca="1" si="57"/>
        <v>0.68333333333430346</v>
      </c>
      <c r="AB367" s="52"/>
    </row>
    <row r="368" spans="1:28" x14ac:dyDescent="0.25">
      <c r="A368" s="12">
        <v>362</v>
      </c>
      <c r="B368" s="26">
        <v>19688</v>
      </c>
      <c r="C368" s="27">
        <v>44809</v>
      </c>
      <c r="D368" s="28">
        <v>0.81111111111111101</v>
      </c>
      <c r="E368" s="29" t="s">
        <v>195</v>
      </c>
      <c r="F368" s="30" t="s">
        <v>106</v>
      </c>
      <c r="G368" s="31">
        <v>51500</v>
      </c>
      <c r="H368" s="31">
        <v>17250</v>
      </c>
      <c r="I368" s="19">
        <f t="shared" si="52"/>
        <v>34250</v>
      </c>
      <c r="J368" s="20">
        <f t="shared" si="58"/>
        <v>29898720</v>
      </c>
      <c r="K368" s="30" t="s">
        <v>55</v>
      </c>
      <c r="L368" s="32" t="s">
        <v>193</v>
      </c>
      <c r="M368" s="33">
        <v>31</v>
      </c>
      <c r="N368" s="55" t="str">
        <f t="shared" si="60"/>
        <v>T_A</v>
      </c>
      <c r="O368" s="34">
        <v>3497144</v>
      </c>
      <c r="P368" s="27">
        <v>44810</v>
      </c>
      <c r="Q368" s="36">
        <v>0.42708333333333331</v>
      </c>
      <c r="R368" s="37">
        <v>51600</v>
      </c>
      <c r="S368" s="37">
        <v>17320</v>
      </c>
      <c r="T368" s="21">
        <f t="shared" si="53"/>
        <v>34280</v>
      </c>
      <c r="U368" s="22">
        <f t="shared" si="59"/>
        <v>29882480</v>
      </c>
      <c r="V368" s="117" t="s">
        <v>157</v>
      </c>
      <c r="W368" s="118" t="s">
        <v>102</v>
      </c>
      <c r="X368" s="23">
        <f t="shared" si="54"/>
        <v>30</v>
      </c>
      <c r="Y368" s="24">
        <f t="shared" si="55"/>
        <v>8.7591240875912405E-4</v>
      </c>
      <c r="Z368" s="25" t="str">
        <f t="shared" si="56"/>
        <v>Descargado</v>
      </c>
      <c r="AA368" s="25">
        <f t="shared" ca="1" si="57"/>
        <v>0.61597222222189885</v>
      </c>
      <c r="AB368" s="52"/>
    </row>
    <row r="369" spans="1:28" x14ac:dyDescent="0.25">
      <c r="A369" s="12">
        <v>363</v>
      </c>
      <c r="B369" s="26">
        <v>19710</v>
      </c>
      <c r="C369" s="27">
        <v>44809</v>
      </c>
      <c r="D369" s="28">
        <v>0.9604166666666667</v>
      </c>
      <c r="E369" s="29" t="s">
        <v>253</v>
      </c>
      <c r="F369" s="30" t="s">
        <v>106</v>
      </c>
      <c r="G369" s="31">
        <v>48220</v>
      </c>
      <c r="H369" s="31">
        <v>17310</v>
      </c>
      <c r="I369" s="19">
        <f t="shared" si="52"/>
        <v>30910</v>
      </c>
      <c r="J369" s="20">
        <f t="shared" si="58"/>
        <v>29929630</v>
      </c>
      <c r="K369" s="30" t="s">
        <v>56</v>
      </c>
      <c r="L369" s="32" t="s">
        <v>32</v>
      </c>
      <c r="M369" s="33">
        <v>32</v>
      </c>
      <c r="N369" s="55" t="str">
        <f t="shared" si="60"/>
        <v>T_B</v>
      </c>
      <c r="O369" s="34">
        <v>3497226</v>
      </c>
      <c r="P369" s="27">
        <v>44810</v>
      </c>
      <c r="Q369" s="36">
        <v>0.64722222222222225</v>
      </c>
      <c r="R369" s="37">
        <v>48040</v>
      </c>
      <c r="S369" s="37">
        <v>17210</v>
      </c>
      <c r="T369" s="21">
        <f t="shared" si="53"/>
        <v>30830</v>
      </c>
      <c r="U369" s="22">
        <f t="shared" si="59"/>
        <v>29913310</v>
      </c>
      <c r="V369" s="117" t="s">
        <v>157</v>
      </c>
      <c r="W369" s="118" t="s">
        <v>102</v>
      </c>
      <c r="X369" s="23">
        <f t="shared" si="54"/>
        <v>-80</v>
      </c>
      <c r="Y369" s="24">
        <f t="shared" si="55"/>
        <v>-2.5881591717890652E-3</v>
      </c>
      <c r="Z369" s="25" t="str">
        <f t="shared" si="56"/>
        <v>Descargado</v>
      </c>
      <c r="AA369" s="25">
        <f t="shared" ca="1" si="57"/>
        <v>0.68680555555329192</v>
      </c>
      <c r="AB369" s="52"/>
    </row>
    <row r="370" spans="1:28" x14ac:dyDescent="0.25">
      <c r="A370" s="12">
        <v>364</v>
      </c>
      <c r="B370" s="26">
        <v>19715</v>
      </c>
      <c r="C370" s="27">
        <v>44809</v>
      </c>
      <c r="D370" s="28">
        <v>0.98472222222222217</v>
      </c>
      <c r="E370" s="29" t="s">
        <v>179</v>
      </c>
      <c r="F370" s="30" t="s">
        <v>106</v>
      </c>
      <c r="G370" s="31">
        <v>48980</v>
      </c>
      <c r="H370" s="31">
        <v>17200</v>
      </c>
      <c r="I370" s="19">
        <f t="shared" si="52"/>
        <v>31780</v>
      </c>
      <c r="J370" s="20">
        <f t="shared" si="58"/>
        <v>29961410</v>
      </c>
      <c r="K370" s="30" t="s">
        <v>56</v>
      </c>
      <c r="L370" s="32" t="s">
        <v>32</v>
      </c>
      <c r="M370" s="33">
        <v>32</v>
      </c>
      <c r="N370" s="55" t="str">
        <f t="shared" si="60"/>
        <v>T_B</v>
      </c>
      <c r="O370" s="34">
        <v>3497195</v>
      </c>
      <c r="P370" s="27">
        <v>44810</v>
      </c>
      <c r="Q370" s="36">
        <v>0.5756944444444444</v>
      </c>
      <c r="R370" s="37">
        <v>48900</v>
      </c>
      <c r="S370" s="37">
        <v>17080</v>
      </c>
      <c r="T370" s="21">
        <f t="shared" si="53"/>
        <v>31820</v>
      </c>
      <c r="U370" s="22">
        <f t="shared" si="59"/>
        <v>29945130</v>
      </c>
      <c r="V370" s="117" t="s">
        <v>157</v>
      </c>
      <c r="W370" s="118" t="s">
        <v>102</v>
      </c>
      <c r="X370" s="23">
        <f t="shared" si="54"/>
        <v>40</v>
      </c>
      <c r="Y370" s="24">
        <f t="shared" si="55"/>
        <v>1.2586532410320957E-3</v>
      </c>
      <c r="Z370" s="25" t="str">
        <f t="shared" si="56"/>
        <v>Descargado</v>
      </c>
      <c r="AA370" s="25">
        <f t="shared" ca="1" si="57"/>
        <v>0.59097222222044365</v>
      </c>
      <c r="AB370" s="52"/>
    </row>
    <row r="371" spans="1:28" x14ac:dyDescent="0.25">
      <c r="A371" s="12">
        <v>365</v>
      </c>
      <c r="B371" s="26">
        <v>19721</v>
      </c>
      <c r="C371" s="27">
        <v>44809</v>
      </c>
      <c r="D371" s="28">
        <v>0.99583333333333324</v>
      </c>
      <c r="E371" s="29" t="s">
        <v>316</v>
      </c>
      <c r="F371" s="30" t="s">
        <v>106</v>
      </c>
      <c r="G371" s="31">
        <v>51620</v>
      </c>
      <c r="H371" s="31">
        <v>18230</v>
      </c>
      <c r="I371" s="19">
        <f t="shared" si="52"/>
        <v>33390</v>
      </c>
      <c r="J371" s="20">
        <f t="shared" si="58"/>
        <v>29994800</v>
      </c>
      <c r="K371" s="30" t="s">
        <v>56</v>
      </c>
      <c r="L371" s="32" t="s">
        <v>33</v>
      </c>
      <c r="M371" s="33">
        <v>32</v>
      </c>
      <c r="N371" s="55" t="str">
        <f t="shared" si="60"/>
        <v>T_B</v>
      </c>
      <c r="O371" s="34">
        <v>3497219</v>
      </c>
      <c r="P371" s="27">
        <v>44810</v>
      </c>
      <c r="Q371" s="36">
        <v>0.64097222222222217</v>
      </c>
      <c r="R371" s="37">
        <v>51740</v>
      </c>
      <c r="S371" s="37">
        <v>18340</v>
      </c>
      <c r="T371" s="21">
        <f t="shared" si="53"/>
        <v>33400</v>
      </c>
      <c r="U371" s="22">
        <f t="shared" si="59"/>
        <v>29978530</v>
      </c>
      <c r="V371" s="117" t="s">
        <v>157</v>
      </c>
      <c r="W371" s="118" t="s">
        <v>102</v>
      </c>
      <c r="X371" s="23">
        <f t="shared" si="54"/>
        <v>10</v>
      </c>
      <c r="Y371" s="24">
        <f t="shared" si="55"/>
        <v>2.9949086552860139E-4</v>
      </c>
      <c r="Z371" s="25" t="str">
        <f t="shared" si="56"/>
        <v>Descargado</v>
      </c>
      <c r="AA371" s="25">
        <f t="shared" ca="1" si="57"/>
        <v>0.64513888888905058</v>
      </c>
      <c r="AB371" s="52"/>
    </row>
    <row r="372" spans="1:28" x14ac:dyDescent="0.25">
      <c r="A372" s="12">
        <v>366</v>
      </c>
      <c r="B372" s="26">
        <v>19727</v>
      </c>
      <c r="C372" s="27">
        <v>44810</v>
      </c>
      <c r="D372" s="28">
        <v>9.0277777777777776E-2</v>
      </c>
      <c r="E372" s="29" t="s">
        <v>293</v>
      </c>
      <c r="F372" s="30" t="s">
        <v>106</v>
      </c>
      <c r="G372" s="31">
        <v>52220</v>
      </c>
      <c r="H372" s="31">
        <v>18470</v>
      </c>
      <c r="I372" s="19">
        <f t="shared" si="52"/>
        <v>33750</v>
      </c>
      <c r="J372" s="20">
        <f t="shared" si="58"/>
        <v>30028550</v>
      </c>
      <c r="K372" s="30" t="s">
        <v>56</v>
      </c>
      <c r="L372" s="32" t="s">
        <v>25</v>
      </c>
      <c r="M372" s="33">
        <v>32</v>
      </c>
      <c r="N372" s="55" t="str">
        <f t="shared" si="60"/>
        <v>T_B</v>
      </c>
      <c r="O372" s="34">
        <v>3497185</v>
      </c>
      <c r="P372" s="27">
        <v>44810</v>
      </c>
      <c r="Q372" s="36">
        <v>0.4993055555555555</v>
      </c>
      <c r="R372" s="37">
        <v>52000</v>
      </c>
      <c r="S372" s="37">
        <v>18080</v>
      </c>
      <c r="T372" s="21">
        <f t="shared" si="53"/>
        <v>33920</v>
      </c>
      <c r="U372" s="22">
        <f t="shared" si="59"/>
        <v>30012450</v>
      </c>
      <c r="V372" s="117" t="s">
        <v>157</v>
      </c>
      <c r="W372" s="118" t="s">
        <v>102</v>
      </c>
      <c r="X372" s="23">
        <f t="shared" si="54"/>
        <v>170</v>
      </c>
      <c r="Y372" s="24">
        <f t="shared" si="55"/>
        <v>5.0370370370370369E-3</v>
      </c>
      <c r="Z372" s="25" t="str">
        <f t="shared" si="56"/>
        <v>Descargado</v>
      </c>
      <c r="AA372" s="25">
        <f t="shared" ca="1" si="57"/>
        <v>0.40902777777228039</v>
      </c>
      <c r="AB372" s="52"/>
    </row>
    <row r="373" spans="1:28" x14ac:dyDescent="0.25">
      <c r="A373" s="12">
        <v>367</v>
      </c>
      <c r="B373" s="26">
        <v>19730</v>
      </c>
      <c r="C373" s="27">
        <v>44810</v>
      </c>
      <c r="D373" s="28">
        <v>0.12361111111111112</v>
      </c>
      <c r="E373" s="29" t="s">
        <v>186</v>
      </c>
      <c r="F373" s="30" t="s">
        <v>106</v>
      </c>
      <c r="G373" s="31">
        <v>48900</v>
      </c>
      <c r="H373" s="31">
        <v>17490</v>
      </c>
      <c r="I373" s="19">
        <f t="shared" si="52"/>
        <v>31410</v>
      </c>
      <c r="J373" s="20">
        <f t="shared" si="58"/>
        <v>30059960</v>
      </c>
      <c r="K373" s="30" t="s">
        <v>56</v>
      </c>
      <c r="L373" s="32" t="s">
        <v>32</v>
      </c>
      <c r="M373" s="33">
        <v>32</v>
      </c>
      <c r="N373" s="55" t="str">
        <f t="shared" si="60"/>
        <v>T_B</v>
      </c>
      <c r="O373" s="34">
        <v>3497289</v>
      </c>
      <c r="P373" s="27">
        <v>44810</v>
      </c>
      <c r="Q373" s="36">
        <v>0.73819444444444438</v>
      </c>
      <c r="R373" s="37">
        <v>49240</v>
      </c>
      <c r="S373" s="37">
        <v>17330</v>
      </c>
      <c r="T373" s="21">
        <f t="shared" si="53"/>
        <v>31910</v>
      </c>
      <c r="U373" s="22">
        <f t="shared" si="59"/>
        <v>30044360</v>
      </c>
      <c r="V373" s="117" t="s">
        <v>157</v>
      </c>
      <c r="W373" s="118" t="s">
        <v>102</v>
      </c>
      <c r="X373" s="23">
        <f t="shared" si="54"/>
        <v>500</v>
      </c>
      <c r="Y373" s="24">
        <f t="shared" si="55"/>
        <v>1.5918497293855461E-2</v>
      </c>
      <c r="Z373" s="25" t="str">
        <f t="shared" si="56"/>
        <v>Descargado</v>
      </c>
      <c r="AA373" s="25">
        <f t="shared" ca="1" si="57"/>
        <v>0.61458333332848269</v>
      </c>
      <c r="AB373" s="52"/>
    </row>
    <row r="374" spans="1:28" x14ac:dyDescent="0.25">
      <c r="A374" s="12">
        <v>368</v>
      </c>
      <c r="B374" s="26">
        <v>19731</v>
      </c>
      <c r="C374" s="27">
        <v>44810</v>
      </c>
      <c r="D374" s="28">
        <v>0.1423611111111111</v>
      </c>
      <c r="E374" s="29" t="s">
        <v>254</v>
      </c>
      <c r="F374" s="30" t="s">
        <v>106</v>
      </c>
      <c r="G374" s="31">
        <v>48560</v>
      </c>
      <c r="H374" s="31">
        <v>17200</v>
      </c>
      <c r="I374" s="19">
        <f t="shared" si="52"/>
        <v>31360</v>
      </c>
      <c r="J374" s="20">
        <f t="shared" si="58"/>
        <v>30091320</v>
      </c>
      <c r="K374" s="30" t="s">
        <v>56</v>
      </c>
      <c r="L374" s="32" t="s">
        <v>32</v>
      </c>
      <c r="M374" s="33">
        <v>32</v>
      </c>
      <c r="N374" s="55" t="str">
        <f t="shared" si="60"/>
        <v>T_B</v>
      </c>
      <c r="O374" s="34">
        <v>3497196</v>
      </c>
      <c r="P374" s="27">
        <v>44810</v>
      </c>
      <c r="Q374" s="36">
        <v>0.62916666666666665</v>
      </c>
      <c r="R374" s="37">
        <v>48360</v>
      </c>
      <c r="S374" s="37">
        <v>16960</v>
      </c>
      <c r="T374" s="21">
        <f t="shared" si="53"/>
        <v>31400</v>
      </c>
      <c r="U374" s="22">
        <f t="shared" si="59"/>
        <v>30075760</v>
      </c>
      <c r="V374" s="117" t="s">
        <v>157</v>
      </c>
      <c r="W374" s="118" t="s">
        <v>102</v>
      </c>
      <c r="X374" s="23">
        <f t="shared" si="54"/>
        <v>40</v>
      </c>
      <c r="Y374" s="24">
        <f t="shared" si="55"/>
        <v>1.2755102040816326E-3</v>
      </c>
      <c r="Z374" s="25" t="str">
        <f t="shared" si="56"/>
        <v>Descargado</v>
      </c>
      <c r="AA374" s="25">
        <f t="shared" ca="1" si="57"/>
        <v>0.48680555555620231</v>
      </c>
      <c r="AB374" s="52"/>
    </row>
    <row r="375" spans="1:28" x14ac:dyDescent="0.25">
      <c r="A375" s="12">
        <v>369</v>
      </c>
      <c r="B375" s="26">
        <v>19732</v>
      </c>
      <c r="C375" s="27">
        <v>44810</v>
      </c>
      <c r="D375" s="28">
        <v>0.16597222222222222</v>
      </c>
      <c r="E375" s="29" t="s">
        <v>137</v>
      </c>
      <c r="F375" s="30" t="s">
        <v>106</v>
      </c>
      <c r="G375" s="31">
        <v>48780</v>
      </c>
      <c r="H375" s="31">
        <v>17880</v>
      </c>
      <c r="I375" s="19">
        <f t="shared" si="52"/>
        <v>30900</v>
      </c>
      <c r="J375" s="20">
        <f t="shared" si="58"/>
        <v>30122220</v>
      </c>
      <c r="K375" s="30" t="s">
        <v>56</v>
      </c>
      <c r="L375" s="32" t="s">
        <v>32</v>
      </c>
      <c r="M375" s="33">
        <v>32</v>
      </c>
      <c r="N375" s="55" t="str">
        <f t="shared" si="60"/>
        <v>T_B</v>
      </c>
      <c r="O375" s="34">
        <v>3497247</v>
      </c>
      <c r="P375" s="27">
        <v>44810</v>
      </c>
      <c r="Q375" s="36">
        <v>0.65833333333333333</v>
      </c>
      <c r="R375" s="37">
        <v>48680</v>
      </c>
      <c r="S375" s="37">
        <v>17750</v>
      </c>
      <c r="T375" s="21">
        <f t="shared" si="53"/>
        <v>30930</v>
      </c>
      <c r="U375" s="22">
        <f t="shared" si="59"/>
        <v>30106690</v>
      </c>
      <c r="V375" s="117" t="s">
        <v>157</v>
      </c>
      <c r="W375" s="118" t="s">
        <v>102</v>
      </c>
      <c r="X375" s="23">
        <f t="shared" si="54"/>
        <v>30</v>
      </c>
      <c r="Y375" s="24">
        <f t="shared" si="55"/>
        <v>9.7087378640776695E-4</v>
      </c>
      <c r="Z375" s="25" t="str">
        <f t="shared" si="56"/>
        <v>Descargado</v>
      </c>
      <c r="AA375" s="25">
        <f t="shared" ca="1" si="57"/>
        <v>0.49236111110803904</v>
      </c>
      <c r="AB375" s="52"/>
    </row>
    <row r="376" spans="1:28" x14ac:dyDescent="0.25">
      <c r="A376" s="12">
        <v>370</v>
      </c>
      <c r="B376" s="26">
        <v>19739</v>
      </c>
      <c r="C376" s="27">
        <v>44810</v>
      </c>
      <c r="D376" s="28">
        <v>0.18263888888888891</v>
      </c>
      <c r="E376" s="29" t="s">
        <v>163</v>
      </c>
      <c r="F376" s="30" t="s">
        <v>106</v>
      </c>
      <c r="G376" s="31">
        <v>48500</v>
      </c>
      <c r="H376" s="31">
        <v>17250</v>
      </c>
      <c r="I376" s="19">
        <f t="shared" si="52"/>
        <v>31250</v>
      </c>
      <c r="J376" s="20">
        <f t="shared" si="58"/>
        <v>30153470</v>
      </c>
      <c r="K376" s="30" t="s">
        <v>56</v>
      </c>
      <c r="L376" s="32" t="s">
        <v>32</v>
      </c>
      <c r="M376" s="33">
        <v>32</v>
      </c>
      <c r="N376" s="55" t="str">
        <f t="shared" si="60"/>
        <v>T_B</v>
      </c>
      <c r="O376" s="34">
        <v>3497273</v>
      </c>
      <c r="P376" s="27">
        <v>44810</v>
      </c>
      <c r="Q376" s="36">
        <v>0.69930555555555562</v>
      </c>
      <c r="R376" s="37">
        <v>48380</v>
      </c>
      <c r="S376" s="37">
        <v>17160</v>
      </c>
      <c r="T376" s="21">
        <f t="shared" si="53"/>
        <v>31220</v>
      </c>
      <c r="U376" s="22">
        <f t="shared" si="59"/>
        <v>30137910</v>
      </c>
      <c r="V376" s="117" t="s">
        <v>157</v>
      </c>
      <c r="W376" s="118" t="s">
        <v>102</v>
      </c>
      <c r="X376" s="23">
        <f t="shared" si="54"/>
        <v>-30</v>
      </c>
      <c r="Y376" s="24">
        <f t="shared" si="55"/>
        <v>-9.6000000000000002E-4</v>
      </c>
      <c r="Z376" s="25" t="str">
        <f t="shared" si="56"/>
        <v>Descargado</v>
      </c>
      <c r="AA376" s="25">
        <f t="shared" ca="1" si="57"/>
        <v>0.51666666667006211</v>
      </c>
      <c r="AB376" s="52"/>
    </row>
    <row r="377" spans="1:28" x14ac:dyDescent="0.25">
      <c r="A377" s="12">
        <v>371</v>
      </c>
      <c r="B377" s="26">
        <v>19740</v>
      </c>
      <c r="C377" s="27">
        <v>44810</v>
      </c>
      <c r="D377" s="28">
        <v>0.19444444444444445</v>
      </c>
      <c r="E377" s="29" t="s">
        <v>144</v>
      </c>
      <c r="F377" s="30" t="s">
        <v>106</v>
      </c>
      <c r="G377" s="31">
        <v>48580</v>
      </c>
      <c r="H377" s="31">
        <v>17420</v>
      </c>
      <c r="I377" s="19">
        <f t="shared" si="52"/>
        <v>31160</v>
      </c>
      <c r="J377" s="20">
        <f t="shared" si="58"/>
        <v>30184630</v>
      </c>
      <c r="K377" s="30" t="s">
        <v>56</v>
      </c>
      <c r="L377" s="32" t="s">
        <v>32</v>
      </c>
      <c r="M377" s="33">
        <v>32</v>
      </c>
      <c r="N377" s="55" t="str">
        <f t="shared" si="60"/>
        <v>T_B</v>
      </c>
      <c r="O377" s="34">
        <v>3497288</v>
      </c>
      <c r="P377" s="27">
        <v>44810</v>
      </c>
      <c r="Q377" s="36">
        <v>0.72291666666666676</v>
      </c>
      <c r="R377" s="37">
        <v>48380</v>
      </c>
      <c r="S377" s="37">
        <v>17220</v>
      </c>
      <c r="T377" s="21">
        <f t="shared" si="53"/>
        <v>31160</v>
      </c>
      <c r="U377" s="22">
        <f t="shared" si="59"/>
        <v>30169070</v>
      </c>
      <c r="V377" s="117" t="s">
        <v>157</v>
      </c>
      <c r="W377" s="118" t="s">
        <v>102</v>
      </c>
      <c r="X377" s="23">
        <f t="shared" si="54"/>
        <v>1.0000000000000001E-5</v>
      </c>
      <c r="Y377" s="24">
        <f t="shared" si="55"/>
        <v>0</v>
      </c>
      <c r="Z377" s="25" t="str">
        <f t="shared" si="56"/>
        <v>Descargado</v>
      </c>
      <c r="AA377" s="25">
        <f t="shared" ca="1" si="57"/>
        <v>0.52847222222044365</v>
      </c>
      <c r="AB377" s="52"/>
    </row>
    <row r="378" spans="1:28" x14ac:dyDescent="0.25">
      <c r="A378" s="12">
        <v>372</v>
      </c>
      <c r="B378" s="26">
        <v>19751</v>
      </c>
      <c r="C378" s="27">
        <v>44810</v>
      </c>
      <c r="D378" s="28">
        <v>0.20694444444444446</v>
      </c>
      <c r="E378" s="29" t="s">
        <v>151</v>
      </c>
      <c r="F378" s="30" t="s">
        <v>106</v>
      </c>
      <c r="G378" s="31">
        <v>48320</v>
      </c>
      <c r="H378" s="31">
        <v>17250</v>
      </c>
      <c r="I378" s="19">
        <f t="shared" si="52"/>
        <v>31070</v>
      </c>
      <c r="J378" s="20">
        <f t="shared" si="58"/>
        <v>30215700</v>
      </c>
      <c r="K378" s="30" t="s">
        <v>55</v>
      </c>
      <c r="L378" s="32" t="s">
        <v>32</v>
      </c>
      <c r="M378" s="33">
        <v>31</v>
      </c>
      <c r="N378" s="55" t="str">
        <f t="shared" si="60"/>
        <v>T_A</v>
      </c>
      <c r="O378" s="34">
        <v>3497180</v>
      </c>
      <c r="P378" s="27">
        <v>44810</v>
      </c>
      <c r="Q378" s="36">
        <v>0.48472222222222222</v>
      </c>
      <c r="R378" s="37">
        <v>48140</v>
      </c>
      <c r="S378" s="37">
        <v>17040</v>
      </c>
      <c r="T378" s="21">
        <f t="shared" si="53"/>
        <v>31100</v>
      </c>
      <c r="U378" s="22">
        <f t="shared" si="59"/>
        <v>30200170</v>
      </c>
      <c r="V378" s="117" t="s">
        <v>157</v>
      </c>
      <c r="W378" s="118" t="s">
        <v>102</v>
      </c>
      <c r="X378" s="23">
        <f t="shared" si="54"/>
        <v>30</v>
      </c>
      <c r="Y378" s="24">
        <f t="shared" si="55"/>
        <v>9.6556163501770192E-4</v>
      </c>
      <c r="Z378" s="25" t="str">
        <f t="shared" si="56"/>
        <v>Descargado</v>
      </c>
      <c r="AA378" s="25">
        <f t="shared" ca="1" si="57"/>
        <v>0.27777777778101154</v>
      </c>
      <c r="AB378" s="52"/>
    </row>
    <row r="379" spans="1:28" x14ac:dyDescent="0.25">
      <c r="A379" s="12">
        <v>373</v>
      </c>
      <c r="B379" s="26">
        <v>19761</v>
      </c>
      <c r="C379" s="27">
        <v>44810</v>
      </c>
      <c r="D379" s="28">
        <v>0.21666666666666667</v>
      </c>
      <c r="E379" s="29" t="s">
        <v>298</v>
      </c>
      <c r="F379" s="30" t="s">
        <v>106</v>
      </c>
      <c r="G379" s="31">
        <v>48780</v>
      </c>
      <c r="H379" s="31">
        <v>17820</v>
      </c>
      <c r="I379" s="19">
        <f t="shared" si="52"/>
        <v>30960</v>
      </c>
      <c r="J379" s="20">
        <f t="shared" si="58"/>
        <v>30246660</v>
      </c>
      <c r="K379" s="30" t="s">
        <v>56</v>
      </c>
      <c r="L379" s="32" t="s">
        <v>32</v>
      </c>
      <c r="M379" s="33">
        <v>32</v>
      </c>
      <c r="N379" s="55" t="str">
        <f t="shared" si="60"/>
        <v>T_B</v>
      </c>
      <c r="O379" s="34">
        <v>3497190</v>
      </c>
      <c r="P379" s="27">
        <v>44810</v>
      </c>
      <c r="Q379" s="36">
        <v>0.54513888888888895</v>
      </c>
      <c r="R379" s="37">
        <v>48660</v>
      </c>
      <c r="S379" s="37">
        <v>17660</v>
      </c>
      <c r="T379" s="21">
        <f t="shared" si="53"/>
        <v>31000</v>
      </c>
      <c r="U379" s="22">
        <f t="shared" si="59"/>
        <v>30231170</v>
      </c>
      <c r="V379" s="117" t="s">
        <v>157</v>
      </c>
      <c r="W379" s="118" t="s">
        <v>102</v>
      </c>
      <c r="X379" s="23">
        <f t="shared" si="54"/>
        <v>40</v>
      </c>
      <c r="Y379" s="24">
        <f t="shared" si="55"/>
        <v>1.2919896640826874E-3</v>
      </c>
      <c r="Z379" s="25" t="str">
        <f t="shared" si="56"/>
        <v>Descargado</v>
      </c>
      <c r="AA379" s="25">
        <f t="shared" ca="1" si="57"/>
        <v>0.32847222222335404</v>
      </c>
      <c r="AB379" s="52"/>
    </row>
    <row r="380" spans="1:28" x14ac:dyDescent="0.25">
      <c r="A380" s="12">
        <v>374</v>
      </c>
      <c r="B380" s="26">
        <v>19778</v>
      </c>
      <c r="C380" s="27">
        <v>44810</v>
      </c>
      <c r="D380" s="28">
        <v>0.35694444444444445</v>
      </c>
      <c r="E380" s="29" t="s">
        <v>291</v>
      </c>
      <c r="F380" s="30" t="s">
        <v>106</v>
      </c>
      <c r="G380" s="31">
        <v>51760</v>
      </c>
      <c r="H380" s="31">
        <v>18290</v>
      </c>
      <c r="I380" s="19">
        <f t="shared" si="52"/>
        <v>33470</v>
      </c>
      <c r="J380" s="20">
        <f t="shared" si="58"/>
        <v>30280130</v>
      </c>
      <c r="K380" s="30" t="s">
        <v>69</v>
      </c>
      <c r="L380" s="32" t="s">
        <v>25</v>
      </c>
      <c r="M380" s="33">
        <v>30</v>
      </c>
      <c r="N380" s="55" t="str">
        <f t="shared" si="60"/>
        <v>T_C</v>
      </c>
      <c r="O380" s="34">
        <v>3497276</v>
      </c>
      <c r="P380" s="27">
        <v>44810</v>
      </c>
      <c r="Q380" s="36">
        <v>0.71458333333333324</v>
      </c>
      <c r="R380" s="37">
        <v>51800</v>
      </c>
      <c r="S380" s="37">
        <v>18370</v>
      </c>
      <c r="T380" s="21">
        <f t="shared" si="53"/>
        <v>33430</v>
      </c>
      <c r="U380" s="22">
        <f t="shared" si="59"/>
        <v>30264600</v>
      </c>
      <c r="V380" s="117" t="s">
        <v>158</v>
      </c>
      <c r="W380" s="118" t="s">
        <v>102</v>
      </c>
      <c r="X380" s="23">
        <f t="shared" si="54"/>
        <v>-40</v>
      </c>
      <c r="Y380" s="24">
        <f t="shared" si="55"/>
        <v>-1.1951000896325067E-3</v>
      </c>
      <c r="Z380" s="25" t="str">
        <f t="shared" si="56"/>
        <v>Descargado</v>
      </c>
      <c r="AA380" s="25">
        <f t="shared" ca="1" si="57"/>
        <v>0.35763888889050577</v>
      </c>
      <c r="AB380" s="52"/>
    </row>
    <row r="381" spans="1:28" x14ac:dyDescent="0.25">
      <c r="A381" s="12">
        <v>375</v>
      </c>
      <c r="B381" s="26">
        <v>19779</v>
      </c>
      <c r="C381" s="27">
        <v>44810</v>
      </c>
      <c r="D381" s="28">
        <v>0.3666666666666667</v>
      </c>
      <c r="E381" s="29" t="s">
        <v>174</v>
      </c>
      <c r="F381" s="30" t="s">
        <v>106</v>
      </c>
      <c r="G381" s="31">
        <v>52100</v>
      </c>
      <c r="H381" s="31">
        <v>18380</v>
      </c>
      <c r="I381" s="19">
        <f t="shared" si="52"/>
        <v>33720</v>
      </c>
      <c r="J381" s="20">
        <f t="shared" si="58"/>
        <v>30313850</v>
      </c>
      <c r="K381" s="30" t="s">
        <v>69</v>
      </c>
      <c r="L381" s="32" t="s">
        <v>25</v>
      </c>
      <c r="M381" s="33">
        <v>30</v>
      </c>
      <c r="N381" s="55" t="str">
        <f t="shared" si="60"/>
        <v>T_C</v>
      </c>
      <c r="O381" s="34">
        <v>3497274</v>
      </c>
      <c r="P381" s="27">
        <v>44810</v>
      </c>
      <c r="Q381" s="36">
        <v>0.7090277777777777</v>
      </c>
      <c r="R381" s="37">
        <v>52320</v>
      </c>
      <c r="S381" s="37">
        <v>18690</v>
      </c>
      <c r="T381" s="21">
        <f t="shared" si="53"/>
        <v>33630</v>
      </c>
      <c r="U381" s="22">
        <f t="shared" si="59"/>
        <v>30298230</v>
      </c>
      <c r="V381" s="117" t="s">
        <v>158</v>
      </c>
      <c r="W381" s="118" t="s">
        <v>102</v>
      </c>
      <c r="X381" s="23">
        <f t="shared" si="54"/>
        <v>-90</v>
      </c>
      <c r="Y381" s="24">
        <f t="shared" si="55"/>
        <v>-2.6690391459074734E-3</v>
      </c>
      <c r="Z381" s="25" t="str">
        <f t="shared" si="56"/>
        <v>Descargado</v>
      </c>
      <c r="AA381" s="25">
        <f t="shared" ca="1" si="57"/>
        <v>0.34236111110658385</v>
      </c>
      <c r="AB381" s="52"/>
    </row>
    <row r="382" spans="1:28" x14ac:dyDescent="0.25">
      <c r="A382" s="12">
        <v>376</v>
      </c>
      <c r="B382" s="26">
        <v>19780</v>
      </c>
      <c r="C382" s="27">
        <v>44810</v>
      </c>
      <c r="D382" s="28">
        <v>0.36944444444444446</v>
      </c>
      <c r="E382" s="29" t="s">
        <v>217</v>
      </c>
      <c r="F382" s="30" t="s">
        <v>106</v>
      </c>
      <c r="G382" s="31">
        <v>52040</v>
      </c>
      <c r="H382" s="31">
        <v>17250</v>
      </c>
      <c r="I382" s="19">
        <f t="shared" si="52"/>
        <v>34790</v>
      </c>
      <c r="J382" s="20">
        <f t="shared" si="58"/>
        <v>30348640</v>
      </c>
      <c r="K382" s="30" t="s">
        <v>55</v>
      </c>
      <c r="L382" s="32" t="s">
        <v>193</v>
      </c>
      <c r="M382" s="33">
        <v>31</v>
      </c>
      <c r="N382" s="55" t="str">
        <f t="shared" si="60"/>
        <v>T_A</v>
      </c>
      <c r="O382" s="34">
        <v>3497284</v>
      </c>
      <c r="P382" s="27">
        <v>44810</v>
      </c>
      <c r="Q382" s="36">
        <v>0.71527777777777779</v>
      </c>
      <c r="R382" s="37">
        <v>52120</v>
      </c>
      <c r="S382" s="37">
        <v>17480</v>
      </c>
      <c r="T382" s="21">
        <f t="shared" si="53"/>
        <v>34640</v>
      </c>
      <c r="U382" s="22">
        <f t="shared" si="59"/>
        <v>30332870</v>
      </c>
      <c r="V382" s="117" t="s">
        <v>157</v>
      </c>
      <c r="W382" s="118" t="s">
        <v>102</v>
      </c>
      <c r="X382" s="23">
        <f t="shared" si="54"/>
        <v>-150</v>
      </c>
      <c r="Y382" s="24">
        <f t="shared" si="55"/>
        <v>-4.3115837884449551E-3</v>
      </c>
      <c r="Z382" s="25" t="str">
        <f t="shared" si="56"/>
        <v>Descargado</v>
      </c>
      <c r="AA382" s="25">
        <f t="shared" ca="1" si="57"/>
        <v>0.34583333334012423</v>
      </c>
      <c r="AB382" s="52"/>
    </row>
    <row r="383" spans="1:28" x14ac:dyDescent="0.25">
      <c r="A383" s="12">
        <v>377</v>
      </c>
      <c r="B383" s="26">
        <v>19782</v>
      </c>
      <c r="C383" s="27">
        <v>44810</v>
      </c>
      <c r="D383" s="28">
        <v>0.375</v>
      </c>
      <c r="E383" s="29" t="s">
        <v>202</v>
      </c>
      <c r="F383" s="30" t="s">
        <v>106</v>
      </c>
      <c r="G383" s="31">
        <v>48760</v>
      </c>
      <c r="H383" s="31">
        <v>17580</v>
      </c>
      <c r="I383" s="19">
        <f t="shared" si="52"/>
        <v>31180</v>
      </c>
      <c r="J383" s="20">
        <f t="shared" si="58"/>
        <v>30379820</v>
      </c>
      <c r="K383" s="30" t="s">
        <v>69</v>
      </c>
      <c r="L383" s="32" t="s">
        <v>32</v>
      </c>
      <c r="M383" s="33">
        <v>30</v>
      </c>
      <c r="N383" s="55" t="str">
        <f t="shared" si="60"/>
        <v>T_C</v>
      </c>
      <c r="O383" s="34">
        <v>3497330</v>
      </c>
      <c r="P383" s="27">
        <v>44810</v>
      </c>
      <c r="Q383" s="36">
        <v>0.77361111111111114</v>
      </c>
      <c r="R383" s="37">
        <v>48600</v>
      </c>
      <c r="S383" s="37">
        <v>17390</v>
      </c>
      <c r="T383" s="21">
        <f t="shared" si="53"/>
        <v>31210</v>
      </c>
      <c r="U383" s="22">
        <f t="shared" si="59"/>
        <v>30364080</v>
      </c>
      <c r="V383" s="117" t="s">
        <v>158</v>
      </c>
      <c r="W383" s="118" t="s">
        <v>102</v>
      </c>
      <c r="X383" s="23">
        <f t="shared" si="54"/>
        <v>30</v>
      </c>
      <c r="Y383" s="24">
        <f t="shared" si="55"/>
        <v>9.6215522771007055E-4</v>
      </c>
      <c r="Z383" s="25" t="str">
        <f t="shared" si="56"/>
        <v>Descargado</v>
      </c>
      <c r="AA383" s="25">
        <f t="shared" ca="1" si="57"/>
        <v>0.39861111110803904</v>
      </c>
      <c r="AB383" s="52"/>
    </row>
    <row r="384" spans="1:28" x14ac:dyDescent="0.25">
      <c r="A384" s="12">
        <v>378</v>
      </c>
      <c r="B384" s="26">
        <v>19784</v>
      </c>
      <c r="C384" s="27">
        <v>44810</v>
      </c>
      <c r="D384" s="28">
        <v>0.38194444444444442</v>
      </c>
      <c r="E384" s="29" t="s">
        <v>211</v>
      </c>
      <c r="F384" s="30" t="s">
        <v>106</v>
      </c>
      <c r="G384" s="31">
        <v>51800</v>
      </c>
      <c r="H384" s="31">
        <v>17710</v>
      </c>
      <c r="I384" s="19">
        <f t="shared" si="52"/>
        <v>34090</v>
      </c>
      <c r="J384" s="20">
        <f t="shared" si="58"/>
        <v>30413910</v>
      </c>
      <c r="K384" s="30" t="s">
        <v>55</v>
      </c>
      <c r="L384" s="32" t="s">
        <v>193</v>
      </c>
      <c r="M384" s="33">
        <v>31</v>
      </c>
      <c r="N384" s="55" t="str">
        <f t="shared" si="60"/>
        <v>T_A</v>
      </c>
      <c r="O384" s="34">
        <v>3497291</v>
      </c>
      <c r="P384" s="27">
        <v>44810</v>
      </c>
      <c r="Q384" s="36">
        <v>0.7368055555555556</v>
      </c>
      <c r="R384" s="37">
        <v>51900</v>
      </c>
      <c r="S384" s="37">
        <v>17740</v>
      </c>
      <c r="T384" s="21">
        <f t="shared" si="53"/>
        <v>34160</v>
      </c>
      <c r="U384" s="22">
        <f t="shared" si="59"/>
        <v>30398240</v>
      </c>
      <c r="V384" s="117" t="s">
        <v>157</v>
      </c>
      <c r="W384" s="118" t="s">
        <v>102</v>
      </c>
      <c r="X384" s="23">
        <f t="shared" si="54"/>
        <v>70</v>
      </c>
      <c r="Y384" s="24">
        <f t="shared" si="55"/>
        <v>2.0533880903490761E-3</v>
      </c>
      <c r="Z384" s="25" t="str">
        <f t="shared" si="56"/>
        <v>Descargado</v>
      </c>
      <c r="AA384" s="25">
        <f t="shared" ca="1" si="57"/>
        <v>0.35486111111094942</v>
      </c>
      <c r="AB384" s="52"/>
    </row>
    <row r="385" spans="1:28" x14ac:dyDescent="0.25">
      <c r="A385" s="12">
        <v>379</v>
      </c>
      <c r="B385" s="26">
        <v>19783</v>
      </c>
      <c r="C385" s="27">
        <v>44810</v>
      </c>
      <c r="D385" s="28">
        <v>0.38541666666666669</v>
      </c>
      <c r="E385" s="29" t="s">
        <v>178</v>
      </c>
      <c r="F385" s="30" t="s">
        <v>106</v>
      </c>
      <c r="G385" s="31">
        <v>48900</v>
      </c>
      <c r="H385" s="31">
        <v>17610</v>
      </c>
      <c r="I385" s="19">
        <f t="shared" si="52"/>
        <v>31290</v>
      </c>
      <c r="J385" s="20">
        <f t="shared" si="58"/>
        <v>30445200</v>
      </c>
      <c r="K385" s="30" t="s">
        <v>69</v>
      </c>
      <c r="L385" s="32" t="s">
        <v>32</v>
      </c>
      <c r="M385" s="33">
        <v>30</v>
      </c>
      <c r="N385" s="55" t="str">
        <f t="shared" si="60"/>
        <v>T_C</v>
      </c>
      <c r="O385" s="34">
        <v>3497269</v>
      </c>
      <c r="P385" s="27">
        <v>44810</v>
      </c>
      <c r="Q385" s="36">
        <v>0.68611111111111101</v>
      </c>
      <c r="R385" s="37">
        <v>48760</v>
      </c>
      <c r="S385" s="37">
        <v>17470</v>
      </c>
      <c r="T385" s="21">
        <f t="shared" si="53"/>
        <v>31290</v>
      </c>
      <c r="U385" s="22">
        <f t="shared" si="59"/>
        <v>30429530</v>
      </c>
      <c r="V385" s="117" t="s">
        <v>158</v>
      </c>
      <c r="W385" s="118" t="s">
        <v>102</v>
      </c>
      <c r="X385" s="23">
        <f t="shared" si="54"/>
        <v>1.0000000000000001E-5</v>
      </c>
      <c r="Y385" s="24">
        <f t="shared" si="55"/>
        <v>0</v>
      </c>
      <c r="Z385" s="25" t="str">
        <f t="shared" si="56"/>
        <v>Descargado</v>
      </c>
      <c r="AA385" s="25">
        <f t="shared" ca="1" si="57"/>
        <v>0.30069444444961846</v>
      </c>
      <c r="AB385" s="52"/>
    </row>
    <row r="386" spans="1:28" x14ac:dyDescent="0.25">
      <c r="A386" s="12">
        <v>380</v>
      </c>
      <c r="B386" s="26">
        <v>19785</v>
      </c>
      <c r="C386" s="27">
        <v>44810</v>
      </c>
      <c r="D386" s="28">
        <v>0.39166666666666666</v>
      </c>
      <c r="E386" s="29" t="s">
        <v>203</v>
      </c>
      <c r="F386" s="30" t="s">
        <v>106</v>
      </c>
      <c r="G386" s="31">
        <v>52660</v>
      </c>
      <c r="H386" s="31">
        <v>17730</v>
      </c>
      <c r="I386" s="19">
        <f t="shared" si="52"/>
        <v>34930</v>
      </c>
      <c r="J386" s="20">
        <f t="shared" si="58"/>
        <v>30480130</v>
      </c>
      <c r="K386" s="30" t="s">
        <v>55</v>
      </c>
      <c r="L386" s="32" t="s">
        <v>193</v>
      </c>
      <c r="M386" s="33">
        <v>31</v>
      </c>
      <c r="N386" s="55" t="str">
        <f t="shared" si="60"/>
        <v>T_A</v>
      </c>
      <c r="O386" s="34">
        <v>3497286</v>
      </c>
      <c r="P386" s="27">
        <v>44810</v>
      </c>
      <c r="Q386" s="36">
        <v>0.72152777777777777</v>
      </c>
      <c r="R386" s="37">
        <v>52660</v>
      </c>
      <c r="S386" s="37">
        <v>17770</v>
      </c>
      <c r="T386" s="21">
        <f t="shared" si="53"/>
        <v>34890</v>
      </c>
      <c r="U386" s="22">
        <f t="shared" si="59"/>
        <v>30464420</v>
      </c>
      <c r="V386" s="117" t="s">
        <v>157</v>
      </c>
      <c r="W386" s="118" t="s">
        <v>102</v>
      </c>
      <c r="X386" s="23">
        <f t="shared" si="54"/>
        <v>-40</v>
      </c>
      <c r="Y386" s="24">
        <f t="shared" si="55"/>
        <v>-1.145147437732608E-3</v>
      </c>
      <c r="Z386" s="25" t="str">
        <f t="shared" si="56"/>
        <v>Descargado</v>
      </c>
      <c r="AA386" s="25">
        <f t="shared" ca="1" si="57"/>
        <v>0.32986111110949423</v>
      </c>
      <c r="AB386" s="52"/>
    </row>
    <row r="387" spans="1:28" x14ac:dyDescent="0.25">
      <c r="A387" s="12">
        <v>381</v>
      </c>
      <c r="B387" s="26">
        <v>19786</v>
      </c>
      <c r="C387" s="27">
        <v>44810</v>
      </c>
      <c r="D387" s="28">
        <v>0.39999999999999997</v>
      </c>
      <c r="E387" s="29" t="s">
        <v>247</v>
      </c>
      <c r="F387" s="30" t="s">
        <v>106</v>
      </c>
      <c r="G387" s="31">
        <v>48880</v>
      </c>
      <c r="H387" s="31">
        <v>16940</v>
      </c>
      <c r="I387" s="19">
        <f t="shared" si="52"/>
        <v>31940</v>
      </c>
      <c r="J387" s="20">
        <f t="shared" si="58"/>
        <v>30512070</v>
      </c>
      <c r="K387" s="30" t="s">
        <v>69</v>
      </c>
      <c r="L387" s="32" t="s">
        <v>32</v>
      </c>
      <c r="M387" s="33">
        <v>30</v>
      </c>
      <c r="N387" s="55" t="str">
        <f t="shared" si="60"/>
        <v>T_C</v>
      </c>
      <c r="O387" s="34">
        <v>3497325</v>
      </c>
      <c r="P387" s="27">
        <v>44810</v>
      </c>
      <c r="Q387" s="36">
        <v>0.7680555555555556</v>
      </c>
      <c r="R387" s="37">
        <v>48720</v>
      </c>
      <c r="S387" s="37">
        <v>16800</v>
      </c>
      <c r="T387" s="21">
        <f t="shared" si="53"/>
        <v>31920</v>
      </c>
      <c r="U387" s="22">
        <f t="shared" si="59"/>
        <v>30496340</v>
      </c>
      <c r="V387" s="117" t="s">
        <v>157</v>
      </c>
      <c r="W387" s="118" t="s">
        <v>102</v>
      </c>
      <c r="X387" s="23">
        <f t="shared" si="54"/>
        <v>-20</v>
      </c>
      <c r="Y387" s="24">
        <f t="shared" si="55"/>
        <v>-6.2617407639323729E-4</v>
      </c>
      <c r="Z387" s="25" t="str">
        <f t="shared" si="56"/>
        <v>Descargado</v>
      </c>
      <c r="AA387" s="25">
        <f t="shared" ca="1" si="57"/>
        <v>0.36805555555474712</v>
      </c>
      <c r="AB387" s="52"/>
    </row>
    <row r="388" spans="1:28" x14ac:dyDescent="0.25">
      <c r="A388" s="12">
        <v>382</v>
      </c>
      <c r="B388" s="26">
        <v>19787</v>
      </c>
      <c r="C388" s="27">
        <v>44810</v>
      </c>
      <c r="D388" s="28">
        <v>0.41250000000000003</v>
      </c>
      <c r="E388" s="29" t="s">
        <v>317</v>
      </c>
      <c r="F388" s="30" t="s">
        <v>106</v>
      </c>
      <c r="G388" s="31">
        <v>50600</v>
      </c>
      <c r="H388" s="31">
        <v>17230</v>
      </c>
      <c r="I388" s="19">
        <f t="shared" si="52"/>
        <v>33370</v>
      </c>
      <c r="J388" s="20">
        <f t="shared" si="58"/>
        <v>30545440</v>
      </c>
      <c r="K388" s="30" t="s">
        <v>55</v>
      </c>
      <c r="L388" s="32" t="s">
        <v>32</v>
      </c>
      <c r="M388" s="33">
        <v>31</v>
      </c>
      <c r="N388" s="55" t="str">
        <f t="shared" si="60"/>
        <v>T_A</v>
      </c>
      <c r="O388" s="34">
        <v>3497397</v>
      </c>
      <c r="P388" s="27">
        <v>44810</v>
      </c>
      <c r="Q388" s="36">
        <v>0.97430555555555554</v>
      </c>
      <c r="R388" s="37">
        <v>50540</v>
      </c>
      <c r="S388" s="37">
        <v>17380</v>
      </c>
      <c r="T388" s="21">
        <f t="shared" si="53"/>
        <v>33160</v>
      </c>
      <c r="U388" s="22">
        <f t="shared" si="59"/>
        <v>30529500</v>
      </c>
      <c r="V388" s="117" t="s">
        <v>157</v>
      </c>
      <c r="W388" s="118" t="s">
        <v>102</v>
      </c>
      <c r="X388" s="23">
        <f t="shared" si="54"/>
        <v>-210</v>
      </c>
      <c r="Y388" s="24">
        <f t="shared" si="55"/>
        <v>-6.2930776146239136E-3</v>
      </c>
      <c r="Z388" s="25" t="str">
        <f t="shared" si="56"/>
        <v>Descargado</v>
      </c>
      <c r="AA388" s="25">
        <f t="shared" ca="1" si="57"/>
        <v>0.56180555556056788</v>
      </c>
      <c r="AB388" s="52"/>
    </row>
    <row r="389" spans="1:28" x14ac:dyDescent="0.25">
      <c r="A389" s="12">
        <v>383</v>
      </c>
      <c r="B389" s="26">
        <v>19809</v>
      </c>
      <c r="C389" s="27">
        <v>44810</v>
      </c>
      <c r="D389" s="28">
        <v>0.4826388888888889</v>
      </c>
      <c r="E389" s="29" t="s">
        <v>165</v>
      </c>
      <c r="F389" s="30" t="s">
        <v>106</v>
      </c>
      <c r="G389" s="31">
        <v>48980</v>
      </c>
      <c r="H389" s="31">
        <v>17410</v>
      </c>
      <c r="I389" s="19">
        <f t="shared" si="52"/>
        <v>31570</v>
      </c>
      <c r="J389" s="20">
        <f t="shared" si="58"/>
        <v>30577010</v>
      </c>
      <c r="K389" s="30" t="s">
        <v>55</v>
      </c>
      <c r="L389" s="32" t="s">
        <v>32</v>
      </c>
      <c r="M389" s="33">
        <v>31</v>
      </c>
      <c r="N389" s="55" t="str">
        <f t="shared" si="60"/>
        <v>T_A</v>
      </c>
      <c r="O389" s="34">
        <v>3497370</v>
      </c>
      <c r="P389" s="27">
        <v>44810</v>
      </c>
      <c r="Q389" s="36">
        <v>0.88611111111111107</v>
      </c>
      <c r="R389" s="37">
        <v>48920</v>
      </c>
      <c r="S389" s="37">
        <v>17200</v>
      </c>
      <c r="T389" s="21">
        <f t="shared" si="53"/>
        <v>31720</v>
      </c>
      <c r="U389" s="22">
        <f t="shared" si="59"/>
        <v>30561220</v>
      </c>
      <c r="V389" s="117" t="s">
        <v>157</v>
      </c>
      <c r="W389" s="118" t="s">
        <v>102</v>
      </c>
      <c r="X389" s="23">
        <f t="shared" si="54"/>
        <v>150</v>
      </c>
      <c r="Y389" s="24">
        <f t="shared" si="55"/>
        <v>4.7513462147608489E-3</v>
      </c>
      <c r="Z389" s="25" t="str">
        <f t="shared" si="56"/>
        <v>Descargado</v>
      </c>
      <c r="AA389" s="25">
        <f t="shared" ca="1" si="57"/>
        <v>0.40347222222044365</v>
      </c>
      <c r="AB389" s="52"/>
    </row>
    <row r="390" spans="1:28" x14ac:dyDescent="0.25">
      <c r="A390" s="12">
        <v>384</v>
      </c>
      <c r="B390" s="26">
        <v>19810</v>
      </c>
      <c r="C390" s="27">
        <v>44810</v>
      </c>
      <c r="D390" s="28">
        <v>0.49444444444444446</v>
      </c>
      <c r="E390" s="29" t="s">
        <v>167</v>
      </c>
      <c r="F390" s="30" t="s">
        <v>106</v>
      </c>
      <c r="G390" s="31">
        <v>48300</v>
      </c>
      <c r="H390" s="31">
        <v>17830</v>
      </c>
      <c r="I390" s="19">
        <f t="shared" ref="I390:I453" si="61">IF(U390=0,0,(G390-H390))</f>
        <v>30470</v>
      </c>
      <c r="J390" s="20">
        <f t="shared" si="58"/>
        <v>30607480</v>
      </c>
      <c r="K390" s="30" t="s">
        <v>56</v>
      </c>
      <c r="L390" s="32" t="s">
        <v>32</v>
      </c>
      <c r="M390" s="33">
        <v>32</v>
      </c>
      <c r="N390" s="55" t="str">
        <f t="shared" si="60"/>
        <v>T_B</v>
      </c>
      <c r="O390" s="34">
        <v>3497369</v>
      </c>
      <c r="P390" s="27">
        <v>44810</v>
      </c>
      <c r="Q390" s="36">
        <v>0.87361111111111101</v>
      </c>
      <c r="R390" s="37">
        <v>48100</v>
      </c>
      <c r="S390" s="37">
        <v>17250</v>
      </c>
      <c r="T390" s="21">
        <f t="shared" ref="T390:T453" si="62">R390-S390</f>
        <v>30850</v>
      </c>
      <c r="U390" s="22">
        <f t="shared" si="59"/>
        <v>30592070</v>
      </c>
      <c r="V390" s="117" t="s">
        <v>157</v>
      </c>
      <c r="W390" s="118" t="s">
        <v>102</v>
      </c>
      <c r="X390" s="23">
        <f t="shared" ref="X390:X453" si="63">IF(T390&gt;0,IF((T390-I390)=0,0.00001,(T390-I390)),0)</f>
        <v>380</v>
      </c>
      <c r="Y390" s="24">
        <f t="shared" ref="Y390:Y453" si="64">(T390-I390)/I390</f>
        <v>1.2471283229405973E-2</v>
      </c>
      <c r="Z390" s="25" t="str">
        <f t="shared" ref="Z390:Z453" si="65">IF(E390&gt;0,IF((P390+Q390)&gt;0,"Descargado","En Transito"),"")</f>
        <v>Descargado</v>
      </c>
      <c r="AA390" s="25">
        <f t="shared" ref="AA390:AA453" ca="1" si="66">IF(E390&gt;0,IF(P390=0,((NOW())-(C390+D390)),((P390+Q390)-(C390+D390))),"")</f>
        <v>0.3791666666729725</v>
      </c>
      <c r="AB390" s="52"/>
    </row>
    <row r="391" spans="1:28" x14ac:dyDescent="0.25">
      <c r="A391" s="12">
        <v>385</v>
      </c>
      <c r="B391" s="26">
        <v>19826</v>
      </c>
      <c r="C391" s="27">
        <v>44810</v>
      </c>
      <c r="D391" s="28">
        <v>0.50138888888888888</v>
      </c>
      <c r="E391" s="29" t="s">
        <v>246</v>
      </c>
      <c r="F391" s="30" t="s">
        <v>106</v>
      </c>
      <c r="G391" s="31">
        <v>51700</v>
      </c>
      <c r="H391" s="31">
        <v>17150</v>
      </c>
      <c r="I391" s="19">
        <f t="shared" si="61"/>
        <v>34550</v>
      </c>
      <c r="J391" s="20">
        <f t="shared" ref="J391:J454" si="67">IF(I391&gt;0,(I391+J390),0)</f>
        <v>30642030</v>
      </c>
      <c r="K391" s="30" t="s">
        <v>56</v>
      </c>
      <c r="L391" s="32" t="s">
        <v>193</v>
      </c>
      <c r="M391" s="33">
        <v>32</v>
      </c>
      <c r="N391" s="55" t="str">
        <f t="shared" si="60"/>
        <v>T_B</v>
      </c>
      <c r="O391" s="34">
        <v>3497348</v>
      </c>
      <c r="P391" s="27">
        <v>44810</v>
      </c>
      <c r="Q391" s="36">
        <v>0.84444444444444444</v>
      </c>
      <c r="R391" s="37">
        <v>51800</v>
      </c>
      <c r="S391" s="37">
        <v>17130</v>
      </c>
      <c r="T391" s="21">
        <f t="shared" si="62"/>
        <v>34670</v>
      </c>
      <c r="U391" s="22">
        <f t="shared" ref="U391:U454" si="68">IF(T391&gt;0,(T391+U390),0)</f>
        <v>30626740</v>
      </c>
      <c r="V391" s="117" t="s">
        <v>157</v>
      </c>
      <c r="W391" s="118" t="s">
        <v>102</v>
      </c>
      <c r="X391" s="23">
        <f t="shared" si="63"/>
        <v>120</v>
      </c>
      <c r="Y391" s="24">
        <f t="shared" si="64"/>
        <v>3.4732272069464545E-3</v>
      </c>
      <c r="Z391" s="25" t="str">
        <f t="shared" si="65"/>
        <v>Descargado</v>
      </c>
      <c r="AA391" s="25">
        <f t="shared" ca="1" si="66"/>
        <v>0.34305555556056788</v>
      </c>
      <c r="AB391" s="52"/>
    </row>
    <row r="392" spans="1:28" x14ac:dyDescent="0.25">
      <c r="A392" s="12">
        <v>386</v>
      </c>
      <c r="B392" s="26">
        <v>19831</v>
      </c>
      <c r="C392" s="27">
        <v>44810</v>
      </c>
      <c r="D392" s="28">
        <v>0.50972222222222219</v>
      </c>
      <c r="E392" s="29" t="s">
        <v>318</v>
      </c>
      <c r="F392" s="30" t="s">
        <v>106</v>
      </c>
      <c r="G392" s="31">
        <v>52140</v>
      </c>
      <c r="H392" s="31">
        <v>16540</v>
      </c>
      <c r="I392" s="19">
        <f t="shared" si="61"/>
        <v>35600</v>
      </c>
      <c r="J392" s="20">
        <f t="shared" si="67"/>
        <v>30677630</v>
      </c>
      <c r="K392" s="30" t="s">
        <v>55</v>
      </c>
      <c r="L392" s="32" t="s">
        <v>32</v>
      </c>
      <c r="M392" s="33">
        <v>31</v>
      </c>
      <c r="N392" s="55" t="str">
        <f t="shared" si="60"/>
        <v>T_A</v>
      </c>
      <c r="O392" s="34">
        <v>3497765</v>
      </c>
      <c r="P392" s="27">
        <v>44811</v>
      </c>
      <c r="Q392" s="36">
        <v>0.58819444444444446</v>
      </c>
      <c r="R392" s="37">
        <v>52700</v>
      </c>
      <c r="S392" s="37">
        <v>16980</v>
      </c>
      <c r="T392" s="21">
        <f t="shared" si="62"/>
        <v>35720</v>
      </c>
      <c r="U392" s="22">
        <f t="shared" si="68"/>
        <v>30662460</v>
      </c>
      <c r="V392" s="117" t="s">
        <v>157</v>
      </c>
      <c r="W392" s="118" t="s">
        <v>102</v>
      </c>
      <c r="X392" s="23">
        <f t="shared" si="63"/>
        <v>120</v>
      </c>
      <c r="Y392" s="24">
        <f t="shared" si="64"/>
        <v>3.3707865168539327E-3</v>
      </c>
      <c r="Z392" s="25" t="str">
        <f t="shared" si="65"/>
        <v>Descargado</v>
      </c>
      <c r="AA392" s="25">
        <f t="shared" ca="1" si="66"/>
        <v>1.0784722222160781</v>
      </c>
      <c r="AB392" s="52"/>
    </row>
    <row r="393" spans="1:28" x14ac:dyDescent="0.25">
      <c r="A393" s="12">
        <v>387</v>
      </c>
      <c r="B393" s="26">
        <v>19839</v>
      </c>
      <c r="C393" s="27">
        <v>44810</v>
      </c>
      <c r="D393" s="28">
        <v>0.57986111111111105</v>
      </c>
      <c r="E393" s="29" t="s">
        <v>319</v>
      </c>
      <c r="F393" s="30" t="s">
        <v>106</v>
      </c>
      <c r="G393" s="31">
        <v>52140</v>
      </c>
      <c r="H393" s="31">
        <v>17840</v>
      </c>
      <c r="I393" s="19">
        <f t="shared" si="61"/>
        <v>34300</v>
      </c>
      <c r="J393" s="20">
        <f t="shared" si="67"/>
        <v>30711930</v>
      </c>
      <c r="K393" s="30" t="s">
        <v>56</v>
      </c>
      <c r="L393" s="32" t="s">
        <v>25</v>
      </c>
      <c r="M393" s="33">
        <v>32</v>
      </c>
      <c r="N393" s="55" t="str">
        <f t="shared" ref="N393:N456" si="69">IF(R393=0,"",IF(K393="0X50  MM T 2","T_B",IF(K393="0X50  MM T 1","T_A",IF(K393="TERMICO 0X50","T_CMAX",IF(K393="0X50  MM T 4","T_D",IF(K393="0X50  MM T 3","T_C",IF(K393="0X12  MM T 1","T_A1",IF(K393="0X50 MM","CNR",""))))))))</f>
        <v>T_B</v>
      </c>
      <c r="O393" s="34">
        <v>3500464</v>
      </c>
      <c r="P393" s="27">
        <v>44812</v>
      </c>
      <c r="Q393" s="36">
        <v>0.75902777777777775</v>
      </c>
      <c r="R393" s="37">
        <v>51980</v>
      </c>
      <c r="S393" s="37">
        <v>17710</v>
      </c>
      <c r="T393" s="21">
        <f t="shared" si="62"/>
        <v>34270</v>
      </c>
      <c r="U393" s="22">
        <f t="shared" si="68"/>
        <v>30696730</v>
      </c>
      <c r="V393" s="117" t="s">
        <v>157</v>
      </c>
      <c r="W393" s="118" t="s">
        <v>102</v>
      </c>
      <c r="X393" s="23">
        <f t="shared" si="63"/>
        <v>-30</v>
      </c>
      <c r="Y393" s="24">
        <f t="shared" si="64"/>
        <v>-8.7463556851311952E-4</v>
      </c>
      <c r="Z393" s="25" t="str">
        <f t="shared" si="65"/>
        <v>Descargado</v>
      </c>
      <c r="AA393" s="25">
        <f t="shared" ca="1" si="66"/>
        <v>2.1791666666686069</v>
      </c>
      <c r="AB393" s="52"/>
    </row>
    <row r="394" spans="1:28" x14ac:dyDescent="0.25">
      <c r="A394" s="12">
        <v>388</v>
      </c>
      <c r="B394" s="26">
        <v>19846</v>
      </c>
      <c r="C394" s="27">
        <v>44810</v>
      </c>
      <c r="D394" s="28">
        <v>0.62430555555555556</v>
      </c>
      <c r="E394" s="29" t="s">
        <v>173</v>
      </c>
      <c r="F394" s="30" t="s">
        <v>106</v>
      </c>
      <c r="G394" s="31">
        <v>48800</v>
      </c>
      <c r="H394" s="31">
        <v>17870</v>
      </c>
      <c r="I394" s="19">
        <f t="shared" si="61"/>
        <v>30930</v>
      </c>
      <c r="J394" s="20">
        <f t="shared" si="67"/>
        <v>30742860</v>
      </c>
      <c r="K394" s="30" t="s">
        <v>55</v>
      </c>
      <c r="L394" s="32" t="s">
        <v>32</v>
      </c>
      <c r="M394" s="33">
        <v>31</v>
      </c>
      <c r="N394" s="55" t="str">
        <f t="shared" si="69"/>
        <v>T_A</v>
      </c>
      <c r="O394" s="34">
        <v>3497824</v>
      </c>
      <c r="P394" s="27">
        <v>44811</v>
      </c>
      <c r="Q394" s="36">
        <v>0.49861111111111112</v>
      </c>
      <c r="R394" s="37">
        <v>49040</v>
      </c>
      <c r="S394" s="37">
        <v>17800</v>
      </c>
      <c r="T394" s="21">
        <f t="shared" si="62"/>
        <v>31240</v>
      </c>
      <c r="U394" s="22">
        <f t="shared" si="68"/>
        <v>30727970</v>
      </c>
      <c r="V394" s="117" t="s">
        <v>157</v>
      </c>
      <c r="W394" s="118" t="s">
        <v>102</v>
      </c>
      <c r="X394" s="23">
        <f t="shared" si="63"/>
        <v>310</v>
      </c>
      <c r="Y394" s="24">
        <f t="shared" si="64"/>
        <v>1.0022631749110895E-2</v>
      </c>
      <c r="Z394" s="25" t="str">
        <f t="shared" si="65"/>
        <v>Descargado</v>
      </c>
      <c r="AA394" s="25">
        <f t="shared" ca="1" si="66"/>
        <v>0.87430555556056788</v>
      </c>
      <c r="AB394" s="52"/>
    </row>
    <row r="395" spans="1:28" x14ac:dyDescent="0.25">
      <c r="A395" s="12">
        <v>389</v>
      </c>
      <c r="B395" s="26">
        <v>19847</v>
      </c>
      <c r="C395" s="27">
        <v>44810</v>
      </c>
      <c r="D395" s="28">
        <v>0.63680555555555551</v>
      </c>
      <c r="E395" s="29" t="s">
        <v>237</v>
      </c>
      <c r="F395" s="30" t="s">
        <v>106</v>
      </c>
      <c r="G395" s="31">
        <v>48600</v>
      </c>
      <c r="H395" s="31">
        <v>17680</v>
      </c>
      <c r="I395" s="19">
        <f t="shared" si="61"/>
        <v>30920</v>
      </c>
      <c r="J395" s="20">
        <f t="shared" si="67"/>
        <v>30773780</v>
      </c>
      <c r="K395" s="30" t="s">
        <v>55</v>
      </c>
      <c r="L395" s="32" t="s">
        <v>32</v>
      </c>
      <c r="M395" s="33">
        <v>31</v>
      </c>
      <c r="N395" s="55" t="str">
        <f t="shared" si="69"/>
        <v>T_A</v>
      </c>
      <c r="O395" s="34">
        <v>3497845</v>
      </c>
      <c r="P395" s="27">
        <v>44811</v>
      </c>
      <c r="Q395" s="36">
        <v>0.54652777777777783</v>
      </c>
      <c r="R395" s="37">
        <v>48900</v>
      </c>
      <c r="S395" s="37">
        <v>17630</v>
      </c>
      <c r="T395" s="21">
        <f t="shared" si="62"/>
        <v>31270</v>
      </c>
      <c r="U395" s="22">
        <f t="shared" si="68"/>
        <v>30759240</v>
      </c>
      <c r="V395" s="117" t="s">
        <v>157</v>
      </c>
      <c r="W395" s="118" t="s">
        <v>102</v>
      </c>
      <c r="X395" s="23">
        <f t="shared" si="63"/>
        <v>350</v>
      </c>
      <c r="Y395" s="24">
        <f t="shared" si="64"/>
        <v>1.1319534282018111E-2</v>
      </c>
      <c r="Z395" s="25" t="str">
        <f t="shared" si="65"/>
        <v>Descargado</v>
      </c>
      <c r="AA395" s="25">
        <f t="shared" ca="1" si="66"/>
        <v>0.90972222221898846</v>
      </c>
      <c r="AB395" s="52"/>
    </row>
    <row r="396" spans="1:28" x14ac:dyDescent="0.25">
      <c r="A396" s="12">
        <v>390</v>
      </c>
      <c r="B396" s="26">
        <v>19848</v>
      </c>
      <c r="C396" s="27">
        <v>44810</v>
      </c>
      <c r="D396" s="28">
        <v>0.64444444444444449</v>
      </c>
      <c r="E396" s="29" t="s">
        <v>192</v>
      </c>
      <c r="F396" s="30" t="s">
        <v>106</v>
      </c>
      <c r="G396" s="31">
        <v>51620</v>
      </c>
      <c r="H396" s="31">
        <v>17250</v>
      </c>
      <c r="I396" s="19">
        <f t="shared" si="61"/>
        <v>34370</v>
      </c>
      <c r="J396" s="20">
        <f t="shared" si="67"/>
        <v>30808150</v>
      </c>
      <c r="K396" s="30" t="s">
        <v>55</v>
      </c>
      <c r="L396" s="32" t="s">
        <v>193</v>
      </c>
      <c r="M396" s="33">
        <v>31</v>
      </c>
      <c r="N396" s="55" t="str">
        <f t="shared" si="69"/>
        <v>T_A</v>
      </c>
      <c r="O396" s="34">
        <v>3497401</v>
      </c>
      <c r="P396" s="27">
        <v>44810</v>
      </c>
      <c r="Q396" s="36">
        <v>0.97986111111111107</v>
      </c>
      <c r="R396" s="37">
        <v>51720</v>
      </c>
      <c r="S396" s="37">
        <v>17360</v>
      </c>
      <c r="T396" s="21">
        <f t="shared" si="62"/>
        <v>34360</v>
      </c>
      <c r="U396" s="22">
        <f t="shared" si="68"/>
        <v>30793600</v>
      </c>
      <c r="V396" s="117" t="s">
        <v>157</v>
      </c>
      <c r="W396" s="118" t="s">
        <v>102</v>
      </c>
      <c r="X396" s="23">
        <f t="shared" si="63"/>
        <v>-10</v>
      </c>
      <c r="Y396" s="24">
        <f t="shared" si="64"/>
        <v>-2.9095141111434392E-4</v>
      </c>
      <c r="Z396" s="25" t="str">
        <f t="shared" si="65"/>
        <v>Descargado</v>
      </c>
      <c r="AA396" s="25">
        <f t="shared" ca="1" si="66"/>
        <v>0.33541666666860692</v>
      </c>
      <c r="AB396" s="52"/>
    </row>
    <row r="397" spans="1:28" x14ac:dyDescent="0.25">
      <c r="A397" s="12">
        <v>391</v>
      </c>
      <c r="B397" s="26">
        <v>19849</v>
      </c>
      <c r="C397" s="27">
        <v>44810</v>
      </c>
      <c r="D397" s="28">
        <v>0.66597222222222219</v>
      </c>
      <c r="E397" s="29" t="s">
        <v>320</v>
      </c>
      <c r="F397" s="30" t="s">
        <v>106</v>
      </c>
      <c r="G397" s="31">
        <v>52540</v>
      </c>
      <c r="H397" s="31">
        <v>18030</v>
      </c>
      <c r="I397" s="19">
        <f t="shared" si="61"/>
        <v>34510</v>
      </c>
      <c r="J397" s="20">
        <f t="shared" si="67"/>
        <v>30842660</v>
      </c>
      <c r="K397" s="30" t="s">
        <v>55</v>
      </c>
      <c r="L397" s="32" t="s">
        <v>32</v>
      </c>
      <c r="M397" s="33">
        <v>31</v>
      </c>
      <c r="N397" s="55" t="str">
        <f t="shared" si="69"/>
        <v>T_A</v>
      </c>
      <c r="O397" s="34">
        <v>3497456</v>
      </c>
      <c r="P397" s="27">
        <v>44811</v>
      </c>
      <c r="Q397" s="36">
        <v>0.34375</v>
      </c>
      <c r="R397" s="37">
        <v>52500</v>
      </c>
      <c r="S397" s="37">
        <v>17950</v>
      </c>
      <c r="T397" s="21">
        <f t="shared" si="62"/>
        <v>34550</v>
      </c>
      <c r="U397" s="22">
        <f t="shared" si="68"/>
        <v>30828150</v>
      </c>
      <c r="V397" s="117" t="s">
        <v>157</v>
      </c>
      <c r="W397" s="118" t="s">
        <v>102</v>
      </c>
      <c r="X397" s="23">
        <f t="shared" si="63"/>
        <v>40</v>
      </c>
      <c r="Y397" s="24">
        <f t="shared" si="64"/>
        <v>1.1590843233845263E-3</v>
      </c>
      <c r="Z397" s="25" t="str">
        <f t="shared" si="65"/>
        <v>Descargado</v>
      </c>
      <c r="AA397" s="25">
        <f t="shared" ca="1" si="66"/>
        <v>0.67777777777519077</v>
      </c>
      <c r="AB397" s="52"/>
    </row>
    <row r="398" spans="1:28" x14ac:dyDescent="0.25">
      <c r="A398" s="12">
        <v>392</v>
      </c>
      <c r="B398" s="26">
        <v>19851</v>
      </c>
      <c r="C398" s="27">
        <v>44810</v>
      </c>
      <c r="D398" s="28">
        <v>0.6875</v>
      </c>
      <c r="E398" s="29" t="s">
        <v>236</v>
      </c>
      <c r="F398" s="30" t="s">
        <v>106</v>
      </c>
      <c r="G398" s="31">
        <v>48900</v>
      </c>
      <c r="H398" s="31">
        <v>17430</v>
      </c>
      <c r="I398" s="19">
        <f t="shared" si="61"/>
        <v>31470</v>
      </c>
      <c r="J398" s="20">
        <f t="shared" si="67"/>
        <v>30874130</v>
      </c>
      <c r="K398" s="30" t="s">
        <v>56</v>
      </c>
      <c r="L398" s="32" t="s">
        <v>32</v>
      </c>
      <c r="M398" s="33">
        <v>32</v>
      </c>
      <c r="N398" s="55" t="str">
        <f t="shared" si="69"/>
        <v>T_B</v>
      </c>
      <c r="O398" s="34">
        <v>3497404</v>
      </c>
      <c r="P398" s="27">
        <v>44810</v>
      </c>
      <c r="Q398" s="36">
        <v>0.98333333333333339</v>
      </c>
      <c r="R398" s="37">
        <v>48920</v>
      </c>
      <c r="S398" s="37">
        <v>17380</v>
      </c>
      <c r="T398" s="21">
        <f t="shared" si="62"/>
        <v>31540</v>
      </c>
      <c r="U398" s="22">
        <f t="shared" si="68"/>
        <v>30859690</v>
      </c>
      <c r="V398" s="117" t="s">
        <v>157</v>
      </c>
      <c r="W398" s="118" t="s">
        <v>102</v>
      </c>
      <c r="X398" s="23">
        <f t="shared" si="63"/>
        <v>70</v>
      </c>
      <c r="Y398" s="24">
        <f t="shared" si="64"/>
        <v>2.2243406418811567E-3</v>
      </c>
      <c r="Z398" s="25" t="str">
        <f t="shared" si="65"/>
        <v>Descargado</v>
      </c>
      <c r="AA398" s="25">
        <f t="shared" ca="1" si="66"/>
        <v>0.29583333332993789</v>
      </c>
      <c r="AB398" s="52"/>
    </row>
    <row r="399" spans="1:28" x14ac:dyDescent="0.25">
      <c r="A399" s="12">
        <v>393</v>
      </c>
      <c r="B399" s="26">
        <v>19852</v>
      </c>
      <c r="C399" s="27">
        <v>44810</v>
      </c>
      <c r="D399" s="28">
        <v>0.69444444444444453</v>
      </c>
      <c r="E399" s="29" t="s">
        <v>171</v>
      </c>
      <c r="F399" s="30" t="s">
        <v>106</v>
      </c>
      <c r="G399" s="31">
        <v>48880</v>
      </c>
      <c r="H399" s="31">
        <v>17430</v>
      </c>
      <c r="I399" s="19">
        <f t="shared" si="61"/>
        <v>31450</v>
      </c>
      <c r="J399" s="20">
        <f t="shared" si="67"/>
        <v>30905580</v>
      </c>
      <c r="K399" s="30" t="s">
        <v>56</v>
      </c>
      <c r="L399" s="32" t="s">
        <v>32</v>
      </c>
      <c r="M399" s="33">
        <v>32</v>
      </c>
      <c r="N399" s="55" t="str">
        <f t="shared" si="69"/>
        <v>T_B</v>
      </c>
      <c r="O399" s="34">
        <v>3497585</v>
      </c>
      <c r="P399" s="27">
        <v>44811</v>
      </c>
      <c r="Q399" s="36">
        <v>0.43958333333333338</v>
      </c>
      <c r="R399" s="37">
        <v>48900</v>
      </c>
      <c r="S399" s="37">
        <v>17320</v>
      </c>
      <c r="T399" s="21">
        <f t="shared" si="62"/>
        <v>31580</v>
      </c>
      <c r="U399" s="22">
        <f t="shared" si="68"/>
        <v>30891270</v>
      </c>
      <c r="V399" s="117" t="s">
        <v>157</v>
      </c>
      <c r="W399" s="118" t="s">
        <v>102</v>
      </c>
      <c r="X399" s="23">
        <f t="shared" si="63"/>
        <v>130</v>
      </c>
      <c r="Y399" s="24">
        <f t="shared" si="64"/>
        <v>4.1335453100158981E-3</v>
      </c>
      <c r="Z399" s="25" t="str">
        <f t="shared" si="65"/>
        <v>Descargado</v>
      </c>
      <c r="AA399" s="25">
        <f t="shared" ca="1" si="66"/>
        <v>0.74513888888759539</v>
      </c>
      <c r="AB399" s="52"/>
    </row>
    <row r="400" spans="1:28" x14ac:dyDescent="0.25">
      <c r="A400" s="12">
        <v>394</v>
      </c>
      <c r="B400" s="26">
        <v>19854</v>
      </c>
      <c r="C400" s="27">
        <v>44810</v>
      </c>
      <c r="D400" s="28">
        <v>0.66111111111111109</v>
      </c>
      <c r="E400" s="29" t="s">
        <v>315</v>
      </c>
      <c r="F400" s="30" t="s">
        <v>106</v>
      </c>
      <c r="G400" s="31">
        <v>51400</v>
      </c>
      <c r="H400" s="31">
        <v>17200</v>
      </c>
      <c r="I400" s="19">
        <f t="shared" si="61"/>
        <v>34200</v>
      </c>
      <c r="J400" s="20">
        <f t="shared" si="67"/>
        <v>30939780</v>
      </c>
      <c r="K400" s="30" t="s">
        <v>56</v>
      </c>
      <c r="L400" s="32" t="s">
        <v>193</v>
      </c>
      <c r="M400" s="33">
        <v>32</v>
      </c>
      <c r="N400" s="55" t="str">
        <f t="shared" si="69"/>
        <v>T_B</v>
      </c>
      <c r="O400" s="34">
        <v>3497527</v>
      </c>
      <c r="P400" s="27">
        <v>44811</v>
      </c>
      <c r="Q400" s="36">
        <v>0.4145833333333333</v>
      </c>
      <c r="R400" s="37">
        <v>51460</v>
      </c>
      <c r="S400" s="37">
        <v>17310</v>
      </c>
      <c r="T400" s="21">
        <f t="shared" si="62"/>
        <v>34150</v>
      </c>
      <c r="U400" s="22">
        <f t="shared" si="68"/>
        <v>30925420</v>
      </c>
      <c r="V400" s="117" t="s">
        <v>157</v>
      </c>
      <c r="W400" s="118" t="s">
        <v>102</v>
      </c>
      <c r="X400" s="23">
        <f t="shared" si="63"/>
        <v>-50</v>
      </c>
      <c r="Y400" s="24">
        <f t="shared" si="64"/>
        <v>-1.4619883040935672E-3</v>
      </c>
      <c r="Z400" s="25" t="str">
        <f t="shared" si="65"/>
        <v>Descargado</v>
      </c>
      <c r="AA400" s="25">
        <f t="shared" ca="1" si="66"/>
        <v>0.75347222221898846</v>
      </c>
      <c r="AB400" s="52"/>
    </row>
    <row r="401" spans="1:28" x14ac:dyDescent="0.25">
      <c r="A401" s="12">
        <v>395</v>
      </c>
      <c r="B401" s="26">
        <v>19855</v>
      </c>
      <c r="C401" s="27">
        <v>44810</v>
      </c>
      <c r="D401" s="28">
        <v>0.71388888888888891</v>
      </c>
      <c r="E401" s="29" t="s">
        <v>281</v>
      </c>
      <c r="F401" s="30" t="s">
        <v>106</v>
      </c>
      <c r="G401" s="31">
        <v>52640</v>
      </c>
      <c r="H401" s="31">
        <v>18950</v>
      </c>
      <c r="I401" s="19">
        <f t="shared" si="61"/>
        <v>33690</v>
      </c>
      <c r="J401" s="20">
        <f t="shared" si="67"/>
        <v>30973470</v>
      </c>
      <c r="K401" s="30" t="s">
        <v>56</v>
      </c>
      <c r="L401" s="32" t="s">
        <v>25</v>
      </c>
      <c r="M401" s="33">
        <v>32</v>
      </c>
      <c r="N401" s="55" t="str">
        <f t="shared" si="69"/>
        <v>T_B</v>
      </c>
      <c r="O401" s="34">
        <v>3497604</v>
      </c>
      <c r="P401" s="27">
        <v>44811</v>
      </c>
      <c r="Q401" s="36">
        <v>0.45694444444444443</v>
      </c>
      <c r="R401" s="37">
        <v>52520</v>
      </c>
      <c r="S401" s="37">
        <v>19170</v>
      </c>
      <c r="T401" s="21">
        <f t="shared" si="62"/>
        <v>33350</v>
      </c>
      <c r="U401" s="22">
        <f t="shared" si="68"/>
        <v>30958770</v>
      </c>
      <c r="V401" s="117" t="s">
        <v>157</v>
      </c>
      <c r="W401" s="118" t="s">
        <v>102</v>
      </c>
      <c r="X401" s="23">
        <f t="shared" si="63"/>
        <v>-340</v>
      </c>
      <c r="Y401" s="24">
        <f t="shared" si="64"/>
        <v>-1.0092015434847135E-2</v>
      </c>
      <c r="Z401" s="25" t="str">
        <f t="shared" si="65"/>
        <v>Descargado</v>
      </c>
      <c r="AA401" s="25">
        <f t="shared" ca="1" si="66"/>
        <v>0.74305555555474712</v>
      </c>
      <c r="AB401" s="52"/>
    </row>
    <row r="402" spans="1:28" x14ac:dyDescent="0.25">
      <c r="A402" s="12">
        <v>396</v>
      </c>
      <c r="B402" s="26">
        <v>19856</v>
      </c>
      <c r="C402" s="27">
        <v>44810</v>
      </c>
      <c r="D402" s="28">
        <v>0.72430555555555554</v>
      </c>
      <c r="E402" s="29" t="s">
        <v>141</v>
      </c>
      <c r="F402" s="30" t="s">
        <v>106</v>
      </c>
      <c r="G402" s="31">
        <v>48940</v>
      </c>
      <c r="H402" s="31">
        <v>17620</v>
      </c>
      <c r="I402" s="19">
        <f t="shared" si="61"/>
        <v>31320</v>
      </c>
      <c r="J402" s="20">
        <f t="shared" si="67"/>
        <v>31004790</v>
      </c>
      <c r="K402" s="30" t="s">
        <v>56</v>
      </c>
      <c r="L402" s="32" t="s">
        <v>32</v>
      </c>
      <c r="M402" s="33">
        <v>32</v>
      </c>
      <c r="N402" s="55" t="str">
        <f t="shared" si="69"/>
        <v>T_B</v>
      </c>
      <c r="O402" s="34">
        <v>3497487</v>
      </c>
      <c r="P402" s="27">
        <v>44811</v>
      </c>
      <c r="Q402" s="36">
        <v>0.3979166666666667</v>
      </c>
      <c r="R402" s="37">
        <v>48920</v>
      </c>
      <c r="S402" s="37">
        <v>17670</v>
      </c>
      <c r="T402" s="21">
        <f t="shared" si="62"/>
        <v>31250</v>
      </c>
      <c r="U402" s="22">
        <f t="shared" si="68"/>
        <v>30990020</v>
      </c>
      <c r="V402" s="117" t="s">
        <v>157</v>
      </c>
      <c r="W402" s="118" t="s">
        <v>102</v>
      </c>
      <c r="X402" s="23">
        <f t="shared" si="63"/>
        <v>-70</v>
      </c>
      <c r="Y402" s="24">
        <f t="shared" si="64"/>
        <v>-2.2349936143039591E-3</v>
      </c>
      <c r="Z402" s="25" t="str">
        <f t="shared" si="65"/>
        <v>Descargado</v>
      </c>
      <c r="AA402" s="25">
        <f t="shared" ca="1" si="66"/>
        <v>0.67361111110949423</v>
      </c>
      <c r="AB402" s="52"/>
    </row>
    <row r="403" spans="1:28" x14ac:dyDescent="0.25">
      <c r="A403" s="12">
        <v>397</v>
      </c>
      <c r="B403" s="26">
        <v>19859</v>
      </c>
      <c r="C403" s="27">
        <v>44810</v>
      </c>
      <c r="D403" s="28">
        <v>0.79236111111111107</v>
      </c>
      <c r="E403" s="29" t="s">
        <v>210</v>
      </c>
      <c r="F403" s="30" t="s">
        <v>106</v>
      </c>
      <c r="G403" s="31">
        <v>48960</v>
      </c>
      <c r="H403" s="31">
        <v>17220</v>
      </c>
      <c r="I403" s="19">
        <f t="shared" si="61"/>
        <v>31740</v>
      </c>
      <c r="J403" s="20">
        <f t="shared" si="67"/>
        <v>31036530</v>
      </c>
      <c r="K403" s="30" t="s">
        <v>56</v>
      </c>
      <c r="L403" s="32" t="s">
        <v>32</v>
      </c>
      <c r="M403" s="33">
        <v>32</v>
      </c>
      <c r="N403" s="55" t="str">
        <f t="shared" si="69"/>
        <v>T_B</v>
      </c>
      <c r="O403" s="34">
        <v>3497484</v>
      </c>
      <c r="P403" s="27">
        <v>44811</v>
      </c>
      <c r="Q403" s="36">
        <v>0.38194444444444442</v>
      </c>
      <c r="R403" s="37">
        <v>48940</v>
      </c>
      <c r="S403" s="37">
        <v>17130</v>
      </c>
      <c r="T403" s="21">
        <f t="shared" si="62"/>
        <v>31810</v>
      </c>
      <c r="U403" s="22">
        <f t="shared" si="68"/>
        <v>31021830</v>
      </c>
      <c r="V403" s="117" t="s">
        <v>157</v>
      </c>
      <c r="W403" s="118" t="s">
        <v>102</v>
      </c>
      <c r="X403" s="23">
        <f t="shared" si="63"/>
        <v>70</v>
      </c>
      <c r="Y403" s="24">
        <f t="shared" si="64"/>
        <v>2.2054190296156269E-3</v>
      </c>
      <c r="Z403" s="25" t="str">
        <f t="shared" si="65"/>
        <v>Descargado</v>
      </c>
      <c r="AA403" s="25">
        <f t="shared" ca="1" si="66"/>
        <v>0.58958333333430346</v>
      </c>
      <c r="AB403" s="52"/>
    </row>
    <row r="404" spans="1:28" x14ac:dyDescent="0.25">
      <c r="A404" s="12">
        <v>398</v>
      </c>
      <c r="B404" s="26">
        <v>19860</v>
      </c>
      <c r="C404" s="27">
        <v>44810</v>
      </c>
      <c r="D404" s="28">
        <v>0.80347222222222225</v>
      </c>
      <c r="E404" s="29" t="s">
        <v>266</v>
      </c>
      <c r="F404" s="30" t="s">
        <v>106</v>
      </c>
      <c r="G404" s="31">
        <v>52340</v>
      </c>
      <c r="H404" s="31">
        <v>19740</v>
      </c>
      <c r="I404" s="19">
        <f t="shared" si="61"/>
        <v>32600</v>
      </c>
      <c r="J404" s="20">
        <f t="shared" si="67"/>
        <v>31069130</v>
      </c>
      <c r="K404" s="30" t="s">
        <v>56</v>
      </c>
      <c r="L404" s="32" t="s">
        <v>32</v>
      </c>
      <c r="M404" s="169">
        <v>32</v>
      </c>
      <c r="N404" s="55" t="str">
        <f t="shared" si="69"/>
        <v>T_B</v>
      </c>
      <c r="O404" s="34">
        <v>3497865</v>
      </c>
      <c r="P404" s="27">
        <v>44811</v>
      </c>
      <c r="Q404" s="36">
        <v>0.57361111111111118</v>
      </c>
      <c r="R404" s="37">
        <v>52420</v>
      </c>
      <c r="S404" s="37">
        <v>19840</v>
      </c>
      <c r="T404" s="21">
        <f t="shared" si="62"/>
        <v>32580</v>
      </c>
      <c r="U404" s="22">
        <f t="shared" si="68"/>
        <v>31054410</v>
      </c>
      <c r="V404" s="117" t="s">
        <v>157</v>
      </c>
      <c r="W404" s="118" t="s">
        <v>102</v>
      </c>
      <c r="X404" s="23">
        <f t="shared" si="63"/>
        <v>-20</v>
      </c>
      <c r="Y404" s="24">
        <f t="shared" si="64"/>
        <v>-6.1349693251533746E-4</v>
      </c>
      <c r="Z404" s="25" t="str">
        <f t="shared" si="65"/>
        <v>Descargado</v>
      </c>
      <c r="AA404" s="25">
        <f t="shared" ca="1" si="66"/>
        <v>0.77013888888905058</v>
      </c>
      <c r="AB404" s="52"/>
    </row>
    <row r="405" spans="1:28" x14ac:dyDescent="0.25">
      <c r="A405" s="12">
        <v>399</v>
      </c>
      <c r="B405" s="26">
        <v>19865</v>
      </c>
      <c r="C405" s="27">
        <v>44810</v>
      </c>
      <c r="D405" s="28">
        <v>0.80902777777777779</v>
      </c>
      <c r="E405" s="29" t="s">
        <v>191</v>
      </c>
      <c r="F405" s="30" t="s">
        <v>106</v>
      </c>
      <c r="G405" s="31">
        <v>48220</v>
      </c>
      <c r="H405" s="31">
        <v>17330</v>
      </c>
      <c r="I405" s="19">
        <f t="shared" si="61"/>
        <v>30890</v>
      </c>
      <c r="J405" s="20">
        <f t="shared" si="67"/>
        <v>31100020</v>
      </c>
      <c r="K405" s="30" t="s">
        <v>55</v>
      </c>
      <c r="L405" s="32" t="s">
        <v>32</v>
      </c>
      <c r="M405" s="33">
        <v>31</v>
      </c>
      <c r="N405" s="55" t="str">
        <f t="shared" si="69"/>
        <v>T_A</v>
      </c>
      <c r="O405" s="34">
        <v>3497605</v>
      </c>
      <c r="P405" s="27">
        <v>44811</v>
      </c>
      <c r="Q405" s="36">
        <v>0.45902777777777781</v>
      </c>
      <c r="R405" s="37">
        <v>48140</v>
      </c>
      <c r="S405" s="37">
        <v>17240</v>
      </c>
      <c r="T405" s="21">
        <f t="shared" si="62"/>
        <v>30900</v>
      </c>
      <c r="U405" s="22">
        <f t="shared" si="68"/>
        <v>31085310</v>
      </c>
      <c r="V405" s="117" t="s">
        <v>157</v>
      </c>
      <c r="W405" s="118" t="s">
        <v>102</v>
      </c>
      <c r="X405" s="23">
        <f t="shared" si="63"/>
        <v>10</v>
      </c>
      <c r="Y405" s="24">
        <f t="shared" si="64"/>
        <v>3.2372936225315638E-4</v>
      </c>
      <c r="Z405" s="25" t="str">
        <f t="shared" si="65"/>
        <v>Descargado</v>
      </c>
      <c r="AA405" s="25">
        <f t="shared" ca="1" si="66"/>
        <v>0.64999999999417923</v>
      </c>
      <c r="AB405" s="52"/>
    </row>
    <row r="406" spans="1:28" x14ac:dyDescent="0.25">
      <c r="A406" s="12">
        <v>400</v>
      </c>
      <c r="B406" s="26">
        <v>19867</v>
      </c>
      <c r="C406" s="27">
        <v>44810</v>
      </c>
      <c r="D406" s="28">
        <v>0.81527777777777777</v>
      </c>
      <c r="E406" s="29" t="s">
        <v>256</v>
      </c>
      <c r="F406" s="30" t="s">
        <v>106</v>
      </c>
      <c r="G406" s="31">
        <v>47960</v>
      </c>
      <c r="H406" s="31">
        <v>17500</v>
      </c>
      <c r="I406" s="19">
        <f t="shared" si="61"/>
        <v>30460</v>
      </c>
      <c r="J406" s="20">
        <f t="shared" si="67"/>
        <v>31130480</v>
      </c>
      <c r="K406" s="30" t="s">
        <v>55</v>
      </c>
      <c r="L406" s="32" t="s">
        <v>32</v>
      </c>
      <c r="M406" s="33">
        <v>31</v>
      </c>
      <c r="N406" s="55" t="str">
        <f t="shared" si="69"/>
        <v>T_A</v>
      </c>
      <c r="O406" s="34">
        <v>3497565</v>
      </c>
      <c r="P406" s="27">
        <v>44811</v>
      </c>
      <c r="Q406" s="36">
        <v>0.4284722222222222</v>
      </c>
      <c r="R406" s="37">
        <v>48060</v>
      </c>
      <c r="S406" s="37">
        <v>17440</v>
      </c>
      <c r="T406" s="21">
        <f t="shared" si="62"/>
        <v>30620</v>
      </c>
      <c r="U406" s="22">
        <f t="shared" si="68"/>
        <v>31115930</v>
      </c>
      <c r="V406" s="117" t="s">
        <v>157</v>
      </c>
      <c r="W406" s="118" t="s">
        <v>102</v>
      </c>
      <c r="X406" s="23">
        <f t="shared" si="63"/>
        <v>160</v>
      </c>
      <c r="Y406" s="24">
        <f t="shared" si="64"/>
        <v>5.2527905449770186E-3</v>
      </c>
      <c r="Z406" s="25" t="str">
        <f t="shared" si="65"/>
        <v>Descargado</v>
      </c>
      <c r="AA406" s="25">
        <f t="shared" ca="1" si="66"/>
        <v>0.6131944444423425</v>
      </c>
      <c r="AB406" s="52"/>
    </row>
    <row r="407" spans="1:28" x14ac:dyDescent="0.25">
      <c r="A407" s="12">
        <v>401</v>
      </c>
      <c r="B407" s="26">
        <v>19868</v>
      </c>
      <c r="C407" s="27">
        <v>44810</v>
      </c>
      <c r="D407" s="28">
        <v>0.83958333333333324</v>
      </c>
      <c r="E407" s="29" t="s">
        <v>151</v>
      </c>
      <c r="F407" s="30" t="s">
        <v>106</v>
      </c>
      <c r="G407" s="31">
        <v>48960</v>
      </c>
      <c r="H407" s="31">
        <v>17130</v>
      </c>
      <c r="I407" s="19">
        <f t="shared" si="61"/>
        <v>31830</v>
      </c>
      <c r="J407" s="20">
        <f t="shared" si="67"/>
        <v>31162310</v>
      </c>
      <c r="K407" s="30" t="s">
        <v>55</v>
      </c>
      <c r="L407" s="32" t="s">
        <v>32</v>
      </c>
      <c r="M407" s="33">
        <v>31</v>
      </c>
      <c r="N407" s="55" t="str">
        <f t="shared" si="69"/>
        <v>T_A</v>
      </c>
      <c r="O407" s="34">
        <v>3497626</v>
      </c>
      <c r="P407" s="27">
        <v>44811</v>
      </c>
      <c r="Q407" s="36">
        <v>0.46666666666666662</v>
      </c>
      <c r="R407" s="37">
        <v>49000</v>
      </c>
      <c r="S407" s="37">
        <v>17040</v>
      </c>
      <c r="T407" s="21">
        <f t="shared" si="62"/>
        <v>31960</v>
      </c>
      <c r="U407" s="22">
        <f t="shared" si="68"/>
        <v>31147890</v>
      </c>
      <c r="V407" s="117" t="s">
        <v>157</v>
      </c>
      <c r="W407" s="118" t="s">
        <v>102</v>
      </c>
      <c r="X407" s="23">
        <f t="shared" si="63"/>
        <v>130</v>
      </c>
      <c r="Y407" s="24">
        <f t="shared" si="64"/>
        <v>4.0841972981464029E-3</v>
      </c>
      <c r="Z407" s="25" t="str">
        <f t="shared" si="65"/>
        <v>Descargado</v>
      </c>
      <c r="AA407" s="25">
        <f t="shared" ca="1" si="66"/>
        <v>0.62708333333284827</v>
      </c>
      <c r="AB407" s="52"/>
    </row>
    <row r="408" spans="1:28" x14ac:dyDescent="0.25">
      <c r="A408" s="12">
        <v>402</v>
      </c>
      <c r="B408" s="26">
        <v>19869</v>
      </c>
      <c r="C408" s="27">
        <v>44810</v>
      </c>
      <c r="D408" s="28">
        <v>0.83472222222222225</v>
      </c>
      <c r="E408" s="29" t="s">
        <v>200</v>
      </c>
      <c r="F408" s="30" t="s">
        <v>106</v>
      </c>
      <c r="G408" s="31">
        <v>48600</v>
      </c>
      <c r="H408" s="31">
        <v>17930</v>
      </c>
      <c r="I408" s="19">
        <f t="shared" si="61"/>
        <v>30670</v>
      </c>
      <c r="J408" s="20">
        <f t="shared" si="67"/>
        <v>31192980</v>
      </c>
      <c r="K408" s="30" t="s">
        <v>55</v>
      </c>
      <c r="L408" s="32" t="s">
        <v>32</v>
      </c>
      <c r="M408" s="33">
        <v>31</v>
      </c>
      <c r="N408" s="55" t="str">
        <f t="shared" si="69"/>
        <v>T_A</v>
      </c>
      <c r="O408" s="34">
        <v>3497586</v>
      </c>
      <c r="P408" s="27">
        <v>44811</v>
      </c>
      <c r="Q408" s="36">
        <v>0.45694444444444443</v>
      </c>
      <c r="R408" s="37">
        <v>48520</v>
      </c>
      <c r="S408" s="37">
        <v>17860</v>
      </c>
      <c r="T408" s="21">
        <f t="shared" si="62"/>
        <v>30660</v>
      </c>
      <c r="U408" s="22">
        <f t="shared" si="68"/>
        <v>31178550</v>
      </c>
      <c r="V408" s="117" t="s">
        <v>157</v>
      </c>
      <c r="W408" s="118" t="s">
        <v>102</v>
      </c>
      <c r="X408" s="23">
        <f t="shared" si="63"/>
        <v>-10</v>
      </c>
      <c r="Y408" s="24">
        <f t="shared" si="64"/>
        <v>-3.2605151613955004E-4</v>
      </c>
      <c r="Z408" s="25" t="str">
        <f t="shared" si="65"/>
        <v>Descargado</v>
      </c>
      <c r="AA408" s="25">
        <f t="shared" ca="1" si="66"/>
        <v>0.62222222222044365</v>
      </c>
      <c r="AB408" s="52"/>
    </row>
    <row r="409" spans="1:28" x14ac:dyDescent="0.25">
      <c r="A409" s="12">
        <v>403</v>
      </c>
      <c r="B409" s="26">
        <v>19873</v>
      </c>
      <c r="C409" s="27">
        <v>44810</v>
      </c>
      <c r="D409" s="28">
        <v>0.84861111111111109</v>
      </c>
      <c r="E409" s="29" t="s">
        <v>298</v>
      </c>
      <c r="F409" s="30" t="s">
        <v>106</v>
      </c>
      <c r="G409" s="31">
        <v>48760</v>
      </c>
      <c r="H409" s="31">
        <v>17760</v>
      </c>
      <c r="I409" s="19">
        <f t="shared" si="61"/>
        <v>31000</v>
      </c>
      <c r="J409" s="20">
        <f t="shared" si="67"/>
        <v>31223980</v>
      </c>
      <c r="K409" s="30" t="s">
        <v>55</v>
      </c>
      <c r="L409" s="32" t="s">
        <v>32</v>
      </c>
      <c r="M409" s="33">
        <v>31</v>
      </c>
      <c r="N409" s="55" t="str">
        <f t="shared" si="69"/>
        <v>T_A</v>
      </c>
      <c r="O409" s="34">
        <v>3497904</v>
      </c>
      <c r="P409" s="27">
        <v>44811</v>
      </c>
      <c r="Q409" s="36">
        <v>0.60763888888888895</v>
      </c>
      <c r="R409" s="37">
        <v>48640</v>
      </c>
      <c r="S409" s="37">
        <v>17650</v>
      </c>
      <c r="T409" s="21">
        <f t="shared" si="62"/>
        <v>30990</v>
      </c>
      <c r="U409" s="22">
        <f t="shared" si="68"/>
        <v>31209540</v>
      </c>
      <c r="V409" s="117" t="s">
        <v>157</v>
      </c>
      <c r="W409" s="118" t="s">
        <v>102</v>
      </c>
      <c r="X409" s="23">
        <f t="shared" si="63"/>
        <v>-10</v>
      </c>
      <c r="Y409" s="24">
        <f t="shared" si="64"/>
        <v>-3.2258064516129032E-4</v>
      </c>
      <c r="Z409" s="25" t="str">
        <f t="shared" si="65"/>
        <v>Descargado</v>
      </c>
      <c r="AA409" s="25">
        <f t="shared" ca="1" si="66"/>
        <v>0.75902777777810115</v>
      </c>
      <c r="AB409" s="52"/>
    </row>
    <row r="410" spans="1:28" x14ac:dyDescent="0.25">
      <c r="A410" s="12">
        <v>404</v>
      </c>
      <c r="B410" s="26">
        <v>19875</v>
      </c>
      <c r="C410" s="27">
        <v>44810</v>
      </c>
      <c r="D410" s="28">
        <v>0.85555555555555562</v>
      </c>
      <c r="E410" s="29" t="s">
        <v>195</v>
      </c>
      <c r="F410" s="30" t="s">
        <v>106</v>
      </c>
      <c r="G410" s="31">
        <v>51900</v>
      </c>
      <c r="H410" s="31">
        <v>17280</v>
      </c>
      <c r="I410" s="19">
        <f t="shared" si="61"/>
        <v>34620</v>
      </c>
      <c r="J410" s="20">
        <f t="shared" si="67"/>
        <v>31258600</v>
      </c>
      <c r="K410" s="30" t="s">
        <v>55</v>
      </c>
      <c r="L410" s="32" t="s">
        <v>193</v>
      </c>
      <c r="M410" s="33">
        <v>31</v>
      </c>
      <c r="N410" s="55" t="str">
        <f t="shared" si="69"/>
        <v>T_A</v>
      </c>
      <c r="O410" s="34">
        <v>3497584</v>
      </c>
      <c r="P410" s="27">
        <v>44811</v>
      </c>
      <c r="Q410" s="36">
        <v>0.43888888888888888</v>
      </c>
      <c r="R410" s="37">
        <v>51900</v>
      </c>
      <c r="S410" s="37">
        <v>17330</v>
      </c>
      <c r="T410" s="21">
        <f t="shared" si="62"/>
        <v>34570</v>
      </c>
      <c r="U410" s="22">
        <f t="shared" si="68"/>
        <v>31244110</v>
      </c>
      <c r="V410" s="117" t="s">
        <v>157</v>
      </c>
      <c r="W410" s="118" t="s">
        <v>102</v>
      </c>
      <c r="X410" s="23">
        <f t="shared" si="63"/>
        <v>-50</v>
      </c>
      <c r="Y410" s="24">
        <f t="shared" si="64"/>
        <v>-1.4442518775274408E-3</v>
      </c>
      <c r="Z410" s="25" t="str">
        <f t="shared" si="65"/>
        <v>Descargado</v>
      </c>
      <c r="AA410" s="25">
        <f t="shared" ca="1" si="66"/>
        <v>0.58333333332848269</v>
      </c>
      <c r="AB410" s="52"/>
    </row>
    <row r="411" spans="1:28" x14ac:dyDescent="0.25">
      <c r="A411" s="12">
        <v>405</v>
      </c>
      <c r="B411" s="26">
        <v>19887</v>
      </c>
      <c r="C411" s="27">
        <v>44810</v>
      </c>
      <c r="D411" s="28">
        <v>0.88541666666666663</v>
      </c>
      <c r="E411" s="29" t="s">
        <v>321</v>
      </c>
      <c r="F411" s="30" t="s">
        <v>106</v>
      </c>
      <c r="G411" s="31">
        <v>52240</v>
      </c>
      <c r="H411" s="31">
        <v>18390</v>
      </c>
      <c r="I411" s="19">
        <f t="shared" si="61"/>
        <v>33850</v>
      </c>
      <c r="J411" s="20">
        <f t="shared" si="67"/>
        <v>31292450</v>
      </c>
      <c r="K411" s="30" t="s">
        <v>55</v>
      </c>
      <c r="L411" s="32" t="s">
        <v>25</v>
      </c>
      <c r="M411" s="33">
        <v>31</v>
      </c>
      <c r="N411" s="55" t="str">
        <f t="shared" si="69"/>
        <v>T_A</v>
      </c>
      <c r="O411" s="34">
        <v>3497886</v>
      </c>
      <c r="P411" s="27">
        <v>44811</v>
      </c>
      <c r="Q411" s="36">
        <v>0.58750000000000002</v>
      </c>
      <c r="R411" s="37">
        <v>52220</v>
      </c>
      <c r="S411" s="37">
        <v>18270</v>
      </c>
      <c r="T411" s="21">
        <f t="shared" si="62"/>
        <v>33950</v>
      </c>
      <c r="U411" s="22">
        <f t="shared" si="68"/>
        <v>31278060</v>
      </c>
      <c r="V411" s="117" t="s">
        <v>157</v>
      </c>
      <c r="W411" s="118" t="s">
        <v>102</v>
      </c>
      <c r="X411" s="23">
        <f t="shared" si="63"/>
        <v>100</v>
      </c>
      <c r="Y411" s="24">
        <f t="shared" si="64"/>
        <v>2.9542097488921715E-3</v>
      </c>
      <c r="Z411" s="25" t="str">
        <f t="shared" si="65"/>
        <v>Descargado</v>
      </c>
      <c r="AA411" s="25">
        <f t="shared" ca="1" si="66"/>
        <v>0.70208333333721384</v>
      </c>
      <c r="AB411" s="52"/>
    </row>
    <row r="412" spans="1:28" x14ac:dyDescent="0.25">
      <c r="A412" s="12">
        <v>406</v>
      </c>
      <c r="B412" s="26">
        <v>19890</v>
      </c>
      <c r="C412" s="27">
        <v>44810</v>
      </c>
      <c r="D412" s="28">
        <v>0.89513888888888893</v>
      </c>
      <c r="E412" s="29" t="s">
        <v>279</v>
      </c>
      <c r="F412" s="30" t="s">
        <v>106</v>
      </c>
      <c r="G412" s="31">
        <v>52400</v>
      </c>
      <c r="H412" s="31">
        <v>19020</v>
      </c>
      <c r="I412" s="19">
        <f t="shared" si="61"/>
        <v>33380</v>
      </c>
      <c r="J412" s="20">
        <f t="shared" si="67"/>
        <v>31325830</v>
      </c>
      <c r="K412" s="30" t="s">
        <v>55</v>
      </c>
      <c r="L412" s="32" t="s">
        <v>25</v>
      </c>
      <c r="M412" s="33">
        <v>31</v>
      </c>
      <c r="N412" s="55" t="str">
        <f t="shared" si="69"/>
        <v>T_A</v>
      </c>
      <c r="O412" s="34">
        <v>3497472</v>
      </c>
      <c r="P412" s="27">
        <v>44811</v>
      </c>
      <c r="Q412" s="36">
        <v>0.37916666666666665</v>
      </c>
      <c r="R412" s="37">
        <v>52340</v>
      </c>
      <c r="S412" s="37">
        <v>18940</v>
      </c>
      <c r="T412" s="21">
        <f t="shared" si="62"/>
        <v>33400</v>
      </c>
      <c r="U412" s="22">
        <f t="shared" si="68"/>
        <v>31311460</v>
      </c>
      <c r="V412" s="117" t="s">
        <v>157</v>
      </c>
      <c r="W412" s="118" t="s">
        <v>102</v>
      </c>
      <c r="X412" s="23">
        <f t="shared" si="63"/>
        <v>20</v>
      </c>
      <c r="Y412" s="24">
        <f t="shared" si="64"/>
        <v>5.9916117435590175E-4</v>
      </c>
      <c r="Z412" s="25" t="str">
        <f t="shared" si="65"/>
        <v>Descargado</v>
      </c>
      <c r="AA412" s="25">
        <f t="shared" ca="1" si="66"/>
        <v>0.48402777777664596</v>
      </c>
      <c r="AB412" s="52"/>
    </row>
    <row r="413" spans="1:28" x14ac:dyDescent="0.25">
      <c r="A413" s="12">
        <v>407</v>
      </c>
      <c r="B413" s="26">
        <v>19891</v>
      </c>
      <c r="C413" s="27">
        <v>44810</v>
      </c>
      <c r="D413" s="28">
        <v>0.90833333333333333</v>
      </c>
      <c r="E413" s="29" t="s">
        <v>180</v>
      </c>
      <c r="F413" s="30" t="s">
        <v>106</v>
      </c>
      <c r="G413" s="31">
        <v>48700</v>
      </c>
      <c r="H413" s="31">
        <v>17260</v>
      </c>
      <c r="I413" s="19">
        <f t="shared" si="61"/>
        <v>31440</v>
      </c>
      <c r="J413" s="20">
        <f t="shared" si="67"/>
        <v>31357270</v>
      </c>
      <c r="K413" s="30" t="s">
        <v>55</v>
      </c>
      <c r="L413" s="32" t="s">
        <v>32</v>
      </c>
      <c r="M413" s="33">
        <v>31</v>
      </c>
      <c r="N413" s="55" t="str">
        <f t="shared" si="69"/>
        <v>T_A</v>
      </c>
      <c r="O413" s="34">
        <v>3497888</v>
      </c>
      <c r="P413" s="27">
        <v>44811</v>
      </c>
      <c r="Q413" s="36">
        <v>0.59722222222222221</v>
      </c>
      <c r="R413" s="37">
        <v>48660</v>
      </c>
      <c r="S413" s="37">
        <v>17130</v>
      </c>
      <c r="T413" s="21">
        <f t="shared" si="62"/>
        <v>31530</v>
      </c>
      <c r="U413" s="22">
        <f t="shared" si="68"/>
        <v>31342990</v>
      </c>
      <c r="V413" s="117" t="s">
        <v>157</v>
      </c>
      <c r="W413" s="118" t="s">
        <v>102</v>
      </c>
      <c r="X413" s="23">
        <f t="shared" si="63"/>
        <v>90</v>
      </c>
      <c r="Y413" s="24">
        <f t="shared" si="64"/>
        <v>2.8625954198473282E-3</v>
      </c>
      <c r="Z413" s="25" t="str">
        <f t="shared" si="65"/>
        <v>Descargado</v>
      </c>
      <c r="AA413" s="25">
        <f t="shared" ca="1" si="66"/>
        <v>0.68888888888614019</v>
      </c>
      <c r="AB413" s="52"/>
    </row>
    <row r="414" spans="1:28" x14ac:dyDescent="0.25">
      <c r="A414" s="12">
        <v>408</v>
      </c>
      <c r="B414" s="26">
        <v>19897</v>
      </c>
      <c r="C414" s="27">
        <v>44810</v>
      </c>
      <c r="D414" s="28">
        <v>0.91111111111111109</v>
      </c>
      <c r="E414" s="29" t="s">
        <v>294</v>
      </c>
      <c r="F414" s="30" t="s">
        <v>106</v>
      </c>
      <c r="G414" s="31">
        <v>52560</v>
      </c>
      <c r="H414" s="31">
        <v>18860</v>
      </c>
      <c r="I414" s="19">
        <f t="shared" si="61"/>
        <v>33700</v>
      </c>
      <c r="J414" s="20">
        <f t="shared" si="67"/>
        <v>31390970</v>
      </c>
      <c r="K414" s="30" t="s">
        <v>55</v>
      </c>
      <c r="L414" s="32" t="s">
        <v>25</v>
      </c>
      <c r="M414" s="33">
        <v>31</v>
      </c>
      <c r="N414" s="55" t="str">
        <f t="shared" si="69"/>
        <v>T_A</v>
      </c>
      <c r="O414" s="34">
        <v>3497724</v>
      </c>
      <c r="P414" s="27">
        <v>44811</v>
      </c>
      <c r="Q414" s="36">
        <v>0.47083333333333338</v>
      </c>
      <c r="R414" s="37">
        <v>52540</v>
      </c>
      <c r="S414" s="37">
        <v>18750</v>
      </c>
      <c r="T414" s="21">
        <f t="shared" si="62"/>
        <v>33790</v>
      </c>
      <c r="U414" s="22">
        <f t="shared" si="68"/>
        <v>31376780</v>
      </c>
      <c r="V414" s="117" t="s">
        <v>157</v>
      </c>
      <c r="W414" s="118" t="s">
        <v>102</v>
      </c>
      <c r="X414" s="23">
        <f t="shared" si="63"/>
        <v>90</v>
      </c>
      <c r="Y414" s="24">
        <f t="shared" si="64"/>
        <v>2.6706231454005935E-3</v>
      </c>
      <c r="Z414" s="25" t="str">
        <f t="shared" si="65"/>
        <v>Descargado</v>
      </c>
      <c r="AA414" s="25">
        <f t="shared" ca="1" si="66"/>
        <v>0.55972222222044365</v>
      </c>
      <c r="AB414" s="52"/>
    </row>
    <row r="415" spans="1:28" x14ac:dyDescent="0.25">
      <c r="A415" s="12">
        <v>409</v>
      </c>
      <c r="B415" s="26">
        <v>19902</v>
      </c>
      <c r="C415" s="27">
        <v>44810</v>
      </c>
      <c r="D415" s="28">
        <v>0.9243055555555556</v>
      </c>
      <c r="E415" s="29" t="s">
        <v>324</v>
      </c>
      <c r="F415" s="30" t="s">
        <v>106</v>
      </c>
      <c r="G415" s="31">
        <v>52080</v>
      </c>
      <c r="H415" s="31">
        <v>17940</v>
      </c>
      <c r="I415" s="19">
        <f t="shared" si="61"/>
        <v>34140</v>
      </c>
      <c r="J415" s="20">
        <f t="shared" si="67"/>
        <v>31425110</v>
      </c>
      <c r="K415" s="30" t="s">
        <v>55</v>
      </c>
      <c r="L415" s="32" t="s">
        <v>25</v>
      </c>
      <c r="M415" s="33">
        <v>31</v>
      </c>
      <c r="N415" s="55" t="str">
        <f t="shared" si="69"/>
        <v>T_A</v>
      </c>
      <c r="O415" s="34">
        <v>3497785</v>
      </c>
      <c r="P415" s="27">
        <v>44811</v>
      </c>
      <c r="Q415" s="36">
        <v>0.48680555555555555</v>
      </c>
      <c r="R415" s="37">
        <v>52000</v>
      </c>
      <c r="S415" s="37">
        <v>17830</v>
      </c>
      <c r="T415" s="21">
        <f t="shared" si="62"/>
        <v>34170</v>
      </c>
      <c r="U415" s="22">
        <f t="shared" si="68"/>
        <v>31410950</v>
      </c>
      <c r="V415" s="117" t="s">
        <v>157</v>
      </c>
      <c r="W415" s="118" t="s">
        <v>102</v>
      </c>
      <c r="X415" s="23">
        <f t="shared" si="63"/>
        <v>30</v>
      </c>
      <c r="Y415" s="24">
        <f t="shared" si="64"/>
        <v>8.7873462214411243E-4</v>
      </c>
      <c r="Z415" s="25" t="str">
        <f t="shared" si="65"/>
        <v>Descargado</v>
      </c>
      <c r="AA415" s="25">
        <f t="shared" ca="1" si="66"/>
        <v>0.5625</v>
      </c>
      <c r="AB415" s="52"/>
    </row>
    <row r="416" spans="1:28" x14ac:dyDescent="0.25">
      <c r="A416" s="12">
        <v>410</v>
      </c>
      <c r="B416" s="26">
        <v>19903</v>
      </c>
      <c r="C416" s="27">
        <v>44810</v>
      </c>
      <c r="D416" s="28">
        <v>0.93472222222222223</v>
      </c>
      <c r="E416" s="29" t="s">
        <v>169</v>
      </c>
      <c r="F416" s="30" t="s">
        <v>106</v>
      </c>
      <c r="G416" s="31">
        <v>47160</v>
      </c>
      <c r="H416" s="31">
        <v>16510</v>
      </c>
      <c r="I416" s="19">
        <f t="shared" si="61"/>
        <v>30650</v>
      </c>
      <c r="J416" s="20">
        <f t="shared" si="67"/>
        <v>31455760</v>
      </c>
      <c r="K416" s="30" t="s">
        <v>55</v>
      </c>
      <c r="L416" s="32" t="s">
        <v>32</v>
      </c>
      <c r="M416" s="33">
        <v>31</v>
      </c>
      <c r="N416" s="55" t="str">
        <f t="shared" si="69"/>
        <v>T_A</v>
      </c>
      <c r="O416" s="34">
        <v>3497564</v>
      </c>
      <c r="P416" s="27">
        <v>44811</v>
      </c>
      <c r="Q416" s="36">
        <v>0.42638888888888887</v>
      </c>
      <c r="R416" s="37">
        <v>47000</v>
      </c>
      <c r="S416" s="37">
        <v>16330</v>
      </c>
      <c r="T416" s="21">
        <f t="shared" si="62"/>
        <v>30670</v>
      </c>
      <c r="U416" s="22">
        <f t="shared" si="68"/>
        <v>31441620</v>
      </c>
      <c r="V416" s="117" t="s">
        <v>157</v>
      </c>
      <c r="W416" s="118" t="s">
        <v>102</v>
      </c>
      <c r="X416" s="23">
        <f t="shared" si="63"/>
        <v>20</v>
      </c>
      <c r="Y416" s="24">
        <f t="shared" si="64"/>
        <v>6.5252854812398043E-4</v>
      </c>
      <c r="Z416" s="25" t="str">
        <f t="shared" si="65"/>
        <v>Descargado</v>
      </c>
      <c r="AA416" s="25">
        <f t="shared" ca="1" si="66"/>
        <v>0.49166666666860692</v>
      </c>
      <c r="AB416" s="52"/>
    </row>
    <row r="417" spans="1:28" x14ac:dyDescent="0.25">
      <c r="A417" s="12">
        <v>411</v>
      </c>
      <c r="B417" s="26">
        <v>19904</v>
      </c>
      <c r="C417" s="27">
        <v>44810</v>
      </c>
      <c r="D417" s="28">
        <v>0.9590277777777777</v>
      </c>
      <c r="E417" s="29" t="s">
        <v>253</v>
      </c>
      <c r="F417" s="30" t="s">
        <v>106</v>
      </c>
      <c r="G417" s="31">
        <v>48780</v>
      </c>
      <c r="H417" s="31">
        <v>17250</v>
      </c>
      <c r="I417" s="19">
        <f t="shared" si="61"/>
        <v>31530</v>
      </c>
      <c r="J417" s="20">
        <f t="shared" si="67"/>
        <v>31487290</v>
      </c>
      <c r="K417" s="30" t="s">
        <v>55</v>
      </c>
      <c r="L417" s="32" t="s">
        <v>32</v>
      </c>
      <c r="M417" s="33">
        <v>31</v>
      </c>
      <c r="N417" s="55" t="str">
        <f t="shared" si="69"/>
        <v>T_A</v>
      </c>
      <c r="O417" s="34">
        <v>3497462</v>
      </c>
      <c r="P417" s="27">
        <v>44811</v>
      </c>
      <c r="Q417" s="36">
        <v>0.36041666666666666</v>
      </c>
      <c r="R417" s="37">
        <v>48720</v>
      </c>
      <c r="S417" s="37">
        <v>17170</v>
      </c>
      <c r="T417" s="21">
        <f t="shared" si="62"/>
        <v>31550</v>
      </c>
      <c r="U417" s="22">
        <f t="shared" si="68"/>
        <v>31473170</v>
      </c>
      <c r="V417" s="117" t="s">
        <v>157</v>
      </c>
      <c r="W417" s="118" t="s">
        <v>102</v>
      </c>
      <c r="X417" s="23">
        <f t="shared" si="63"/>
        <v>20</v>
      </c>
      <c r="Y417" s="24">
        <f t="shared" si="64"/>
        <v>6.3431652394544877E-4</v>
      </c>
      <c r="Z417" s="25" t="str">
        <f t="shared" si="65"/>
        <v>Descargado</v>
      </c>
      <c r="AA417" s="25">
        <f t="shared" ca="1" si="66"/>
        <v>0.40138888889487134</v>
      </c>
      <c r="AB417" s="52"/>
    </row>
    <row r="418" spans="1:28" x14ac:dyDescent="0.25">
      <c r="A418" s="12">
        <v>412</v>
      </c>
      <c r="B418" s="26">
        <v>19906</v>
      </c>
      <c r="C418" s="27">
        <v>44810</v>
      </c>
      <c r="D418" s="28">
        <v>0.96666666666666667</v>
      </c>
      <c r="E418" s="29" t="s">
        <v>179</v>
      </c>
      <c r="F418" s="30" t="s">
        <v>106</v>
      </c>
      <c r="G418" s="31">
        <v>48960</v>
      </c>
      <c r="H418" s="31">
        <v>17130</v>
      </c>
      <c r="I418" s="19">
        <f t="shared" si="61"/>
        <v>31830</v>
      </c>
      <c r="J418" s="20">
        <f t="shared" si="67"/>
        <v>31519120</v>
      </c>
      <c r="K418" s="30" t="s">
        <v>55</v>
      </c>
      <c r="L418" s="32" t="s">
        <v>32</v>
      </c>
      <c r="M418" s="33">
        <v>31</v>
      </c>
      <c r="N418" s="55" t="str">
        <f t="shared" si="69"/>
        <v>T_A</v>
      </c>
      <c r="O418" s="34">
        <v>3497864</v>
      </c>
      <c r="P418" s="27">
        <v>44811</v>
      </c>
      <c r="Q418" s="36">
        <v>0.56736111111111109</v>
      </c>
      <c r="R418" s="37">
        <v>48440</v>
      </c>
      <c r="S418" s="37">
        <v>17080</v>
      </c>
      <c r="T418" s="21">
        <f t="shared" si="62"/>
        <v>31360</v>
      </c>
      <c r="U418" s="22">
        <f t="shared" si="68"/>
        <v>31504530</v>
      </c>
      <c r="V418" s="117" t="s">
        <v>157</v>
      </c>
      <c r="W418" s="118" t="s">
        <v>102</v>
      </c>
      <c r="X418" s="23">
        <f t="shared" si="63"/>
        <v>-470</v>
      </c>
      <c r="Y418" s="24">
        <f t="shared" si="64"/>
        <v>-1.4765944077913918E-2</v>
      </c>
      <c r="Z418" s="25" t="str">
        <f t="shared" si="65"/>
        <v>Descargado</v>
      </c>
      <c r="AA418" s="25">
        <f t="shared" ca="1" si="66"/>
        <v>0.60069444444525288</v>
      </c>
      <c r="AB418" s="52"/>
    </row>
    <row r="419" spans="1:28" x14ac:dyDescent="0.25">
      <c r="A419" s="12">
        <v>413</v>
      </c>
      <c r="B419" s="26">
        <v>19921</v>
      </c>
      <c r="C419" s="27">
        <v>44810</v>
      </c>
      <c r="D419" s="28">
        <v>0.97777777777777775</v>
      </c>
      <c r="E419" s="29" t="s">
        <v>301</v>
      </c>
      <c r="F419" s="30" t="s">
        <v>106</v>
      </c>
      <c r="G419" s="31">
        <v>52320</v>
      </c>
      <c r="H419" s="31">
        <v>17410</v>
      </c>
      <c r="I419" s="19">
        <f t="shared" si="61"/>
        <v>34910</v>
      </c>
      <c r="J419" s="20">
        <f t="shared" si="67"/>
        <v>31554030</v>
      </c>
      <c r="K419" s="30" t="s">
        <v>55</v>
      </c>
      <c r="L419" s="32" t="s">
        <v>25</v>
      </c>
      <c r="M419" s="33">
        <v>31</v>
      </c>
      <c r="N419" s="55" t="str">
        <f t="shared" si="69"/>
        <v>T_A</v>
      </c>
      <c r="O419" s="34">
        <v>3497804</v>
      </c>
      <c r="P419" s="27">
        <v>44811</v>
      </c>
      <c r="Q419" s="36">
        <v>0.58611111111111114</v>
      </c>
      <c r="R419" s="37">
        <v>52380</v>
      </c>
      <c r="S419" s="37">
        <v>17310</v>
      </c>
      <c r="T419" s="21">
        <f t="shared" si="62"/>
        <v>35070</v>
      </c>
      <c r="U419" s="22">
        <f t="shared" si="68"/>
        <v>31539600</v>
      </c>
      <c r="V419" s="117" t="s">
        <v>157</v>
      </c>
      <c r="W419" s="118" t="s">
        <v>102</v>
      </c>
      <c r="X419" s="23">
        <f t="shared" si="63"/>
        <v>160</v>
      </c>
      <c r="Y419" s="24">
        <f t="shared" si="64"/>
        <v>4.5832139788026353E-3</v>
      </c>
      <c r="Z419" s="25" t="str">
        <f t="shared" si="65"/>
        <v>Descargado</v>
      </c>
      <c r="AA419" s="25">
        <f t="shared" ca="1" si="66"/>
        <v>0.60833333332993789</v>
      </c>
      <c r="AB419" s="52"/>
    </row>
    <row r="420" spans="1:28" x14ac:dyDescent="0.25">
      <c r="A420" s="12">
        <v>414</v>
      </c>
      <c r="B420" s="26">
        <v>19925</v>
      </c>
      <c r="C420" s="27">
        <v>44810</v>
      </c>
      <c r="D420" s="28">
        <v>0.98888888888888893</v>
      </c>
      <c r="E420" s="29" t="s">
        <v>170</v>
      </c>
      <c r="F420" s="30" t="s">
        <v>106</v>
      </c>
      <c r="G420" s="31">
        <v>48860</v>
      </c>
      <c r="H420" s="31">
        <v>17780</v>
      </c>
      <c r="I420" s="19">
        <f t="shared" si="61"/>
        <v>31080</v>
      </c>
      <c r="J420" s="20">
        <f t="shared" si="67"/>
        <v>31585110</v>
      </c>
      <c r="K420" s="30" t="s">
        <v>55</v>
      </c>
      <c r="L420" s="32" t="s">
        <v>32</v>
      </c>
      <c r="M420" s="33">
        <v>31</v>
      </c>
      <c r="N420" s="55" t="str">
        <f t="shared" si="69"/>
        <v>T_A</v>
      </c>
      <c r="O420" s="34">
        <v>3497866</v>
      </c>
      <c r="P420" s="27">
        <v>44811</v>
      </c>
      <c r="Q420" s="36">
        <v>0.58124999999999993</v>
      </c>
      <c r="R420" s="37">
        <v>48700</v>
      </c>
      <c r="S420" s="37">
        <v>17610</v>
      </c>
      <c r="T420" s="21">
        <f t="shared" si="62"/>
        <v>31090</v>
      </c>
      <c r="U420" s="22">
        <f t="shared" si="68"/>
        <v>31570690</v>
      </c>
      <c r="V420" s="117" t="s">
        <v>157</v>
      </c>
      <c r="W420" s="118" t="s">
        <v>102</v>
      </c>
      <c r="X420" s="23">
        <f t="shared" si="63"/>
        <v>10</v>
      </c>
      <c r="Y420" s="24">
        <f t="shared" si="64"/>
        <v>3.2175032175032174E-4</v>
      </c>
      <c r="Z420" s="25" t="str">
        <f t="shared" si="65"/>
        <v>Descargado</v>
      </c>
      <c r="AA420" s="25">
        <f t="shared" ca="1" si="66"/>
        <v>0.59236111111385981</v>
      </c>
      <c r="AB420" s="52"/>
    </row>
    <row r="421" spans="1:28" x14ac:dyDescent="0.25">
      <c r="A421" s="12">
        <v>415</v>
      </c>
      <c r="B421" s="26">
        <v>19928</v>
      </c>
      <c r="C421" s="27">
        <v>44810</v>
      </c>
      <c r="D421" s="28">
        <v>0.99722222222222223</v>
      </c>
      <c r="E421" s="29" t="s">
        <v>137</v>
      </c>
      <c r="F421" s="30" t="s">
        <v>106</v>
      </c>
      <c r="G421" s="31">
        <v>48640</v>
      </c>
      <c r="H421" s="31">
        <v>17840</v>
      </c>
      <c r="I421" s="19">
        <f t="shared" si="61"/>
        <v>30800</v>
      </c>
      <c r="J421" s="20">
        <f t="shared" si="67"/>
        <v>31615910</v>
      </c>
      <c r="K421" s="30" t="s">
        <v>55</v>
      </c>
      <c r="L421" s="32" t="s">
        <v>32</v>
      </c>
      <c r="M421" s="33">
        <v>31</v>
      </c>
      <c r="N421" s="55" t="str">
        <f t="shared" si="69"/>
        <v>T_A</v>
      </c>
      <c r="O421" s="34">
        <v>3497905</v>
      </c>
      <c r="P421" s="27">
        <v>44811</v>
      </c>
      <c r="Q421" s="36">
        <v>0.61944444444444446</v>
      </c>
      <c r="R421" s="37">
        <v>48720</v>
      </c>
      <c r="S421" s="37">
        <v>17730</v>
      </c>
      <c r="T421" s="21">
        <f t="shared" si="62"/>
        <v>30990</v>
      </c>
      <c r="U421" s="22">
        <f t="shared" si="68"/>
        <v>31601680</v>
      </c>
      <c r="V421" s="117" t="s">
        <v>157</v>
      </c>
      <c r="W421" s="118" t="s">
        <v>102</v>
      </c>
      <c r="X421" s="23">
        <f t="shared" si="63"/>
        <v>190</v>
      </c>
      <c r="Y421" s="24">
        <f t="shared" si="64"/>
        <v>6.1688311688311692E-3</v>
      </c>
      <c r="Z421" s="25" t="str">
        <f t="shared" si="65"/>
        <v>Descargado</v>
      </c>
      <c r="AA421" s="25">
        <f t="shared" ca="1" si="66"/>
        <v>0.62222222222044365</v>
      </c>
      <c r="AB421" s="52"/>
    </row>
    <row r="422" spans="1:28" x14ac:dyDescent="0.25">
      <c r="A422" s="12">
        <v>416</v>
      </c>
      <c r="B422" s="26">
        <v>19930</v>
      </c>
      <c r="C422" s="27">
        <v>44811</v>
      </c>
      <c r="D422" s="28">
        <v>5.5555555555555558E-3</v>
      </c>
      <c r="E422" s="29" t="s">
        <v>276</v>
      </c>
      <c r="F422" s="30" t="s">
        <v>106</v>
      </c>
      <c r="G422" s="31">
        <v>51980</v>
      </c>
      <c r="H422" s="31">
        <v>17890</v>
      </c>
      <c r="I422" s="19">
        <f t="shared" si="61"/>
        <v>34090</v>
      </c>
      <c r="J422" s="20">
        <f t="shared" si="67"/>
        <v>31650000</v>
      </c>
      <c r="K422" s="30" t="s">
        <v>55</v>
      </c>
      <c r="L422" s="32" t="s">
        <v>33</v>
      </c>
      <c r="M422" s="33">
        <v>31</v>
      </c>
      <c r="N422" s="55" t="str">
        <f t="shared" si="69"/>
        <v>T_A</v>
      </c>
      <c r="O422" s="34">
        <v>3498024</v>
      </c>
      <c r="P422" s="27">
        <v>44811</v>
      </c>
      <c r="Q422" s="36">
        <v>0.65555555555555556</v>
      </c>
      <c r="R422" s="37">
        <v>51900</v>
      </c>
      <c r="S422" s="37">
        <v>17620</v>
      </c>
      <c r="T422" s="21">
        <f t="shared" si="62"/>
        <v>34280</v>
      </c>
      <c r="U422" s="22">
        <f t="shared" si="68"/>
        <v>31635960</v>
      </c>
      <c r="V422" s="117" t="s">
        <v>157</v>
      </c>
      <c r="W422" s="118" t="s">
        <v>102</v>
      </c>
      <c r="X422" s="23">
        <f t="shared" si="63"/>
        <v>190</v>
      </c>
      <c r="Y422" s="24">
        <f t="shared" si="64"/>
        <v>5.5734819595189208E-3</v>
      </c>
      <c r="Z422" s="25" t="str">
        <f t="shared" si="65"/>
        <v>Descargado</v>
      </c>
      <c r="AA422" s="25">
        <f t="shared" ca="1" si="66"/>
        <v>0.64999999999417923</v>
      </c>
      <c r="AB422" s="52"/>
    </row>
    <row r="423" spans="1:28" x14ac:dyDescent="0.25">
      <c r="A423" s="12">
        <v>417</v>
      </c>
      <c r="B423" s="26">
        <v>19938</v>
      </c>
      <c r="C423" s="27">
        <v>44811</v>
      </c>
      <c r="D423" s="28">
        <v>5.7638888888888885E-2</v>
      </c>
      <c r="E423" s="29" t="s">
        <v>163</v>
      </c>
      <c r="F423" s="30" t="s">
        <v>106</v>
      </c>
      <c r="G423" s="31">
        <v>48200</v>
      </c>
      <c r="H423" s="31">
        <v>17160</v>
      </c>
      <c r="I423" s="19">
        <f t="shared" si="61"/>
        <v>31040</v>
      </c>
      <c r="J423" s="20">
        <f t="shared" si="67"/>
        <v>31681040</v>
      </c>
      <c r="K423" s="30" t="s">
        <v>55</v>
      </c>
      <c r="L423" s="32" t="s">
        <v>32</v>
      </c>
      <c r="M423" s="33">
        <v>31</v>
      </c>
      <c r="N423" s="55" t="str">
        <f t="shared" si="69"/>
        <v>T_A</v>
      </c>
      <c r="O423" s="34">
        <v>3498104</v>
      </c>
      <c r="P423" s="27">
        <v>44811</v>
      </c>
      <c r="Q423" s="36">
        <v>0.68263888888888891</v>
      </c>
      <c r="R423" s="37">
        <v>48120</v>
      </c>
      <c r="S423" s="37">
        <v>17050</v>
      </c>
      <c r="T423" s="21">
        <f t="shared" si="62"/>
        <v>31070</v>
      </c>
      <c r="U423" s="22">
        <f t="shared" si="68"/>
        <v>31667030</v>
      </c>
      <c r="V423" s="117" t="s">
        <v>157</v>
      </c>
      <c r="W423" s="118" t="s">
        <v>102</v>
      </c>
      <c r="X423" s="23">
        <f t="shared" si="63"/>
        <v>30</v>
      </c>
      <c r="Y423" s="24">
        <f t="shared" si="64"/>
        <v>9.6649484536082478E-4</v>
      </c>
      <c r="Z423" s="25" t="str">
        <f t="shared" si="65"/>
        <v>Descargado</v>
      </c>
      <c r="AA423" s="25">
        <f t="shared" ca="1" si="66"/>
        <v>0.625</v>
      </c>
      <c r="AB423" s="52"/>
    </row>
    <row r="424" spans="1:28" x14ac:dyDescent="0.25">
      <c r="A424" s="12">
        <v>418</v>
      </c>
      <c r="B424" s="26">
        <v>19939</v>
      </c>
      <c r="C424" s="27">
        <v>44811</v>
      </c>
      <c r="D424" s="28">
        <v>5.8333333333333327E-2</v>
      </c>
      <c r="E424" s="29" t="s">
        <v>244</v>
      </c>
      <c r="F424" s="30" t="s">
        <v>106</v>
      </c>
      <c r="G424" s="31">
        <v>51800</v>
      </c>
      <c r="H424" s="31">
        <v>16950</v>
      </c>
      <c r="I424" s="19">
        <f t="shared" si="61"/>
        <v>34850</v>
      </c>
      <c r="J424" s="20">
        <f t="shared" si="67"/>
        <v>31715890</v>
      </c>
      <c r="K424" s="30" t="s">
        <v>55</v>
      </c>
      <c r="L424" s="32" t="s">
        <v>25</v>
      </c>
      <c r="M424" s="33">
        <v>31</v>
      </c>
      <c r="N424" s="55" t="str">
        <f t="shared" si="69"/>
        <v>T_A</v>
      </c>
      <c r="O424" s="34">
        <v>3498105</v>
      </c>
      <c r="P424" s="27">
        <v>44811</v>
      </c>
      <c r="Q424" s="36">
        <v>0.70694444444444438</v>
      </c>
      <c r="R424" s="37">
        <v>51640</v>
      </c>
      <c r="S424" s="37">
        <v>16760</v>
      </c>
      <c r="T424" s="21">
        <f t="shared" si="62"/>
        <v>34880</v>
      </c>
      <c r="U424" s="22">
        <f t="shared" si="68"/>
        <v>31701910</v>
      </c>
      <c r="V424" s="117" t="s">
        <v>157</v>
      </c>
      <c r="W424" s="118" t="s">
        <v>102</v>
      </c>
      <c r="X424" s="23">
        <f t="shared" si="63"/>
        <v>30</v>
      </c>
      <c r="Y424" s="24">
        <f t="shared" si="64"/>
        <v>8.6083213773314202E-4</v>
      </c>
      <c r="Z424" s="25" t="str">
        <f t="shared" si="65"/>
        <v>Descargado</v>
      </c>
      <c r="AA424" s="25">
        <f t="shared" ca="1" si="66"/>
        <v>0.64861111110803904</v>
      </c>
      <c r="AB424" s="52"/>
    </row>
    <row r="425" spans="1:28" x14ac:dyDescent="0.25">
      <c r="A425" s="12">
        <v>419</v>
      </c>
      <c r="B425" s="26">
        <v>19963</v>
      </c>
      <c r="C425" s="27">
        <v>44811</v>
      </c>
      <c r="D425" s="28">
        <v>0.19305555555555554</v>
      </c>
      <c r="E425" s="29" t="s">
        <v>172</v>
      </c>
      <c r="F425" s="30" t="s">
        <v>106</v>
      </c>
      <c r="G425" s="31">
        <v>48700</v>
      </c>
      <c r="H425" s="31">
        <v>16830</v>
      </c>
      <c r="I425" s="19">
        <f t="shared" si="61"/>
        <v>31870</v>
      </c>
      <c r="J425" s="20">
        <f t="shared" si="67"/>
        <v>31747760</v>
      </c>
      <c r="K425" s="30" t="s">
        <v>55</v>
      </c>
      <c r="L425" s="32" t="s">
        <v>32</v>
      </c>
      <c r="M425" s="33">
        <v>33</v>
      </c>
      <c r="N425" s="55" t="str">
        <f t="shared" si="69"/>
        <v>T_A</v>
      </c>
      <c r="O425" s="34">
        <v>3498727</v>
      </c>
      <c r="P425" s="27">
        <v>44812</v>
      </c>
      <c r="Q425" s="36">
        <v>0.34930555555555554</v>
      </c>
      <c r="R425" s="37">
        <v>48740</v>
      </c>
      <c r="S425" s="37">
        <v>16760</v>
      </c>
      <c r="T425" s="21">
        <f t="shared" si="62"/>
        <v>31980</v>
      </c>
      <c r="U425" s="22">
        <f t="shared" si="68"/>
        <v>31733890</v>
      </c>
      <c r="V425" s="117" t="s">
        <v>157</v>
      </c>
      <c r="W425" s="118" t="s">
        <v>102</v>
      </c>
      <c r="X425" s="23">
        <f t="shared" si="63"/>
        <v>110</v>
      </c>
      <c r="Y425" s="24">
        <f t="shared" si="64"/>
        <v>3.4515218073423283E-3</v>
      </c>
      <c r="Z425" s="25" t="str">
        <f t="shared" si="65"/>
        <v>Descargado</v>
      </c>
      <c r="AA425" s="25">
        <f t="shared" ca="1" si="66"/>
        <v>1.15625</v>
      </c>
      <c r="AB425" s="52"/>
    </row>
    <row r="426" spans="1:28" x14ac:dyDescent="0.25">
      <c r="A426" s="12">
        <v>420</v>
      </c>
      <c r="B426" s="26">
        <v>19964</v>
      </c>
      <c r="C426" s="27">
        <v>44811</v>
      </c>
      <c r="D426" s="28">
        <v>0.31041666666666667</v>
      </c>
      <c r="E426" s="29" t="s">
        <v>289</v>
      </c>
      <c r="F426" s="30" t="s">
        <v>106</v>
      </c>
      <c r="G426" s="31">
        <v>52220</v>
      </c>
      <c r="H426" s="31">
        <v>18210</v>
      </c>
      <c r="I426" s="19">
        <f t="shared" si="61"/>
        <v>34010</v>
      </c>
      <c r="J426" s="20">
        <f t="shared" si="67"/>
        <v>31781770</v>
      </c>
      <c r="K426" s="30" t="s">
        <v>55</v>
      </c>
      <c r="L426" s="32" t="s">
        <v>25</v>
      </c>
      <c r="M426" s="33">
        <v>31</v>
      </c>
      <c r="N426" s="55" t="str">
        <f t="shared" si="69"/>
        <v>T_A</v>
      </c>
      <c r="O426" s="34">
        <v>3498165</v>
      </c>
      <c r="P426" s="27">
        <v>44811</v>
      </c>
      <c r="Q426" s="36">
        <v>0.6875</v>
      </c>
      <c r="R426" s="37">
        <v>52080</v>
      </c>
      <c r="S426" s="37">
        <v>18050</v>
      </c>
      <c r="T426" s="21">
        <f t="shared" si="62"/>
        <v>34030</v>
      </c>
      <c r="U426" s="22">
        <f t="shared" si="68"/>
        <v>31767920</v>
      </c>
      <c r="V426" s="117" t="s">
        <v>157</v>
      </c>
      <c r="W426" s="118" t="s">
        <v>102</v>
      </c>
      <c r="X426" s="23">
        <f t="shared" si="63"/>
        <v>20</v>
      </c>
      <c r="Y426" s="24">
        <f t="shared" si="64"/>
        <v>5.8806233460746834E-4</v>
      </c>
      <c r="Z426" s="25" t="str">
        <f t="shared" si="65"/>
        <v>Descargado</v>
      </c>
      <c r="AA426" s="25">
        <f t="shared" ca="1" si="66"/>
        <v>0.37708333333284827</v>
      </c>
      <c r="AB426" s="52"/>
    </row>
    <row r="427" spans="1:28" x14ac:dyDescent="0.25">
      <c r="A427" s="12">
        <v>421</v>
      </c>
      <c r="B427" s="26">
        <v>19965</v>
      </c>
      <c r="C427" s="27">
        <v>44811</v>
      </c>
      <c r="D427" s="28">
        <v>0.31180555555555556</v>
      </c>
      <c r="E427" s="29" t="s">
        <v>217</v>
      </c>
      <c r="F427" s="30" t="s">
        <v>106</v>
      </c>
      <c r="G427" s="31">
        <v>51640</v>
      </c>
      <c r="H427" s="31">
        <v>17360</v>
      </c>
      <c r="I427" s="19">
        <f t="shared" si="61"/>
        <v>34280</v>
      </c>
      <c r="J427" s="20">
        <f t="shared" si="67"/>
        <v>31816050</v>
      </c>
      <c r="K427" s="30" t="s">
        <v>55</v>
      </c>
      <c r="L427" s="32" t="s">
        <v>193</v>
      </c>
      <c r="M427" s="33">
        <v>31</v>
      </c>
      <c r="N427" s="55" t="str">
        <f t="shared" si="69"/>
        <v>T_A</v>
      </c>
      <c r="O427" s="34">
        <v>3497891</v>
      </c>
      <c r="P427" s="27">
        <v>44811</v>
      </c>
      <c r="Q427" s="36">
        <v>0.59791666666666665</v>
      </c>
      <c r="R427" s="37">
        <v>51700</v>
      </c>
      <c r="S427" s="37">
        <v>17480</v>
      </c>
      <c r="T427" s="21">
        <f t="shared" si="62"/>
        <v>34220</v>
      </c>
      <c r="U427" s="22">
        <f t="shared" si="68"/>
        <v>31802140</v>
      </c>
      <c r="V427" s="117" t="s">
        <v>157</v>
      </c>
      <c r="W427" s="118" t="s">
        <v>102</v>
      </c>
      <c r="X427" s="23">
        <f t="shared" si="63"/>
        <v>-60</v>
      </c>
      <c r="Y427" s="24">
        <f t="shared" si="64"/>
        <v>-1.750291715285881E-3</v>
      </c>
      <c r="Z427" s="25" t="str">
        <f t="shared" si="65"/>
        <v>Descargado</v>
      </c>
      <c r="AA427" s="25">
        <f t="shared" ca="1" si="66"/>
        <v>0.28611111111240461</v>
      </c>
      <c r="AB427" s="52"/>
    </row>
    <row r="428" spans="1:28" x14ac:dyDescent="0.25">
      <c r="A428" s="12">
        <v>422</v>
      </c>
      <c r="B428" s="26">
        <v>19966</v>
      </c>
      <c r="C428" s="27">
        <v>44811</v>
      </c>
      <c r="D428" s="28">
        <v>0.30902777777777779</v>
      </c>
      <c r="E428" s="29" t="s">
        <v>204</v>
      </c>
      <c r="F428" s="30" t="s">
        <v>106</v>
      </c>
      <c r="G428" s="31">
        <v>49040</v>
      </c>
      <c r="H428" s="31">
        <v>17930</v>
      </c>
      <c r="I428" s="19">
        <f t="shared" si="61"/>
        <v>31110</v>
      </c>
      <c r="J428" s="20">
        <f t="shared" si="67"/>
        <v>31847160</v>
      </c>
      <c r="K428" s="30" t="s">
        <v>69</v>
      </c>
      <c r="L428" s="32" t="s">
        <v>32</v>
      </c>
      <c r="M428" s="33">
        <v>30</v>
      </c>
      <c r="N428" s="55" t="str">
        <f t="shared" si="69"/>
        <v>T_C</v>
      </c>
      <c r="O428" s="34">
        <v>3498065</v>
      </c>
      <c r="P428" s="27">
        <v>44811</v>
      </c>
      <c r="Q428" s="36">
        <v>0.65208333333333335</v>
      </c>
      <c r="R428" s="37">
        <v>49000</v>
      </c>
      <c r="S428" s="37">
        <v>17810</v>
      </c>
      <c r="T428" s="21">
        <f t="shared" si="62"/>
        <v>31190</v>
      </c>
      <c r="U428" s="22">
        <f t="shared" si="68"/>
        <v>31833330</v>
      </c>
      <c r="V428" s="117" t="s">
        <v>158</v>
      </c>
      <c r="W428" s="118" t="s">
        <v>102</v>
      </c>
      <c r="X428" s="23">
        <f t="shared" si="63"/>
        <v>80</v>
      </c>
      <c r="Y428" s="24">
        <f t="shared" si="64"/>
        <v>2.5715204114432656E-3</v>
      </c>
      <c r="Z428" s="25" t="str">
        <f t="shared" si="65"/>
        <v>Descargado</v>
      </c>
      <c r="AA428" s="25">
        <f t="shared" ca="1" si="66"/>
        <v>0.34305555555329192</v>
      </c>
      <c r="AB428" s="52"/>
    </row>
    <row r="429" spans="1:28" x14ac:dyDescent="0.25">
      <c r="A429" s="12">
        <v>423</v>
      </c>
      <c r="B429" s="26">
        <v>19968</v>
      </c>
      <c r="C429" s="27">
        <v>44811</v>
      </c>
      <c r="D429" s="28">
        <v>0.32291666666666669</v>
      </c>
      <c r="E429" s="29" t="s">
        <v>312</v>
      </c>
      <c r="F429" s="30" t="s">
        <v>106</v>
      </c>
      <c r="G429" s="31">
        <v>51980</v>
      </c>
      <c r="H429" s="31">
        <v>17720</v>
      </c>
      <c r="I429" s="19">
        <f t="shared" si="61"/>
        <v>34260</v>
      </c>
      <c r="J429" s="20">
        <f t="shared" si="67"/>
        <v>31881420</v>
      </c>
      <c r="K429" s="30" t="s">
        <v>55</v>
      </c>
      <c r="L429" s="32" t="s">
        <v>193</v>
      </c>
      <c r="M429" s="33">
        <v>31</v>
      </c>
      <c r="N429" s="55" t="str">
        <f t="shared" si="69"/>
        <v>T_A</v>
      </c>
      <c r="O429" s="34">
        <v>3498264</v>
      </c>
      <c r="P429" s="27">
        <v>44811</v>
      </c>
      <c r="Q429" s="36">
        <v>0.7104166666666667</v>
      </c>
      <c r="R429" s="37">
        <v>52180</v>
      </c>
      <c r="S429" s="37">
        <v>17830</v>
      </c>
      <c r="T429" s="21">
        <f t="shared" si="62"/>
        <v>34350</v>
      </c>
      <c r="U429" s="22">
        <f t="shared" si="68"/>
        <v>31867680</v>
      </c>
      <c r="V429" s="117" t="s">
        <v>157</v>
      </c>
      <c r="W429" s="118" t="s">
        <v>102</v>
      </c>
      <c r="X429" s="23">
        <f t="shared" si="63"/>
        <v>90</v>
      </c>
      <c r="Y429" s="24">
        <f t="shared" si="64"/>
        <v>2.6269702276707531E-3</v>
      </c>
      <c r="Z429" s="25" t="str">
        <f t="shared" si="65"/>
        <v>Descargado</v>
      </c>
      <c r="AA429" s="25">
        <f t="shared" ca="1" si="66"/>
        <v>0.38750000000436557</v>
      </c>
      <c r="AB429" s="52"/>
    </row>
    <row r="430" spans="1:28" x14ac:dyDescent="0.25">
      <c r="A430" s="12">
        <v>424</v>
      </c>
      <c r="B430" s="26">
        <v>19971</v>
      </c>
      <c r="C430" s="27">
        <v>44811</v>
      </c>
      <c r="D430" s="28">
        <v>0.33680555555555558</v>
      </c>
      <c r="E430" s="29" t="s">
        <v>168</v>
      </c>
      <c r="F430" s="30" t="s">
        <v>106</v>
      </c>
      <c r="G430" s="31">
        <v>48380</v>
      </c>
      <c r="H430" s="31">
        <v>17550</v>
      </c>
      <c r="I430" s="19">
        <f t="shared" si="61"/>
        <v>30830</v>
      </c>
      <c r="J430" s="20">
        <f t="shared" si="67"/>
        <v>31912250</v>
      </c>
      <c r="K430" s="30" t="s">
        <v>69</v>
      </c>
      <c r="L430" s="32" t="s">
        <v>32</v>
      </c>
      <c r="M430" s="33">
        <v>30</v>
      </c>
      <c r="N430" s="55" t="str">
        <f t="shared" si="69"/>
        <v>T_C</v>
      </c>
      <c r="O430" s="34">
        <v>3498364</v>
      </c>
      <c r="P430" s="27">
        <v>44811</v>
      </c>
      <c r="Q430" s="36">
        <v>0.7270833333333333</v>
      </c>
      <c r="R430" s="37">
        <v>48300</v>
      </c>
      <c r="S430" s="37">
        <v>17440</v>
      </c>
      <c r="T430" s="21">
        <f t="shared" si="62"/>
        <v>30860</v>
      </c>
      <c r="U430" s="22">
        <f t="shared" si="68"/>
        <v>31898540</v>
      </c>
      <c r="V430" s="117" t="s">
        <v>158</v>
      </c>
      <c r="W430" s="118" t="s">
        <v>102</v>
      </c>
      <c r="X430" s="23">
        <f t="shared" si="63"/>
        <v>30</v>
      </c>
      <c r="Y430" s="24">
        <f t="shared" si="64"/>
        <v>9.7307817061303926E-4</v>
      </c>
      <c r="Z430" s="25" t="str">
        <f t="shared" si="65"/>
        <v>Descargado</v>
      </c>
      <c r="AA430" s="25">
        <f t="shared" ca="1" si="66"/>
        <v>0.39027777777664596</v>
      </c>
      <c r="AB430" s="52"/>
    </row>
    <row r="431" spans="1:28" x14ac:dyDescent="0.25">
      <c r="A431" s="12">
        <v>425</v>
      </c>
      <c r="B431" s="26">
        <v>19972</v>
      </c>
      <c r="C431" s="27">
        <v>44811</v>
      </c>
      <c r="D431" s="28">
        <v>0.35347222222222219</v>
      </c>
      <c r="E431" s="29" t="s">
        <v>325</v>
      </c>
      <c r="F431" s="30" t="s">
        <v>106</v>
      </c>
      <c r="G431" s="31">
        <v>52000</v>
      </c>
      <c r="H431" s="31">
        <v>18230</v>
      </c>
      <c r="I431" s="19">
        <f t="shared" si="61"/>
        <v>33770</v>
      </c>
      <c r="J431" s="20">
        <f t="shared" si="67"/>
        <v>31946020</v>
      </c>
      <c r="K431" s="30" t="s">
        <v>56</v>
      </c>
      <c r="L431" s="32" t="s">
        <v>32</v>
      </c>
      <c r="M431" s="33">
        <v>35</v>
      </c>
      <c r="N431" s="55" t="str">
        <f t="shared" si="69"/>
        <v>T_B</v>
      </c>
      <c r="O431" s="34">
        <v>3502024</v>
      </c>
      <c r="P431" s="27">
        <v>44813</v>
      </c>
      <c r="Q431" s="36">
        <v>0.6972222222222223</v>
      </c>
      <c r="R431" s="37">
        <v>52440</v>
      </c>
      <c r="S431" s="37">
        <v>18940</v>
      </c>
      <c r="T431" s="21">
        <f t="shared" si="62"/>
        <v>33500</v>
      </c>
      <c r="U431" s="22">
        <f t="shared" si="68"/>
        <v>31932040</v>
      </c>
      <c r="V431" s="117" t="s">
        <v>157</v>
      </c>
      <c r="W431" s="118" t="s">
        <v>102</v>
      </c>
      <c r="X431" s="23">
        <f t="shared" si="63"/>
        <v>-270</v>
      </c>
      <c r="Y431" s="24">
        <f t="shared" si="64"/>
        <v>-7.9952620669233049E-3</v>
      </c>
      <c r="Z431" s="25" t="str">
        <f t="shared" si="65"/>
        <v>Descargado</v>
      </c>
      <c r="AA431" s="25">
        <f t="shared" ca="1" si="66"/>
        <v>2.34375</v>
      </c>
      <c r="AB431" s="52"/>
    </row>
    <row r="432" spans="1:28" x14ac:dyDescent="0.25">
      <c r="A432" s="12">
        <v>426</v>
      </c>
      <c r="B432" s="26">
        <v>19974</v>
      </c>
      <c r="C432" s="27">
        <v>44811</v>
      </c>
      <c r="D432" s="28">
        <v>0.37291666666666662</v>
      </c>
      <c r="E432" s="29" t="s">
        <v>246</v>
      </c>
      <c r="F432" s="30" t="s">
        <v>106</v>
      </c>
      <c r="G432" s="31">
        <v>51980</v>
      </c>
      <c r="H432" s="31">
        <v>17070</v>
      </c>
      <c r="I432" s="19">
        <f t="shared" si="61"/>
        <v>34910</v>
      </c>
      <c r="J432" s="20">
        <f t="shared" si="67"/>
        <v>31980930</v>
      </c>
      <c r="K432" s="30" t="s">
        <v>56</v>
      </c>
      <c r="L432" s="32" t="s">
        <v>193</v>
      </c>
      <c r="M432" s="33">
        <v>32</v>
      </c>
      <c r="N432" s="55" t="str">
        <f t="shared" si="69"/>
        <v>T_B</v>
      </c>
      <c r="O432" s="34">
        <v>3498464</v>
      </c>
      <c r="P432" s="27">
        <v>44811</v>
      </c>
      <c r="Q432" s="36">
        <v>0.75347222222222221</v>
      </c>
      <c r="R432" s="37">
        <v>52120</v>
      </c>
      <c r="S432" s="37">
        <v>17090</v>
      </c>
      <c r="T432" s="21">
        <f t="shared" si="62"/>
        <v>35030</v>
      </c>
      <c r="U432" s="22">
        <f t="shared" si="68"/>
        <v>31967070</v>
      </c>
      <c r="V432" s="117" t="s">
        <v>157</v>
      </c>
      <c r="W432" s="118" t="s">
        <v>102</v>
      </c>
      <c r="X432" s="23">
        <f t="shared" si="63"/>
        <v>120</v>
      </c>
      <c r="Y432" s="24">
        <f t="shared" si="64"/>
        <v>3.4374104841019765E-3</v>
      </c>
      <c r="Z432" s="25" t="str">
        <f t="shared" si="65"/>
        <v>Descargado</v>
      </c>
      <c r="AA432" s="25">
        <f t="shared" ca="1" si="66"/>
        <v>0.38055555555183673</v>
      </c>
      <c r="AB432" s="52"/>
    </row>
    <row r="433" spans="1:28" x14ac:dyDescent="0.25">
      <c r="A433" s="12">
        <v>427</v>
      </c>
      <c r="B433" s="26">
        <v>19975</v>
      </c>
      <c r="C433" s="27">
        <v>44811</v>
      </c>
      <c r="D433" s="28">
        <v>0.39444444444444443</v>
      </c>
      <c r="E433" s="29" t="s">
        <v>211</v>
      </c>
      <c r="F433" s="30" t="s">
        <v>106</v>
      </c>
      <c r="G433" s="31">
        <v>52480</v>
      </c>
      <c r="H433" s="31">
        <v>17650</v>
      </c>
      <c r="I433" s="19">
        <f t="shared" si="61"/>
        <v>34830</v>
      </c>
      <c r="J433" s="20">
        <f t="shared" si="67"/>
        <v>32015760</v>
      </c>
      <c r="K433" s="30" t="s">
        <v>56</v>
      </c>
      <c r="L433" s="32" t="s">
        <v>193</v>
      </c>
      <c r="M433" s="33">
        <v>32</v>
      </c>
      <c r="N433" s="55" t="str">
        <f t="shared" si="69"/>
        <v>T_B</v>
      </c>
      <c r="O433" s="34">
        <v>3498424</v>
      </c>
      <c r="P433" s="27">
        <v>44811</v>
      </c>
      <c r="Q433" s="36">
        <v>0.74791666666666667</v>
      </c>
      <c r="R433" s="37">
        <v>52640</v>
      </c>
      <c r="S433" s="37">
        <v>17680</v>
      </c>
      <c r="T433" s="21">
        <f t="shared" si="62"/>
        <v>34960</v>
      </c>
      <c r="U433" s="22">
        <f t="shared" si="68"/>
        <v>32002030</v>
      </c>
      <c r="V433" s="117" t="s">
        <v>157</v>
      </c>
      <c r="W433" s="118" t="s">
        <v>102</v>
      </c>
      <c r="X433" s="23">
        <f t="shared" si="63"/>
        <v>130</v>
      </c>
      <c r="Y433" s="24">
        <f t="shared" si="64"/>
        <v>3.7324145851277634E-3</v>
      </c>
      <c r="Z433" s="25" t="str">
        <f t="shared" si="65"/>
        <v>Descargado</v>
      </c>
      <c r="AA433" s="25">
        <f t="shared" ca="1" si="66"/>
        <v>0.35347222222480923</v>
      </c>
      <c r="AB433" s="52"/>
    </row>
    <row r="434" spans="1:28" x14ac:dyDescent="0.25">
      <c r="A434" s="12">
        <v>428</v>
      </c>
      <c r="B434" s="26">
        <v>19976</v>
      </c>
      <c r="C434" s="27">
        <v>44811</v>
      </c>
      <c r="D434" s="28">
        <v>0.37986111111111115</v>
      </c>
      <c r="E434" s="29" t="s">
        <v>288</v>
      </c>
      <c r="F434" s="30" t="s">
        <v>106</v>
      </c>
      <c r="G434" s="31">
        <v>48740</v>
      </c>
      <c r="H434" s="31">
        <v>17300</v>
      </c>
      <c r="I434" s="19">
        <f t="shared" si="61"/>
        <v>31440</v>
      </c>
      <c r="J434" s="20">
        <f t="shared" si="67"/>
        <v>32047200</v>
      </c>
      <c r="K434" s="30" t="s">
        <v>56</v>
      </c>
      <c r="L434" s="32" t="s">
        <v>32</v>
      </c>
      <c r="M434" s="33">
        <v>32</v>
      </c>
      <c r="N434" s="55" t="str">
        <f t="shared" si="69"/>
        <v>T_B</v>
      </c>
      <c r="O434" s="34">
        <v>3498224</v>
      </c>
      <c r="P434" s="27">
        <v>44811</v>
      </c>
      <c r="Q434" s="36">
        <v>0.69166666666666676</v>
      </c>
      <c r="R434" s="37">
        <v>48640</v>
      </c>
      <c r="S434" s="37">
        <v>17110</v>
      </c>
      <c r="T434" s="21">
        <f t="shared" si="62"/>
        <v>31530</v>
      </c>
      <c r="U434" s="22">
        <f t="shared" si="68"/>
        <v>32033560</v>
      </c>
      <c r="V434" s="117" t="s">
        <v>157</v>
      </c>
      <c r="W434" s="118" t="s">
        <v>102</v>
      </c>
      <c r="X434" s="23">
        <f t="shared" si="63"/>
        <v>90</v>
      </c>
      <c r="Y434" s="24">
        <f t="shared" si="64"/>
        <v>2.8625954198473282E-3</v>
      </c>
      <c r="Z434" s="25" t="str">
        <f t="shared" si="65"/>
        <v>Descargado</v>
      </c>
      <c r="AA434" s="25">
        <f t="shared" ca="1" si="66"/>
        <v>0.31180555555329192</v>
      </c>
      <c r="AB434" s="52"/>
    </row>
    <row r="435" spans="1:28" x14ac:dyDescent="0.25">
      <c r="A435" s="12">
        <v>429</v>
      </c>
      <c r="B435" s="26">
        <v>19979</v>
      </c>
      <c r="C435" s="27">
        <v>44811</v>
      </c>
      <c r="D435" s="28">
        <v>0.41666666666666669</v>
      </c>
      <c r="E435" s="29" t="s">
        <v>247</v>
      </c>
      <c r="F435" s="30" t="s">
        <v>106</v>
      </c>
      <c r="G435" s="31">
        <v>48860</v>
      </c>
      <c r="H435" s="31">
        <v>16900</v>
      </c>
      <c r="I435" s="19">
        <f t="shared" si="61"/>
        <v>31960</v>
      </c>
      <c r="J435" s="20">
        <f t="shared" si="67"/>
        <v>32079160</v>
      </c>
      <c r="K435" s="30" t="s">
        <v>56</v>
      </c>
      <c r="L435" s="32" t="s">
        <v>32</v>
      </c>
      <c r="M435" s="33">
        <v>32</v>
      </c>
      <c r="N435" s="55" t="str">
        <f t="shared" si="69"/>
        <v>T_B</v>
      </c>
      <c r="O435" s="34">
        <v>3498524</v>
      </c>
      <c r="P435" s="27">
        <v>44811</v>
      </c>
      <c r="Q435" s="36">
        <v>0.78194444444444444</v>
      </c>
      <c r="R435" s="37">
        <v>48740</v>
      </c>
      <c r="S435" s="37">
        <v>16780</v>
      </c>
      <c r="T435" s="21">
        <f t="shared" si="62"/>
        <v>31960</v>
      </c>
      <c r="U435" s="22">
        <f t="shared" si="68"/>
        <v>32065520</v>
      </c>
      <c r="V435" s="117" t="s">
        <v>157</v>
      </c>
      <c r="W435" s="118" t="s">
        <v>102</v>
      </c>
      <c r="X435" s="23">
        <f t="shared" si="63"/>
        <v>1.0000000000000001E-5</v>
      </c>
      <c r="Y435" s="24">
        <f t="shared" si="64"/>
        <v>0</v>
      </c>
      <c r="Z435" s="25" t="str">
        <f t="shared" si="65"/>
        <v>Descargado</v>
      </c>
      <c r="AA435" s="25">
        <f t="shared" ca="1" si="66"/>
        <v>0.36527777778246673</v>
      </c>
      <c r="AB435" s="52"/>
    </row>
    <row r="436" spans="1:28" x14ac:dyDescent="0.25">
      <c r="A436" s="12">
        <v>430</v>
      </c>
      <c r="B436" s="26">
        <v>19980</v>
      </c>
      <c r="C436" s="27">
        <v>44811</v>
      </c>
      <c r="D436" s="28">
        <v>0.4284722222222222</v>
      </c>
      <c r="E436" s="29" t="s">
        <v>300</v>
      </c>
      <c r="F436" s="30" t="s">
        <v>106</v>
      </c>
      <c r="G436" s="31">
        <v>51580</v>
      </c>
      <c r="H436" s="31">
        <v>17370</v>
      </c>
      <c r="I436" s="19">
        <f t="shared" si="61"/>
        <v>34210</v>
      </c>
      <c r="J436" s="20">
        <f t="shared" si="67"/>
        <v>32113370</v>
      </c>
      <c r="K436" s="30" t="s">
        <v>56</v>
      </c>
      <c r="L436" s="32" t="s">
        <v>25</v>
      </c>
      <c r="M436" s="33">
        <v>32</v>
      </c>
      <c r="N436" s="55" t="str">
        <f t="shared" si="69"/>
        <v>T_B</v>
      </c>
      <c r="O436" s="34">
        <v>3498324</v>
      </c>
      <c r="P436" s="27">
        <v>44811</v>
      </c>
      <c r="Q436" s="36">
        <v>0.73263888888888884</v>
      </c>
      <c r="R436" s="37">
        <v>51460</v>
      </c>
      <c r="S436" s="37">
        <v>17290</v>
      </c>
      <c r="T436" s="21">
        <f t="shared" si="62"/>
        <v>34170</v>
      </c>
      <c r="U436" s="22">
        <f t="shared" si="68"/>
        <v>32099690</v>
      </c>
      <c r="V436" s="117" t="s">
        <v>157</v>
      </c>
      <c r="W436" s="118" t="s">
        <v>102</v>
      </c>
      <c r="X436" s="23">
        <f t="shared" si="63"/>
        <v>-40</v>
      </c>
      <c r="Y436" s="24">
        <f t="shared" si="64"/>
        <v>-1.1692487576731949E-3</v>
      </c>
      <c r="Z436" s="25" t="str">
        <f t="shared" si="65"/>
        <v>Descargado</v>
      </c>
      <c r="AA436" s="25">
        <f t="shared" ca="1" si="66"/>
        <v>0.30416666666860692</v>
      </c>
      <c r="AB436" s="52"/>
    </row>
    <row r="437" spans="1:28" x14ac:dyDescent="0.25">
      <c r="A437" s="12">
        <v>431</v>
      </c>
      <c r="B437" s="26">
        <v>19998</v>
      </c>
      <c r="C437" s="27">
        <v>44811</v>
      </c>
      <c r="D437" s="28">
        <v>0.56805555555555554</v>
      </c>
      <c r="E437" s="29" t="s">
        <v>203</v>
      </c>
      <c r="F437" s="30" t="s">
        <v>106</v>
      </c>
      <c r="G437" s="31">
        <v>52100</v>
      </c>
      <c r="H437" s="31">
        <v>17620</v>
      </c>
      <c r="I437" s="19">
        <f t="shared" si="61"/>
        <v>34480</v>
      </c>
      <c r="J437" s="20">
        <f t="shared" si="67"/>
        <v>32147850</v>
      </c>
      <c r="K437" s="30" t="s">
        <v>56</v>
      </c>
      <c r="L437" s="32" t="s">
        <v>193</v>
      </c>
      <c r="M437" s="33">
        <v>32</v>
      </c>
      <c r="N437" s="55" t="str">
        <f t="shared" si="69"/>
        <v>T_B</v>
      </c>
      <c r="O437" s="34">
        <v>3498584</v>
      </c>
      <c r="P437" s="27">
        <v>44811</v>
      </c>
      <c r="Q437" s="36">
        <v>0.84583333333333333</v>
      </c>
      <c r="R437" s="37">
        <v>52260</v>
      </c>
      <c r="S437" s="37">
        <v>17690</v>
      </c>
      <c r="T437" s="21">
        <f t="shared" si="62"/>
        <v>34570</v>
      </c>
      <c r="U437" s="22">
        <f t="shared" si="68"/>
        <v>32134260</v>
      </c>
      <c r="V437" s="117" t="s">
        <v>157</v>
      </c>
      <c r="W437" s="118" t="s">
        <v>102</v>
      </c>
      <c r="X437" s="23">
        <f t="shared" si="63"/>
        <v>90</v>
      </c>
      <c r="Y437" s="24">
        <f t="shared" si="64"/>
        <v>2.6102088167053363E-3</v>
      </c>
      <c r="Z437" s="25" t="str">
        <f t="shared" si="65"/>
        <v>Descargado</v>
      </c>
      <c r="AA437" s="25">
        <f t="shared" ca="1" si="66"/>
        <v>0.27777777777373558</v>
      </c>
      <c r="AB437" s="52"/>
    </row>
    <row r="438" spans="1:28" x14ac:dyDescent="0.25">
      <c r="A438" s="12">
        <v>432</v>
      </c>
      <c r="B438" s="26">
        <v>20012</v>
      </c>
      <c r="C438" s="27">
        <v>44811</v>
      </c>
      <c r="D438" s="28">
        <v>0.61319444444444449</v>
      </c>
      <c r="E438" s="29" t="s">
        <v>192</v>
      </c>
      <c r="F438" s="30" t="s">
        <v>106</v>
      </c>
      <c r="G438" s="31">
        <v>52120</v>
      </c>
      <c r="H438" s="31">
        <v>17340</v>
      </c>
      <c r="I438" s="19">
        <f t="shared" si="61"/>
        <v>34780</v>
      </c>
      <c r="J438" s="20">
        <f t="shared" si="67"/>
        <v>32182630</v>
      </c>
      <c r="K438" s="30" t="s">
        <v>56</v>
      </c>
      <c r="L438" s="32" t="s">
        <v>193</v>
      </c>
      <c r="M438" s="33">
        <v>32</v>
      </c>
      <c r="N438" s="55" t="str">
        <f t="shared" si="69"/>
        <v>T_B</v>
      </c>
      <c r="O438" s="34">
        <v>3498624</v>
      </c>
      <c r="P438" s="27">
        <v>44811</v>
      </c>
      <c r="Q438" s="36">
        <v>0.91111111111111109</v>
      </c>
      <c r="R438" s="37">
        <v>52280</v>
      </c>
      <c r="S438" s="37">
        <v>17370</v>
      </c>
      <c r="T438" s="21">
        <f t="shared" si="62"/>
        <v>34910</v>
      </c>
      <c r="U438" s="22">
        <f t="shared" si="68"/>
        <v>32169170</v>
      </c>
      <c r="V438" s="117" t="s">
        <v>157</v>
      </c>
      <c r="W438" s="118" t="s">
        <v>102</v>
      </c>
      <c r="X438" s="23">
        <f t="shared" si="63"/>
        <v>130</v>
      </c>
      <c r="Y438" s="24">
        <f t="shared" si="64"/>
        <v>3.7377803335250145E-3</v>
      </c>
      <c r="Z438" s="25" t="str">
        <f t="shared" si="65"/>
        <v>Descargado</v>
      </c>
      <c r="AA438" s="25">
        <f t="shared" ca="1" si="66"/>
        <v>0.29791666667006211</v>
      </c>
      <c r="AB438" s="52"/>
    </row>
    <row r="439" spans="1:28" x14ac:dyDescent="0.25">
      <c r="A439" s="12">
        <v>433</v>
      </c>
      <c r="B439" s="26">
        <v>20020</v>
      </c>
      <c r="C439" s="27">
        <v>44811</v>
      </c>
      <c r="D439" s="28">
        <v>0.64444444444444449</v>
      </c>
      <c r="E439" s="29" t="s">
        <v>186</v>
      </c>
      <c r="F439" s="30" t="s">
        <v>106</v>
      </c>
      <c r="G439" s="31">
        <v>49060</v>
      </c>
      <c r="H439" s="31">
        <v>17330</v>
      </c>
      <c r="I439" s="19">
        <f t="shared" si="61"/>
        <v>31730</v>
      </c>
      <c r="J439" s="20">
        <f t="shared" si="67"/>
        <v>32214360</v>
      </c>
      <c r="K439" s="30" t="s">
        <v>56</v>
      </c>
      <c r="L439" s="32" t="s">
        <v>32</v>
      </c>
      <c r="M439" s="33">
        <v>32</v>
      </c>
      <c r="N439" s="55" t="str">
        <f t="shared" si="69"/>
        <v>T_B</v>
      </c>
      <c r="O439" s="34">
        <v>3498724</v>
      </c>
      <c r="P439" s="27">
        <v>44812</v>
      </c>
      <c r="Q439" s="36">
        <v>0.33263888888888887</v>
      </c>
      <c r="R439" s="37">
        <v>49000</v>
      </c>
      <c r="S439" s="37">
        <v>17250</v>
      </c>
      <c r="T439" s="21">
        <f t="shared" si="62"/>
        <v>31750</v>
      </c>
      <c r="U439" s="22">
        <f t="shared" si="68"/>
        <v>32200920</v>
      </c>
      <c r="V439" s="117" t="s">
        <v>157</v>
      </c>
      <c r="W439" s="118" t="s">
        <v>102</v>
      </c>
      <c r="X439" s="23">
        <f t="shared" si="63"/>
        <v>20</v>
      </c>
      <c r="Y439" s="24">
        <f t="shared" si="64"/>
        <v>6.3031831074692715E-4</v>
      </c>
      <c r="Z439" s="25" t="str">
        <f t="shared" si="65"/>
        <v>Descargado</v>
      </c>
      <c r="AA439" s="25">
        <f t="shared" ca="1" si="66"/>
        <v>0.68819444444670808</v>
      </c>
      <c r="AB439" s="52"/>
    </row>
    <row r="440" spans="1:28" x14ac:dyDescent="0.25">
      <c r="A440" s="12">
        <v>434</v>
      </c>
      <c r="B440" s="26">
        <v>20021</v>
      </c>
      <c r="C440" s="27">
        <v>44811</v>
      </c>
      <c r="D440" s="28">
        <v>0.64930555555555558</v>
      </c>
      <c r="E440" s="29" t="s">
        <v>236</v>
      </c>
      <c r="F440" s="30" t="s">
        <v>106</v>
      </c>
      <c r="G440" s="31">
        <v>48580</v>
      </c>
      <c r="H440" s="31">
        <v>17320</v>
      </c>
      <c r="I440" s="19">
        <f t="shared" si="61"/>
        <v>31260</v>
      </c>
      <c r="J440" s="20">
        <f t="shared" si="67"/>
        <v>32245620</v>
      </c>
      <c r="K440" s="30" t="s">
        <v>56</v>
      </c>
      <c r="L440" s="32" t="s">
        <v>32</v>
      </c>
      <c r="M440" s="33">
        <v>32</v>
      </c>
      <c r="N440" s="55" t="str">
        <f t="shared" si="69"/>
        <v>T_B</v>
      </c>
      <c r="O440" s="34">
        <v>3498744</v>
      </c>
      <c r="P440" s="27">
        <v>44812</v>
      </c>
      <c r="Q440" s="36">
        <v>0.35694444444444445</v>
      </c>
      <c r="R440" s="37">
        <v>48460</v>
      </c>
      <c r="S440" s="37">
        <v>17260</v>
      </c>
      <c r="T440" s="21">
        <f t="shared" si="62"/>
        <v>31200</v>
      </c>
      <c r="U440" s="22">
        <f t="shared" si="68"/>
        <v>32232120</v>
      </c>
      <c r="V440" s="117" t="s">
        <v>157</v>
      </c>
      <c r="W440" s="118" t="s">
        <v>102</v>
      </c>
      <c r="X440" s="23">
        <f t="shared" si="63"/>
        <v>-60</v>
      </c>
      <c r="Y440" s="24">
        <f t="shared" si="64"/>
        <v>-1.9193857965451055E-3</v>
      </c>
      <c r="Z440" s="25" t="str">
        <f t="shared" si="65"/>
        <v>Descargado</v>
      </c>
      <c r="AA440" s="25">
        <f t="shared" ca="1" si="66"/>
        <v>0.70763888888905058</v>
      </c>
      <c r="AB440" s="52"/>
    </row>
    <row r="441" spans="1:28" x14ac:dyDescent="0.25">
      <c r="A441" s="12">
        <v>435</v>
      </c>
      <c r="B441" s="26">
        <v>20024</v>
      </c>
      <c r="C441" s="27">
        <v>44811</v>
      </c>
      <c r="D441" s="28">
        <v>0.66319444444444442</v>
      </c>
      <c r="E441" s="29" t="s">
        <v>178</v>
      </c>
      <c r="F441" s="30" t="s">
        <v>106</v>
      </c>
      <c r="G441" s="31">
        <v>48980</v>
      </c>
      <c r="H441" s="31">
        <v>17600</v>
      </c>
      <c r="I441" s="19">
        <f t="shared" si="61"/>
        <v>31380</v>
      </c>
      <c r="J441" s="20">
        <f t="shared" si="67"/>
        <v>32277000</v>
      </c>
      <c r="K441" s="30" t="s">
        <v>56</v>
      </c>
      <c r="L441" s="32" t="s">
        <v>32</v>
      </c>
      <c r="M441" s="33">
        <v>32</v>
      </c>
      <c r="N441" s="55" t="str">
        <f t="shared" si="69"/>
        <v>T_B</v>
      </c>
      <c r="O441" s="34">
        <v>3498644</v>
      </c>
      <c r="P441" s="35">
        <v>44811</v>
      </c>
      <c r="Q441" s="36">
        <v>0.92986111111111114</v>
      </c>
      <c r="R441" s="37">
        <v>48920</v>
      </c>
      <c r="S441" s="37">
        <v>17500</v>
      </c>
      <c r="T441" s="21">
        <f t="shared" si="62"/>
        <v>31420</v>
      </c>
      <c r="U441" s="22">
        <f t="shared" si="68"/>
        <v>32263540</v>
      </c>
      <c r="V441" s="117" t="s">
        <v>157</v>
      </c>
      <c r="W441" s="118" t="s">
        <v>102</v>
      </c>
      <c r="X441" s="23">
        <f t="shared" si="63"/>
        <v>40</v>
      </c>
      <c r="Y441" s="24">
        <f t="shared" si="64"/>
        <v>1.2746972594008922E-3</v>
      </c>
      <c r="Z441" s="25" t="str">
        <f t="shared" si="65"/>
        <v>Descargado</v>
      </c>
      <c r="AA441" s="25">
        <f t="shared" ca="1" si="66"/>
        <v>0.26666666666278616</v>
      </c>
      <c r="AB441" s="52"/>
    </row>
    <row r="442" spans="1:28" x14ac:dyDescent="0.25">
      <c r="A442" s="12">
        <v>436</v>
      </c>
      <c r="B442" s="26">
        <v>20025</v>
      </c>
      <c r="C442" s="27">
        <v>44811</v>
      </c>
      <c r="D442" s="28">
        <v>0.67847222222222225</v>
      </c>
      <c r="E442" s="29" t="s">
        <v>202</v>
      </c>
      <c r="F442" s="30" t="s">
        <v>106</v>
      </c>
      <c r="G442" s="31">
        <v>48280</v>
      </c>
      <c r="H442" s="31">
        <v>17830</v>
      </c>
      <c r="I442" s="19">
        <f t="shared" si="61"/>
        <v>30450</v>
      </c>
      <c r="J442" s="20">
        <f t="shared" si="67"/>
        <v>32307450</v>
      </c>
      <c r="K442" s="30" t="s">
        <v>56</v>
      </c>
      <c r="L442" s="32" t="s">
        <v>32</v>
      </c>
      <c r="M442" s="33">
        <v>32</v>
      </c>
      <c r="N442" s="55" t="str">
        <f t="shared" si="69"/>
        <v>T_B</v>
      </c>
      <c r="O442" s="34">
        <v>3498766</v>
      </c>
      <c r="P442" s="27">
        <v>44812</v>
      </c>
      <c r="Q442" s="36">
        <v>0.375</v>
      </c>
      <c r="R442" s="37">
        <v>48120</v>
      </c>
      <c r="S442" s="37">
        <v>17620</v>
      </c>
      <c r="T442" s="21">
        <f t="shared" si="62"/>
        <v>30500</v>
      </c>
      <c r="U442" s="22">
        <f t="shared" si="68"/>
        <v>32294040</v>
      </c>
      <c r="V442" s="117" t="s">
        <v>157</v>
      </c>
      <c r="W442" s="118" t="s">
        <v>102</v>
      </c>
      <c r="X442" s="23">
        <f t="shared" si="63"/>
        <v>50</v>
      </c>
      <c r="Y442" s="24">
        <f t="shared" si="64"/>
        <v>1.6420361247947454E-3</v>
      </c>
      <c r="Z442" s="25" t="str">
        <f t="shared" si="65"/>
        <v>Descargado</v>
      </c>
      <c r="AA442" s="25">
        <f t="shared" ca="1" si="66"/>
        <v>0.69652777777810115</v>
      </c>
      <c r="AB442" s="52"/>
    </row>
    <row r="443" spans="1:28" x14ac:dyDescent="0.25">
      <c r="A443" s="12">
        <v>437</v>
      </c>
      <c r="B443" s="26">
        <v>20027</v>
      </c>
      <c r="C443" s="27">
        <v>44811</v>
      </c>
      <c r="D443" s="28">
        <v>0.68472222222222223</v>
      </c>
      <c r="E443" s="29" t="s">
        <v>317</v>
      </c>
      <c r="F443" s="30" t="s">
        <v>106</v>
      </c>
      <c r="G443" s="31">
        <v>51860</v>
      </c>
      <c r="H443" s="31">
        <v>17340</v>
      </c>
      <c r="I443" s="19">
        <f t="shared" si="61"/>
        <v>34520</v>
      </c>
      <c r="J443" s="20">
        <f t="shared" si="67"/>
        <v>32341970</v>
      </c>
      <c r="K443" s="30" t="s">
        <v>56</v>
      </c>
      <c r="L443" s="32" t="s">
        <v>32</v>
      </c>
      <c r="M443" s="33">
        <v>32</v>
      </c>
      <c r="N443" s="55" t="str">
        <f t="shared" si="69"/>
        <v>T_B</v>
      </c>
      <c r="O443" s="34">
        <v>3498864</v>
      </c>
      <c r="P443" s="27">
        <v>44812</v>
      </c>
      <c r="Q443" s="36">
        <v>0.40486111111111112</v>
      </c>
      <c r="R443" s="37">
        <v>51460</v>
      </c>
      <c r="S443" s="37">
        <v>17310</v>
      </c>
      <c r="T443" s="21">
        <f t="shared" si="62"/>
        <v>34150</v>
      </c>
      <c r="U443" s="22">
        <f t="shared" si="68"/>
        <v>32328190</v>
      </c>
      <c r="V443" s="117" t="s">
        <v>157</v>
      </c>
      <c r="W443" s="118" t="s">
        <v>102</v>
      </c>
      <c r="X443" s="23">
        <f t="shared" si="63"/>
        <v>-370</v>
      </c>
      <c r="Y443" s="24">
        <f t="shared" si="64"/>
        <v>-1.0718424101969872E-2</v>
      </c>
      <c r="Z443" s="25" t="str">
        <f t="shared" si="65"/>
        <v>Descargado</v>
      </c>
      <c r="AA443" s="25">
        <f t="shared" ca="1" si="66"/>
        <v>0.72013888889341615</v>
      </c>
      <c r="AB443" s="52"/>
    </row>
    <row r="444" spans="1:28" x14ac:dyDescent="0.25">
      <c r="A444" s="12">
        <v>438</v>
      </c>
      <c r="B444" s="26">
        <v>20028</v>
      </c>
      <c r="C444" s="27">
        <v>44811</v>
      </c>
      <c r="D444" s="28">
        <v>0.70138888888888884</v>
      </c>
      <c r="E444" s="29" t="s">
        <v>167</v>
      </c>
      <c r="F444" s="30" t="s">
        <v>106</v>
      </c>
      <c r="G444" s="31">
        <v>49060</v>
      </c>
      <c r="H444" s="31">
        <v>17400</v>
      </c>
      <c r="I444" s="19">
        <f t="shared" si="61"/>
        <v>31660</v>
      </c>
      <c r="J444" s="20">
        <f t="shared" si="67"/>
        <v>32373630</v>
      </c>
      <c r="K444" s="30" t="s">
        <v>56</v>
      </c>
      <c r="L444" s="32" t="s">
        <v>32</v>
      </c>
      <c r="M444" s="33">
        <v>32</v>
      </c>
      <c r="N444" s="55" t="str">
        <f t="shared" si="69"/>
        <v>T_B</v>
      </c>
      <c r="O444" s="34">
        <v>3499344</v>
      </c>
      <c r="P444" s="27">
        <v>44812</v>
      </c>
      <c r="Q444" s="36">
        <v>0.59375</v>
      </c>
      <c r="R444" s="37">
        <v>49160</v>
      </c>
      <c r="S444" s="37">
        <v>17490</v>
      </c>
      <c r="T444" s="21">
        <f t="shared" si="62"/>
        <v>31670</v>
      </c>
      <c r="U444" s="22">
        <f t="shared" si="68"/>
        <v>32359860</v>
      </c>
      <c r="V444" s="117" t="s">
        <v>157</v>
      </c>
      <c r="W444" s="118" t="s">
        <v>102</v>
      </c>
      <c r="X444" s="23">
        <f t="shared" si="63"/>
        <v>10</v>
      </c>
      <c r="Y444" s="24">
        <f t="shared" si="64"/>
        <v>3.1585596967782689E-4</v>
      </c>
      <c r="Z444" s="25" t="str">
        <f t="shared" si="65"/>
        <v>Descargado</v>
      </c>
      <c r="AA444" s="25">
        <f t="shared" ca="1" si="66"/>
        <v>0.89236111110949423</v>
      </c>
      <c r="AB444" s="52"/>
    </row>
    <row r="445" spans="1:28" x14ac:dyDescent="0.25">
      <c r="A445" s="12">
        <v>439</v>
      </c>
      <c r="B445" s="26">
        <v>20029</v>
      </c>
      <c r="C445" s="27">
        <v>44811</v>
      </c>
      <c r="D445" s="28">
        <v>0.69930555555555562</v>
      </c>
      <c r="E445" s="29" t="s">
        <v>320</v>
      </c>
      <c r="F445" s="30" t="s">
        <v>106</v>
      </c>
      <c r="G445" s="31">
        <v>52100</v>
      </c>
      <c r="H445" s="31">
        <v>18270</v>
      </c>
      <c r="I445" s="19">
        <f t="shared" si="61"/>
        <v>33830</v>
      </c>
      <c r="J445" s="20">
        <f t="shared" si="67"/>
        <v>32407460</v>
      </c>
      <c r="K445" s="30" t="s">
        <v>55</v>
      </c>
      <c r="L445" s="32" t="s">
        <v>32</v>
      </c>
      <c r="M445" s="33">
        <v>33</v>
      </c>
      <c r="N445" s="55" t="str">
        <f t="shared" si="69"/>
        <v>T_A</v>
      </c>
      <c r="O445" s="34">
        <v>3498725</v>
      </c>
      <c r="P445" s="27">
        <v>44812</v>
      </c>
      <c r="Q445" s="36">
        <v>0.34583333333333338</v>
      </c>
      <c r="R445" s="37">
        <v>51920</v>
      </c>
      <c r="S445" s="37">
        <v>18130</v>
      </c>
      <c r="T445" s="21">
        <f t="shared" si="62"/>
        <v>33790</v>
      </c>
      <c r="U445" s="22">
        <f t="shared" si="68"/>
        <v>32393650</v>
      </c>
      <c r="V445" s="117" t="s">
        <v>157</v>
      </c>
      <c r="W445" s="118" t="s">
        <v>102</v>
      </c>
      <c r="X445" s="23">
        <f t="shared" si="63"/>
        <v>-40</v>
      </c>
      <c r="Y445" s="24">
        <f t="shared" si="64"/>
        <v>-1.1823825007389892E-3</v>
      </c>
      <c r="Z445" s="25" t="str">
        <f t="shared" si="65"/>
        <v>Descargado</v>
      </c>
      <c r="AA445" s="25">
        <f t="shared" ca="1" si="66"/>
        <v>0.64652777777519077</v>
      </c>
      <c r="AB445" s="52"/>
    </row>
    <row r="446" spans="1:28" x14ac:dyDescent="0.25">
      <c r="A446" s="12">
        <v>440</v>
      </c>
      <c r="B446" s="26">
        <v>20030</v>
      </c>
      <c r="C446" s="27">
        <v>44811</v>
      </c>
      <c r="D446" s="28">
        <v>0.70763888888888893</v>
      </c>
      <c r="E446" s="29" t="s">
        <v>283</v>
      </c>
      <c r="F446" s="30" t="s">
        <v>106</v>
      </c>
      <c r="G446" s="31">
        <v>51420</v>
      </c>
      <c r="H446" s="31">
        <v>17270</v>
      </c>
      <c r="I446" s="19">
        <f t="shared" si="61"/>
        <v>34150</v>
      </c>
      <c r="J446" s="20">
        <f t="shared" si="67"/>
        <v>32441610</v>
      </c>
      <c r="K446" s="30" t="s">
        <v>56</v>
      </c>
      <c r="L446" s="32" t="s">
        <v>25</v>
      </c>
      <c r="M446" s="33">
        <v>32</v>
      </c>
      <c r="N446" s="55" t="str">
        <f t="shared" si="69"/>
        <v>T_B</v>
      </c>
      <c r="O446" s="34">
        <v>3499385</v>
      </c>
      <c r="P446" s="27">
        <v>44812</v>
      </c>
      <c r="Q446" s="36">
        <v>0.64652777777777781</v>
      </c>
      <c r="R446" s="37">
        <v>51240</v>
      </c>
      <c r="S446" s="37">
        <v>17180</v>
      </c>
      <c r="T446" s="21">
        <f t="shared" si="62"/>
        <v>34060</v>
      </c>
      <c r="U446" s="22">
        <f t="shared" si="68"/>
        <v>32427710</v>
      </c>
      <c r="V446" s="117" t="s">
        <v>157</v>
      </c>
      <c r="W446" s="118" t="s">
        <v>102</v>
      </c>
      <c r="X446" s="23">
        <f t="shared" si="63"/>
        <v>-90</v>
      </c>
      <c r="Y446" s="24">
        <f t="shared" si="64"/>
        <v>-2.6354319180087846E-3</v>
      </c>
      <c r="Z446" s="25" t="str">
        <f t="shared" si="65"/>
        <v>Descargado</v>
      </c>
      <c r="AA446" s="25">
        <f t="shared" ca="1" si="66"/>
        <v>0.93888888888614019</v>
      </c>
      <c r="AB446" s="52"/>
    </row>
    <row r="447" spans="1:28" x14ac:dyDescent="0.25">
      <c r="A447" s="12">
        <v>441</v>
      </c>
      <c r="B447" s="26">
        <v>20031</v>
      </c>
      <c r="C447" s="27">
        <v>44811</v>
      </c>
      <c r="D447" s="28">
        <v>0.71458333333333324</v>
      </c>
      <c r="E447" s="29" t="s">
        <v>311</v>
      </c>
      <c r="F447" s="30" t="s">
        <v>106</v>
      </c>
      <c r="G447" s="31">
        <v>52480</v>
      </c>
      <c r="H447" s="31">
        <v>17640</v>
      </c>
      <c r="I447" s="19">
        <f t="shared" si="61"/>
        <v>34840</v>
      </c>
      <c r="J447" s="20">
        <f t="shared" si="67"/>
        <v>32476450</v>
      </c>
      <c r="K447" s="30" t="s">
        <v>55</v>
      </c>
      <c r="L447" s="32" t="s">
        <v>25</v>
      </c>
      <c r="M447" s="33">
        <v>33</v>
      </c>
      <c r="N447" s="55" t="str">
        <f t="shared" si="69"/>
        <v>T_A</v>
      </c>
      <c r="O447" s="34">
        <v>3500204</v>
      </c>
      <c r="P447" s="27">
        <v>44812</v>
      </c>
      <c r="Q447" s="36">
        <v>0.72777777777777775</v>
      </c>
      <c r="R447" s="37">
        <v>52360</v>
      </c>
      <c r="S447" s="37">
        <v>17520</v>
      </c>
      <c r="T447" s="21">
        <f t="shared" si="62"/>
        <v>34840</v>
      </c>
      <c r="U447" s="22">
        <f t="shared" si="68"/>
        <v>32462550</v>
      </c>
      <c r="V447" s="117" t="s">
        <v>157</v>
      </c>
      <c r="W447" s="118" t="s">
        <v>102</v>
      </c>
      <c r="X447" s="23">
        <f t="shared" si="63"/>
        <v>1.0000000000000001E-5</v>
      </c>
      <c r="Y447" s="24">
        <f t="shared" si="64"/>
        <v>0</v>
      </c>
      <c r="Z447" s="25" t="str">
        <f t="shared" si="65"/>
        <v>Descargado</v>
      </c>
      <c r="AA447" s="25">
        <f t="shared" ca="1" si="66"/>
        <v>1.0131944444437977</v>
      </c>
      <c r="AB447" s="52"/>
    </row>
    <row r="448" spans="1:28" x14ac:dyDescent="0.25">
      <c r="A448" s="12">
        <v>442</v>
      </c>
      <c r="B448" s="26">
        <v>20036</v>
      </c>
      <c r="C448" s="27">
        <v>44811</v>
      </c>
      <c r="D448" s="28">
        <v>0.73472222222222217</v>
      </c>
      <c r="E448" s="29" t="s">
        <v>278</v>
      </c>
      <c r="F448" s="30" t="s">
        <v>106</v>
      </c>
      <c r="G448" s="31">
        <v>52380</v>
      </c>
      <c r="H448" s="31">
        <v>17410</v>
      </c>
      <c r="I448" s="19">
        <f t="shared" si="61"/>
        <v>34970</v>
      </c>
      <c r="J448" s="20">
        <f t="shared" si="67"/>
        <v>32511420</v>
      </c>
      <c r="K448" s="30" t="s">
        <v>56</v>
      </c>
      <c r="L448" s="32" t="s">
        <v>25</v>
      </c>
      <c r="M448" s="33">
        <v>32</v>
      </c>
      <c r="N448" s="55" t="str">
        <f t="shared" si="69"/>
        <v>T_B</v>
      </c>
      <c r="O448" s="34">
        <v>3500224</v>
      </c>
      <c r="P448" s="27">
        <v>44812</v>
      </c>
      <c r="Q448" s="36">
        <v>0.73263888888888884</v>
      </c>
      <c r="R448" s="37">
        <v>52220</v>
      </c>
      <c r="S448" s="37">
        <v>17300</v>
      </c>
      <c r="T448" s="21">
        <f t="shared" si="62"/>
        <v>34920</v>
      </c>
      <c r="U448" s="22">
        <f t="shared" si="68"/>
        <v>32497470</v>
      </c>
      <c r="V448" s="117" t="s">
        <v>157</v>
      </c>
      <c r="W448" s="118" t="s">
        <v>102</v>
      </c>
      <c r="X448" s="23">
        <f t="shared" si="63"/>
        <v>-50</v>
      </c>
      <c r="Y448" s="24">
        <f t="shared" si="64"/>
        <v>-1.4297969688304261E-3</v>
      </c>
      <c r="Z448" s="25" t="str">
        <f t="shared" si="65"/>
        <v>Descargado</v>
      </c>
      <c r="AA448" s="25">
        <f t="shared" ca="1" si="66"/>
        <v>0.99791666666715173</v>
      </c>
      <c r="AB448" s="52"/>
    </row>
    <row r="449" spans="1:28" x14ac:dyDescent="0.25">
      <c r="A449" s="12">
        <v>443</v>
      </c>
      <c r="B449" s="26">
        <v>20037</v>
      </c>
      <c r="C449" s="27">
        <v>44811</v>
      </c>
      <c r="D449" s="28">
        <v>0.74236111111111114</v>
      </c>
      <c r="E449" s="29" t="s">
        <v>201</v>
      </c>
      <c r="F449" s="30" t="s">
        <v>106</v>
      </c>
      <c r="G449" s="31">
        <v>49040</v>
      </c>
      <c r="H449" s="31">
        <v>17670</v>
      </c>
      <c r="I449" s="19">
        <f t="shared" si="61"/>
        <v>31370</v>
      </c>
      <c r="J449" s="20">
        <f t="shared" si="67"/>
        <v>32542790</v>
      </c>
      <c r="K449" s="30" t="s">
        <v>56</v>
      </c>
      <c r="L449" s="32" t="s">
        <v>32</v>
      </c>
      <c r="M449" s="33">
        <v>32</v>
      </c>
      <c r="N449" s="55" t="str">
        <f t="shared" si="69"/>
        <v>T_B</v>
      </c>
      <c r="O449" s="34">
        <v>3499324</v>
      </c>
      <c r="P449" s="27">
        <v>44812</v>
      </c>
      <c r="Q449" s="36">
        <v>0.58472222222222225</v>
      </c>
      <c r="R449" s="37">
        <v>49040</v>
      </c>
      <c r="S449" s="37">
        <v>17630</v>
      </c>
      <c r="T449" s="21">
        <f t="shared" si="62"/>
        <v>31410</v>
      </c>
      <c r="U449" s="22">
        <f t="shared" si="68"/>
        <v>32528880</v>
      </c>
      <c r="V449" s="117" t="s">
        <v>157</v>
      </c>
      <c r="W449" s="118" t="s">
        <v>102</v>
      </c>
      <c r="X449" s="23">
        <f t="shared" si="63"/>
        <v>40</v>
      </c>
      <c r="Y449" s="24">
        <f t="shared" si="64"/>
        <v>1.2751036021676761E-3</v>
      </c>
      <c r="Z449" s="25" t="str">
        <f t="shared" si="65"/>
        <v>Descargado</v>
      </c>
      <c r="AA449" s="25">
        <f t="shared" ca="1" si="66"/>
        <v>0.84236111111385981</v>
      </c>
      <c r="AB449" s="52"/>
    </row>
    <row r="450" spans="1:28" x14ac:dyDescent="0.25">
      <c r="A450" s="12">
        <v>444</v>
      </c>
      <c r="B450" s="26">
        <v>20038</v>
      </c>
      <c r="C450" s="27">
        <v>44811</v>
      </c>
      <c r="D450" s="28">
        <v>0.74097222222222225</v>
      </c>
      <c r="E450" s="29" t="s">
        <v>141</v>
      </c>
      <c r="F450" s="30" t="s">
        <v>106</v>
      </c>
      <c r="G450" s="31">
        <v>48800</v>
      </c>
      <c r="H450" s="31">
        <v>17780</v>
      </c>
      <c r="I450" s="19">
        <f t="shared" si="61"/>
        <v>31020</v>
      </c>
      <c r="J450" s="20">
        <f t="shared" si="67"/>
        <v>32573810</v>
      </c>
      <c r="K450" s="30" t="s">
        <v>56</v>
      </c>
      <c r="L450" s="32" t="s">
        <v>32</v>
      </c>
      <c r="M450" s="33">
        <v>32</v>
      </c>
      <c r="N450" s="55" t="str">
        <f t="shared" si="69"/>
        <v>T_B</v>
      </c>
      <c r="O450" s="34">
        <v>3498764</v>
      </c>
      <c r="P450" s="27">
        <v>44812</v>
      </c>
      <c r="Q450" s="36">
        <v>0.37152777777777773</v>
      </c>
      <c r="R450" s="37">
        <v>48640</v>
      </c>
      <c r="S450" s="37">
        <v>17680</v>
      </c>
      <c r="T450" s="21">
        <f t="shared" si="62"/>
        <v>30960</v>
      </c>
      <c r="U450" s="22">
        <f t="shared" si="68"/>
        <v>32559840</v>
      </c>
      <c r="V450" s="117" t="s">
        <v>157</v>
      </c>
      <c r="W450" s="118" t="s">
        <v>102</v>
      </c>
      <c r="X450" s="23">
        <f t="shared" si="63"/>
        <v>-60</v>
      </c>
      <c r="Y450" s="24">
        <f t="shared" si="64"/>
        <v>-1.9342359767891683E-3</v>
      </c>
      <c r="Z450" s="25" t="str">
        <f t="shared" si="65"/>
        <v>Descargado</v>
      </c>
      <c r="AA450" s="25">
        <f t="shared" ca="1" si="66"/>
        <v>0.63055555555911269</v>
      </c>
      <c r="AB450" s="52"/>
    </row>
    <row r="451" spans="1:28" x14ac:dyDescent="0.25">
      <c r="A451" s="12">
        <v>445</v>
      </c>
      <c r="B451" s="26">
        <v>20040</v>
      </c>
      <c r="C451" s="27">
        <v>44811</v>
      </c>
      <c r="D451" s="28">
        <v>0.79027777777777775</v>
      </c>
      <c r="E451" s="29" t="s">
        <v>210</v>
      </c>
      <c r="F451" s="30" t="s">
        <v>106</v>
      </c>
      <c r="G451" s="31">
        <v>48720</v>
      </c>
      <c r="H451" s="31">
        <v>17200</v>
      </c>
      <c r="I451" s="19">
        <f t="shared" si="61"/>
        <v>31520</v>
      </c>
      <c r="J451" s="20">
        <f t="shared" si="67"/>
        <v>32605330</v>
      </c>
      <c r="K451" s="30" t="s">
        <v>56</v>
      </c>
      <c r="L451" s="32" t="s">
        <v>32</v>
      </c>
      <c r="M451" s="33">
        <v>32</v>
      </c>
      <c r="N451" s="55" t="str">
        <f t="shared" si="69"/>
        <v>T_B</v>
      </c>
      <c r="O451" s="34">
        <v>3499304</v>
      </c>
      <c r="P451" s="27">
        <v>44812</v>
      </c>
      <c r="Q451" s="36">
        <v>0.57708333333333328</v>
      </c>
      <c r="R451" s="37">
        <v>48700</v>
      </c>
      <c r="S451" s="37">
        <v>17150</v>
      </c>
      <c r="T451" s="21">
        <f t="shared" si="62"/>
        <v>31550</v>
      </c>
      <c r="U451" s="22">
        <f t="shared" si="68"/>
        <v>32591390</v>
      </c>
      <c r="V451" s="117" t="s">
        <v>157</v>
      </c>
      <c r="W451" s="118" t="s">
        <v>102</v>
      </c>
      <c r="X451" s="23">
        <f t="shared" si="63"/>
        <v>30</v>
      </c>
      <c r="Y451" s="24">
        <f t="shared" si="64"/>
        <v>9.5177664974619293E-4</v>
      </c>
      <c r="Z451" s="25" t="str">
        <f t="shared" si="65"/>
        <v>Descargado</v>
      </c>
      <c r="AA451" s="25">
        <f t="shared" ca="1" si="66"/>
        <v>0.78680555555183673</v>
      </c>
      <c r="AB451" s="52"/>
    </row>
    <row r="452" spans="1:28" x14ac:dyDescent="0.25">
      <c r="A452" s="12">
        <v>446</v>
      </c>
      <c r="B452" s="26">
        <v>20041</v>
      </c>
      <c r="C452" s="27">
        <v>44811</v>
      </c>
      <c r="D452" s="28">
        <v>0.79375000000000007</v>
      </c>
      <c r="E452" s="29" t="s">
        <v>315</v>
      </c>
      <c r="F452" s="30" t="s">
        <v>106</v>
      </c>
      <c r="G452" s="31">
        <v>51800</v>
      </c>
      <c r="H452" s="31">
        <v>17200</v>
      </c>
      <c r="I452" s="19">
        <f t="shared" si="61"/>
        <v>34600</v>
      </c>
      <c r="J452" s="20">
        <f t="shared" si="67"/>
        <v>32639930</v>
      </c>
      <c r="K452" s="30" t="s">
        <v>56</v>
      </c>
      <c r="L452" s="32" t="s">
        <v>193</v>
      </c>
      <c r="M452" s="33">
        <v>32</v>
      </c>
      <c r="N452" s="55" t="str">
        <f t="shared" si="69"/>
        <v>T_B</v>
      </c>
      <c r="O452" s="34">
        <v>3498984</v>
      </c>
      <c r="P452" s="27">
        <v>44812</v>
      </c>
      <c r="Q452" s="36">
        <v>0.43333333333333335</v>
      </c>
      <c r="R452" s="37">
        <v>51880</v>
      </c>
      <c r="S452" s="37">
        <v>17330</v>
      </c>
      <c r="T452" s="21">
        <f t="shared" si="62"/>
        <v>34550</v>
      </c>
      <c r="U452" s="22">
        <f t="shared" si="68"/>
        <v>32625940</v>
      </c>
      <c r="V452" s="117" t="s">
        <v>157</v>
      </c>
      <c r="W452" s="118" t="s">
        <v>102</v>
      </c>
      <c r="X452" s="23">
        <f t="shared" si="63"/>
        <v>-50</v>
      </c>
      <c r="Y452" s="24">
        <f t="shared" si="64"/>
        <v>-1.4450867052023121E-3</v>
      </c>
      <c r="Z452" s="25" t="str">
        <f t="shared" si="65"/>
        <v>Descargado</v>
      </c>
      <c r="AA452" s="25">
        <f t="shared" ca="1" si="66"/>
        <v>0.63958333333721384</v>
      </c>
      <c r="AB452" s="52"/>
    </row>
    <row r="453" spans="1:28" x14ac:dyDescent="0.25">
      <c r="A453" s="12">
        <v>447</v>
      </c>
      <c r="B453" s="26">
        <v>20042</v>
      </c>
      <c r="C453" s="27">
        <v>44811</v>
      </c>
      <c r="D453" s="28">
        <v>0.79861111111111116</v>
      </c>
      <c r="E453" s="29" t="s">
        <v>169</v>
      </c>
      <c r="F453" s="30" t="s">
        <v>106</v>
      </c>
      <c r="G453" s="31">
        <v>47260</v>
      </c>
      <c r="H453" s="31">
        <v>16430</v>
      </c>
      <c r="I453" s="19">
        <f t="shared" si="61"/>
        <v>30830</v>
      </c>
      <c r="J453" s="20">
        <f t="shared" si="67"/>
        <v>32670760</v>
      </c>
      <c r="K453" s="30" t="s">
        <v>56</v>
      </c>
      <c r="L453" s="32" t="s">
        <v>32</v>
      </c>
      <c r="M453" s="33">
        <v>32</v>
      </c>
      <c r="N453" s="55" t="str">
        <f t="shared" si="69"/>
        <v>T_B</v>
      </c>
      <c r="O453" s="34">
        <v>3499924</v>
      </c>
      <c r="P453" s="27">
        <v>44812</v>
      </c>
      <c r="Q453" s="36">
        <v>0.6958333333333333</v>
      </c>
      <c r="R453" s="37">
        <v>46980</v>
      </c>
      <c r="S453" s="37">
        <v>16370</v>
      </c>
      <c r="T453" s="21">
        <f t="shared" si="62"/>
        <v>30610</v>
      </c>
      <c r="U453" s="22">
        <f t="shared" si="68"/>
        <v>32656550</v>
      </c>
      <c r="V453" s="117" t="s">
        <v>157</v>
      </c>
      <c r="W453" s="118" t="s">
        <v>102</v>
      </c>
      <c r="X453" s="23">
        <f t="shared" si="63"/>
        <v>-220</v>
      </c>
      <c r="Y453" s="24">
        <f t="shared" si="64"/>
        <v>-7.1359065844956212E-3</v>
      </c>
      <c r="Z453" s="25" t="str">
        <f t="shared" si="65"/>
        <v>Descargado</v>
      </c>
      <c r="AA453" s="25">
        <f t="shared" ca="1" si="66"/>
        <v>0.89722222222189885</v>
      </c>
      <c r="AB453" s="52"/>
    </row>
    <row r="454" spans="1:28" x14ac:dyDescent="0.25">
      <c r="A454" s="12">
        <v>448</v>
      </c>
      <c r="B454" s="26">
        <v>20043</v>
      </c>
      <c r="C454" s="27">
        <v>44811</v>
      </c>
      <c r="D454" s="28">
        <v>0.8041666666666667</v>
      </c>
      <c r="E454" s="29" t="s">
        <v>281</v>
      </c>
      <c r="F454" s="30" t="s">
        <v>106</v>
      </c>
      <c r="G454" s="31">
        <v>52160</v>
      </c>
      <c r="H454" s="31">
        <v>18800</v>
      </c>
      <c r="I454" s="19">
        <f t="shared" ref="I454:I517" si="70">IF(U454=0,0,(G454-H454))</f>
        <v>33360</v>
      </c>
      <c r="J454" s="20">
        <f t="shared" si="67"/>
        <v>32704120</v>
      </c>
      <c r="K454" s="30" t="s">
        <v>56</v>
      </c>
      <c r="L454" s="32" t="s">
        <v>25</v>
      </c>
      <c r="M454" s="33">
        <v>32</v>
      </c>
      <c r="N454" s="55" t="str">
        <f t="shared" si="69"/>
        <v>T_B</v>
      </c>
      <c r="O454" s="34">
        <v>3498985</v>
      </c>
      <c r="P454" s="27">
        <v>44812</v>
      </c>
      <c r="Q454" s="36">
        <v>0.43472222222222223</v>
      </c>
      <c r="R454" s="37">
        <v>52060</v>
      </c>
      <c r="S454" s="37">
        <v>18700</v>
      </c>
      <c r="T454" s="21">
        <f t="shared" ref="T454:T517" si="71">R454-S454</f>
        <v>33360</v>
      </c>
      <c r="U454" s="22">
        <f t="shared" si="68"/>
        <v>32689910</v>
      </c>
      <c r="V454" s="117" t="s">
        <v>157</v>
      </c>
      <c r="W454" s="118" t="s">
        <v>102</v>
      </c>
      <c r="X454" s="23">
        <f t="shared" ref="X454:X517" si="72">IF(T454&gt;0,IF((T454-I454)=0,0.00001,(T454-I454)),0)</f>
        <v>1.0000000000000001E-5</v>
      </c>
      <c r="Y454" s="24">
        <f t="shared" ref="Y454:Y517" si="73">(T454-I454)/I454</f>
        <v>0</v>
      </c>
      <c r="Z454" s="25" t="str">
        <f t="shared" ref="Z454:Z517" si="74">IF(E454&gt;0,IF((P454+Q454)&gt;0,"Descargado","En Transito"),"")</f>
        <v>Descargado</v>
      </c>
      <c r="AA454" s="25">
        <f t="shared" ref="AA454:AA517" ca="1" si="75">IF(E454&gt;0,IF(P454=0,((NOW())-(C454+D454)),((P454+Q454)-(C454+D454))),"")</f>
        <v>0.63055555555183673</v>
      </c>
      <c r="AB454" s="52"/>
    </row>
    <row r="455" spans="1:28" x14ac:dyDescent="0.25">
      <c r="A455" s="12">
        <v>449</v>
      </c>
      <c r="B455" s="26">
        <v>20044</v>
      </c>
      <c r="C455" s="27">
        <v>44811</v>
      </c>
      <c r="D455" s="28">
        <v>0.81319444444444444</v>
      </c>
      <c r="E455" s="29" t="s">
        <v>294</v>
      </c>
      <c r="F455" s="30" t="s">
        <v>106</v>
      </c>
      <c r="G455" s="31">
        <v>52200</v>
      </c>
      <c r="H455" s="31">
        <v>18590</v>
      </c>
      <c r="I455" s="19">
        <f t="shared" si="70"/>
        <v>33610</v>
      </c>
      <c r="J455" s="20">
        <f t="shared" ref="J455:J518" si="76">IF(I455&gt;0,(I455+J454),0)</f>
        <v>32737730</v>
      </c>
      <c r="K455" s="30" t="s">
        <v>56</v>
      </c>
      <c r="L455" s="32" t="s">
        <v>25</v>
      </c>
      <c r="M455" s="33">
        <v>32</v>
      </c>
      <c r="N455" s="55" t="str">
        <f t="shared" si="69"/>
        <v>T_B</v>
      </c>
      <c r="O455" s="34">
        <v>3499144</v>
      </c>
      <c r="P455" s="27">
        <v>44812</v>
      </c>
      <c r="Q455" s="36">
        <v>0.49236111111111108</v>
      </c>
      <c r="R455" s="37">
        <v>52120</v>
      </c>
      <c r="S455" s="37">
        <v>18650</v>
      </c>
      <c r="T455" s="21">
        <f t="shared" si="71"/>
        <v>33470</v>
      </c>
      <c r="U455" s="22">
        <f t="shared" ref="U455:U518" si="77">IF(T455&gt;0,(T455+U454),0)</f>
        <v>32723380</v>
      </c>
      <c r="V455" s="117" t="s">
        <v>157</v>
      </c>
      <c r="W455" s="118" t="s">
        <v>102</v>
      </c>
      <c r="X455" s="23">
        <f t="shared" si="72"/>
        <v>-140</v>
      </c>
      <c r="Y455" s="24">
        <f t="shared" si="73"/>
        <v>-4.1654269562630165E-3</v>
      </c>
      <c r="Z455" s="25" t="str">
        <f t="shared" si="74"/>
        <v>Descargado</v>
      </c>
      <c r="AA455" s="25">
        <f t="shared" ca="1" si="75"/>
        <v>0.67916666666133096</v>
      </c>
      <c r="AB455" s="52"/>
    </row>
    <row r="456" spans="1:28" x14ac:dyDescent="0.25">
      <c r="A456" s="12">
        <v>450</v>
      </c>
      <c r="B456" s="26">
        <v>20045</v>
      </c>
      <c r="C456" s="27">
        <v>44811</v>
      </c>
      <c r="D456" s="28">
        <v>0.81874999999999998</v>
      </c>
      <c r="E456" s="29" t="s">
        <v>171</v>
      </c>
      <c r="F456" s="30" t="s">
        <v>106</v>
      </c>
      <c r="G456" s="31">
        <v>48340</v>
      </c>
      <c r="H456" s="31">
        <v>17450</v>
      </c>
      <c r="I456" s="19">
        <f t="shared" si="70"/>
        <v>30890</v>
      </c>
      <c r="J456" s="20">
        <f t="shared" si="76"/>
        <v>32768620</v>
      </c>
      <c r="K456" s="30" t="s">
        <v>56</v>
      </c>
      <c r="L456" s="32" t="s">
        <v>32</v>
      </c>
      <c r="M456" s="33">
        <v>32</v>
      </c>
      <c r="N456" s="55" t="str">
        <f t="shared" si="69"/>
        <v>T_B</v>
      </c>
      <c r="O456" s="34">
        <v>3499004</v>
      </c>
      <c r="P456" s="27">
        <v>44812</v>
      </c>
      <c r="Q456" s="36">
        <v>0.45833333333333331</v>
      </c>
      <c r="R456" s="37">
        <v>48280</v>
      </c>
      <c r="S456" s="37">
        <v>17410</v>
      </c>
      <c r="T456" s="21">
        <f t="shared" si="71"/>
        <v>30870</v>
      </c>
      <c r="U456" s="22">
        <f t="shared" si="77"/>
        <v>32754250</v>
      </c>
      <c r="V456" s="117" t="s">
        <v>157</v>
      </c>
      <c r="W456" s="118" t="s">
        <v>102</v>
      </c>
      <c r="X456" s="23">
        <f t="shared" si="72"/>
        <v>-20</v>
      </c>
      <c r="Y456" s="24">
        <f t="shared" si="73"/>
        <v>-6.4745872450631275E-4</v>
      </c>
      <c r="Z456" s="25" t="str">
        <f t="shared" si="74"/>
        <v>Descargado</v>
      </c>
      <c r="AA456" s="25">
        <f t="shared" ca="1" si="75"/>
        <v>0.63958333333721384</v>
      </c>
      <c r="AB456" s="52"/>
    </row>
    <row r="457" spans="1:28" x14ac:dyDescent="0.25">
      <c r="A457" s="12">
        <v>451</v>
      </c>
      <c r="B457" s="26">
        <v>20046</v>
      </c>
      <c r="C457" s="27">
        <v>44811</v>
      </c>
      <c r="D457" s="28">
        <v>0.82638888888888884</v>
      </c>
      <c r="E457" s="29" t="s">
        <v>195</v>
      </c>
      <c r="F457" s="30" t="s">
        <v>106</v>
      </c>
      <c r="G457" s="31">
        <v>51860</v>
      </c>
      <c r="H457" s="31">
        <v>17250</v>
      </c>
      <c r="I457" s="19">
        <f t="shared" si="70"/>
        <v>34610</v>
      </c>
      <c r="J457" s="20">
        <f t="shared" si="76"/>
        <v>32803230</v>
      </c>
      <c r="K457" s="30" t="s">
        <v>56</v>
      </c>
      <c r="L457" s="32" t="s">
        <v>193</v>
      </c>
      <c r="M457" s="33">
        <v>32</v>
      </c>
      <c r="N457" s="55" t="str">
        <f t="shared" ref="N457:N520" si="78">IF(R457=0,"",IF(K457="0X50  MM T 2","T_B",IF(K457="0X50  MM T 1","T_A",IF(K457="TERMICO 0X50","T_CMAX",IF(K457="0X50  MM T 4","T_D",IF(K457="0X50  MM T 3","T_C",IF(K457="0X12  MM T 1","T_A1",IF(K457="0X50 MM","CNR",""))))))))</f>
        <v>T_B</v>
      </c>
      <c r="O457" s="34">
        <v>3498844</v>
      </c>
      <c r="P457" s="27">
        <v>44812</v>
      </c>
      <c r="Q457" s="36">
        <v>0.39027777777777778</v>
      </c>
      <c r="R457" s="37">
        <v>51980</v>
      </c>
      <c r="S457" s="37">
        <v>17320</v>
      </c>
      <c r="T457" s="21">
        <f t="shared" si="71"/>
        <v>34660</v>
      </c>
      <c r="U457" s="22">
        <f t="shared" si="77"/>
        <v>32788910</v>
      </c>
      <c r="V457" s="117" t="s">
        <v>157</v>
      </c>
      <c r="W457" s="118" t="s">
        <v>102</v>
      </c>
      <c r="X457" s="23">
        <f t="shared" si="72"/>
        <v>50</v>
      </c>
      <c r="Y457" s="24">
        <f t="shared" si="73"/>
        <v>1.444669170759896E-3</v>
      </c>
      <c r="Z457" s="25" t="str">
        <f t="shared" si="74"/>
        <v>Descargado</v>
      </c>
      <c r="AA457" s="25">
        <f t="shared" ca="1" si="75"/>
        <v>0.56388888888614019</v>
      </c>
      <c r="AB457" s="52"/>
    </row>
    <row r="458" spans="1:28" x14ac:dyDescent="0.25">
      <c r="A458" s="12">
        <v>452</v>
      </c>
      <c r="B458" s="26">
        <v>20047</v>
      </c>
      <c r="C458" s="27">
        <v>44811</v>
      </c>
      <c r="D458" s="28">
        <v>0.83263888888888893</v>
      </c>
      <c r="E458" s="29" t="s">
        <v>256</v>
      </c>
      <c r="F458" s="30" t="s">
        <v>106</v>
      </c>
      <c r="G458" s="31">
        <v>48860</v>
      </c>
      <c r="H458" s="31">
        <v>17560</v>
      </c>
      <c r="I458" s="19">
        <f t="shared" si="70"/>
        <v>31300</v>
      </c>
      <c r="J458" s="20">
        <f t="shared" si="76"/>
        <v>32834530</v>
      </c>
      <c r="K458" s="30" t="s">
        <v>56</v>
      </c>
      <c r="L458" s="32" t="s">
        <v>32</v>
      </c>
      <c r="M458" s="33">
        <v>32</v>
      </c>
      <c r="N458" s="55" t="str">
        <f t="shared" si="78"/>
        <v>T_B</v>
      </c>
      <c r="O458" s="34">
        <v>3499864</v>
      </c>
      <c r="P458" s="27">
        <v>44812</v>
      </c>
      <c r="Q458" s="36">
        <v>0.65138888888888891</v>
      </c>
      <c r="R458" s="37">
        <v>48580</v>
      </c>
      <c r="S458" s="37">
        <v>17450</v>
      </c>
      <c r="T458" s="21">
        <f t="shared" si="71"/>
        <v>31130</v>
      </c>
      <c r="U458" s="22">
        <f t="shared" si="77"/>
        <v>32820040</v>
      </c>
      <c r="V458" s="117" t="s">
        <v>157</v>
      </c>
      <c r="W458" s="118" t="s">
        <v>102</v>
      </c>
      <c r="X458" s="23">
        <f t="shared" si="72"/>
        <v>-170</v>
      </c>
      <c r="Y458" s="24">
        <f t="shared" si="73"/>
        <v>-5.4313099041533542E-3</v>
      </c>
      <c r="Z458" s="25" t="str">
        <f t="shared" si="74"/>
        <v>Descargado</v>
      </c>
      <c r="AA458" s="25">
        <f t="shared" ca="1" si="75"/>
        <v>0.81874999999854481</v>
      </c>
      <c r="AB458" s="52"/>
    </row>
    <row r="459" spans="1:28" x14ac:dyDescent="0.25">
      <c r="A459" s="12">
        <v>453</v>
      </c>
      <c r="B459" s="26">
        <v>20048</v>
      </c>
      <c r="C459" s="27">
        <v>44811</v>
      </c>
      <c r="D459" s="28">
        <v>0.84027777777777779</v>
      </c>
      <c r="E459" s="29" t="s">
        <v>279</v>
      </c>
      <c r="F459" s="30" t="s">
        <v>106</v>
      </c>
      <c r="G459" s="31">
        <v>51720</v>
      </c>
      <c r="H459" s="31">
        <v>18680</v>
      </c>
      <c r="I459" s="19">
        <f t="shared" si="70"/>
        <v>33040</v>
      </c>
      <c r="J459" s="20">
        <f t="shared" si="76"/>
        <v>32867570</v>
      </c>
      <c r="K459" s="30" t="s">
        <v>56</v>
      </c>
      <c r="L459" s="32" t="s">
        <v>25</v>
      </c>
      <c r="M459" s="33">
        <v>32</v>
      </c>
      <c r="N459" s="55" t="str">
        <f t="shared" si="78"/>
        <v>T_B</v>
      </c>
      <c r="O459" s="34">
        <v>3499704</v>
      </c>
      <c r="P459" s="27">
        <v>44812</v>
      </c>
      <c r="Q459" s="36">
        <v>0.62986111111111109</v>
      </c>
      <c r="R459" s="37">
        <v>51540</v>
      </c>
      <c r="S459" s="37">
        <v>18760</v>
      </c>
      <c r="T459" s="21">
        <f t="shared" si="71"/>
        <v>32780</v>
      </c>
      <c r="U459" s="22">
        <f t="shared" si="77"/>
        <v>32852820</v>
      </c>
      <c r="V459" s="117" t="s">
        <v>157</v>
      </c>
      <c r="W459" s="118" t="s">
        <v>102</v>
      </c>
      <c r="X459" s="23">
        <f t="shared" si="72"/>
        <v>-260</v>
      </c>
      <c r="Y459" s="24">
        <f t="shared" si="73"/>
        <v>-7.8692493946731241E-3</v>
      </c>
      <c r="Z459" s="25" t="str">
        <f t="shared" si="74"/>
        <v>Descargado</v>
      </c>
      <c r="AA459" s="25">
        <f t="shared" ca="1" si="75"/>
        <v>0.78958333333139308</v>
      </c>
      <c r="AB459" s="52"/>
    </row>
    <row r="460" spans="1:28" x14ac:dyDescent="0.25">
      <c r="A460" s="12">
        <v>454</v>
      </c>
      <c r="B460" s="26">
        <v>20049</v>
      </c>
      <c r="C460" s="27">
        <v>44811</v>
      </c>
      <c r="D460" s="28">
        <v>0.85</v>
      </c>
      <c r="E460" s="29" t="s">
        <v>253</v>
      </c>
      <c r="F460" s="30" t="s">
        <v>106</v>
      </c>
      <c r="G460" s="31">
        <v>48180</v>
      </c>
      <c r="H460" s="31">
        <v>17350</v>
      </c>
      <c r="I460" s="19">
        <f t="shared" si="70"/>
        <v>30830</v>
      </c>
      <c r="J460" s="20">
        <f t="shared" si="76"/>
        <v>32898400</v>
      </c>
      <c r="K460" s="30" t="s">
        <v>56</v>
      </c>
      <c r="L460" s="32" t="s">
        <v>32</v>
      </c>
      <c r="M460" s="33">
        <v>32</v>
      </c>
      <c r="N460" s="55" t="str">
        <f t="shared" si="78"/>
        <v>T_B</v>
      </c>
      <c r="O460" s="34">
        <v>3499024</v>
      </c>
      <c r="P460" s="27">
        <v>44812</v>
      </c>
      <c r="Q460" s="36">
        <v>0.4770833333333333</v>
      </c>
      <c r="R460" s="37">
        <v>48020</v>
      </c>
      <c r="S460" s="37">
        <v>17350</v>
      </c>
      <c r="T460" s="21">
        <f t="shared" si="71"/>
        <v>30670</v>
      </c>
      <c r="U460" s="22">
        <f t="shared" si="77"/>
        <v>32883490</v>
      </c>
      <c r="V460" s="117" t="s">
        <v>157</v>
      </c>
      <c r="W460" s="118" t="s">
        <v>102</v>
      </c>
      <c r="X460" s="23">
        <f t="shared" si="72"/>
        <v>-160</v>
      </c>
      <c r="Y460" s="24">
        <f t="shared" si="73"/>
        <v>-5.1897502432695424E-3</v>
      </c>
      <c r="Z460" s="25" t="str">
        <f t="shared" si="74"/>
        <v>Descargado</v>
      </c>
      <c r="AA460" s="25">
        <f t="shared" ca="1" si="75"/>
        <v>0.62708333333284827</v>
      </c>
      <c r="AB460" s="52"/>
    </row>
    <row r="461" spans="1:28" x14ac:dyDescent="0.25">
      <c r="A461" s="12">
        <v>455</v>
      </c>
      <c r="B461" s="26">
        <v>20050</v>
      </c>
      <c r="C461" s="27">
        <v>44811</v>
      </c>
      <c r="D461" s="28">
        <v>0.8569444444444444</v>
      </c>
      <c r="E461" s="29" t="s">
        <v>151</v>
      </c>
      <c r="F461" s="30" t="s">
        <v>106</v>
      </c>
      <c r="G461" s="31">
        <v>48280</v>
      </c>
      <c r="H461" s="31">
        <v>17120</v>
      </c>
      <c r="I461" s="19">
        <f t="shared" si="70"/>
        <v>31160</v>
      </c>
      <c r="J461" s="20">
        <f t="shared" si="76"/>
        <v>32929560</v>
      </c>
      <c r="K461" s="30" t="s">
        <v>56</v>
      </c>
      <c r="L461" s="32" t="s">
        <v>32</v>
      </c>
      <c r="M461" s="33">
        <v>32</v>
      </c>
      <c r="N461" s="55" t="str">
        <f t="shared" si="78"/>
        <v>T_B</v>
      </c>
      <c r="O461" s="34">
        <v>3499364</v>
      </c>
      <c r="P461" s="27">
        <v>44812</v>
      </c>
      <c r="Q461" s="36">
        <v>0.59722222222222221</v>
      </c>
      <c r="R461" s="37">
        <v>47980</v>
      </c>
      <c r="S461" s="37">
        <v>17080</v>
      </c>
      <c r="T461" s="21">
        <f t="shared" si="71"/>
        <v>30900</v>
      </c>
      <c r="U461" s="22">
        <f t="shared" si="77"/>
        <v>32914390</v>
      </c>
      <c r="V461" s="117" t="s">
        <v>157</v>
      </c>
      <c r="W461" s="118" t="s">
        <v>102</v>
      </c>
      <c r="X461" s="23">
        <f t="shared" si="72"/>
        <v>-260</v>
      </c>
      <c r="Y461" s="24">
        <f t="shared" si="73"/>
        <v>-8.3440308087291398E-3</v>
      </c>
      <c r="Z461" s="25" t="str">
        <f t="shared" si="74"/>
        <v>Descargado</v>
      </c>
      <c r="AA461" s="25">
        <f t="shared" ca="1" si="75"/>
        <v>0.74027777777519077</v>
      </c>
      <c r="AB461" s="52"/>
    </row>
    <row r="462" spans="1:28" x14ac:dyDescent="0.25">
      <c r="A462" s="12">
        <v>456</v>
      </c>
      <c r="B462" s="26">
        <v>18632</v>
      </c>
      <c r="C462" s="27">
        <v>44803</v>
      </c>
      <c r="D462" s="28">
        <v>0.67569444444444438</v>
      </c>
      <c r="E462" s="29" t="s">
        <v>326</v>
      </c>
      <c r="F462" s="30" t="s">
        <v>106</v>
      </c>
      <c r="G462" s="31">
        <v>52420</v>
      </c>
      <c r="H462" s="31">
        <v>17630</v>
      </c>
      <c r="I462" s="19">
        <f t="shared" si="70"/>
        <v>34790</v>
      </c>
      <c r="J462" s="20">
        <f t="shared" si="76"/>
        <v>32964350</v>
      </c>
      <c r="K462" s="30" t="s">
        <v>56</v>
      </c>
      <c r="L462" s="32" t="s">
        <v>32</v>
      </c>
      <c r="M462" s="33">
        <v>32</v>
      </c>
      <c r="N462" s="55" t="str">
        <f t="shared" si="78"/>
        <v>T_B</v>
      </c>
      <c r="O462" s="34">
        <v>3497447</v>
      </c>
      <c r="P462" s="35">
        <v>44811</v>
      </c>
      <c r="Q462" s="36">
        <v>0.36180555555555555</v>
      </c>
      <c r="R462" s="37">
        <v>52060</v>
      </c>
      <c r="S462" s="37">
        <v>17490</v>
      </c>
      <c r="T462" s="21">
        <f t="shared" si="71"/>
        <v>34570</v>
      </c>
      <c r="U462" s="22">
        <f t="shared" si="77"/>
        <v>32948960</v>
      </c>
      <c r="V462" s="117" t="s">
        <v>157</v>
      </c>
      <c r="W462" s="118" t="s">
        <v>102</v>
      </c>
      <c r="X462" s="23">
        <f t="shared" si="72"/>
        <v>-220</v>
      </c>
      <c r="Y462" s="24">
        <f t="shared" si="73"/>
        <v>-6.3236562230526011E-3</v>
      </c>
      <c r="Z462" s="25" t="str">
        <f t="shared" si="74"/>
        <v>Descargado</v>
      </c>
      <c r="AA462" s="25">
        <f t="shared" ca="1" si="75"/>
        <v>7.6861111111138598</v>
      </c>
      <c r="AB462" s="52"/>
    </row>
    <row r="463" spans="1:28" x14ac:dyDescent="0.25">
      <c r="A463" s="12">
        <v>457</v>
      </c>
      <c r="B463" s="26">
        <v>20054</v>
      </c>
      <c r="C463" s="27">
        <v>44811</v>
      </c>
      <c r="D463" s="28">
        <v>0.93263888888888891</v>
      </c>
      <c r="E463" s="29" t="s">
        <v>179</v>
      </c>
      <c r="F463" s="30" t="s">
        <v>106</v>
      </c>
      <c r="G463" s="31">
        <v>48860</v>
      </c>
      <c r="H463" s="31">
        <v>17320</v>
      </c>
      <c r="I463" s="19">
        <f t="shared" si="70"/>
        <v>31540</v>
      </c>
      <c r="J463" s="20">
        <f t="shared" si="76"/>
        <v>32995890</v>
      </c>
      <c r="K463" s="30" t="s">
        <v>56</v>
      </c>
      <c r="L463" s="32" t="s">
        <v>32</v>
      </c>
      <c r="M463" s="33">
        <v>32</v>
      </c>
      <c r="N463" s="55" t="str">
        <f t="shared" si="78"/>
        <v>T_B</v>
      </c>
      <c r="O463" s="34">
        <v>3499504</v>
      </c>
      <c r="P463" s="27">
        <v>44812</v>
      </c>
      <c r="Q463" s="36">
        <v>0.60069444444444442</v>
      </c>
      <c r="R463" s="37">
        <v>48720</v>
      </c>
      <c r="S463" s="37">
        <v>17110</v>
      </c>
      <c r="T463" s="21">
        <f t="shared" si="71"/>
        <v>31610</v>
      </c>
      <c r="U463" s="22">
        <f t="shared" si="77"/>
        <v>32980570</v>
      </c>
      <c r="V463" s="117" t="s">
        <v>157</v>
      </c>
      <c r="W463" s="118" t="s">
        <v>102</v>
      </c>
      <c r="X463" s="23">
        <f t="shared" si="72"/>
        <v>70</v>
      </c>
      <c r="Y463" s="24">
        <f t="shared" si="73"/>
        <v>2.2194039315155357E-3</v>
      </c>
      <c r="Z463" s="25" t="str">
        <f t="shared" si="74"/>
        <v>Descargado</v>
      </c>
      <c r="AA463" s="25">
        <f t="shared" ca="1" si="75"/>
        <v>0.6680555555576575</v>
      </c>
      <c r="AB463" s="52"/>
    </row>
    <row r="464" spans="1:28" x14ac:dyDescent="0.25">
      <c r="A464" s="12">
        <v>458</v>
      </c>
      <c r="B464" s="26">
        <v>20055</v>
      </c>
      <c r="C464" s="27">
        <v>44811</v>
      </c>
      <c r="D464" s="28">
        <v>0.94097222222222221</v>
      </c>
      <c r="E464" s="29" t="s">
        <v>254</v>
      </c>
      <c r="F464" s="30" t="s">
        <v>106</v>
      </c>
      <c r="G464" s="31">
        <v>48160</v>
      </c>
      <c r="H464" s="31">
        <v>17070</v>
      </c>
      <c r="I464" s="19">
        <f t="shared" si="70"/>
        <v>31090</v>
      </c>
      <c r="J464" s="20">
        <f t="shared" si="76"/>
        <v>33026980</v>
      </c>
      <c r="K464" s="30" t="s">
        <v>56</v>
      </c>
      <c r="L464" s="32" t="s">
        <v>32</v>
      </c>
      <c r="M464" s="33">
        <v>32</v>
      </c>
      <c r="N464" s="55" t="str">
        <f t="shared" si="78"/>
        <v>T_B</v>
      </c>
      <c r="O464" s="34">
        <v>3499984</v>
      </c>
      <c r="P464" s="27">
        <v>44812</v>
      </c>
      <c r="Q464" s="36">
        <v>0.70972222222222225</v>
      </c>
      <c r="R464" s="37">
        <v>48140</v>
      </c>
      <c r="S464" s="37">
        <v>17140</v>
      </c>
      <c r="T464" s="21">
        <f t="shared" si="71"/>
        <v>31000</v>
      </c>
      <c r="U464" s="22">
        <f t="shared" si="77"/>
        <v>33011570</v>
      </c>
      <c r="V464" s="117" t="s">
        <v>157</v>
      </c>
      <c r="W464" s="118" t="s">
        <v>102</v>
      </c>
      <c r="X464" s="23">
        <f t="shared" si="72"/>
        <v>-90</v>
      </c>
      <c r="Y464" s="24">
        <f t="shared" si="73"/>
        <v>-2.894821486008363E-3</v>
      </c>
      <c r="Z464" s="25" t="str">
        <f t="shared" si="74"/>
        <v>Descargado</v>
      </c>
      <c r="AA464" s="25">
        <f t="shared" ca="1" si="75"/>
        <v>0.76875000000291038</v>
      </c>
      <c r="AB464" s="52"/>
    </row>
    <row r="465" spans="1:28" x14ac:dyDescent="0.25">
      <c r="A465" s="12">
        <v>459</v>
      </c>
      <c r="B465" s="26">
        <v>20056</v>
      </c>
      <c r="C465" s="27">
        <v>44811</v>
      </c>
      <c r="D465" s="28">
        <v>0.97152777777777777</v>
      </c>
      <c r="E465" s="29" t="s">
        <v>321</v>
      </c>
      <c r="F465" s="30" t="s">
        <v>106</v>
      </c>
      <c r="G465" s="31">
        <v>51940</v>
      </c>
      <c r="H465" s="31">
        <v>18240</v>
      </c>
      <c r="I465" s="19">
        <f t="shared" si="70"/>
        <v>33700</v>
      </c>
      <c r="J465" s="20">
        <f t="shared" si="76"/>
        <v>33060680</v>
      </c>
      <c r="K465" s="30" t="s">
        <v>56</v>
      </c>
      <c r="L465" s="32" t="s">
        <v>25</v>
      </c>
      <c r="M465" s="33">
        <v>32</v>
      </c>
      <c r="N465" s="55" t="str">
        <f t="shared" si="78"/>
        <v>T_B</v>
      </c>
      <c r="O465" s="34">
        <v>3499964</v>
      </c>
      <c r="P465" s="27">
        <v>44812</v>
      </c>
      <c r="Q465" s="36">
        <v>0.70694444444444438</v>
      </c>
      <c r="R465" s="37">
        <v>51880</v>
      </c>
      <c r="S465" s="37">
        <v>18290</v>
      </c>
      <c r="T465" s="21">
        <f t="shared" si="71"/>
        <v>33590</v>
      </c>
      <c r="U465" s="22">
        <f t="shared" si="77"/>
        <v>33045160</v>
      </c>
      <c r="V465" s="117" t="s">
        <v>157</v>
      </c>
      <c r="W465" s="118" t="s">
        <v>102</v>
      </c>
      <c r="X465" s="23">
        <f t="shared" si="72"/>
        <v>-110</v>
      </c>
      <c r="Y465" s="24">
        <f t="shared" si="73"/>
        <v>-3.2640949554896144E-3</v>
      </c>
      <c r="Z465" s="25" t="str">
        <f t="shared" si="74"/>
        <v>Descargado</v>
      </c>
      <c r="AA465" s="25">
        <f t="shared" ca="1" si="75"/>
        <v>0.73541666666278616</v>
      </c>
      <c r="AB465" s="52"/>
    </row>
    <row r="466" spans="1:28" x14ac:dyDescent="0.25">
      <c r="A466" s="12">
        <v>460</v>
      </c>
      <c r="B466" s="26">
        <v>20057</v>
      </c>
      <c r="C466" s="27">
        <v>44811</v>
      </c>
      <c r="D466" s="28">
        <v>0.98055555555555562</v>
      </c>
      <c r="E466" s="29" t="s">
        <v>217</v>
      </c>
      <c r="F466" s="30" t="s">
        <v>106</v>
      </c>
      <c r="G466" s="31">
        <v>52120</v>
      </c>
      <c r="H466" s="31">
        <v>17370</v>
      </c>
      <c r="I466" s="19">
        <f t="shared" si="70"/>
        <v>34750</v>
      </c>
      <c r="J466" s="20">
        <f t="shared" si="76"/>
        <v>33095430</v>
      </c>
      <c r="K466" s="30" t="s">
        <v>56</v>
      </c>
      <c r="L466" s="32" t="s">
        <v>193</v>
      </c>
      <c r="M466" s="33">
        <v>32</v>
      </c>
      <c r="N466" s="55" t="str">
        <f t="shared" si="78"/>
        <v>T_B</v>
      </c>
      <c r="O466" s="34">
        <v>3499945</v>
      </c>
      <c r="P466" s="27">
        <v>44812</v>
      </c>
      <c r="Q466" s="36">
        <v>0.69861111111111107</v>
      </c>
      <c r="R466" s="37">
        <v>52220</v>
      </c>
      <c r="S466" s="37">
        <v>17500</v>
      </c>
      <c r="T466" s="21">
        <f t="shared" si="71"/>
        <v>34720</v>
      </c>
      <c r="U466" s="22">
        <f t="shared" si="77"/>
        <v>33079880</v>
      </c>
      <c r="V466" s="117" t="s">
        <v>157</v>
      </c>
      <c r="W466" s="118" t="s">
        <v>102</v>
      </c>
      <c r="X466" s="23">
        <f t="shared" si="72"/>
        <v>-30</v>
      </c>
      <c r="Y466" s="24">
        <f t="shared" si="73"/>
        <v>-8.6330935251798565E-4</v>
      </c>
      <c r="Z466" s="25" t="str">
        <f t="shared" si="74"/>
        <v>Descargado</v>
      </c>
      <c r="AA466" s="25">
        <f t="shared" ca="1" si="75"/>
        <v>0.71805555555329192</v>
      </c>
      <c r="AB466" s="52"/>
    </row>
    <row r="467" spans="1:28" x14ac:dyDescent="0.25">
      <c r="A467" s="12">
        <v>461</v>
      </c>
      <c r="B467" s="26">
        <v>20058</v>
      </c>
      <c r="C467" s="27">
        <v>44811</v>
      </c>
      <c r="D467" s="28">
        <v>0.98749999999999993</v>
      </c>
      <c r="E467" s="29" t="s">
        <v>200</v>
      </c>
      <c r="F467" s="30" t="s">
        <v>106</v>
      </c>
      <c r="G467" s="31">
        <v>48720</v>
      </c>
      <c r="H467" s="31">
        <v>17980</v>
      </c>
      <c r="I467" s="19">
        <f t="shared" si="70"/>
        <v>30740</v>
      </c>
      <c r="J467" s="20">
        <f t="shared" si="76"/>
        <v>33126170</v>
      </c>
      <c r="K467" s="30" t="s">
        <v>56</v>
      </c>
      <c r="L467" s="32" t="s">
        <v>32</v>
      </c>
      <c r="M467" s="33">
        <v>32</v>
      </c>
      <c r="N467" s="55" t="str">
        <f t="shared" si="78"/>
        <v>T_B</v>
      </c>
      <c r="O467" s="34">
        <v>3500184</v>
      </c>
      <c r="P467" s="27">
        <v>44812</v>
      </c>
      <c r="Q467" s="36">
        <v>0.72083333333333333</v>
      </c>
      <c r="R467" s="37">
        <v>48600</v>
      </c>
      <c r="S467" s="37">
        <v>17930</v>
      </c>
      <c r="T467" s="21">
        <f t="shared" si="71"/>
        <v>30670</v>
      </c>
      <c r="U467" s="22">
        <f t="shared" si="77"/>
        <v>33110550</v>
      </c>
      <c r="V467" s="117" t="s">
        <v>157</v>
      </c>
      <c r="W467" s="118" t="s">
        <v>102</v>
      </c>
      <c r="X467" s="23">
        <f t="shared" si="72"/>
        <v>-70</v>
      </c>
      <c r="Y467" s="24">
        <f t="shared" si="73"/>
        <v>-2.277163305139883E-3</v>
      </c>
      <c r="Z467" s="25" t="str">
        <f t="shared" si="74"/>
        <v>Descargado</v>
      </c>
      <c r="AA467" s="25">
        <f t="shared" ca="1" si="75"/>
        <v>0.73333333332993789</v>
      </c>
      <c r="AB467" s="52"/>
    </row>
    <row r="468" spans="1:28" x14ac:dyDescent="0.25">
      <c r="A468" s="12">
        <v>462</v>
      </c>
      <c r="B468" s="26">
        <v>20059</v>
      </c>
      <c r="C468" s="27">
        <v>44812</v>
      </c>
      <c r="D468" s="28">
        <v>8.0555555555555561E-2</v>
      </c>
      <c r="E468" s="29" t="s">
        <v>137</v>
      </c>
      <c r="F468" s="30" t="s">
        <v>106</v>
      </c>
      <c r="G468" s="31">
        <v>48920</v>
      </c>
      <c r="H468" s="31">
        <v>17830</v>
      </c>
      <c r="I468" s="19">
        <f t="shared" si="70"/>
        <v>31090</v>
      </c>
      <c r="J468" s="20">
        <f t="shared" si="76"/>
        <v>33157260</v>
      </c>
      <c r="K468" s="30" t="s">
        <v>56</v>
      </c>
      <c r="L468" s="32" t="s">
        <v>32</v>
      </c>
      <c r="M468" s="33">
        <v>32</v>
      </c>
      <c r="N468" s="55" t="str">
        <f t="shared" si="78"/>
        <v>T_B</v>
      </c>
      <c r="O468" s="34">
        <v>3500584</v>
      </c>
      <c r="P468" s="27">
        <v>44812</v>
      </c>
      <c r="Q468" s="36">
        <v>0.7895833333333333</v>
      </c>
      <c r="R468" s="37">
        <v>48600</v>
      </c>
      <c r="S468" s="37">
        <v>17720</v>
      </c>
      <c r="T468" s="21">
        <f t="shared" si="71"/>
        <v>30880</v>
      </c>
      <c r="U468" s="22">
        <f t="shared" si="77"/>
        <v>33141430</v>
      </c>
      <c r="V468" s="117" t="s">
        <v>157</v>
      </c>
      <c r="W468" s="118" t="s">
        <v>102</v>
      </c>
      <c r="X468" s="23">
        <f t="shared" si="72"/>
        <v>-210</v>
      </c>
      <c r="Y468" s="24">
        <f t="shared" si="73"/>
        <v>-6.7545834673528463E-3</v>
      </c>
      <c r="Z468" s="25" t="str">
        <f t="shared" si="74"/>
        <v>Descargado</v>
      </c>
      <c r="AA468" s="25">
        <f t="shared" ca="1" si="75"/>
        <v>0.70902777777519077</v>
      </c>
      <c r="AB468" s="52"/>
    </row>
    <row r="469" spans="1:28" x14ac:dyDescent="0.25">
      <c r="A469" s="12">
        <v>463</v>
      </c>
      <c r="B469" s="26">
        <v>20060</v>
      </c>
      <c r="C469" s="27">
        <v>44812</v>
      </c>
      <c r="D469" s="28">
        <v>0.10486111111111111</v>
      </c>
      <c r="E469" s="29" t="s">
        <v>224</v>
      </c>
      <c r="F469" s="30" t="s">
        <v>106</v>
      </c>
      <c r="G469" s="31">
        <v>52260</v>
      </c>
      <c r="H469" s="31">
        <v>18050</v>
      </c>
      <c r="I469" s="19">
        <f t="shared" si="70"/>
        <v>34210</v>
      </c>
      <c r="J469" s="20">
        <f t="shared" si="76"/>
        <v>33191470</v>
      </c>
      <c r="K469" s="30" t="s">
        <v>56</v>
      </c>
      <c r="L469" s="32" t="s">
        <v>25</v>
      </c>
      <c r="M469" s="33">
        <v>32</v>
      </c>
      <c r="N469" s="55" t="str">
        <f t="shared" si="78"/>
        <v>T_B</v>
      </c>
      <c r="O469" s="34">
        <v>3499404</v>
      </c>
      <c r="P469" s="27">
        <v>44812</v>
      </c>
      <c r="Q469" s="36">
        <v>0.65</v>
      </c>
      <c r="R469" s="37">
        <v>52020</v>
      </c>
      <c r="S469" s="37">
        <v>17990</v>
      </c>
      <c r="T469" s="21">
        <f t="shared" si="71"/>
        <v>34030</v>
      </c>
      <c r="U469" s="22">
        <f t="shared" si="77"/>
        <v>33175460</v>
      </c>
      <c r="V469" s="117" t="s">
        <v>157</v>
      </c>
      <c r="W469" s="118" t="s">
        <v>102</v>
      </c>
      <c r="X469" s="23">
        <f t="shared" si="72"/>
        <v>-180</v>
      </c>
      <c r="Y469" s="24">
        <f t="shared" si="73"/>
        <v>-5.2616194095293778E-3</v>
      </c>
      <c r="Z469" s="25" t="str">
        <f t="shared" si="74"/>
        <v>Descargado</v>
      </c>
      <c r="AA469" s="25">
        <f t="shared" ca="1" si="75"/>
        <v>0.54513888889050577</v>
      </c>
      <c r="AB469" s="52"/>
    </row>
    <row r="470" spans="1:28" x14ac:dyDescent="0.25">
      <c r="A470" s="12">
        <v>464</v>
      </c>
      <c r="B470" s="26">
        <v>20061</v>
      </c>
      <c r="C470" s="27">
        <v>44812</v>
      </c>
      <c r="D470" s="28">
        <v>0.11388888888888889</v>
      </c>
      <c r="E470" s="29" t="s">
        <v>289</v>
      </c>
      <c r="F470" s="30" t="s">
        <v>106</v>
      </c>
      <c r="G470" s="31">
        <v>51780</v>
      </c>
      <c r="H470" s="31">
        <v>17720</v>
      </c>
      <c r="I470" s="19">
        <f t="shared" si="70"/>
        <v>34060</v>
      </c>
      <c r="J470" s="20">
        <f t="shared" si="76"/>
        <v>33225530</v>
      </c>
      <c r="K470" s="30" t="s">
        <v>56</v>
      </c>
      <c r="L470" s="32" t="s">
        <v>25</v>
      </c>
      <c r="M470" s="33">
        <v>32</v>
      </c>
      <c r="N470" s="55" t="str">
        <f t="shared" si="78"/>
        <v>T_B</v>
      </c>
      <c r="O470" s="34">
        <v>3500044</v>
      </c>
      <c r="P470" s="27">
        <v>44812</v>
      </c>
      <c r="Q470" s="36">
        <v>0.71805555555555556</v>
      </c>
      <c r="R470" s="37">
        <v>51560</v>
      </c>
      <c r="S470" s="37">
        <v>17930</v>
      </c>
      <c r="T470" s="21">
        <f t="shared" si="71"/>
        <v>33630</v>
      </c>
      <c r="U470" s="22">
        <f t="shared" si="77"/>
        <v>33209090</v>
      </c>
      <c r="V470" s="117" t="s">
        <v>157</v>
      </c>
      <c r="W470" s="118" t="s">
        <v>102</v>
      </c>
      <c r="X470" s="23">
        <f t="shared" si="72"/>
        <v>-430</v>
      </c>
      <c r="Y470" s="24">
        <f t="shared" si="73"/>
        <v>-1.262477980035232E-2</v>
      </c>
      <c r="Z470" s="25" t="str">
        <f t="shared" si="74"/>
        <v>Descargado</v>
      </c>
      <c r="AA470" s="25">
        <f t="shared" ca="1" si="75"/>
        <v>0.60416666666424135</v>
      </c>
      <c r="AB470" s="52"/>
    </row>
    <row r="471" spans="1:28" x14ac:dyDescent="0.25">
      <c r="A471" s="12">
        <v>465</v>
      </c>
      <c r="B471" s="26">
        <v>20062</v>
      </c>
      <c r="C471" s="27">
        <v>44812</v>
      </c>
      <c r="D471" s="28">
        <v>0.12222222222222223</v>
      </c>
      <c r="E471" s="29" t="s">
        <v>191</v>
      </c>
      <c r="F471" s="30" t="s">
        <v>106</v>
      </c>
      <c r="G471" s="31">
        <v>48540</v>
      </c>
      <c r="H471" s="31">
        <v>17480</v>
      </c>
      <c r="I471" s="19">
        <f t="shared" si="70"/>
        <v>31060</v>
      </c>
      <c r="J471" s="20">
        <f t="shared" si="76"/>
        <v>33256590</v>
      </c>
      <c r="K471" s="30" t="s">
        <v>56</v>
      </c>
      <c r="L471" s="32" t="s">
        <v>32</v>
      </c>
      <c r="M471" s="33">
        <v>32</v>
      </c>
      <c r="N471" s="55" t="str">
        <f t="shared" si="78"/>
        <v>T_B</v>
      </c>
      <c r="O471" s="34">
        <v>3499944</v>
      </c>
      <c r="P471" s="27">
        <v>44812</v>
      </c>
      <c r="Q471" s="36">
        <v>0.69652777777777775</v>
      </c>
      <c r="R471" s="37">
        <v>48220</v>
      </c>
      <c r="S471" s="37">
        <v>17310</v>
      </c>
      <c r="T471" s="21">
        <f t="shared" si="71"/>
        <v>30910</v>
      </c>
      <c r="U471" s="22">
        <f t="shared" si="77"/>
        <v>33240000</v>
      </c>
      <c r="V471" s="117" t="s">
        <v>157</v>
      </c>
      <c r="W471" s="118" t="s">
        <v>102</v>
      </c>
      <c r="X471" s="23">
        <f t="shared" si="72"/>
        <v>-150</v>
      </c>
      <c r="Y471" s="24">
        <f t="shared" si="73"/>
        <v>-4.829362524146813E-3</v>
      </c>
      <c r="Z471" s="25" t="str">
        <f t="shared" si="74"/>
        <v>Descargado</v>
      </c>
      <c r="AA471" s="25">
        <f t="shared" ca="1" si="75"/>
        <v>0.5743055555576575</v>
      </c>
      <c r="AB471" s="52"/>
    </row>
    <row r="472" spans="1:28" x14ac:dyDescent="0.25">
      <c r="A472" s="12">
        <v>466</v>
      </c>
      <c r="B472" s="26">
        <v>20063</v>
      </c>
      <c r="C472" s="27">
        <v>44812</v>
      </c>
      <c r="D472" s="28">
        <v>0.12986111111111112</v>
      </c>
      <c r="E472" s="29" t="s">
        <v>298</v>
      </c>
      <c r="F472" s="30" t="s">
        <v>106</v>
      </c>
      <c r="G472" s="31">
        <v>48980</v>
      </c>
      <c r="H472" s="31">
        <v>17970</v>
      </c>
      <c r="I472" s="19">
        <f t="shared" si="70"/>
        <v>31010</v>
      </c>
      <c r="J472" s="20">
        <f t="shared" si="76"/>
        <v>33287600</v>
      </c>
      <c r="K472" s="30" t="s">
        <v>56</v>
      </c>
      <c r="L472" s="32" t="s">
        <v>32</v>
      </c>
      <c r="M472" s="33">
        <v>32</v>
      </c>
      <c r="N472" s="55" t="str">
        <f t="shared" si="78"/>
        <v>T_B</v>
      </c>
      <c r="O472" s="34">
        <v>3499884</v>
      </c>
      <c r="P472" s="27">
        <v>44812</v>
      </c>
      <c r="Q472" s="36">
        <v>0.68680555555555556</v>
      </c>
      <c r="R472" s="37">
        <v>48860</v>
      </c>
      <c r="S472" s="37">
        <v>17750</v>
      </c>
      <c r="T472" s="21">
        <f t="shared" si="71"/>
        <v>31110</v>
      </c>
      <c r="U472" s="22">
        <f t="shared" si="77"/>
        <v>33271110</v>
      </c>
      <c r="V472" s="117" t="s">
        <v>157</v>
      </c>
      <c r="W472" s="118" t="s">
        <v>102</v>
      </c>
      <c r="X472" s="23">
        <f t="shared" si="72"/>
        <v>100</v>
      </c>
      <c r="Y472" s="24">
        <f t="shared" si="73"/>
        <v>3.2247662044501773E-3</v>
      </c>
      <c r="Z472" s="25" t="str">
        <f t="shared" si="74"/>
        <v>Descargado</v>
      </c>
      <c r="AA472" s="25">
        <f t="shared" ca="1" si="75"/>
        <v>0.55694444444088731</v>
      </c>
      <c r="AB472" s="52"/>
    </row>
    <row r="473" spans="1:28" x14ac:dyDescent="0.25">
      <c r="A473" s="12">
        <v>467</v>
      </c>
      <c r="B473" s="26">
        <v>20066</v>
      </c>
      <c r="C473" s="27">
        <v>44812</v>
      </c>
      <c r="D473" s="28">
        <v>0.1423611111111111</v>
      </c>
      <c r="E473" s="29" t="s">
        <v>166</v>
      </c>
      <c r="F473" s="30" t="s">
        <v>106</v>
      </c>
      <c r="G473" s="31">
        <v>48920</v>
      </c>
      <c r="H473" s="31">
        <v>17520</v>
      </c>
      <c r="I473" s="19">
        <f t="shared" si="70"/>
        <v>31400</v>
      </c>
      <c r="J473" s="20">
        <f t="shared" si="76"/>
        <v>33319000</v>
      </c>
      <c r="K473" s="30" t="s">
        <v>56</v>
      </c>
      <c r="L473" s="32" t="s">
        <v>32</v>
      </c>
      <c r="M473" s="33">
        <v>32</v>
      </c>
      <c r="N473" s="55" t="str">
        <f t="shared" si="78"/>
        <v>T_B</v>
      </c>
      <c r="O473" s="34">
        <v>3499104</v>
      </c>
      <c r="P473" s="27">
        <v>44812</v>
      </c>
      <c r="Q473" s="36">
        <v>0.4777777777777778</v>
      </c>
      <c r="R473" s="37">
        <v>48600</v>
      </c>
      <c r="S473" s="37">
        <v>17280</v>
      </c>
      <c r="T473" s="21">
        <f t="shared" si="71"/>
        <v>31320</v>
      </c>
      <c r="U473" s="22">
        <f t="shared" si="77"/>
        <v>33302430</v>
      </c>
      <c r="V473" s="117" t="s">
        <v>157</v>
      </c>
      <c r="W473" s="118" t="s">
        <v>102</v>
      </c>
      <c r="X473" s="23">
        <f t="shared" si="72"/>
        <v>-80</v>
      </c>
      <c r="Y473" s="24">
        <f t="shared" si="73"/>
        <v>-2.5477707006369425E-3</v>
      </c>
      <c r="Z473" s="25" t="str">
        <f t="shared" si="74"/>
        <v>Descargado</v>
      </c>
      <c r="AA473" s="25">
        <f t="shared" ca="1" si="75"/>
        <v>0.33541666666860692</v>
      </c>
      <c r="AB473" s="52"/>
    </row>
    <row r="474" spans="1:28" x14ac:dyDescent="0.25">
      <c r="A474" s="12">
        <v>468</v>
      </c>
      <c r="B474" s="26">
        <v>20073</v>
      </c>
      <c r="C474" s="27">
        <v>44812</v>
      </c>
      <c r="D474" s="28">
        <v>0.15555555555555556</v>
      </c>
      <c r="E474" s="29" t="s">
        <v>168</v>
      </c>
      <c r="F474" s="30" t="s">
        <v>106</v>
      </c>
      <c r="G474" s="31">
        <v>48440</v>
      </c>
      <c r="H474" s="31">
        <v>17680</v>
      </c>
      <c r="I474" s="19">
        <f t="shared" si="70"/>
        <v>30760</v>
      </c>
      <c r="J474" s="20">
        <f t="shared" si="76"/>
        <v>33349760</v>
      </c>
      <c r="K474" s="30" t="s">
        <v>56</v>
      </c>
      <c r="L474" s="32" t="s">
        <v>32</v>
      </c>
      <c r="M474" s="33">
        <v>32</v>
      </c>
      <c r="N474" s="55" t="str">
        <f t="shared" si="78"/>
        <v>T_B</v>
      </c>
      <c r="O474" s="34">
        <v>3500648</v>
      </c>
      <c r="P474" s="27">
        <v>44812</v>
      </c>
      <c r="Q474" s="36">
        <v>0.86458333333333337</v>
      </c>
      <c r="R474" s="37">
        <v>47940</v>
      </c>
      <c r="S474" s="37">
        <v>17520</v>
      </c>
      <c r="T474" s="21">
        <f t="shared" si="71"/>
        <v>30420</v>
      </c>
      <c r="U474" s="22">
        <f t="shared" si="77"/>
        <v>33332850</v>
      </c>
      <c r="V474" s="117" t="s">
        <v>157</v>
      </c>
      <c r="W474" s="118" t="s">
        <v>102</v>
      </c>
      <c r="X474" s="23">
        <f t="shared" si="72"/>
        <v>-340</v>
      </c>
      <c r="Y474" s="24">
        <f t="shared" si="73"/>
        <v>-1.1053315994798439E-2</v>
      </c>
      <c r="Z474" s="25" t="str">
        <f t="shared" si="74"/>
        <v>Descargado</v>
      </c>
      <c r="AA474" s="25">
        <f t="shared" ca="1" si="75"/>
        <v>0.70902777778246673</v>
      </c>
      <c r="AB474" s="52"/>
    </row>
    <row r="475" spans="1:28" x14ac:dyDescent="0.25">
      <c r="A475" s="12">
        <v>469</v>
      </c>
      <c r="B475" s="26">
        <v>20084</v>
      </c>
      <c r="C475" s="27">
        <v>44812</v>
      </c>
      <c r="D475" s="28">
        <v>0.18055555555555555</v>
      </c>
      <c r="E475" s="29" t="s">
        <v>327</v>
      </c>
      <c r="F475" s="30" t="s">
        <v>106</v>
      </c>
      <c r="G475" s="31">
        <v>52420</v>
      </c>
      <c r="H475" s="31">
        <v>18980</v>
      </c>
      <c r="I475" s="19">
        <f t="shared" si="70"/>
        <v>33440</v>
      </c>
      <c r="J475" s="20">
        <f t="shared" si="76"/>
        <v>33383200</v>
      </c>
      <c r="K475" s="30" t="s">
        <v>56</v>
      </c>
      <c r="L475" s="32" t="s">
        <v>25</v>
      </c>
      <c r="M475" s="33">
        <v>32</v>
      </c>
      <c r="N475" s="55" t="str">
        <f t="shared" si="78"/>
        <v>T_B</v>
      </c>
      <c r="O475" s="34">
        <v>3499764</v>
      </c>
      <c r="P475" s="27">
        <v>44812</v>
      </c>
      <c r="Q475" s="36">
        <v>0.67361111111111116</v>
      </c>
      <c r="R475" s="37">
        <v>51840</v>
      </c>
      <c r="S475" s="37">
        <v>19070</v>
      </c>
      <c r="T475" s="21">
        <f t="shared" si="71"/>
        <v>32770</v>
      </c>
      <c r="U475" s="22">
        <f t="shared" si="77"/>
        <v>33365620</v>
      </c>
      <c r="V475" s="117" t="s">
        <v>157</v>
      </c>
      <c r="W475" s="118" t="s">
        <v>102</v>
      </c>
      <c r="X475" s="23">
        <f t="shared" si="72"/>
        <v>-670</v>
      </c>
      <c r="Y475" s="24">
        <f t="shared" si="73"/>
        <v>-2.0035885167464115E-2</v>
      </c>
      <c r="Z475" s="25" t="str">
        <f t="shared" si="74"/>
        <v>Descargado</v>
      </c>
      <c r="AA475" s="25">
        <f t="shared" ca="1" si="75"/>
        <v>0.49305555555474712</v>
      </c>
      <c r="AB475" s="52"/>
    </row>
    <row r="476" spans="1:28" x14ac:dyDescent="0.25">
      <c r="A476" s="12">
        <v>470</v>
      </c>
      <c r="B476" s="26">
        <v>20088</v>
      </c>
      <c r="C476" s="27">
        <v>44812</v>
      </c>
      <c r="D476" s="28">
        <v>0.21736111111111112</v>
      </c>
      <c r="E476" s="29" t="s">
        <v>291</v>
      </c>
      <c r="F476" s="30" t="s">
        <v>106</v>
      </c>
      <c r="G476" s="31">
        <v>52240</v>
      </c>
      <c r="H476" s="31">
        <v>18450</v>
      </c>
      <c r="I476" s="19">
        <f t="shared" si="70"/>
        <v>33790</v>
      </c>
      <c r="J476" s="20">
        <f t="shared" si="76"/>
        <v>33416990</v>
      </c>
      <c r="K476" s="30" t="s">
        <v>56</v>
      </c>
      <c r="L476" s="32" t="s">
        <v>25</v>
      </c>
      <c r="M476" s="33">
        <v>32</v>
      </c>
      <c r="N476" s="55" t="str">
        <f t="shared" si="78"/>
        <v>T_B</v>
      </c>
      <c r="O476" s="34">
        <v>3500664</v>
      </c>
      <c r="P476" s="27">
        <v>44812</v>
      </c>
      <c r="Q476" s="36">
        <v>0.87222222222222223</v>
      </c>
      <c r="R476" s="37">
        <v>52060</v>
      </c>
      <c r="S476" s="37">
        <v>18550</v>
      </c>
      <c r="T476" s="21">
        <f t="shared" si="71"/>
        <v>33510</v>
      </c>
      <c r="U476" s="22">
        <f t="shared" si="77"/>
        <v>33399130</v>
      </c>
      <c r="V476" s="117" t="s">
        <v>157</v>
      </c>
      <c r="W476" s="118" t="s">
        <v>102</v>
      </c>
      <c r="X476" s="23">
        <f t="shared" si="72"/>
        <v>-280</v>
      </c>
      <c r="Y476" s="24">
        <f t="shared" si="73"/>
        <v>-8.2864752885469066E-3</v>
      </c>
      <c r="Z476" s="25" t="str">
        <f t="shared" si="74"/>
        <v>Descargado</v>
      </c>
      <c r="AA476" s="25">
        <f t="shared" ca="1" si="75"/>
        <v>0.65486111110658385</v>
      </c>
      <c r="AB476" s="52"/>
    </row>
    <row r="477" spans="1:28" x14ac:dyDescent="0.25">
      <c r="A477" s="12">
        <v>471</v>
      </c>
      <c r="B477" s="26">
        <v>20089</v>
      </c>
      <c r="C477" s="27">
        <v>44812</v>
      </c>
      <c r="D477" s="28">
        <v>0.21111111111111111</v>
      </c>
      <c r="E477" s="29" t="s">
        <v>328</v>
      </c>
      <c r="F477" s="30" t="s">
        <v>106</v>
      </c>
      <c r="G477" s="31">
        <v>51420</v>
      </c>
      <c r="H477" s="31">
        <v>18820</v>
      </c>
      <c r="I477" s="19">
        <f t="shared" si="70"/>
        <v>32600</v>
      </c>
      <c r="J477" s="20">
        <f t="shared" si="76"/>
        <v>33449590</v>
      </c>
      <c r="K477" s="30" t="s">
        <v>56</v>
      </c>
      <c r="L477" s="32" t="s">
        <v>33</v>
      </c>
      <c r="M477" s="33">
        <v>32</v>
      </c>
      <c r="N477" s="55" t="str">
        <f t="shared" si="78"/>
        <v>T_B</v>
      </c>
      <c r="O477" s="34">
        <v>3500524</v>
      </c>
      <c r="P477" s="27">
        <v>44812</v>
      </c>
      <c r="Q477" s="36">
        <v>0.76736111111111116</v>
      </c>
      <c r="R477" s="37">
        <v>51020</v>
      </c>
      <c r="S477" s="37">
        <v>18590</v>
      </c>
      <c r="T477" s="21">
        <f t="shared" si="71"/>
        <v>32430</v>
      </c>
      <c r="U477" s="22">
        <f t="shared" si="77"/>
        <v>33431560</v>
      </c>
      <c r="V477" s="117" t="s">
        <v>157</v>
      </c>
      <c r="W477" s="118" t="s">
        <v>102</v>
      </c>
      <c r="X477" s="23">
        <f t="shared" si="72"/>
        <v>-170</v>
      </c>
      <c r="Y477" s="24">
        <f t="shared" si="73"/>
        <v>-5.2147239263803684E-3</v>
      </c>
      <c r="Z477" s="25" t="str">
        <f t="shared" si="74"/>
        <v>Descargado</v>
      </c>
      <c r="AA477" s="25">
        <f t="shared" ca="1" si="75"/>
        <v>0.55625000000145519</v>
      </c>
      <c r="AB477" s="52"/>
    </row>
    <row r="478" spans="1:28" x14ac:dyDescent="0.25">
      <c r="A478" s="12">
        <v>472</v>
      </c>
      <c r="B478" s="26">
        <v>20091</v>
      </c>
      <c r="C478" s="27">
        <v>44812</v>
      </c>
      <c r="D478" s="28">
        <v>0.3430555555555555</v>
      </c>
      <c r="E478" s="29" t="s">
        <v>212</v>
      </c>
      <c r="F478" s="30" t="s">
        <v>106</v>
      </c>
      <c r="G478" s="31">
        <v>52200</v>
      </c>
      <c r="H478" s="31">
        <v>17630</v>
      </c>
      <c r="I478" s="19">
        <f t="shared" si="70"/>
        <v>34570</v>
      </c>
      <c r="J478" s="20">
        <f t="shared" si="76"/>
        <v>33484160</v>
      </c>
      <c r="K478" s="30" t="s">
        <v>56</v>
      </c>
      <c r="L478" s="32" t="s">
        <v>25</v>
      </c>
      <c r="M478" s="33">
        <v>32</v>
      </c>
      <c r="N478" s="55" t="str">
        <f t="shared" si="78"/>
        <v>T_B</v>
      </c>
      <c r="O478" s="34">
        <v>3499784</v>
      </c>
      <c r="P478" s="27">
        <v>44812</v>
      </c>
      <c r="Q478" s="36">
        <v>0.68194444444444446</v>
      </c>
      <c r="R478" s="37">
        <v>52140</v>
      </c>
      <c r="S478" s="37">
        <v>17860</v>
      </c>
      <c r="T478" s="21">
        <f t="shared" si="71"/>
        <v>34280</v>
      </c>
      <c r="U478" s="22">
        <f t="shared" si="77"/>
        <v>33465840</v>
      </c>
      <c r="V478" s="117" t="s">
        <v>157</v>
      </c>
      <c r="W478" s="118" t="s">
        <v>102</v>
      </c>
      <c r="X478" s="23">
        <f t="shared" si="72"/>
        <v>-290</v>
      </c>
      <c r="Y478" s="24">
        <f t="shared" si="73"/>
        <v>-8.3887763957188315E-3</v>
      </c>
      <c r="Z478" s="25" t="str">
        <f t="shared" si="74"/>
        <v>Descargado</v>
      </c>
      <c r="AA478" s="25">
        <f t="shared" ca="1" si="75"/>
        <v>0.33888888888759539</v>
      </c>
      <c r="AB478" s="52"/>
    </row>
    <row r="479" spans="1:28" x14ac:dyDescent="0.25">
      <c r="A479" s="12">
        <v>473</v>
      </c>
      <c r="B479" s="26">
        <v>20092</v>
      </c>
      <c r="C479" s="27">
        <v>44812</v>
      </c>
      <c r="D479" s="28">
        <v>0.36874999999999997</v>
      </c>
      <c r="E479" s="29" t="s">
        <v>211</v>
      </c>
      <c r="F479" s="30" t="s">
        <v>106</v>
      </c>
      <c r="G479" s="31">
        <v>52100</v>
      </c>
      <c r="H479" s="31">
        <v>17610</v>
      </c>
      <c r="I479" s="19">
        <f t="shared" si="70"/>
        <v>34490</v>
      </c>
      <c r="J479" s="20">
        <f t="shared" si="76"/>
        <v>33518650</v>
      </c>
      <c r="K479" s="30" t="s">
        <v>55</v>
      </c>
      <c r="L479" s="32" t="s">
        <v>193</v>
      </c>
      <c r="M479" s="33">
        <v>33</v>
      </c>
      <c r="N479" s="55" t="str">
        <f t="shared" si="78"/>
        <v>T_A</v>
      </c>
      <c r="O479" s="34">
        <v>3500304</v>
      </c>
      <c r="P479" s="27">
        <v>44812</v>
      </c>
      <c r="Q479" s="36">
        <v>0.73958333333333337</v>
      </c>
      <c r="R479" s="37">
        <v>52060</v>
      </c>
      <c r="S479" s="37">
        <v>17740</v>
      </c>
      <c r="T479" s="21">
        <f t="shared" si="71"/>
        <v>34320</v>
      </c>
      <c r="U479" s="22">
        <f t="shared" si="77"/>
        <v>33500160</v>
      </c>
      <c r="V479" s="117" t="s">
        <v>157</v>
      </c>
      <c r="W479" s="118" t="s">
        <v>102</v>
      </c>
      <c r="X479" s="23">
        <f t="shared" si="72"/>
        <v>-170</v>
      </c>
      <c r="Y479" s="24">
        <f t="shared" si="73"/>
        <v>-4.9289649173673532E-3</v>
      </c>
      <c r="Z479" s="25" t="str">
        <f t="shared" si="74"/>
        <v>Descargado</v>
      </c>
      <c r="AA479" s="25">
        <f t="shared" ca="1" si="75"/>
        <v>0.37083333333430346</v>
      </c>
      <c r="AB479" s="52"/>
    </row>
    <row r="480" spans="1:28" x14ac:dyDescent="0.25">
      <c r="A480" s="12">
        <v>474</v>
      </c>
      <c r="B480" s="26">
        <v>20093</v>
      </c>
      <c r="C480" s="27">
        <v>44812</v>
      </c>
      <c r="D480" s="28">
        <v>0.375</v>
      </c>
      <c r="E480" s="29" t="s">
        <v>174</v>
      </c>
      <c r="F480" s="30" t="s">
        <v>106</v>
      </c>
      <c r="G480" s="31">
        <v>52720</v>
      </c>
      <c r="H480" s="31">
        <v>18350</v>
      </c>
      <c r="I480" s="19">
        <f t="shared" si="70"/>
        <v>34370</v>
      </c>
      <c r="J480" s="20">
        <f t="shared" si="76"/>
        <v>33553020</v>
      </c>
      <c r="K480" s="30" t="s">
        <v>55</v>
      </c>
      <c r="L480" s="32" t="s">
        <v>25</v>
      </c>
      <c r="M480" s="33">
        <v>33</v>
      </c>
      <c r="N480" s="55" t="str">
        <f t="shared" si="78"/>
        <v>T_A</v>
      </c>
      <c r="O480" s="34">
        <v>3500264</v>
      </c>
      <c r="P480" s="27">
        <v>44812</v>
      </c>
      <c r="Q480" s="36">
        <v>0.73749999999999993</v>
      </c>
      <c r="R480" s="37">
        <v>52680</v>
      </c>
      <c r="S480" s="37">
        <v>18280</v>
      </c>
      <c r="T480" s="21">
        <f t="shared" si="71"/>
        <v>34400</v>
      </c>
      <c r="U480" s="22">
        <f t="shared" si="77"/>
        <v>33534560</v>
      </c>
      <c r="V480" s="117" t="s">
        <v>157</v>
      </c>
      <c r="W480" s="118" t="s">
        <v>102</v>
      </c>
      <c r="X480" s="23">
        <f t="shared" si="72"/>
        <v>30</v>
      </c>
      <c r="Y480" s="24">
        <f t="shared" si="73"/>
        <v>8.7285423334303169E-4</v>
      </c>
      <c r="Z480" s="25" t="str">
        <f t="shared" si="74"/>
        <v>Descargado</v>
      </c>
      <c r="AA480" s="25">
        <f t="shared" ca="1" si="75"/>
        <v>0.36250000000291038</v>
      </c>
      <c r="AB480" s="52"/>
    </row>
    <row r="481" spans="1:28" x14ac:dyDescent="0.25">
      <c r="A481" s="12">
        <v>475</v>
      </c>
      <c r="B481" s="26">
        <v>20099</v>
      </c>
      <c r="C481" s="27">
        <v>44812</v>
      </c>
      <c r="D481" s="28">
        <v>0.39999999999999997</v>
      </c>
      <c r="E481" s="29" t="s">
        <v>288</v>
      </c>
      <c r="F481" s="30" t="s">
        <v>106</v>
      </c>
      <c r="G481" s="31">
        <v>48740</v>
      </c>
      <c r="H481" s="31">
        <v>17310</v>
      </c>
      <c r="I481" s="19">
        <f t="shared" si="70"/>
        <v>31430</v>
      </c>
      <c r="J481" s="20">
        <f t="shared" si="76"/>
        <v>33584450</v>
      </c>
      <c r="K481" s="30" t="s">
        <v>55</v>
      </c>
      <c r="L481" s="32" t="s">
        <v>32</v>
      </c>
      <c r="M481" s="33">
        <v>33</v>
      </c>
      <c r="N481" s="55" t="str">
        <f t="shared" si="78"/>
        <v>T_A</v>
      </c>
      <c r="O481" s="34">
        <v>3500404</v>
      </c>
      <c r="P481" s="27">
        <v>44812</v>
      </c>
      <c r="Q481" s="36">
        <v>0.74652777777777779</v>
      </c>
      <c r="R481" s="37">
        <v>48580</v>
      </c>
      <c r="S481" s="37">
        <v>17150</v>
      </c>
      <c r="T481" s="21">
        <f t="shared" si="71"/>
        <v>31430</v>
      </c>
      <c r="U481" s="22">
        <f t="shared" si="77"/>
        <v>33565990</v>
      </c>
      <c r="V481" s="117" t="s">
        <v>157</v>
      </c>
      <c r="W481" s="118" t="s">
        <v>102</v>
      </c>
      <c r="X481" s="23">
        <f t="shared" si="72"/>
        <v>1.0000000000000001E-5</v>
      </c>
      <c r="Y481" s="24">
        <f t="shared" si="73"/>
        <v>0</v>
      </c>
      <c r="Z481" s="25" t="str">
        <f t="shared" si="74"/>
        <v>Descargado</v>
      </c>
      <c r="AA481" s="25">
        <f t="shared" ca="1" si="75"/>
        <v>0.34652777777955635</v>
      </c>
      <c r="AB481" s="52"/>
    </row>
    <row r="482" spans="1:28" x14ac:dyDescent="0.25">
      <c r="A482" s="12">
        <v>476</v>
      </c>
      <c r="B482" s="26">
        <v>20101</v>
      </c>
      <c r="C482" s="27">
        <v>44812</v>
      </c>
      <c r="D482" s="28">
        <v>0.4201388888888889</v>
      </c>
      <c r="E482" s="29" t="s">
        <v>246</v>
      </c>
      <c r="F482" s="30" t="s">
        <v>106</v>
      </c>
      <c r="G482" s="31">
        <v>52220</v>
      </c>
      <c r="H482" s="31">
        <v>17060</v>
      </c>
      <c r="I482" s="19">
        <f t="shared" si="70"/>
        <v>35160</v>
      </c>
      <c r="J482" s="20">
        <f t="shared" si="76"/>
        <v>33619610</v>
      </c>
      <c r="K482" s="30" t="s">
        <v>55</v>
      </c>
      <c r="L482" s="32" t="s">
        <v>193</v>
      </c>
      <c r="M482" s="33">
        <v>33</v>
      </c>
      <c r="N482" s="55" t="str">
        <f t="shared" si="78"/>
        <v>T_A</v>
      </c>
      <c r="O482" s="34">
        <v>3500565</v>
      </c>
      <c r="P482" s="27">
        <v>44812</v>
      </c>
      <c r="Q482" s="36">
        <v>0.77222222222222225</v>
      </c>
      <c r="R482" s="37">
        <v>52140</v>
      </c>
      <c r="S482" s="37">
        <v>17110</v>
      </c>
      <c r="T482" s="21">
        <f t="shared" si="71"/>
        <v>35030</v>
      </c>
      <c r="U482" s="22">
        <f t="shared" si="77"/>
        <v>33601020</v>
      </c>
      <c r="V482" s="117" t="s">
        <v>157</v>
      </c>
      <c r="W482" s="118" t="s">
        <v>102</v>
      </c>
      <c r="X482" s="23">
        <f t="shared" si="72"/>
        <v>-130</v>
      </c>
      <c r="Y482" s="24">
        <f t="shared" si="73"/>
        <v>-3.6973833902161548E-3</v>
      </c>
      <c r="Z482" s="25" t="str">
        <f t="shared" si="74"/>
        <v>Descargado</v>
      </c>
      <c r="AA482" s="25">
        <f t="shared" ca="1" si="75"/>
        <v>0.35208333333139308</v>
      </c>
      <c r="AB482" s="52"/>
    </row>
    <row r="483" spans="1:28" x14ac:dyDescent="0.25">
      <c r="A483" s="12">
        <v>477</v>
      </c>
      <c r="B483" s="26">
        <v>20102</v>
      </c>
      <c r="C483" s="27">
        <v>44812</v>
      </c>
      <c r="D483" s="28">
        <v>0.44166666666666665</v>
      </c>
      <c r="E483" s="29" t="s">
        <v>312</v>
      </c>
      <c r="F483" s="30" t="s">
        <v>106</v>
      </c>
      <c r="G483" s="31">
        <v>51920</v>
      </c>
      <c r="H483" s="31">
        <v>17800</v>
      </c>
      <c r="I483" s="19">
        <f t="shared" si="70"/>
        <v>34120</v>
      </c>
      <c r="J483" s="20">
        <f t="shared" si="76"/>
        <v>33653730</v>
      </c>
      <c r="K483" s="30" t="s">
        <v>55</v>
      </c>
      <c r="L483" s="32" t="s">
        <v>193</v>
      </c>
      <c r="M483" s="33">
        <v>33</v>
      </c>
      <c r="N483" s="55" t="str">
        <f t="shared" si="78"/>
        <v>T_A</v>
      </c>
      <c r="O483" s="34">
        <v>3500604</v>
      </c>
      <c r="P483" s="27">
        <v>44812</v>
      </c>
      <c r="Q483" s="36">
        <v>0.78472222222222221</v>
      </c>
      <c r="R483" s="37">
        <v>52100</v>
      </c>
      <c r="S483" s="37">
        <v>17890</v>
      </c>
      <c r="T483" s="21">
        <f t="shared" si="71"/>
        <v>34210</v>
      </c>
      <c r="U483" s="22">
        <f t="shared" si="77"/>
        <v>33635230</v>
      </c>
      <c r="V483" s="117" t="s">
        <v>157</v>
      </c>
      <c r="W483" s="118" t="s">
        <v>102</v>
      </c>
      <c r="X483" s="23">
        <f t="shared" si="72"/>
        <v>90</v>
      </c>
      <c r="Y483" s="24">
        <f t="shared" si="73"/>
        <v>2.637749120750293E-3</v>
      </c>
      <c r="Z483" s="25" t="str">
        <f t="shared" si="74"/>
        <v>Descargado</v>
      </c>
      <c r="AA483" s="25">
        <f t="shared" ca="1" si="75"/>
        <v>0.34305555555329192</v>
      </c>
      <c r="AB483" s="52"/>
    </row>
    <row r="484" spans="1:28" x14ac:dyDescent="0.25">
      <c r="A484" s="12">
        <v>478</v>
      </c>
      <c r="B484" s="26">
        <v>20113</v>
      </c>
      <c r="C484" s="27">
        <v>44812</v>
      </c>
      <c r="D484" s="28">
        <v>0.47500000000000003</v>
      </c>
      <c r="E484" s="29" t="s">
        <v>307</v>
      </c>
      <c r="F484" s="30" t="s">
        <v>106</v>
      </c>
      <c r="G484" s="31">
        <v>51420</v>
      </c>
      <c r="H484" s="31">
        <v>17000</v>
      </c>
      <c r="I484" s="19">
        <f t="shared" si="70"/>
        <v>34420</v>
      </c>
      <c r="J484" s="20">
        <f t="shared" si="76"/>
        <v>33688150</v>
      </c>
      <c r="K484" s="30" t="s">
        <v>69</v>
      </c>
      <c r="L484" s="32" t="s">
        <v>25</v>
      </c>
      <c r="M484" s="33">
        <v>34</v>
      </c>
      <c r="N484" s="55" t="str">
        <f t="shared" si="78"/>
        <v>T_C</v>
      </c>
      <c r="O484" s="34">
        <v>3500525</v>
      </c>
      <c r="P484" s="27">
        <v>44812</v>
      </c>
      <c r="Q484" s="36">
        <v>0.78055555555555556</v>
      </c>
      <c r="R484" s="37">
        <v>51220</v>
      </c>
      <c r="S484" s="37">
        <v>16960</v>
      </c>
      <c r="T484" s="21">
        <f t="shared" si="71"/>
        <v>34260</v>
      </c>
      <c r="U484" s="22">
        <f t="shared" si="77"/>
        <v>33669490</v>
      </c>
      <c r="V484" s="117" t="s">
        <v>158</v>
      </c>
      <c r="W484" s="118" t="s">
        <v>102</v>
      </c>
      <c r="X484" s="23">
        <f t="shared" si="72"/>
        <v>-160</v>
      </c>
      <c r="Y484" s="24">
        <f t="shared" si="73"/>
        <v>-4.6484601975595582E-3</v>
      </c>
      <c r="Z484" s="25" t="str">
        <f t="shared" si="74"/>
        <v>Descargado</v>
      </c>
      <c r="AA484" s="25">
        <f t="shared" ca="1" si="75"/>
        <v>0.30555555555474712</v>
      </c>
      <c r="AB484" s="52"/>
    </row>
    <row r="485" spans="1:28" x14ac:dyDescent="0.25">
      <c r="A485" s="12">
        <v>479</v>
      </c>
      <c r="B485" s="26">
        <v>20115</v>
      </c>
      <c r="C485" s="27">
        <v>44812</v>
      </c>
      <c r="D485" s="28">
        <v>0.47013888888888888</v>
      </c>
      <c r="E485" s="29" t="s">
        <v>237</v>
      </c>
      <c r="F485" s="30" t="s">
        <v>106</v>
      </c>
      <c r="G485" s="31">
        <v>47760</v>
      </c>
      <c r="H485" s="31">
        <v>17670</v>
      </c>
      <c r="I485" s="19">
        <f t="shared" si="70"/>
        <v>30090</v>
      </c>
      <c r="J485" s="20">
        <f t="shared" si="76"/>
        <v>33718240</v>
      </c>
      <c r="K485" s="30" t="s">
        <v>69</v>
      </c>
      <c r="L485" s="32" t="s">
        <v>32</v>
      </c>
      <c r="M485" s="33">
        <v>34</v>
      </c>
      <c r="N485" s="55" t="str">
        <f t="shared" si="78"/>
        <v>T_C</v>
      </c>
      <c r="O485" s="34">
        <v>3500809</v>
      </c>
      <c r="P485" s="27">
        <v>44812</v>
      </c>
      <c r="Q485" s="36">
        <v>0.93958333333333333</v>
      </c>
      <c r="R485" s="37">
        <v>47660</v>
      </c>
      <c r="S485" s="37">
        <v>17670</v>
      </c>
      <c r="T485" s="21">
        <f t="shared" si="71"/>
        <v>29990</v>
      </c>
      <c r="U485" s="22">
        <f t="shared" si="77"/>
        <v>33699480</v>
      </c>
      <c r="V485" s="117" t="s">
        <v>158</v>
      </c>
      <c r="W485" s="118" t="s">
        <v>102</v>
      </c>
      <c r="X485" s="23">
        <f t="shared" si="72"/>
        <v>-100</v>
      </c>
      <c r="Y485" s="24">
        <f t="shared" si="73"/>
        <v>-3.3233632436025259E-3</v>
      </c>
      <c r="Z485" s="25" t="str">
        <f t="shared" si="74"/>
        <v>Descargado</v>
      </c>
      <c r="AA485" s="25">
        <f t="shared" ca="1" si="75"/>
        <v>0.46944444444670808</v>
      </c>
      <c r="AB485" s="52"/>
    </row>
    <row r="486" spans="1:28" x14ac:dyDescent="0.25">
      <c r="A486" s="12">
        <v>480</v>
      </c>
      <c r="B486" s="26">
        <v>20134</v>
      </c>
      <c r="C486" s="27">
        <v>44812</v>
      </c>
      <c r="D486" s="28">
        <v>0.50138888888888888</v>
      </c>
      <c r="E486" s="29" t="s">
        <v>204</v>
      </c>
      <c r="F486" s="30" t="s">
        <v>106</v>
      </c>
      <c r="G486" s="31">
        <v>48880</v>
      </c>
      <c r="H486" s="31">
        <v>17960</v>
      </c>
      <c r="I486" s="19">
        <f t="shared" si="70"/>
        <v>30920</v>
      </c>
      <c r="J486" s="20">
        <f t="shared" si="76"/>
        <v>33749160</v>
      </c>
      <c r="K486" s="30" t="s">
        <v>56</v>
      </c>
      <c r="L486" s="32" t="s">
        <v>32</v>
      </c>
      <c r="M486" s="33">
        <v>32</v>
      </c>
      <c r="N486" s="55" t="str">
        <f t="shared" si="78"/>
        <v>T_B</v>
      </c>
      <c r="O486" s="34">
        <v>3500644</v>
      </c>
      <c r="P486" s="27">
        <v>44812</v>
      </c>
      <c r="Q486" s="36">
        <v>0.84791666666666676</v>
      </c>
      <c r="R486" s="37">
        <v>48740</v>
      </c>
      <c r="S486" s="37">
        <v>17910</v>
      </c>
      <c r="T486" s="21">
        <f t="shared" si="71"/>
        <v>30830</v>
      </c>
      <c r="U486" s="22">
        <f t="shared" si="77"/>
        <v>33730310</v>
      </c>
      <c r="V486" s="117" t="s">
        <v>157</v>
      </c>
      <c r="W486" s="118" t="s">
        <v>102</v>
      </c>
      <c r="X486" s="23">
        <f t="shared" si="72"/>
        <v>-90</v>
      </c>
      <c r="Y486" s="24">
        <f t="shared" si="73"/>
        <v>-2.9107373868046574E-3</v>
      </c>
      <c r="Z486" s="25" t="str">
        <f t="shared" si="74"/>
        <v>Descargado</v>
      </c>
      <c r="AA486" s="25">
        <f t="shared" ca="1" si="75"/>
        <v>0.34652777777955635</v>
      </c>
      <c r="AB486" s="52"/>
    </row>
    <row r="487" spans="1:28" x14ac:dyDescent="0.25">
      <c r="A487" s="12">
        <v>481</v>
      </c>
      <c r="B487" s="26">
        <v>20135</v>
      </c>
      <c r="C487" s="27">
        <v>44812</v>
      </c>
      <c r="D487" s="28">
        <v>0.50972222222222219</v>
      </c>
      <c r="E487" s="29" t="s">
        <v>247</v>
      </c>
      <c r="F487" s="30" t="s">
        <v>106</v>
      </c>
      <c r="G487" s="31">
        <v>48140</v>
      </c>
      <c r="H487" s="31">
        <v>16850</v>
      </c>
      <c r="I487" s="19">
        <f t="shared" si="70"/>
        <v>31290</v>
      </c>
      <c r="J487" s="20">
        <f t="shared" si="76"/>
        <v>33780450</v>
      </c>
      <c r="K487" s="30" t="s">
        <v>56</v>
      </c>
      <c r="L487" s="32" t="s">
        <v>32</v>
      </c>
      <c r="M487" s="33">
        <v>32</v>
      </c>
      <c r="N487" s="55" t="str">
        <f t="shared" si="78"/>
        <v>T_B</v>
      </c>
      <c r="O487" s="34">
        <v>3500684</v>
      </c>
      <c r="P487" s="27">
        <v>44812</v>
      </c>
      <c r="Q487" s="36">
        <v>0.88402777777777775</v>
      </c>
      <c r="R487" s="37">
        <v>48180</v>
      </c>
      <c r="S487" s="37">
        <v>16810</v>
      </c>
      <c r="T487" s="21">
        <f t="shared" si="71"/>
        <v>31370</v>
      </c>
      <c r="U487" s="22">
        <f t="shared" si="77"/>
        <v>33761680</v>
      </c>
      <c r="V487" s="117" t="s">
        <v>157</v>
      </c>
      <c r="W487" s="118" t="s">
        <v>102</v>
      </c>
      <c r="X487" s="23">
        <f t="shared" si="72"/>
        <v>80</v>
      </c>
      <c r="Y487" s="24">
        <f t="shared" si="73"/>
        <v>2.556727388942154E-3</v>
      </c>
      <c r="Z487" s="25" t="str">
        <f t="shared" si="74"/>
        <v>Descargado</v>
      </c>
      <c r="AA487" s="25">
        <f t="shared" ca="1" si="75"/>
        <v>0.37430555555329192</v>
      </c>
      <c r="AB487" s="52"/>
    </row>
    <row r="488" spans="1:28" x14ac:dyDescent="0.25">
      <c r="A488" s="12">
        <v>482</v>
      </c>
      <c r="B488" s="26">
        <v>20139</v>
      </c>
      <c r="C488" s="27">
        <v>44812</v>
      </c>
      <c r="D488" s="28">
        <v>0.52013888888888882</v>
      </c>
      <c r="E488" s="29" t="s">
        <v>163</v>
      </c>
      <c r="F488" s="30" t="s">
        <v>106</v>
      </c>
      <c r="G488" s="31">
        <v>48180</v>
      </c>
      <c r="H488" s="31">
        <v>17150</v>
      </c>
      <c r="I488" s="19">
        <f t="shared" si="70"/>
        <v>31030</v>
      </c>
      <c r="J488" s="20">
        <f t="shared" si="76"/>
        <v>33811480</v>
      </c>
      <c r="K488" s="30" t="s">
        <v>55</v>
      </c>
      <c r="L488" s="32" t="s">
        <v>32</v>
      </c>
      <c r="M488" s="33">
        <v>33</v>
      </c>
      <c r="N488" s="55" t="str">
        <f t="shared" si="78"/>
        <v>T_A</v>
      </c>
      <c r="O488" s="34">
        <v>3500808</v>
      </c>
      <c r="P488" s="27">
        <v>44812</v>
      </c>
      <c r="Q488" s="36">
        <v>0.93333333333333324</v>
      </c>
      <c r="R488" s="37">
        <v>48080</v>
      </c>
      <c r="S488" s="37">
        <v>17130</v>
      </c>
      <c r="T488" s="21">
        <f t="shared" si="71"/>
        <v>30950</v>
      </c>
      <c r="U488" s="22">
        <f t="shared" si="77"/>
        <v>33792630</v>
      </c>
      <c r="V488" s="117" t="s">
        <v>157</v>
      </c>
      <c r="W488" s="118" t="s">
        <v>102</v>
      </c>
      <c r="X488" s="23">
        <f t="shared" si="72"/>
        <v>-80</v>
      </c>
      <c r="Y488" s="24">
        <f t="shared" si="73"/>
        <v>-2.5781501772478249E-3</v>
      </c>
      <c r="Z488" s="25" t="str">
        <f t="shared" si="74"/>
        <v>Descargado</v>
      </c>
      <c r="AA488" s="25">
        <f t="shared" ca="1" si="75"/>
        <v>0.41319444444525288</v>
      </c>
      <c r="AB488" s="52"/>
    </row>
    <row r="489" spans="1:28" x14ac:dyDescent="0.25">
      <c r="A489" s="12">
        <v>483</v>
      </c>
      <c r="B489" s="26">
        <v>20140</v>
      </c>
      <c r="C489" s="27">
        <v>44812</v>
      </c>
      <c r="D489" s="28">
        <v>0.52638888888888891</v>
      </c>
      <c r="E489" s="29" t="s">
        <v>170</v>
      </c>
      <c r="F489" s="30" t="s">
        <v>106</v>
      </c>
      <c r="G489" s="31">
        <v>49040</v>
      </c>
      <c r="H489" s="31">
        <v>17780</v>
      </c>
      <c r="I489" s="19">
        <f t="shared" si="70"/>
        <v>31260</v>
      </c>
      <c r="J489" s="20">
        <f t="shared" si="76"/>
        <v>33842740</v>
      </c>
      <c r="K489" s="30" t="s">
        <v>55</v>
      </c>
      <c r="L489" s="32" t="s">
        <v>32</v>
      </c>
      <c r="M489" s="33">
        <v>33</v>
      </c>
      <c r="N489" s="55" t="str">
        <f t="shared" si="78"/>
        <v>T_A</v>
      </c>
      <c r="O489" s="34">
        <v>3500646</v>
      </c>
      <c r="P489" s="27">
        <v>44812</v>
      </c>
      <c r="Q489" s="36">
        <v>0.85277777777777775</v>
      </c>
      <c r="R489" s="37">
        <v>48980</v>
      </c>
      <c r="S489" s="37">
        <v>17680</v>
      </c>
      <c r="T489" s="21">
        <f t="shared" si="71"/>
        <v>31300</v>
      </c>
      <c r="U489" s="22">
        <f t="shared" si="77"/>
        <v>33823930</v>
      </c>
      <c r="V489" s="117" t="s">
        <v>157</v>
      </c>
      <c r="W489" s="118" t="s">
        <v>102</v>
      </c>
      <c r="X489" s="23">
        <f t="shared" si="72"/>
        <v>40</v>
      </c>
      <c r="Y489" s="24">
        <f t="shared" si="73"/>
        <v>1.2795905310300703E-3</v>
      </c>
      <c r="Z489" s="25" t="str">
        <f t="shared" si="74"/>
        <v>Descargado</v>
      </c>
      <c r="AA489" s="25">
        <f t="shared" ca="1" si="75"/>
        <v>0.32638888889050577</v>
      </c>
      <c r="AB489" s="52"/>
    </row>
    <row r="490" spans="1:28" x14ac:dyDescent="0.25">
      <c r="A490" s="12">
        <v>484</v>
      </c>
      <c r="B490" s="26">
        <v>20147</v>
      </c>
      <c r="C490" s="27">
        <v>44812</v>
      </c>
      <c r="D490" s="28">
        <v>0.54513888888888895</v>
      </c>
      <c r="E490" s="29" t="s">
        <v>303</v>
      </c>
      <c r="F490" s="30" t="s">
        <v>106</v>
      </c>
      <c r="G490" s="31">
        <v>52060</v>
      </c>
      <c r="H490" s="31">
        <v>18540</v>
      </c>
      <c r="I490" s="19">
        <f t="shared" si="70"/>
        <v>33520</v>
      </c>
      <c r="J490" s="20">
        <f t="shared" si="76"/>
        <v>33876260</v>
      </c>
      <c r="K490" s="30" t="s">
        <v>55</v>
      </c>
      <c r="L490" s="32" t="s">
        <v>25</v>
      </c>
      <c r="M490" s="33">
        <v>33</v>
      </c>
      <c r="N490" s="55" t="str">
        <f t="shared" si="78"/>
        <v>T_A</v>
      </c>
      <c r="O490" s="34">
        <v>3500647</v>
      </c>
      <c r="P490" s="27">
        <v>44812</v>
      </c>
      <c r="Q490" s="36">
        <v>0.86388888888888893</v>
      </c>
      <c r="R490" s="37">
        <v>52100</v>
      </c>
      <c r="S490" s="37">
        <v>18500</v>
      </c>
      <c r="T490" s="21">
        <f t="shared" si="71"/>
        <v>33600</v>
      </c>
      <c r="U490" s="22">
        <f t="shared" si="77"/>
        <v>33857530</v>
      </c>
      <c r="V490" s="117" t="s">
        <v>157</v>
      </c>
      <c r="W490" s="118" t="s">
        <v>102</v>
      </c>
      <c r="X490" s="23">
        <f t="shared" si="72"/>
        <v>80</v>
      </c>
      <c r="Y490" s="24">
        <f t="shared" si="73"/>
        <v>2.3866348448687352E-3</v>
      </c>
      <c r="Z490" s="25" t="str">
        <f t="shared" si="74"/>
        <v>Descargado</v>
      </c>
      <c r="AA490" s="25">
        <f t="shared" ca="1" si="75"/>
        <v>0.31874999999854481</v>
      </c>
      <c r="AB490" s="52"/>
    </row>
    <row r="491" spans="1:28" x14ac:dyDescent="0.25">
      <c r="A491" s="12">
        <v>485</v>
      </c>
      <c r="B491" s="26">
        <v>20150</v>
      </c>
      <c r="C491" s="27">
        <v>44812</v>
      </c>
      <c r="D491" s="28">
        <v>0.55763888888888891</v>
      </c>
      <c r="E491" s="29" t="s">
        <v>293</v>
      </c>
      <c r="F491" s="30" t="s">
        <v>106</v>
      </c>
      <c r="G491" s="31">
        <v>51880</v>
      </c>
      <c r="H491" s="31">
        <v>18120</v>
      </c>
      <c r="I491" s="19">
        <f t="shared" si="70"/>
        <v>33760</v>
      </c>
      <c r="J491" s="20">
        <f t="shared" si="76"/>
        <v>33910020</v>
      </c>
      <c r="K491" s="30" t="s">
        <v>55</v>
      </c>
      <c r="L491" s="32" t="s">
        <v>25</v>
      </c>
      <c r="M491" s="33">
        <v>33</v>
      </c>
      <c r="N491" s="55" t="str">
        <f t="shared" si="78"/>
        <v>T_A</v>
      </c>
      <c r="O491" s="34">
        <v>3500724</v>
      </c>
      <c r="P491" s="27">
        <v>44812</v>
      </c>
      <c r="Q491" s="36">
        <v>0.8965277777777777</v>
      </c>
      <c r="R491" s="37">
        <v>52100</v>
      </c>
      <c r="S491" s="37">
        <v>18300</v>
      </c>
      <c r="T491" s="21">
        <f t="shared" si="71"/>
        <v>33800</v>
      </c>
      <c r="U491" s="22">
        <f t="shared" si="77"/>
        <v>33891330</v>
      </c>
      <c r="V491" s="117" t="s">
        <v>157</v>
      </c>
      <c r="W491" s="118" t="s">
        <v>102</v>
      </c>
      <c r="X491" s="23">
        <f t="shared" si="72"/>
        <v>40</v>
      </c>
      <c r="Y491" s="24">
        <f t="shared" si="73"/>
        <v>1.1848341232227489E-3</v>
      </c>
      <c r="Z491" s="25" t="str">
        <f t="shared" si="74"/>
        <v>Descargado</v>
      </c>
      <c r="AA491" s="25">
        <f t="shared" ca="1" si="75"/>
        <v>0.33888888888759539</v>
      </c>
      <c r="AB491" s="52"/>
    </row>
    <row r="492" spans="1:28" x14ac:dyDescent="0.25">
      <c r="A492" s="12">
        <v>486</v>
      </c>
      <c r="B492" s="26">
        <v>20151</v>
      </c>
      <c r="C492" s="27">
        <v>44812</v>
      </c>
      <c r="D492" s="28">
        <v>0.56944444444444442</v>
      </c>
      <c r="E492" s="29" t="s">
        <v>178</v>
      </c>
      <c r="F492" s="30" t="s">
        <v>106</v>
      </c>
      <c r="G492" s="31">
        <v>48660</v>
      </c>
      <c r="H492" s="31">
        <v>17580</v>
      </c>
      <c r="I492" s="19">
        <f t="shared" si="70"/>
        <v>31080</v>
      </c>
      <c r="J492" s="20">
        <f t="shared" si="76"/>
        <v>33941100</v>
      </c>
      <c r="K492" s="30" t="s">
        <v>55</v>
      </c>
      <c r="L492" s="32" t="s">
        <v>32</v>
      </c>
      <c r="M492" s="33">
        <v>33</v>
      </c>
      <c r="N492" s="55" t="str">
        <f t="shared" si="78"/>
        <v>T_A</v>
      </c>
      <c r="O492" s="34">
        <v>3500665</v>
      </c>
      <c r="P492" s="27">
        <v>44812</v>
      </c>
      <c r="Q492" s="36">
        <v>0.8833333333333333</v>
      </c>
      <c r="R492" s="37">
        <v>48620</v>
      </c>
      <c r="S492" s="37">
        <v>17460</v>
      </c>
      <c r="T492" s="21">
        <f t="shared" si="71"/>
        <v>31160</v>
      </c>
      <c r="U492" s="22">
        <f t="shared" si="77"/>
        <v>33922490</v>
      </c>
      <c r="V492" s="117" t="s">
        <v>157</v>
      </c>
      <c r="W492" s="118" t="s">
        <v>102</v>
      </c>
      <c r="X492" s="23">
        <f t="shared" si="72"/>
        <v>80</v>
      </c>
      <c r="Y492" s="24">
        <f t="shared" si="73"/>
        <v>2.5740025740025739E-3</v>
      </c>
      <c r="Z492" s="25" t="str">
        <f t="shared" si="74"/>
        <v>Descargado</v>
      </c>
      <c r="AA492" s="25">
        <f t="shared" ca="1" si="75"/>
        <v>0.31388888888614019</v>
      </c>
      <c r="AB492" s="52"/>
    </row>
    <row r="493" spans="1:28" x14ac:dyDescent="0.25">
      <c r="A493" s="12">
        <v>487</v>
      </c>
      <c r="B493" s="26">
        <v>20152</v>
      </c>
      <c r="C493" s="27">
        <v>44812</v>
      </c>
      <c r="D493" s="28">
        <v>0.58611111111111114</v>
      </c>
      <c r="E493" s="29" t="s">
        <v>245</v>
      </c>
      <c r="F493" s="30" t="s">
        <v>106</v>
      </c>
      <c r="G493" s="31">
        <v>51580</v>
      </c>
      <c r="H493" s="31">
        <v>18670</v>
      </c>
      <c r="I493" s="19">
        <f t="shared" si="70"/>
        <v>32910</v>
      </c>
      <c r="J493" s="20">
        <f t="shared" si="76"/>
        <v>33974010</v>
      </c>
      <c r="K493" s="30" t="s">
        <v>55</v>
      </c>
      <c r="L493" s="32" t="s">
        <v>25</v>
      </c>
      <c r="M493" s="33">
        <v>33</v>
      </c>
      <c r="N493" s="55" t="str">
        <f t="shared" si="78"/>
        <v>T_A</v>
      </c>
      <c r="O493" s="34">
        <v>3500746</v>
      </c>
      <c r="P493" s="27">
        <v>44812</v>
      </c>
      <c r="Q493" s="36">
        <v>0.8979166666666667</v>
      </c>
      <c r="R493" s="37">
        <v>51500</v>
      </c>
      <c r="S493" s="37">
        <v>18650</v>
      </c>
      <c r="T493" s="21">
        <f t="shared" si="71"/>
        <v>32850</v>
      </c>
      <c r="U493" s="22">
        <f t="shared" si="77"/>
        <v>33955340</v>
      </c>
      <c r="V493" s="117" t="s">
        <v>157</v>
      </c>
      <c r="W493" s="118" t="s">
        <v>102</v>
      </c>
      <c r="X493" s="23">
        <f t="shared" si="72"/>
        <v>-60</v>
      </c>
      <c r="Y493" s="24">
        <f t="shared" si="73"/>
        <v>-1.8231540565177757E-3</v>
      </c>
      <c r="Z493" s="25" t="str">
        <f t="shared" si="74"/>
        <v>Descargado</v>
      </c>
      <c r="AA493" s="25">
        <f t="shared" ca="1" si="75"/>
        <v>0.31180555556056788</v>
      </c>
      <c r="AB493" s="52"/>
    </row>
    <row r="494" spans="1:28" x14ac:dyDescent="0.25">
      <c r="A494" s="12">
        <v>488</v>
      </c>
      <c r="B494" s="26">
        <v>20153</v>
      </c>
      <c r="C494" s="27">
        <v>44812</v>
      </c>
      <c r="D494" s="28">
        <v>0.59027777777777779</v>
      </c>
      <c r="E494" s="29" t="s">
        <v>299</v>
      </c>
      <c r="F494" s="30" t="s">
        <v>106</v>
      </c>
      <c r="G494" s="31">
        <v>51920</v>
      </c>
      <c r="H494" s="31">
        <v>17240</v>
      </c>
      <c r="I494" s="19">
        <f t="shared" si="70"/>
        <v>34680</v>
      </c>
      <c r="J494" s="20">
        <f t="shared" si="76"/>
        <v>34008690</v>
      </c>
      <c r="K494" s="30" t="s">
        <v>69</v>
      </c>
      <c r="L494" s="32" t="s">
        <v>25</v>
      </c>
      <c r="M494" s="33">
        <v>34</v>
      </c>
      <c r="N494" s="55" t="str">
        <f t="shared" si="78"/>
        <v>T_C</v>
      </c>
      <c r="O494" s="34">
        <v>3500904</v>
      </c>
      <c r="P494" s="35">
        <v>44813</v>
      </c>
      <c r="Q494" s="36">
        <v>0.34583333333333338</v>
      </c>
      <c r="R494" s="37">
        <v>52000</v>
      </c>
      <c r="S494" s="37">
        <v>17350</v>
      </c>
      <c r="T494" s="21">
        <f t="shared" si="71"/>
        <v>34650</v>
      </c>
      <c r="U494" s="22">
        <f t="shared" si="77"/>
        <v>33989990</v>
      </c>
      <c r="V494" s="117" t="s">
        <v>158</v>
      </c>
      <c r="W494" s="118" t="s">
        <v>102</v>
      </c>
      <c r="X494" s="23">
        <f t="shared" si="72"/>
        <v>-30</v>
      </c>
      <c r="Y494" s="24">
        <f t="shared" si="73"/>
        <v>-8.6505190311418688E-4</v>
      </c>
      <c r="Z494" s="25" t="str">
        <f t="shared" si="74"/>
        <v>Descargado</v>
      </c>
      <c r="AA494" s="25">
        <f t="shared" ca="1" si="75"/>
        <v>0.75555555555183673</v>
      </c>
      <c r="AB494" s="52"/>
    </row>
    <row r="495" spans="1:28" x14ac:dyDescent="0.25">
      <c r="A495" s="12">
        <v>489</v>
      </c>
      <c r="B495" s="26">
        <v>20154</v>
      </c>
      <c r="C495" s="27">
        <v>44812</v>
      </c>
      <c r="D495" s="28">
        <v>0.59166666666666667</v>
      </c>
      <c r="E495" s="29" t="s">
        <v>203</v>
      </c>
      <c r="F495" s="30" t="s">
        <v>106</v>
      </c>
      <c r="G495" s="31">
        <v>52120</v>
      </c>
      <c r="H495" s="31">
        <v>17580</v>
      </c>
      <c r="I495" s="19">
        <f t="shared" si="70"/>
        <v>34540</v>
      </c>
      <c r="J495" s="20">
        <f t="shared" si="76"/>
        <v>34043230</v>
      </c>
      <c r="K495" s="30" t="s">
        <v>69</v>
      </c>
      <c r="L495" s="32" t="s">
        <v>193</v>
      </c>
      <c r="M495" s="33">
        <v>34</v>
      </c>
      <c r="N495" s="55" t="str">
        <f t="shared" si="78"/>
        <v>T_C</v>
      </c>
      <c r="O495" s="34">
        <v>3500925</v>
      </c>
      <c r="P495" s="35">
        <v>44813</v>
      </c>
      <c r="Q495" s="36">
        <v>0.35555555555555557</v>
      </c>
      <c r="R495" s="37">
        <v>52200</v>
      </c>
      <c r="S495" s="37">
        <v>17710</v>
      </c>
      <c r="T495" s="21">
        <f t="shared" si="71"/>
        <v>34490</v>
      </c>
      <c r="U495" s="22">
        <f t="shared" si="77"/>
        <v>34024480</v>
      </c>
      <c r="V495" s="117" t="s">
        <v>158</v>
      </c>
      <c r="W495" s="118" t="s">
        <v>102</v>
      </c>
      <c r="X495" s="23">
        <f t="shared" si="72"/>
        <v>-50</v>
      </c>
      <c r="Y495" s="24">
        <f t="shared" si="73"/>
        <v>-1.4475969889982628E-3</v>
      </c>
      <c r="Z495" s="25" t="str">
        <f t="shared" si="74"/>
        <v>Descargado</v>
      </c>
      <c r="AA495" s="25">
        <f t="shared" ca="1" si="75"/>
        <v>0.76388888889050577</v>
      </c>
      <c r="AB495" s="52"/>
    </row>
    <row r="496" spans="1:28" x14ac:dyDescent="0.25">
      <c r="A496" s="12">
        <v>490</v>
      </c>
      <c r="B496" s="26">
        <v>20156</v>
      </c>
      <c r="C496" s="27">
        <v>44812</v>
      </c>
      <c r="D496" s="28">
        <v>0.59444444444444444</v>
      </c>
      <c r="E496" s="29" t="s">
        <v>192</v>
      </c>
      <c r="F496" s="30" t="s">
        <v>106</v>
      </c>
      <c r="G496" s="31">
        <v>51500</v>
      </c>
      <c r="H496" s="31">
        <v>17260</v>
      </c>
      <c r="I496" s="19">
        <f t="shared" si="70"/>
        <v>34240</v>
      </c>
      <c r="J496" s="20">
        <f t="shared" si="76"/>
        <v>34077470</v>
      </c>
      <c r="K496" s="30" t="s">
        <v>55</v>
      </c>
      <c r="L496" s="32" t="s">
        <v>193</v>
      </c>
      <c r="M496" s="33">
        <v>33</v>
      </c>
      <c r="N496" s="55" t="str">
        <f t="shared" si="78"/>
        <v>T_A</v>
      </c>
      <c r="O496" s="34">
        <v>3500824</v>
      </c>
      <c r="P496" s="27">
        <v>44812</v>
      </c>
      <c r="Q496" s="36">
        <v>0.94444444444444453</v>
      </c>
      <c r="R496" s="37">
        <v>51520</v>
      </c>
      <c r="S496" s="37">
        <v>17410</v>
      </c>
      <c r="T496" s="21">
        <f t="shared" si="71"/>
        <v>34110</v>
      </c>
      <c r="U496" s="22">
        <f t="shared" si="77"/>
        <v>34058590</v>
      </c>
      <c r="V496" s="117" t="s">
        <v>157</v>
      </c>
      <c r="W496" s="118" t="s">
        <v>102</v>
      </c>
      <c r="X496" s="23">
        <f t="shared" si="72"/>
        <v>-130</v>
      </c>
      <c r="Y496" s="24">
        <f t="shared" si="73"/>
        <v>-3.7967289719626168E-3</v>
      </c>
      <c r="Z496" s="25" t="str">
        <f t="shared" si="74"/>
        <v>Descargado</v>
      </c>
      <c r="AA496" s="25">
        <f t="shared" ca="1" si="75"/>
        <v>0.34999999999854481</v>
      </c>
      <c r="AB496" s="52"/>
    </row>
    <row r="497" spans="1:28" x14ac:dyDescent="0.25">
      <c r="A497" s="12">
        <v>491</v>
      </c>
      <c r="B497" s="26">
        <v>20157</v>
      </c>
      <c r="C497" s="27">
        <v>44812</v>
      </c>
      <c r="D497" s="28">
        <v>0.60416666666666663</v>
      </c>
      <c r="E497" s="29" t="s">
        <v>180</v>
      </c>
      <c r="F497" s="30" t="s">
        <v>106</v>
      </c>
      <c r="G497" s="31">
        <v>48280</v>
      </c>
      <c r="H497" s="31">
        <v>17250</v>
      </c>
      <c r="I497" s="19">
        <f t="shared" si="70"/>
        <v>31030</v>
      </c>
      <c r="J497" s="20">
        <f t="shared" si="76"/>
        <v>34108500</v>
      </c>
      <c r="K497" s="30" t="s">
        <v>55</v>
      </c>
      <c r="L497" s="32" t="s">
        <v>32</v>
      </c>
      <c r="M497" s="33">
        <v>33</v>
      </c>
      <c r="N497" s="55" t="str">
        <f t="shared" si="78"/>
        <v>T_A</v>
      </c>
      <c r="O497" s="34">
        <v>3501924</v>
      </c>
      <c r="P497" s="35">
        <v>44813</v>
      </c>
      <c r="Q497" s="36">
        <v>0.56388888888888888</v>
      </c>
      <c r="R497" s="37">
        <v>48160</v>
      </c>
      <c r="S497" s="37">
        <v>17120</v>
      </c>
      <c r="T497" s="21">
        <f t="shared" si="71"/>
        <v>31040</v>
      </c>
      <c r="U497" s="22">
        <f t="shared" si="77"/>
        <v>34089630</v>
      </c>
      <c r="V497" s="117" t="s">
        <v>157</v>
      </c>
      <c r="W497" s="118" t="s">
        <v>102</v>
      </c>
      <c r="X497" s="23">
        <f t="shared" si="72"/>
        <v>10</v>
      </c>
      <c r="Y497" s="24">
        <f t="shared" si="73"/>
        <v>3.2226877215597811E-4</v>
      </c>
      <c r="Z497" s="25" t="str">
        <f t="shared" si="74"/>
        <v>Descargado</v>
      </c>
      <c r="AA497" s="25">
        <f t="shared" ca="1" si="75"/>
        <v>0.95972222222189885</v>
      </c>
      <c r="AB497" s="52"/>
    </row>
    <row r="498" spans="1:28" x14ac:dyDescent="0.25">
      <c r="A498" s="12">
        <v>492</v>
      </c>
      <c r="B498" s="26">
        <v>20158</v>
      </c>
      <c r="C498" s="27">
        <v>44812</v>
      </c>
      <c r="D498" s="28">
        <v>0.61249999999999993</v>
      </c>
      <c r="E498" s="29" t="s">
        <v>262</v>
      </c>
      <c r="F498" s="30" t="s">
        <v>106</v>
      </c>
      <c r="G498" s="31">
        <v>52480</v>
      </c>
      <c r="H498" s="31">
        <v>18070</v>
      </c>
      <c r="I498" s="19">
        <f t="shared" si="70"/>
        <v>34410</v>
      </c>
      <c r="J498" s="20">
        <f t="shared" si="76"/>
        <v>34142910</v>
      </c>
      <c r="K498" s="30" t="s">
        <v>55</v>
      </c>
      <c r="L498" s="32" t="s">
        <v>25</v>
      </c>
      <c r="M498" s="33">
        <v>33</v>
      </c>
      <c r="N498" s="55" t="str">
        <f t="shared" si="78"/>
        <v>T_A</v>
      </c>
      <c r="O498" s="34">
        <v>3500806</v>
      </c>
      <c r="P498" s="27">
        <v>44812</v>
      </c>
      <c r="Q498" s="36">
        <v>0.9243055555555556</v>
      </c>
      <c r="R498" s="37">
        <v>52460</v>
      </c>
      <c r="S498" s="37">
        <v>17980</v>
      </c>
      <c r="T498" s="21">
        <f t="shared" si="71"/>
        <v>34480</v>
      </c>
      <c r="U498" s="22">
        <f t="shared" si="77"/>
        <v>34124110</v>
      </c>
      <c r="V498" s="117" t="s">
        <v>157</v>
      </c>
      <c r="W498" s="118" t="s">
        <v>102</v>
      </c>
      <c r="X498" s="23">
        <f t="shared" si="72"/>
        <v>70</v>
      </c>
      <c r="Y498" s="24">
        <f t="shared" si="73"/>
        <v>2.0342923568730021E-3</v>
      </c>
      <c r="Z498" s="25" t="str">
        <f t="shared" si="74"/>
        <v>Descargado</v>
      </c>
      <c r="AA498" s="25">
        <f t="shared" ca="1" si="75"/>
        <v>0.31180555555329192</v>
      </c>
      <c r="AB498" s="52"/>
    </row>
    <row r="499" spans="1:28" x14ac:dyDescent="0.25">
      <c r="A499" s="12">
        <v>493</v>
      </c>
      <c r="B499" s="26">
        <v>20170</v>
      </c>
      <c r="C499" s="27">
        <v>44812</v>
      </c>
      <c r="D499" s="28">
        <v>0.62361111111111112</v>
      </c>
      <c r="E499" s="29" t="s">
        <v>305</v>
      </c>
      <c r="F499" s="30" t="s">
        <v>106</v>
      </c>
      <c r="G499" s="31">
        <v>52540</v>
      </c>
      <c r="H499" s="31">
        <v>18240</v>
      </c>
      <c r="I499" s="19">
        <f t="shared" si="70"/>
        <v>34300</v>
      </c>
      <c r="J499" s="20">
        <f t="shared" si="76"/>
        <v>34177210</v>
      </c>
      <c r="K499" s="30" t="s">
        <v>55</v>
      </c>
      <c r="L499" s="32" t="s">
        <v>25</v>
      </c>
      <c r="M499" s="33">
        <v>33</v>
      </c>
      <c r="N499" s="55" t="str">
        <f t="shared" si="78"/>
        <v>T_A</v>
      </c>
      <c r="O499" s="34">
        <v>3500805</v>
      </c>
      <c r="P499" s="27">
        <v>44812</v>
      </c>
      <c r="Q499" s="36">
        <v>0.92152777777777783</v>
      </c>
      <c r="R499" s="37">
        <v>52560</v>
      </c>
      <c r="S499" s="37">
        <v>18180</v>
      </c>
      <c r="T499" s="21">
        <f t="shared" si="71"/>
        <v>34380</v>
      </c>
      <c r="U499" s="22">
        <f t="shared" si="77"/>
        <v>34158490</v>
      </c>
      <c r="V499" s="117" t="s">
        <v>157</v>
      </c>
      <c r="W499" s="118" t="s">
        <v>102</v>
      </c>
      <c r="X499" s="23">
        <f t="shared" si="72"/>
        <v>80</v>
      </c>
      <c r="Y499" s="24">
        <f t="shared" si="73"/>
        <v>2.3323615160349854E-3</v>
      </c>
      <c r="Z499" s="25" t="str">
        <f t="shared" si="74"/>
        <v>Descargado</v>
      </c>
      <c r="AA499" s="25">
        <f t="shared" ca="1" si="75"/>
        <v>0.29791666666278616</v>
      </c>
      <c r="AB499" s="52"/>
    </row>
    <row r="500" spans="1:28" x14ac:dyDescent="0.25">
      <c r="A500" s="12">
        <v>494</v>
      </c>
      <c r="B500" s="26">
        <v>20171</v>
      </c>
      <c r="C500" s="27">
        <v>44812</v>
      </c>
      <c r="D500" s="28">
        <v>0.63888888888888895</v>
      </c>
      <c r="E500" s="29" t="s">
        <v>329</v>
      </c>
      <c r="F500" s="30" t="s">
        <v>106</v>
      </c>
      <c r="G500" s="31">
        <v>51680</v>
      </c>
      <c r="H500" s="31">
        <v>17940</v>
      </c>
      <c r="I500" s="19">
        <f t="shared" si="70"/>
        <v>33740</v>
      </c>
      <c r="J500" s="20">
        <f t="shared" si="76"/>
        <v>34210950</v>
      </c>
      <c r="K500" s="30" t="s">
        <v>69</v>
      </c>
      <c r="L500" s="32" t="s">
        <v>25</v>
      </c>
      <c r="M500" s="33">
        <v>34</v>
      </c>
      <c r="N500" s="55" t="str">
        <f t="shared" si="78"/>
        <v>T_C</v>
      </c>
      <c r="O500" s="34">
        <v>3500807</v>
      </c>
      <c r="P500" s="27">
        <v>44812</v>
      </c>
      <c r="Q500" s="36">
        <v>0.9277777777777777</v>
      </c>
      <c r="R500" s="37">
        <v>51640</v>
      </c>
      <c r="S500" s="37">
        <v>17890</v>
      </c>
      <c r="T500" s="21">
        <f t="shared" si="71"/>
        <v>33750</v>
      </c>
      <c r="U500" s="22">
        <f t="shared" si="77"/>
        <v>34192240</v>
      </c>
      <c r="V500" s="117" t="s">
        <v>158</v>
      </c>
      <c r="W500" s="118" t="s">
        <v>102</v>
      </c>
      <c r="X500" s="23">
        <f t="shared" si="72"/>
        <v>10</v>
      </c>
      <c r="Y500" s="24">
        <f t="shared" si="73"/>
        <v>2.9638411381149968E-4</v>
      </c>
      <c r="Z500" s="25" t="str">
        <f t="shared" si="74"/>
        <v>Descargado</v>
      </c>
      <c r="AA500" s="25">
        <f t="shared" ca="1" si="75"/>
        <v>0.288888888884685</v>
      </c>
      <c r="AB500" s="52"/>
    </row>
    <row r="501" spans="1:28" x14ac:dyDescent="0.25">
      <c r="A501" s="12">
        <v>495</v>
      </c>
      <c r="B501" s="26">
        <v>20172</v>
      </c>
      <c r="C501" s="27">
        <v>44812</v>
      </c>
      <c r="D501" s="28">
        <v>0.64513888888888882</v>
      </c>
      <c r="E501" s="29" t="s">
        <v>264</v>
      </c>
      <c r="F501" s="30" t="s">
        <v>106</v>
      </c>
      <c r="G501" s="31">
        <v>52240</v>
      </c>
      <c r="H501" s="31">
        <v>18100</v>
      </c>
      <c r="I501" s="19">
        <f t="shared" si="70"/>
        <v>34140</v>
      </c>
      <c r="J501" s="20">
        <f t="shared" si="76"/>
        <v>34245090</v>
      </c>
      <c r="K501" s="30" t="s">
        <v>69</v>
      </c>
      <c r="L501" s="32" t="s">
        <v>25</v>
      </c>
      <c r="M501" s="33">
        <v>34</v>
      </c>
      <c r="N501" s="55" t="str">
        <f t="shared" si="78"/>
        <v>T_C</v>
      </c>
      <c r="O501" s="34">
        <v>3500804</v>
      </c>
      <c r="P501" s="27">
        <v>44812</v>
      </c>
      <c r="Q501" s="36">
        <v>0.91527777777777775</v>
      </c>
      <c r="R501" s="37">
        <v>52920</v>
      </c>
      <c r="S501" s="37">
        <v>18750</v>
      </c>
      <c r="T501" s="21">
        <f t="shared" si="71"/>
        <v>34170</v>
      </c>
      <c r="U501" s="22">
        <f t="shared" si="77"/>
        <v>34226410</v>
      </c>
      <c r="V501" s="117" t="s">
        <v>158</v>
      </c>
      <c r="W501" s="118" t="s">
        <v>102</v>
      </c>
      <c r="X501" s="23">
        <f t="shared" si="72"/>
        <v>30</v>
      </c>
      <c r="Y501" s="24">
        <f t="shared" si="73"/>
        <v>8.7873462214411243E-4</v>
      </c>
      <c r="Z501" s="25" t="str">
        <f t="shared" si="74"/>
        <v>Descargado</v>
      </c>
      <c r="AA501" s="25">
        <f t="shared" ca="1" si="75"/>
        <v>0.27013888888905058</v>
      </c>
      <c r="AB501" s="52"/>
    </row>
    <row r="502" spans="1:28" x14ac:dyDescent="0.25">
      <c r="A502" s="12">
        <v>496</v>
      </c>
      <c r="B502" s="26">
        <v>20175</v>
      </c>
      <c r="C502" s="27">
        <v>44812</v>
      </c>
      <c r="D502" s="28">
        <v>0.65486111111111112</v>
      </c>
      <c r="E502" s="29" t="s">
        <v>173</v>
      </c>
      <c r="F502" s="30" t="s">
        <v>106</v>
      </c>
      <c r="G502" s="31">
        <v>48560</v>
      </c>
      <c r="H502" s="31">
        <v>17890</v>
      </c>
      <c r="I502" s="19">
        <f t="shared" si="70"/>
        <v>30670</v>
      </c>
      <c r="J502" s="20">
        <f t="shared" si="76"/>
        <v>34275760</v>
      </c>
      <c r="K502" s="30" t="s">
        <v>69</v>
      </c>
      <c r="L502" s="32" t="s">
        <v>32</v>
      </c>
      <c r="M502" s="33">
        <v>34</v>
      </c>
      <c r="N502" s="55" t="str">
        <f t="shared" si="78"/>
        <v>T_C</v>
      </c>
      <c r="O502" s="34">
        <v>3501024</v>
      </c>
      <c r="P502" s="35">
        <v>44813</v>
      </c>
      <c r="Q502" s="36">
        <v>0.37708333333333338</v>
      </c>
      <c r="R502" s="37">
        <v>48440</v>
      </c>
      <c r="S502" s="37">
        <v>17740</v>
      </c>
      <c r="T502" s="21">
        <f t="shared" si="71"/>
        <v>30700</v>
      </c>
      <c r="U502" s="22">
        <f t="shared" si="77"/>
        <v>34257110</v>
      </c>
      <c r="V502" s="117" t="s">
        <v>158</v>
      </c>
      <c r="W502" s="118" t="s">
        <v>102</v>
      </c>
      <c r="X502" s="23">
        <f t="shared" si="72"/>
        <v>30</v>
      </c>
      <c r="Y502" s="24">
        <f t="shared" si="73"/>
        <v>9.7815454841865008E-4</v>
      </c>
      <c r="Z502" s="25" t="str">
        <f t="shared" si="74"/>
        <v>Descargado</v>
      </c>
      <c r="AA502" s="25">
        <f t="shared" ca="1" si="75"/>
        <v>0.72222222221898846</v>
      </c>
      <c r="AB502" s="52"/>
    </row>
    <row r="503" spans="1:28" x14ac:dyDescent="0.25">
      <c r="A503" s="12">
        <v>497</v>
      </c>
      <c r="B503" s="26">
        <v>20184</v>
      </c>
      <c r="C503" s="27">
        <v>44812</v>
      </c>
      <c r="D503" s="28">
        <v>0.66319444444444442</v>
      </c>
      <c r="E503" s="29" t="s">
        <v>195</v>
      </c>
      <c r="F503" s="30" t="s">
        <v>106</v>
      </c>
      <c r="G503" s="31">
        <v>51820</v>
      </c>
      <c r="H503" s="31">
        <v>17230</v>
      </c>
      <c r="I503" s="19">
        <f t="shared" si="70"/>
        <v>34590</v>
      </c>
      <c r="J503" s="20">
        <f t="shared" si="76"/>
        <v>34310350</v>
      </c>
      <c r="K503" s="30" t="s">
        <v>69</v>
      </c>
      <c r="L503" s="32" t="s">
        <v>193</v>
      </c>
      <c r="M503" s="33">
        <v>34</v>
      </c>
      <c r="N503" s="55" t="str">
        <f t="shared" si="78"/>
        <v>T_C</v>
      </c>
      <c r="O503" s="34">
        <v>3501064</v>
      </c>
      <c r="P503" s="35">
        <v>44813</v>
      </c>
      <c r="Q503" s="36">
        <v>0.3923611111111111</v>
      </c>
      <c r="R503" s="37">
        <v>52020</v>
      </c>
      <c r="S503" s="37">
        <v>17330</v>
      </c>
      <c r="T503" s="21">
        <f t="shared" si="71"/>
        <v>34690</v>
      </c>
      <c r="U503" s="22">
        <f t="shared" si="77"/>
        <v>34291800</v>
      </c>
      <c r="V503" s="117" t="s">
        <v>158</v>
      </c>
      <c r="W503" s="118" t="s">
        <v>102</v>
      </c>
      <c r="X503" s="23">
        <f t="shared" si="72"/>
        <v>100</v>
      </c>
      <c r="Y503" s="24">
        <f t="shared" si="73"/>
        <v>2.8910089621277824E-3</v>
      </c>
      <c r="Z503" s="25" t="str">
        <f t="shared" si="74"/>
        <v>Descargado</v>
      </c>
      <c r="AA503" s="25">
        <f t="shared" ca="1" si="75"/>
        <v>0.72916666666424135</v>
      </c>
      <c r="AB503" s="52"/>
    </row>
    <row r="504" spans="1:28" x14ac:dyDescent="0.25">
      <c r="A504" s="12">
        <v>498</v>
      </c>
      <c r="B504" s="26">
        <v>20195</v>
      </c>
      <c r="C504" s="27">
        <v>44812</v>
      </c>
      <c r="D504" s="28">
        <v>0.68125000000000002</v>
      </c>
      <c r="E504" s="29" t="s">
        <v>141</v>
      </c>
      <c r="F504" s="30" t="s">
        <v>106</v>
      </c>
      <c r="G504" s="31">
        <v>49000</v>
      </c>
      <c r="H504" s="31">
        <v>17770</v>
      </c>
      <c r="I504" s="19">
        <f t="shared" si="70"/>
        <v>31230</v>
      </c>
      <c r="J504" s="20">
        <f t="shared" si="76"/>
        <v>34341580</v>
      </c>
      <c r="K504" s="30" t="s">
        <v>69</v>
      </c>
      <c r="L504" s="32" t="s">
        <v>32</v>
      </c>
      <c r="M504" s="33">
        <v>34</v>
      </c>
      <c r="N504" s="55" t="str">
        <f t="shared" si="78"/>
        <v>T_C</v>
      </c>
      <c r="O504" s="34">
        <v>3500964</v>
      </c>
      <c r="P504" s="35">
        <v>44813</v>
      </c>
      <c r="Q504" s="36">
        <v>0.35694444444444445</v>
      </c>
      <c r="R504" s="37">
        <v>49180</v>
      </c>
      <c r="S504" s="37">
        <v>17580</v>
      </c>
      <c r="T504" s="21">
        <f t="shared" si="71"/>
        <v>31600</v>
      </c>
      <c r="U504" s="22">
        <f t="shared" si="77"/>
        <v>34323400</v>
      </c>
      <c r="V504" s="117" t="s">
        <v>158</v>
      </c>
      <c r="W504" s="118" t="s">
        <v>102</v>
      </c>
      <c r="X504" s="23">
        <f t="shared" si="72"/>
        <v>370</v>
      </c>
      <c r="Y504" s="24">
        <f t="shared" si="73"/>
        <v>1.1847582452769772E-2</v>
      </c>
      <c r="Z504" s="25" t="str">
        <f t="shared" si="74"/>
        <v>Descargado</v>
      </c>
      <c r="AA504" s="25">
        <f t="shared" ca="1" si="75"/>
        <v>0.6756944444423425</v>
      </c>
      <c r="AB504" s="52"/>
    </row>
    <row r="505" spans="1:28" x14ac:dyDescent="0.25">
      <c r="A505" s="12">
        <v>499</v>
      </c>
      <c r="B505" s="26">
        <v>20196</v>
      </c>
      <c r="C505" s="27">
        <v>44812</v>
      </c>
      <c r="D505" s="28">
        <v>0.67708333333333337</v>
      </c>
      <c r="E505" s="29" t="s">
        <v>227</v>
      </c>
      <c r="F505" s="30" t="s">
        <v>106</v>
      </c>
      <c r="G505" s="31">
        <v>51960</v>
      </c>
      <c r="H505" s="31">
        <v>17870</v>
      </c>
      <c r="I505" s="19">
        <f t="shared" si="70"/>
        <v>34090</v>
      </c>
      <c r="J505" s="20">
        <f t="shared" si="76"/>
        <v>34375670</v>
      </c>
      <c r="K505" s="30" t="s">
        <v>69</v>
      </c>
      <c r="L505" s="32" t="s">
        <v>25</v>
      </c>
      <c r="M505" s="33">
        <v>34</v>
      </c>
      <c r="N505" s="55" t="str">
        <f t="shared" si="78"/>
        <v>T_C</v>
      </c>
      <c r="O505" s="34">
        <v>3501065</v>
      </c>
      <c r="P505" s="35">
        <v>44813</v>
      </c>
      <c r="Q505" s="36">
        <v>0.39305555555555555</v>
      </c>
      <c r="R505" s="37">
        <v>51860</v>
      </c>
      <c r="S505" s="37">
        <v>17690</v>
      </c>
      <c r="T505" s="21">
        <f t="shared" si="71"/>
        <v>34170</v>
      </c>
      <c r="U505" s="22">
        <f t="shared" si="77"/>
        <v>34357570</v>
      </c>
      <c r="V505" s="117" t="s">
        <v>158</v>
      </c>
      <c r="W505" s="118" t="s">
        <v>102</v>
      </c>
      <c r="X505" s="23">
        <f t="shared" si="72"/>
        <v>80</v>
      </c>
      <c r="Y505" s="24">
        <f t="shared" si="73"/>
        <v>2.3467292461132297E-3</v>
      </c>
      <c r="Z505" s="25" t="str">
        <f t="shared" si="74"/>
        <v>Descargado</v>
      </c>
      <c r="AA505" s="25">
        <f t="shared" ca="1" si="75"/>
        <v>0.71597222222044365</v>
      </c>
      <c r="AB505" s="52"/>
    </row>
    <row r="506" spans="1:28" x14ac:dyDescent="0.25">
      <c r="A506" s="12">
        <v>500</v>
      </c>
      <c r="B506" s="26">
        <v>20198</v>
      </c>
      <c r="C506" s="27">
        <v>44812</v>
      </c>
      <c r="D506" s="28">
        <v>0.69305555555555554</v>
      </c>
      <c r="E506" s="29" t="s">
        <v>236</v>
      </c>
      <c r="F506" s="30" t="s">
        <v>106</v>
      </c>
      <c r="G506" s="31">
        <v>48780</v>
      </c>
      <c r="H506" s="31">
        <v>17500</v>
      </c>
      <c r="I506" s="19">
        <f t="shared" si="70"/>
        <v>31280</v>
      </c>
      <c r="J506" s="20">
        <f t="shared" si="76"/>
        <v>34406950</v>
      </c>
      <c r="K506" s="30" t="s">
        <v>55</v>
      </c>
      <c r="L506" s="32" t="s">
        <v>32</v>
      </c>
      <c r="M506" s="33">
        <v>33</v>
      </c>
      <c r="N506" s="55" t="str">
        <f t="shared" si="78"/>
        <v>T_A</v>
      </c>
      <c r="O506" s="34">
        <v>3501044</v>
      </c>
      <c r="P506" s="35">
        <v>44813</v>
      </c>
      <c r="Q506" s="36">
        <v>0.39027777777777778</v>
      </c>
      <c r="R506" s="37">
        <v>48740</v>
      </c>
      <c r="S506" s="37">
        <v>17450</v>
      </c>
      <c r="T506" s="21">
        <f t="shared" si="71"/>
        <v>31290</v>
      </c>
      <c r="U506" s="22">
        <f t="shared" si="77"/>
        <v>34388860</v>
      </c>
      <c r="V506" s="117" t="s">
        <v>157</v>
      </c>
      <c r="W506" s="118" t="s">
        <v>102</v>
      </c>
      <c r="X506" s="23">
        <f t="shared" si="72"/>
        <v>10</v>
      </c>
      <c r="Y506" s="24">
        <f t="shared" si="73"/>
        <v>3.1969309462915604E-4</v>
      </c>
      <c r="Z506" s="25" t="str">
        <f t="shared" si="74"/>
        <v>Descargado</v>
      </c>
      <c r="AA506" s="25">
        <f t="shared" ca="1" si="75"/>
        <v>0.69722222221753327</v>
      </c>
      <c r="AB506" s="52"/>
    </row>
    <row r="507" spans="1:28" x14ac:dyDescent="0.25">
      <c r="A507" s="12">
        <v>501</v>
      </c>
      <c r="B507" s="26">
        <v>20200</v>
      </c>
      <c r="C507" s="27">
        <v>44812</v>
      </c>
      <c r="D507" s="28">
        <v>0.69097222222222221</v>
      </c>
      <c r="E507" s="29" t="s">
        <v>281</v>
      </c>
      <c r="F507" s="30" t="s">
        <v>106</v>
      </c>
      <c r="G507" s="31">
        <v>52500</v>
      </c>
      <c r="H507" s="31">
        <v>18580</v>
      </c>
      <c r="I507" s="19">
        <f t="shared" si="70"/>
        <v>33920</v>
      </c>
      <c r="J507" s="20">
        <f t="shared" si="76"/>
        <v>34440870</v>
      </c>
      <c r="K507" s="30" t="s">
        <v>55</v>
      </c>
      <c r="L507" s="32" t="s">
        <v>25</v>
      </c>
      <c r="M507" s="33">
        <v>33</v>
      </c>
      <c r="N507" s="55" t="str">
        <f t="shared" si="78"/>
        <v>T_A</v>
      </c>
      <c r="O507" s="34">
        <v>3501144</v>
      </c>
      <c r="P507" s="35">
        <v>44813</v>
      </c>
      <c r="Q507" s="36">
        <v>0.4069444444444445</v>
      </c>
      <c r="R507" s="37">
        <v>52440</v>
      </c>
      <c r="S507" s="37">
        <v>18510</v>
      </c>
      <c r="T507" s="21">
        <f t="shared" si="71"/>
        <v>33930</v>
      </c>
      <c r="U507" s="22">
        <f t="shared" si="77"/>
        <v>34422790</v>
      </c>
      <c r="V507" s="117" t="s">
        <v>157</v>
      </c>
      <c r="W507" s="118" t="s">
        <v>102</v>
      </c>
      <c r="X507" s="23">
        <f t="shared" si="72"/>
        <v>10</v>
      </c>
      <c r="Y507" s="24">
        <f t="shared" si="73"/>
        <v>2.9481132075471697E-4</v>
      </c>
      <c r="Z507" s="25" t="str">
        <f t="shared" si="74"/>
        <v>Descargado</v>
      </c>
      <c r="AA507" s="25">
        <f t="shared" ca="1" si="75"/>
        <v>0.71597222222771961</v>
      </c>
      <c r="AB507" s="52"/>
    </row>
    <row r="508" spans="1:28" x14ac:dyDescent="0.25">
      <c r="A508" s="12">
        <v>502</v>
      </c>
      <c r="B508" s="26">
        <v>20205</v>
      </c>
      <c r="C508" s="27">
        <v>44812</v>
      </c>
      <c r="D508" s="28">
        <v>0.70347222222222217</v>
      </c>
      <c r="E508" s="29" t="s">
        <v>315</v>
      </c>
      <c r="F508" s="30" t="s">
        <v>106</v>
      </c>
      <c r="G508" s="31">
        <v>51680</v>
      </c>
      <c r="H508" s="31">
        <v>17210</v>
      </c>
      <c r="I508" s="19">
        <f t="shared" si="70"/>
        <v>34470</v>
      </c>
      <c r="J508" s="20">
        <f t="shared" si="76"/>
        <v>34475340</v>
      </c>
      <c r="K508" s="30" t="s">
        <v>56</v>
      </c>
      <c r="L508" s="32" t="s">
        <v>193</v>
      </c>
      <c r="M508" s="33">
        <v>35</v>
      </c>
      <c r="N508" s="55" t="str">
        <f t="shared" si="78"/>
        <v>T_B</v>
      </c>
      <c r="O508" s="34">
        <v>3501104</v>
      </c>
      <c r="P508" s="35">
        <v>44813</v>
      </c>
      <c r="Q508" s="36">
        <v>0.39444444444444443</v>
      </c>
      <c r="R508" s="37">
        <v>51860</v>
      </c>
      <c r="S508" s="37">
        <v>17320</v>
      </c>
      <c r="T508" s="21">
        <f t="shared" si="71"/>
        <v>34540</v>
      </c>
      <c r="U508" s="22">
        <f t="shared" si="77"/>
        <v>34457330</v>
      </c>
      <c r="V508" s="117" t="s">
        <v>157</v>
      </c>
      <c r="W508" s="118" t="s">
        <v>102</v>
      </c>
      <c r="X508" s="23">
        <f t="shared" si="72"/>
        <v>70</v>
      </c>
      <c r="Y508" s="24">
        <f t="shared" si="73"/>
        <v>2.0307513780098638E-3</v>
      </c>
      <c r="Z508" s="25" t="str">
        <f t="shared" si="74"/>
        <v>Descargado</v>
      </c>
      <c r="AA508" s="25">
        <f t="shared" ca="1" si="75"/>
        <v>0.69097222221898846</v>
      </c>
      <c r="AB508" s="52"/>
    </row>
    <row r="509" spans="1:28" x14ac:dyDescent="0.25">
      <c r="A509" s="12">
        <v>503</v>
      </c>
      <c r="B509" s="26">
        <v>20213</v>
      </c>
      <c r="C509" s="27">
        <v>44812</v>
      </c>
      <c r="D509" s="28">
        <v>0.72152777777777777</v>
      </c>
      <c r="E509" s="29" t="s">
        <v>202</v>
      </c>
      <c r="F509" s="30" t="s">
        <v>106</v>
      </c>
      <c r="G509" s="31">
        <v>48800</v>
      </c>
      <c r="H509" s="31">
        <v>17450</v>
      </c>
      <c r="I509" s="19">
        <f t="shared" si="70"/>
        <v>31350</v>
      </c>
      <c r="J509" s="20">
        <f t="shared" si="76"/>
        <v>34506690</v>
      </c>
      <c r="K509" s="30" t="s">
        <v>69</v>
      </c>
      <c r="L509" s="32" t="s">
        <v>32</v>
      </c>
      <c r="M509" s="33">
        <v>34</v>
      </c>
      <c r="N509" s="55" t="str">
        <f t="shared" si="78"/>
        <v>T_C</v>
      </c>
      <c r="O509" s="34">
        <v>3501344</v>
      </c>
      <c r="P509" s="35">
        <v>44813</v>
      </c>
      <c r="Q509" s="36">
        <v>0.44513888888888892</v>
      </c>
      <c r="R509" s="37">
        <v>48760</v>
      </c>
      <c r="S509" s="37">
        <v>17350</v>
      </c>
      <c r="T509" s="21">
        <f t="shared" si="71"/>
        <v>31410</v>
      </c>
      <c r="U509" s="22">
        <f t="shared" si="77"/>
        <v>34488740</v>
      </c>
      <c r="V509" s="117" t="s">
        <v>158</v>
      </c>
      <c r="W509" s="118" t="s">
        <v>102</v>
      </c>
      <c r="X509" s="23">
        <f t="shared" si="72"/>
        <v>60</v>
      </c>
      <c r="Y509" s="24">
        <f t="shared" si="73"/>
        <v>1.9138755980861245E-3</v>
      </c>
      <c r="Z509" s="25" t="str">
        <f t="shared" si="74"/>
        <v>Descargado</v>
      </c>
      <c r="AA509" s="25">
        <f t="shared" ca="1" si="75"/>
        <v>0.72361111111240461</v>
      </c>
      <c r="AB509" s="52"/>
    </row>
    <row r="510" spans="1:28" x14ac:dyDescent="0.25">
      <c r="A510" s="12">
        <v>504</v>
      </c>
      <c r="B510" s="26">
        <v>20214</v>
      </c>
      <c r="C510" s="27">
        <v>44812</v>
      </c>
      <c r="D510" s="28">
        <v>0.72638888888888886</v>
      </c>
      <c r="E510" s="29" t="s">
        <v>171</v>
      </c>
      <c r="F510" s="30" t="s">
        <v>106</v>
      </c>
      <c r="G510" s="31">
        <v>49020</v>
      </c>
      <c r="H510" s="31">
        <v>17490</v>
      </c>
      <c r="I510" s="19">
        <f t="shared" si="70"/>
        <v>31530</v>
      </c>
      <c r="J510" s="20">
        <f t="shared" si="76"/>
        <v>34538220</v>
      </c>
      <c r="K510" s="30" t="s">
        <v>69</v>
      </c>
      <c r="L510" s="32" t="s">
        <v>32</v>
      </c>
      <c r="M510" s="33">
        <v>34</v>
      </c>
      <c r="N510" s="55" t="str">
        <f t="shared" si="78"/>
        <v>T_C</v>
      </c>
      <c r="O510" s="34">
        <v>3501124</v>
      </c>
      <c r="P510" s="35">
        <v>44813</v>
      </c>
      <c r="Q510" s="36">
        <v>0.40069444444444446</v>
      </c>
      <c r="R510" s="37">
        <v>48980</v>
      </c>
      <c r="S510" s="37">
        <v>17400</v>
      </c>
      <c r="T510" s="21">
        <f t="shared" si="71"/>
        <v>31580</v>
      </c>
      <c r="U510" s="22">
        <f t="shared" si="77"/>
        <v>34520320</v>
      </c>
      <c r="V510" s="117" t="s">
        <v>158</v>
      </c>
      <c r="W510" s="118" t="s">
        <v>102</v>
      </c>
      <c r="X510" s="23">
        <f t="shared" si="72"/>
        <v>50</v>
      </c>
      <c r="Y510" s="24">
        <f t="shared" si="73"/>
        <v>1.585791309863622E-3</v>
      </c>
      <c r="Z510" s="25" t="str">
        <f t="shared" si="74"/>
        <v>Descargado</v>
      </c>
      <c r="AA510" s="25">
        <f t="shared" ca="1" si="75"/>
        <v>0.67430555554892635</v>
      </c>
      <c r="AB510" s="52"/>
    </row>
    <row r="511" spans="1:28" x14ac:dyDescent="0.25">
      <c r="A511" s="12">
        <v>505</v>
      </c>
      <c r="B511" s="26">
        <v>20223</v>
      </c>
      <c r="C511" s="27">
        <v>44812</v>
      </c>
      <c r="D511" s="28">
        <v>0.75347222222222221</v>
      </c>
      <c r="E511" s="29" t="s">
        <v>294</v>
      </c>
      <c r="F511" s="30" t="s">
        <v>106</v>
      </c>
      <c r="G511" s="31">
        <v>52440</v>
      </c>
      <c r="H511" s="31">
        <v>18900</v>
      </c>
      <c r="I511" s="19">
        <f t="shared" si="70"/>
        <v>33540</v>
      </c>
      <c r="J511" s="20">
        <f t="shared" si="76"/>
        <v>34571760</v>
      </c>
      <c r="K511" s="30" t="s">
        <v>55</v>
      </c>
      <c r="L511" s="32" t="s">
        <v>25</v>
      </c>
      <c r="M511" s="33">
        <v>33</v>
      </c>
      <c r="N511" s="55" t="str">
        <f t="shared" si="78"/>
        <v>T_A</v>
      </c>
      <c r="O511" s="34">
        <v>3501284</v>
      </c>
      <c r="P511" s="35">
        <v>44813</v>
      </c>
      <c r="Q511" s="36">
        <v>0.43055555555555558</v>
      </c>
      <c r="R511" s="37">
        <v>52460</v>
      </c>
      <c r="S511" s="37">
        <v>19080</v>
      </c>
      <c r="T511" s="21">
        <f t="shared" si="71"/>
        <v>33380</v>
      </c>
      <c r="U511" s="22">
        <f t="shared" si="77"/>
        <v>34553700</v>
      </c>
      <c r="V511" s="117" t="s">
        <v>157</v>
      </c>
      <c r="W511" s="118" t="s">
        <v>102</v>
      </c>
      <c r="X511" s="23">
        <f t="shared" si="72"/>
        <v>-160</v>
      </c>
      <c r="Y511" s="24">
        <f t="shared" si="73"/>
        <v>-4.7704233750745376E-3</v>
      </c>
      <c r="Z511" s="25" t="str">
        <f t="shared" si="74"/>
        <v>Descargado</v>
      </c>
      <c r="AA511" s="25">
        <f t="shared" ca="1" si="75"/>
        <v>0.67708333333575865</v>
      </c>
      <c r="AB511" s="52"/>
    </row>
    <row r="512" spans="1:28" x14ac:dyDescent="0.25">
      <c r="A512" s="12">
        <v>506</v>
      </c>
      <c r="B512" s="26">
        <v>20224</v>
      </c>
      <c r="C512" s="27">
        <v>44812</v>
      </c>
      <c r="D512" s="28">
        <v>0.75555555555555554</v>
      </c>
      <c r="E512" s="29" t="s">
        <v>306</v>
      </c>
      <c r="F512" s="30" t="s">
        <v>106</v>
      </c>
      <c r="G512" s="31">
        <v>51800</v>
      </c>
      <c r="H512" s="31">
        <v>18280</v>
      </c>
      <c r="I512" s="19">
        <f t="shared" si="70"/>
        <v>33520</v>
      </c>
      <c r="J512" s="20">
        <f t="shared" si="76"/>
        <v>34605280</v>
      </c>
      <c r="K512" s="30" t="s">
        <v>55</v>
      </c>
      <c r="L512" s="32" t="s">
        <v>25</v>
      </c>
      <c r="M512" s="33">
        <v>33</v>
      </c>
      <c r="N512" s="55" t="str">
        <f t="shared" si="78"/>
        <v>T_A</v>
      </c>
      <c r="O512" s="34">
        <v>3501664</v>
      </c>
      <c r="P512" s="35">
        <v>44813</v>
      </c>
      <c r="Q512" s="36">
        <v>0.4770833333333333</v>
      </c>
      <c r="R512" s="37">
        <v>51700</v>
      </c>
      <c r="S512" s="37">
        <v>17970</v>
      </c>
      <c r="T512" s="21">
        <f t="shared" si="71"/>
        <v>33730</v>
      </c>
      <c r="U512" s="22">
        <f t="shared" si="77"/>
        <v>34587430</v>
      </c>
      <c r="V512" s="117" t="s">
        <v>157</v>
      </c>
      <c r="W512" s="118" t="s">
        <v>102</v>
      </c>
      <c r="X512" s="23">
        <f t="shared" si="72"/>
        <v>210</v>
      </c>
      <c r="Y512" s="24">
        <f t="shared" si="73"/>
        <v>6.2649164677804296E-3</v>
      </c>
      <c r="Z512" s="25" t="str">
        <f t="shared" si="74"/>
        <v>Descargado</v>
      </c>
      <c r="AA512" s="25">
        <f t="shared" ca="1" si="75"/>
        <v>0.72152777777228039</v>
      </c>
      <c r="AB512" s="52"/>
    </row>
    <row r="513" spans="1:28" x14ac:dyDescent="0.25">
      <c r="A513" s="12">
        <v>507</v>
      </c>
      <c r="B513" s="26">
        <v>20225</v>
      </c>
      <c r="C513" s="27">
        <v>44812</v>
      </c>
      <c r="D513" s="28">
        <v>0.77777777777777779</v>
      </c>
      <c r="E513" s="29" t="s">
        <v>253</v>
      </c>
      <c r="F513" s="30" t="s">
        <v>106</v>
      </c>
      <c r="G513" s="31">
        <v>48440</v>
      </c>
      <c r="H513" s="31">
        <v>17430</v>
      </c>
      <c r="I513" s="19">
        <f t="shared" si="70"/>
        <v>31010</v>
      </c>
      <c r="J513" s="20">
        <f t="shared" si="76"/>
        <v>34636290</v>
      </c>
      <c r="K513" s="30" t="s">
        <v>55</v>
      </c>
      <c r="L513" s="32" t="s">
        <v>32</v>
      </c>
      <c r="M513" s="33">
        <v>33</v>
      </c>
      <c r="N513" s="55" t="str">
        <f t="shared" si="78"/>
        <v>T_A</v>
      </c>
      <c r="O513" s="34">
        <v>3501224</v>
      </c>
      <c r="P513" s="35">
        <v>44813</v>
      </c>
      <c r="Q513" s="36">
        <v>0.41597222222222219</v>
      </c>
      <c r="R513" s="37">
        <v>48400</v>
      </c>
      <c r="S513" s="37">
        <v>17300</v>
      </c>
      <c r="T513" s="21">
        <f t="shared" si="71"/>
        <v>31100</v>
      </c>
      <c r="U513" s="22">
        <f t="shared" si="77"/>
        <v>34618530</v>
      </c>
      <c r="V513" s="117" t="s">
        <v>157</v>
      </c>
      <c r="W513" s="118" t="s">
        <v>102</v>
      </c>
      <c r="X513" s="23">
        <f t="shared" si="72"/>
        <v>90</v>
      </c>
      <c r="Y513" s="24">
        <f t="shared" si="73"/>
        <v>2.9022895840051595E-3</v>
      </c>
      <c r="Z513" s="25" t="str">
        <f t="shared" si="74"/>
        <v>Descargado</v>
      </c>
      <c r="AA513" s="25">
        <f t="shared" ca="1" si="75"/>
        <v>0.63819444444379769</v>
      </c>
      <c r="AB513" s="52"/>
    </row>
    <row r="514" spans="1:28" x14ac:dyDescent="0.25">
      <c r="A514" s="12">
        <v>508</v>
      </c>
      <c r="B514" s="26">
        <v>20226</v>
      </c>
      <c r="C514" s="27">
        <v>44812</v>
      </c>
      <c r="D514" s="28">
        <v>0.79027777777777775</v>
      </c>
      <c r="E514" s="29" t="s">
        <v>330</v>
      </c>
      <c r="F514" s="30" t="s">
        <v>106</v>
      </c>
      <c r="G514" s="31">
        <v>52040</v>
      </c>
      <c r="H514" s="31">
        <v>17750</v>
      </c>
      <c r="I514" s="19">
        <f t="shared" si="70"/>
        <v>34290</v>
      </c>
      <c r="J514" s="20">
        <f t="shared" si="76"/>
        <v>34670580</v>
      </c>
      <c r="K514" s="30" t="s">
        <v>55</v>
      </c>
      <c r="L514" s="32" t="s">
        <v>32</v>
      </c>
      <c r="M514" s="33">
        <v>33</v>
      </c>
      <c r="N514" s="55" t="str">
        <f t="shared" si="78"/>
        <v>T_A</v>
      </c>
      <c r="O514" s="34">
        <v>3501004</v>
      </c>
      <c r="P514" s="35">
        <v>44813</v>
      </c>
      <c r="Q514" s="36">
        <v>0.35902777777777778</v>
      </c>
      <c r="R514" s="37">
        <v>52180</v>
      </c>
      <c r="S514" s="37">
        <v>17920</v>
      </c>
      <c r="T514" s="21">
        <f t="shared" si="71"/>
        <v>34260</v>
      </c>
      <c r="U514" s="22">
        <f t="shared" si="77"/>
        <v>34652790</v>
      </c>
      <c r="V514" s="117" t="s">
        <v>157</v>
      </c>
      <c r="W514" s="118" t="s">
        <v>102</v>
      </c>
      <c r="X514" s="23">
        <f t="shared" si="72"/>
        <v>-30</v>
      </c>
      <c r="Y514" s="24">
        <f t="shared" si="73"/>
        <v>-8.7489063867016625E-4</v>
      </c>
      <c r="Z514" s="25" t="str">
        <f t="shared" si="74"/>
        <v>Descargado</v>
      </c>
      <c r="AA514" s="25">
        <f t="shared" ca="1" si="75"/>
        <v>0.56874999999854481</v>
      </c>
      <c r="AB514" s="52"/>
    </row>
    <row r="515" spans="1:28" x14ac:dyDescent="0.25">
      <c r="A515" s="12">
        <v>509</v>
      </c>
      <c r="B515" s="26">
        <v>20227</v>
      </c>
      <c r="C515" s="27">
        <v>44812</v>
      </c>
      <c r="D515" s="28">
        <v>0.79861111111111116</v>
      </c>
      <c r="E515" s="29" t="s">
        <v>186</v>
      </c>
      <c r="F515" s="30" t="s">
        <v>106</v>
      </c>
      <c r="G515" s="31">
        <v>48060</v>
      </c>
      <c r="H515" s="31">
        <v>17410</v>
      </c>
      <c r="I515" s="19">
        <f t="shared" si="70"/>
        <v>30650</v>
      </c>
      <c r="J515" s="20">
        <f t="shared" si="76"/>
        <v>34701230</v>
      </c>
      <c r="K515" s="30" t="s">
        <v>55</v>
      </c>
      <c r="L515" s="32" t="s">
        <v>32</v>
      </c>
      <c r="M515" s="33">
        <v>33</v>
      </c>
      <c r="N515" s="55" t="str">
        <f t="shared" si="78"/>
        <v>T_A</v>
      </c>
      <c r="O515" s="34">
        <v>3501604</v>
      </c>
      <c r="P515" s="35">
        <v>44813</v>
      </c>
      <c r="Q515" s="36">
        <v>0.46111111111111108</v>
      </c>
      <c r="R515" s="37">
        <v>47920</v>
      </c>
      <c r="S515" s="37">
        <v>17260</v>
      </c>
      <c r="T515" s="21">
        <f t="shared" si="71"/>
        <v>30660</v>
      </c>
      <c r="U515" s="22">
        <f t="shared" si="77"/>
        <v>34683450</v>
      </c>
      <c r="V515" s="117" t="s">
        <v>157</v>
      </c>
      <c r="W515" s="118" t="s">
        <v>102</v>
      </c>
      <c r="X515" s="23">
        <f t="shared" si="72"/>
        <v>10</v>
      </c>
      <c r="Y515" s="24">
        <f t="shared" si="73"/>
        <v>3.2626427406199022E-4</v>
      </c>
      <c r="Z515" s="25" t="str">
        <f t="shared" si="74"/>
        <v>Descargado</v>
      </c>
      <c r="AA515" s="25">
        <f t="shared" ca="1" si="75"/>
        <v>0.66249999999854481</v>
      </c>
      <c r="AB515" s="52"/>
    </row>
    <row r="516" spans="1:28" x14ac:dyDescent="0.25">
      <c r="A516" s="12">
        <v>510</v>
      </c>
      <c r="B516" s="26">
        <v>20228</v>
      </c>
      <c r="C516" s="27">
        <v>44812</v>
      </c>
      <c r="D516" s="28">
        <v>0.81111111111111101</v>
      </c>
      <c r="E516" s="29" t="s">
        <v>331</v>
      </c>
      <c r="F516" s="30" t="s">
        <v>106</v>
      </c>
      <c r="G516" s="31">
        <v>51800</v>
      </c>
      <c r="H516" s="31">
        <v>17850</v>
      </c>
      <c r="I516" s="19">
        <f t="shared" si="70"/>
        <v>33950</v>
      </c>
      <c r="J516" s="20">
        <f t="shared" si="76"/>
        <v>34735180</v>
      </c>
      <c r="K516" s="30" t="s">
        <v>55</v>
      </c>
      <c r="L516" s="32" t="s">
        <v>25</v>
      </c>
      <c r="M516" s="33">
        <v>33</v>
      </c>
      <c r="N516" s="55" t="str">
        <f t="shared" si="78"/>
        <v>T_A</v>
      </c>
      <c r="O516" s="34">
        <v>3502004</v>
      </c>
      <c r="P516" s="27">
        <v>44813</v>
      </c>
      <c r="Q516" s="36">
        <v>0.64097222222222217</v>
      </c>
      <c r="R516" s="37">
        <v>51720</v>
      </c>
      <c r="S516" s="37">
        <v>17860</v>
      </c>
      <c r="T516" s="21">
        <f t="shared" si="71"/>
        <v>33860</v>
      </c>
      <c r="U516" s="22">
        <f t="shared" si="77"/>
        <v>34717310</v>
      </c>
      <c r="V516" s="117" t="s">
        <v>157</v>
      </c>
      <c r="W516" s="118" t="s">
        <v>102</v>
      </c>
      <c r="X516" s="23">
        <f t="shared" si="72"/>
        <v>-90</v>
      </c>
      <c r="Y516" s="24">
        <f t="shared" si="73"/>
        <v>-2.650957290132548E-3</v>
      </c>
      <c r="Z516" s="25" t="str">
        <f t="shared" si="74"/>
        <v>Descargado</v>
      </c>
      <c r="AA516" s="25">
        <f t="shared" ca="1" si="75"/>
        <v>0.82986111110949423</v>
      </c>
      <c r="AB516" s="52"/>
    </row>
    <row r="517" spans="1:28" x14ac:dyDescent="0.25">
      <c r="A517" s="12">
        <v>511</v>
      </c>
      <c r="B517" s="26">
        <v>20233</v>
      </c>
      <c r="C517" s="27">
        <v>44812</v>
      </c>
      <c r="D517" s="28">
        <v>0.82291666666666663</v>
      </c>
      <c r="E517" s="29" t="s">
        <v>252</v>
      </c>
      <c r="F517" s="30" t="s">
        <v>106</v>
      </c>
      <c r="G517" s="31">
        <v>51420</v>
      </c>
      <c r="H517" s="31">
        <v>17750</v>
      </c>
      <c r="I517" s="19">
        <f t="shared" si="70"/>
        <v>33670</v>
      </c>
      <c r="J517" s="20">
        <f t="shared" si="76"/>
        <v>34768850</v>
      </c>
      <c r="K517" s="30" t="s">
        <v>55</v>
      </c>
      <c r="L517" s="32" t="s">
        <v>25</v>
      </c>
      <c r="M517" s="33">
        <v>33</v>
      </c>
      <c r="N517" s="55" t="str">
        <f t="shared" si="78"/>
        <v>T_A</v>
      </c>
      <c r="O517" s="34">
        <v>3501764</v>
      </c>
      <c r="P517" s="35">
        <v>44813</v>
      </c>
      <c r="Q517" s="36">
        <v>0.49652777777777773</v>
      </c>
      <c r="R517" s="37">
        <v>51520</v>
      </c>
      <c r="S517" s="37">
        <v>17820</v>
      </c>
      <c r="T517" s="21">
        <f t="shared" si="71"/>
        <v>33700</v>
      </c>
      <c r="U517" s="22">
        <f t="shared" si="77"/>
        <v>34751010</v>
      </c>
      <c r="V517" s="117" t="s">
        <v>157</v>
      </c>
      <c r="W517" s="118" t="s">
        <v>102</v>
      </c>
      <c r="X517" s="23">
        <f t="shared" si="72"/>
        <v>30</v>
      </c>
      <c r="Y517" s="24">
        <f t="shared" si="73"/>
        <v>8.9100089100089099E-4</v>
      </c>
      <c r="Z517" s="25" t="str">
        <f t="shared" si="74"/>
        <v>Descargado</v>
      </c>
      <c r="AA517" s="25">
        <f t="shared" ca="1" si="75"/>
        <v>0.67361111111677019</v>
      </c>
      <c r="AB517" s="52"/>
    </row>
    <row r="518" spans="1:28" x14ac:dyDescent="0.25">
      <c r="A518" s="12">
        <v>512</v>
      </c>
      <c r="B518" s="26">
        <v>20238</v>
      </c>
      <c r="C518" s="27">
        <v>44812</v>
      </c>
      <c r="D518" s="28">
        <v>0.84513888888888899</v>
      </c>
      <c r="E518" s="29" t="s">
        <v>201</v>
      </c>
      <c r="F518" s="30" t="s">
        <v>106</v>
      </c>
      <c r="G518" s="31">
        <v>48320</v>
      </c>
      <c r="H518" s="31">
        <v>17880</v>
      </c>
      <c r="I518" s="19">
        <f t="shared" ref="I518:I581" si="79">IF(U518=0,0,(G518-H518))</f>
        <v>30440</v>
      </c>
      <c r="J518" s="20">
        <f t="shared" si="76"/>
        <v>34799290</v>
      </c>
      <c r="K518" s="30" t="s">
        <v>55</v>
      </c>
      <c r="L518" s="32" t="s">
        <v>32</v>
      </c>
      <c r="M518" s="33">
        <v>33</v>
      </c>
      <c r="N518" s="55" t="str">
        <f t="shared" si="78"/>
        <v>T_A</v>
      </c>
      <c r="O518" s="34">
        <v>3502104</v>
      </c>
      <c r="P518" s="35">
        <v>44813</v>
      </c>
      <c r="Q518" s="36">
        <v>0.59513888888888888</v>
      </c>
      <c r="R518" s="37">
        <v>48080</v>
      </c>
      <c r="S518" s="37">
        <v>17570</v>
      </c>
      <c r="T518" s="21">
        <f t="shared" ref="T518:T581" si="80">R518-S518</f>
        <v>30510</v>
      </c>
      <c r="U518" s="22">
        <f t="shared" si="77"/>
        <v>34781520</v>
      </c>
      <c r="V518" s="117" t="s">
        <v>157</v>
      </c>
      <c r="W518" s="118" t="s">
        <v>102</v>
      </c>
      <c r="X518" s="23">
        <f t="shared" ref="X518:X581" si="81">IF(T518&gt;0,IF((T518-I518)=0,0.00001,(T518-I518)),0)</f>
        <v>70</v>
      </c>
      <c r="Y518" s="24">
        <f t="shared" ref="Y518:Y581" si="82">(T518-I518)/I518</f>
        <v>2.2996057818659658E-3</v>
      </c>
      <c r="Z518" s="25" t="str">
        <f t="shared" ref="Z518:Z581" si="83">IF(E518&gt;0,IF((P518+Q518)&gt;0,"Descargado","En Transito"),"")</f>
        <v>Descargado</v>
      </c>
      <c r="AA518" s="25">
        <f t="shared" ref="AA518:AA581" ca="1" si="84">IF(E518&gt;0,IF(P518=0,((NOW())-(C518+D518)),((P518+Q518)-(C518+D518))),"")</f>
        <v>0.75</v>
      </c>
      <c r="AB518" s="52"/>
    </row>
    <row r="519" spans="1:28" x14ac:dyDescent="0.25">
      <c r="A519" s="12">
        <v>513</v>
      </c>
      <c r="B519" s="26">
        <v>20241</v>
      </c>
      <c r="C519" s="27">
        <v>44812</v>
      </c>
      <c r="D519" s="28">
        <v>0.85486111111111107</v>
      </c>
      <c r="E519" s="29" t="s">
        <v>167</v>
      </c>
      <c r="F519" s="30" t="s">
        <v>106</v>
      </c>
      <c r="G519" s="31">
        <v>48120</v>
      </c>
      <c r="H519" s="31">
        <v>17520</v>
      </c>
      <c r="I519" s="19">
        <f t="shared" si="79"/>
        <v>30600</v>
      </c>
      <c r="J519" s="20">
        <f t="shared" ref="J519:J582" si="85">IF(I519&gt;0,(I519+J518),0)</f>
        <v>34829890</v>
      </c>
      <c r="K519" s="30" t="s">
        <v>55</v>
      </c>
      <c r="L519" s="32" t="s">
        <v>32</v>
      </c>
      <c r="M519" s="33">
        <v>33</v>
      </c>
      <c r="N519" s="55" t="str">
        <f t="shared" si="78"/>
        <v>T_A</v>
      </c>
      <c r="O519" s="34">
        <v>3502184</v>
      </c>
      <c r="P519" s="27">
        <v>44813</v>
      </c>
      <c r="Q519" s="36">
        <v>0.62708333333333333</v>
      </c>
      <c r="R519" s="37">
        <v>47840</v>
      </c>
      <c r="S519" s="37">
        <v>17150</v>
      </c>
      <c r="T519" s="21">
        <f t="shared" si="80"/>
        <v>30690</v>
      </c>
      <c r="U519" s="22">
        <f t="shared" ref="U519:U582" si="86">IF(T519&gt;0,(T519+U518),0)</f>
        <v>34812210</v>
      </c>
      <c r="V519" s="117" t="s">
        <v>157</v>
      </c>
      <c r="W519" s="118" t="s">
        <v>102</v>
      </c>
      <c r="X519" s="23">
        <f t="shared" si="81"/>
        <v>90</v>
      </c>
      <c r="Y519" s="24">
        <f t="shared" si="82"/>
        <v>2.9411764705882353E-3</v>
      </c>
      <c r="Z519" s="25" t="str">
        <f t="shared" si="83"/>
        <v>Descargado</v>
      </c>
      <c r="AA519" s="25">
        <f t="shared" ca="1" si="84"/>
        <v>0.77222222222189885</v>
      </c>
      <c r="AB519" s="52"/>
    </row>
    <row r="520" spans="1:28" x14ac:dyDescent="0.25">
      <c r="A520" s="12">
        <v>514</v>
      </c>
      <c r="B520" s="26">
        <v>20245</v>
      </c>
      <c r="C520" s="27">
        <v>44812</v>
      </c>
      <c r="D520" s="28">
        <v>0.86388888888888893</v>
      </c>
      <c r="E520" s="29" t="s">
        <v>151</v>
      </c>
      <c r="F520" s="30" t="s">
        <v>106</v>
      </c>
      <c r="G520" s="31">
        <v>48000</v>
      </c>
      <c r="H520" s="31">
        <v>17340</v>
      </c>
      <c r="I520" s="19">
        <f t="shared" si="79"/>
        <v>30660</v>
      </c>
      <c r="J520" s="20">
        <f t="shared" si="85"/>
        <v>34860550</v>
      </c>
      <c r="K520" s="30" t="s">
        <v>55</v>
      </c>
      <c r="L520" s="32" t="s">
        <v>32</v>
      </c>
      <c r="M520" s="33">
        <v>33</v>
      </c>
      <c r="N520" s="55" t="str">
        <f t="shared" si="78"/>
        <v>T_A</v>
      </c>
      <c r="O520" s="34">
        <v>3501324</v>
      </c>
      <c r="P520" s="27">
        <v>44813</v>
      </c>
      <c r="Q520" s="36">
        <v>0.43124999999999997</v>
      </c>
      <c r="R520" s="37">
        <v>47800</v>
      </c>
      <c r="S520" s="37">
        <v>16950</v>
      </c>
      <c r="T520" s="21">
        <f t="shared" si="80"/>
        <v>30850</v>
      </c>
      <c r="U520" s="22">
        <f t="shared" si="86"/>
        <v>34843060</v>
      </c>
      <c r="V520" s="117" t="s">
        <v>157</v>
      </c>
      <c r="W520" s="118" t="s">
        <v>102</v>
      </c>
      <c r="X520" s="23">
        <f t="shared" si="81"/>
        <v>190</v>
      </c>
      <c r="Y520" s="24">
        <f t="shared" si="82"/>
        <v>6.1969993476842788E-3</v>
      </c>
      <c r="Z520" s="25" t="str">
        <f t="shared" si="83"/>
        <v>Descargado</v>
      </c>
      <c r="AA520" s="25">
        <f t="shared" ca="1" si="84"/>
        <v>0.56736111111240461</v>
      </c>
      <c r="AB520" s="52"/>
    </row>
    <row r="521" spans="1:28" x14ac:dyDescent="0.25">
      <c r="A521" s="12">
        <v>515</v>
      </c>
      <c r="B521" s="26">
        <v>20259</v>
      </c>
      <c r="C521" s="27">
        <v>44812</v>
      </c>
      <c r="D521" s="28">
        <v>0.91666666666666663</v>
      </c>
      <c r="E521" s="29" t="s">
        <v>179</v>
      </c>
      <c r="F521" s="30" t="s">
        <v>106</v>
      </c>
      <c r="G521" s="31">
        <v>48520</v>
      </c>
      <c r="H521" s="31">
        <v>17380</v>
      </c>
      <c r="I521" s="19">
        <f t="shared" si="79"/>
        <v>31140</v>
      </c>
      <c r="J521" s="20">
        <f t="shared" si="85"/>
        <v>34891690</v>
      </c>
      <c r="K521" s="30" t="s">
        <v>55</v>
      </c>
      <c r="L521" s="32" t="s">
        <v>32</v>
      </c>
      <c r="M521" s="33">
        <v>33</v>
      </c>
      <c r="N521" s="55" t="str">
        <f t="shared" ref="N521:N584" si="87">IF(R521=0,"",IF(K521="0X50  MM T 2","T_B",IF(K521="0X50  MM T 1","T_A",IF(K521="TERMICO 0X50","T_CMAX",IF(K521="0X50  MM T 4","T_D",IF(K521="0X50  MM T 3","T_C",IF(K521="0X12  MM T 1","T_A1",IF(K521="0X50 MM","CNR",""))))))))</f>
        <v>T_A</v>
      </c>
      <c r="O521" s="34">
        <v>3501804</v>
      </c>
      <c r="P521" s="27">
        <v>44813</v>
      </c>
      <c r="Q521" s="36">
        <v>0.49722222222222223</v>
      </c>
      <c r="R521" s="37">
        <v>48280</v>
      </c>
      <c r="S521" s="37">
        <v>17090</v>
      </c>
      <c r="T521" s="21">
        <f t="shared" si="80"/>
        <v>31190</v>
      </c>
      <c r="U521" s="22">
        <f t="shared" si="86"/>
        <v>34874250</v>
      </c>
      <c r="V521" s="117" t="s">
        <v>157</v>
      </c>
      <c r="W521" s="118" t="s">
        <v>102</v>
      </c>
      <c r="X521" s="23">
        <f t="shared" si="81"/>
        <v>50</v>
      </c>
      <c r="Y521" s="24">
        <f t="shared" si="82"/>
        <v>1.6056518946692357E-3</v>
      </c>
      <c r="Z521" s="25" t="str">
        <f t="shared" si="83"/>
        <v>Descargado</v>
      </c>
      <c r="AA521" s="25">
        <f t="shared" ca="1" si="84"/>
        <v>0.58055555555620231</v>
      </c>
      <c r="AB521" s="52"/>
    </row>
    <row r="522" spans="1:28" x14ac:dyDescent="0.25">
      <c r="A522" s="12">
        <v>516</v>
      </c>
      <c r="B522" s="26">
        <v>20271</v>
      </c>
      <c r="C522" s="27">
        <v>44812</v>
      </c>
      <c r="D522" s="28">
        <v>0.9916666666666667</v>
      </c>
      <c r="E522" s="29" t="s">
        <v>161</v>
      </c>
      <c r="F522" s="30" t="s">
        <v>106</v>
      </c>
      <c r="G522" s="31">
        <v>48820</v>
      </c>
      <c r="H522" s="31">
        <v>17520</v>
      </c>
      <c r="I522" s="19">
        <f t="shared" si="79"/>
        <v>31300</v>
      </c>
      <c r="J522" s="20">
        <f t="shared" si="85"/>
        <v>34922990</v>
      </c>
      <c r="K522" s="30" t="s">
        <v>55</v>
      </c>
      <c r="L522" s="32" t="s">
        <v>32</v>
      </c>
      <c r="M522" s="33">
        <v>33</v>
      </c>
      <c r="N522" s="55" t="str">
        <f t="shared" si="87"/>
        <v>T_A</v>
      </c>
      <c r="O522" s="34">
        <v>3502264</v>
      </c>
      <c r="P522" s="27">
        <v>44813</v>
      </c>
      <c r="Q522" s="36">
        <v>0.64166666666666672</v>
      </c>
      <c r="R522" s="37">
        <v>48640</v>
      </c>
      <c r="S522" s="37">
        <v>17220</v>
      </c>
      <c r="T522" s="21">
        <f t="shared" si="80"/>
        <v>31420</v>
      </c>
      <c r="U522" s="22">
        <f t="shared" si="86"/>
        <v>34905670</v>
      </c>
      <c r="V522" s="117" t="s">
        <v>157</v>
      </c>
      <c r="W522" s="118" t="s">
        <v>102</v>
      </c>
      <c r="X522" s="23">
        <f t="shared" si="81"/>
        <v>120</v>
      </c>
      <c r="Y522" s="24">
        <f t="shared" si="82"/>
        <v>3.8338658146964857E-3</v>
      </c>
      <c r="Z522" s="25" t="str">
        <f t="shared" si="83"/>
        <v>Descargado</v>
      </c>
      <c r="AA522" s="25">
        <f t="shared" ca="1" si="84"/>
        <v>0.65000000000145519</v>
      </c>
      <c r="AB522" s="52"/>
    </row>
    <row r="523" spans="1:28" x14ac:dyDescent="0.25">
      <c r="A523" s="12">
        <v>517</v>
      </c>
      <c r="B523" s="26">
        <v>20275</v>
      </c>
      <c r="C523" s="27">
        <v>44813</v>
      </c>
      <c r="D523" s="28">
        <v>9.7916666666666666E-2</v>
      </c>
      <c r="E523" s="29" t="s">
        <v>169</v>
      </c>
      <c r="F523" s="30" t="s">
        <v>106</v>
      </c>
      <c r="G523" s="31">
        <v>48580</v>
      </c>
      <c r="H523" s="31">
        <v>16660</v>
      </c>
      <c r="I523" s="19">
        <f t="shared" si="79"/>
        <v>31920</v>
      </c>
      <c r="J523" s="20">
        <f t="shared" si="85"/>
        <v>34954910</v>
      </c>
      <c r="K523" s="30" t="s">
        <v>55</v>
      </c>
      <c r="L523" s="32" t="s">
        <v>32</v>
      </c>
      <c r="M523" s="33">
        <v>33</v>
      </c>
      <c r="N523" s="55" t="str">
        <f t="shared" si="87"/>
        <v>T_A</v>
      </c>
      <c r="O523" s="34">
        <v>3502084</v>
      </c>
      <c r="P523" s="27">
        <v>44813</v>
      </c>
      <c r="Q523" s="36">
        <v>0.58958333333333335</v>
      </c>
      <c r="R523" s="37">
        <v>48440</v>
      </c>
      <c r="S523" s="37">
        <v>16390</v>
      </c>
      <c r="T523" s="21">
        <f t="shared" si="80"/>
        <v>32050</v>
      </c>
      <c r="U523" s="22">
        <f t="shared" si="86"/>
        <v>34937720</v>
      </c>
      <c r="V523" s="117" t="s">
        <v>157</v>
      </c>
      <c r="W523" s="118" t="s">
        <v>102</v>
      </c>
      <c r="X523" s="23">
        <f t="shared" si="81"/>
        <v>130</v>
      </c>
      <c r="Y523" s="24">
        <f t="shared" si="82"/>
        <v>4.0726817042606514E-3</v>
      </c>
      <c r="Z523" s="25" t="str">
        <f t="shared" si="83"/>
        <v>Descargado</v>
      </c>
      <c r="AA523" s="25">
        <f t="shared" ca="1" si="84"/>
        <v>0.49166666666860692</v>
      </c>
      <c r="AB523" s="52"/>
    </row>
    <row r="524" spans="1:28" x14ac:dyDescent="0.25">
      <c r="A524" s="12">
        <v>518</v>
      </c>
      <c r="B524" s="26">
        <v>20279</v>
      </c>
      <c r="C524" s="27">
        <v>44813</v>
      </c>
      <c r="D524" s="28">
        <v>0.1111111111111111</v>
      </c>
      <c r="E524" s="29" t="s">
        <v>293</v>
      </c>
      <c r="F524" s="30" t="s">
        <v>106</v>
      </c>
      <c r="G524" s="31">
        <v>51840</v>
      </c>
      <c r="H524" s="31">
        <v>18410</v>
      </c>
      <c r="I524" s="19">
        <f t="shared" si="79"/>
        <v>33430</v>
      </c>
      <c r="J524" s="20">
        <f t="shared" si="85"/>
        <v>34988340</v>
      </c>
      <c r="K524" s="30" t="s">
        <v>55</v>
      </c>
      <c r="L524" s="32" t="s">
        <v>25</v>
      </c>
      <c r="M524" s="33">
        <v>33</v>
      </c>
      <c r="N524" s="55" t="str">
        <f t="shared" si="87"/>
        <v>T_A</v>
      </c>
      <c r="O524" s="34">
        <v>3502124</v>
      </c>
      <c r="P524" s="27">
        <v>44813</v>
      </c>
      <c r="Q524" s="36">
        <v>0.60277777777777775</v>
      </c>
      <c r="R524" s="37">
        <v>51820</v>
      </c>
      <c r="S524" s="37">
        <v>18360</v>
      </c>
      <c r="T524" s="21">
        <f t="shared" si="80"/>
        <v>33460</v>
      </c>
      <c r="U524" s="22">
        <f t="shared" si="86"/>
        <v>34971180</v>
      </c>
      <c r="V524" s="117" t="s">
        <v>157</v>
      </c>
      <c r="W524" s="118" t="s">
        <v>102</v>
      </c>
      <c r="X524" s="23">
        <f t="shared" si="81"/>
        <v>30</v>
      </c>
      <c r="Y524" s="24">
        <f t="shared" si="82"/>
        <v>8.9739754711337118E-4</v>
      </c>
      <c r="Z524" s="25" t="str">
        <f t="shared" si="83"/>
        <v>Descargado</v>
      </c>
      <c r="AA524" s="25">
        <f t="shared" ca="1" si="84"/>
        <v>0.49166666666860692</v>
      </c>
      <c r="AB524" s="52"/>
    </row>
    <row r="525" spans="1:28" x14ac:dyDescent="0.25">
      <c r="A525" s="12">
        <v>519</v>
      </c>
      <c r="B525" s="26">
        <v>20290</v>
      </c>
      <c r="C525" s="27">
        <v>44813</v>
      </c>
      <c r="D525" s="28">
        <v>0.14097222222222222</v>
      </c>
      <c r="E525" s="29" t="s">
        <v>245</v>
      </c>
      <c r="F525" s="30" t="s">
        <v>106</v>
      </c>
      <c r="G525" s="31">
        <v>52080</v>
      </c>
      <c r="H525" s="31">
        <v>19080</v>
      </c>
      <c r="I525" s="19">
        <f t="shared" si="79"/>
        <v>33000</v>
      </c>
      <c r="J525" s="20">
        <f t="shared" si="85"/>
        <v>35021340</v>
      </c>
      <c r="K525" s="30" t="s">
        <v>69</v>
      </c>
      <c r="L525" s="32" t="s">
        <v>25</v>
      </c>
      <c r="M525" s="33">
        <v>34</v>
      </c>
      <c r="N525" s="55" t="str">
        <f t="shared" si="87"/>
        <v>T_C</v>
      </c>
      <c r="O525" s="34">
        <v>3502644</v>
      </c>
      <c r="P525" s="27">
        <v>44813</v>
      </c>
      <c r="Q525" s="36">
        <v>0.69861111111111107</v>
      </c>
      <c r="R525" s="37">
        <v>51740</v>
      </c>
      <c r="S525" s="37">
        <v>19070</v>
      </c>
      <c r="T525" s="21">
        <f t="shared" si="80"/>
        <v>32670</v>
      </c>
      <c r="U525" s="22">
        <f t="shared" si="86"/>
        <v>35003850</v>
      </c>
      <c r="V525" s="117" t="s">
        <v>158</v>
      </c>
      <c r="W525" s="118" t="s">
        <v>102</v>
      </c>
      <c r="X525" s="23">
        <f t="shared" si="81"/>
        <v>-330</v>
      </c>
      <c r="Y525" s="24">
        <f t="shared" si="82"/>
        <v>-0.01</v>
      </c>
      <c r="Z525" s="25" t="str">
        <f t="shared" si="83"/>
        <v>Descargado</v>
      </c>
      <c r="AA525" s="25">
        <f t="shared" ca="1" si="84"/>
        <v>0.55763888888759539</v>
      </c>
      <c r="AB525" s="52"/>
    </row>
    <row r="526" spans="1:28" x14ac:dyDescent="0.25">
      <c r="A526" s="12">
        <v>520</v>
      </c>
      <c r="B526" s="26">
        <v>20291</v>
      </c>
      <c r="C526" s="27">
        <v>44813</v>
      </c>
      <c r="D526" s="28">
        <v>0.17569444444444446</v>
      </c>
      <c r="E526" s="29" t="s">
        <v>172</v>
      </c>
      <c r="F526" s="30" t="s">
        <v>106</v>
      </c>
      <c r="G526" s="31">
        <v>48420</v>
      </c>
      <c r="H526" s="31">
        <v>16720</v>
      </c>
      <c r="I526" s="19">
        <f t="shared" si="79"/>
        <v>31700</v>
      </c>
      <c r="J526" s="20">
        <f t="shared" si="85"/>
        <v>35053040</v>
      </c>
      <c r="K526" s="30" t="s">
        <v>55</v>
      </c>
      <c r="L526" s="32" t="s">
        <v>32</v>
      </c>
      <c r="M526" s="33">
        <v>33</v>
      </c>
      <c r="N526" s="55" t="str">
        <f t="shared" si="87"/>
        <v>T_A</v>
      </c>
      <c r="O526" s="34">
        <v>3502544</v>
      </c>
      <c r="P526" s="27">
        <v>44813</v>
      </c>
      <c r="Q526" s="36">
        <v>0.68194444444444446</v>
      </c>
      <c r="R526" s="37">
        <v>48260</v>
      </c>
      <c r="S526" s="37">
        <v>16750</v>
      </c>
      <c r="T526" s="21">
        <f t="shared" si="80"/>
        <v>31510</v>
      </c>
      <c r="U526" s="22">
        <f t="shared" si="86"/>
        <v>35035360</v>
      </c>
      <c r="V526" s="117" t="s">
        <v>157</v>
      </c>
      <c r="W526" s="118" t="s">
        <v>102</v>
      </c>
      <c r="X526" s="23">
        <f t="shared" si="81"/>
        <v>-190</v>
      </c>
      <c r="Y526" s="24">
        <f t="shared" si="82"/>
        <v>-5.9936908517350162E-3</v>
      </c>
      <c r="Z526" s="25" t="str">
        <f t="shared" si="83"/>
        <v>Descargado</v>
      </c>
      <c r="AA526" s="25">
        <f t="shared" ca="1" si="84"/>
        <v>0.50624999999854481</v>
      </c>
      <c r="AB526" s="52"/>
    </row>
    <row r="527" spans="1:28" x14ac:dyDescent="0.25">
      <c r="A527" s="12">
        <v>521</v>
      </c>
      <c r="B527" s="26">
        <v>20295</v>
      </c>
      <c r="C527" s="27">
        <v>44813</v>
      </c>
      <c r="D527" s="28">
        <v>0.32013888888888892</v>
      </c>
      <c r="E527" s="29" t="s">
        <v>137</v>
      </c>
      <c r="F527" s="30" t="s">
        <v>106</v>
      </c>
      <c r="G527" s="31">
        <v>48940</v>
      </c>
      <c r="H527" s="31">
        <v>17910</v>
      </c>
      <c r="I527" s="19">
        <f t="shared" si="79"/>
        <v>31030</v>
      </c>
      <c r="J527" s="20">
        <f t="shared" si="85"/>
        <v>35084070</v>
      </c>
      <c r="K527" s="30" t="s">
        <v>69</v>
      </c>
      <c r="L527" s="32" t="s">
        <v>32</v>
      </c>
      <c r="M527" s="33">
        <v>34</v>
      </c>
      <c r="N527" s="55" t="str">
        <f t="shared" si="87"/>
        <v>T_C</v>
      </c>
      <c r="O527" s="34">
        <v>3502344</v>
      </c>
      <c r="P527" s="27">
        <v>44813</v>
      </c>
      <c r="Q527" s="36">
        <v>0.66319444444444442</v>
      </c>
      <c r="R527" s="37">
        <v>48700</v>
      </c>
      <c r="S527" s="37">
        <v>17680</v>
      </c>
      <c r="T527" s="21">
        <f t="shared" si="80"/>
        <v>31020</v>
      </c>
      <c r="U527" s="22">
        <f t="shared" si="86"/>
        <v>35066380</v>
      </c>
      <c r="V527" s="117" t="s">
        <v>158</v>
      </c>
      <c r="W527" s="118" t="s">
        <v>102</v>
      </c>
      <c r="X527" s="23">
        <f t="shared" si="81"/>
        <v>-10</v>
      </c>
      <c r="Y527" s="24">
        <f t="shared" si="82"/>
        <v>-3.2226877215597811E-4</v>
      </c>
      <c r="Z527" s="25" t="str">
        <f t="shared" si="83"/>
        <v>Descargado</v>
      </c>
      <c r="AA527" s="25">
        <f t="shared" ca="1" si="84"/>
        <v>0.34305555555329192</v>
      </c>
      <c r="AB527" s="52"/>
    </row>
    <row r="528" spans="1:28" x14ac:dyDescent="0.25">
      <c r="A528" s="12">
        <v>522</v>
      </c>
      <c r="B528" s="26">
        <v>20296</v>
      </c>
      <c r="C528" s="27">
        <v>44813</v>
      </c>
      <c r="D528" s="28">
        <v>0.3298611111111111</v>
      </c>
      <c r="E528" s="29" t="s">
        <v>168</v>
      </c>
      <c r="F528" s="30" t="s">
        <v>106</v>
      </c>
      <c r="G528" s="31">
        <v>48780</v>
      </c>
      <c r="H528" s="31">
        <v>17690</v>
      </c>
      <c r="I528" s="19">
        <f t="shared" si="79"/>
        <v>31090</v>
      </c>
      <c r="J528" s="20">
        <f t="shared" si="85"/>
        <v>35115160</v>
      </c>
      <c r="K528" s="30" t="s">
        <v>69</v>
      </c>
      <c r="L528" s="32" t="s">
        <v>32</v>
      </c>
      <c r="M528" s="33">
        <v>34</v>
      </c>
      <c r="N528" s="55" t="str">
        <f t="shared" si="87"/>
        <v>T_C</v>
      </c>
      <c r="O528" s="34">
        <v>3502684</v>
      </c>
      <c r="P528" s="27">
        <v>44813</v>
      </c>
      <c r="Q528" s="36">
        <v>0.73333333333333339</v>
      </c>
      <c r="R528" s="37">
        <v>48600</v>
      </c>
      <c r="S528" s="37">
        <v>17530</v>
      </c>
      <c r="T528" s="21">
        <f t="shared" si="80"/>
        <v>31070</v>
      </c>
      <c r="U528" s="22">
        <f t="shared" si="86"/>
        <v>35097450</v>
      </c>
      <c r="V528" s="117" t="s">
        <v>158</v>
      </c>
      <c r="W528" s="118" t="s">
        <v>102</v>
      </c>
      <c r="X528" s="23">
        <f t="shared" si="81"/>
        <v>-20</v>
      </c>
      <c r="Y528" s="24">
        <f t="shared" si="82"/>
        <v>-6.4329366355741395E-4</v>
      </c>
      <c r="Z528" s="25" t="str">
        <f t="shared" si="83"/>
        <v>Descargado</v>
      </c>
      <c r="AA528" s="25">
        <f t="shared" ca="1" si="84"/>
        <v>0.40347222222044365</v>
      </c>
      <c r="AB528" s="52"/>
    </row>
    <row r="529" spans="1:28" x14ac:dyDescent="0.25">
      <c r="A529" s="12">
        <v>523</v>
      </c>
      <c r="B529" s="26">
        <v>20298</v>
      </c>
      <c r="C529" s="27">
        <v>44813</v>
      </c>
      <c r="D529" s="28">
        <v>0.33263888888888887</v>
      </c>
      <c r="E529" s="29" t="s">
        <v>291</v>
      </c>
      <c r="F529" s="30" t="s">
        <v>106</v>
      </c>
      <c r="G529" s="31">
        <v>51820</v>
      </c>
      <c r="H529" s="31">
        <v>18550</v>
      </c>
      <c r="I529" s="19">
        <f t="shared" si="79"/>
        <v>33270</v>
      </c>
      <c r="J529" s="20">
        <f t="shared" si="85"/>
        <v>35148430</v>
      </c>
      <c r="K529" s="30" t="s">
        <v>56</v>
      </c>
      <c r="L529" s="32" t="s">
        <v>25</v>
      </c>
      <c r="M529" s="33">
        <v>35</v>
      </c>
      <c r="N529" s="55" t="str">
        <f t="shared" si="87"/>
        <v>T_B</v>
      </c>
      <c r="O529" s="34">
        <v>3502764</v>
      </c>
      <c r="P529" s="27">
        <v>44813</v>
      </c>
      <c r="Q529" s="36">
        <v>0.75555555555555554</v>
      </c>
      <c r="R529" s="37">
        <v>51640</v>
      </c>
      <c r="S529" s="37">
        <v>18270</v>
      </c>
      <c r="T529" s="21">
        <f t="shared" si="80"/>
        <v>33370</v>
      </c>
      <c r="U529" s="22">
        <f t="shared" si="86"/>
        <v>35130820</v>
      </c>
      <c r="V529" s="117" t="s">
        <v>157</v>
      </c>
      <c r="W529" s="118" t="s">
        <v>102</v>
      </c>
      <c r="X529" s="23">
        <f t="shared" si="81"/>
        <v>100</v>
      </c>
      <c r="Y529" s="24">
        <f t="shared" si="82"/>
        <v>3.0057108506161708E-3</v>
      </c>
      <c r="Z529" s="25" t="str">
        <f t="shared" si="83"/>
        <v>Descargado</v>
      </c>
      <c r="AA529" s="25">
        <f t="shared" ca="1" si="84"/>
        <v>0.42291666667006211</v>
      </c>
      <c r="AB529" s="52"/>
    </row>
    <row r="530" spans="1:28" x14ac:dyDescent="0.25">
      <c r="A530" s="12">
        <v>524</v>
      </c>
      <c r="B530" s="26">
        <v>20301</v>
      </c>
      <c r="C530" s="27">
        <v>44813</v>
      </c>
      <c r="D530" s="28">
        <v>0.33402777777777781</v>
      </c>
      <c r="E530" s="29" t="s">
        <v>217</v>
      </c>
      <c r="F530" s="30" t="s">
        <v>106</v>
      </c>
      <c r="G530" s="31">
        <v>52040</v>
      </c>
      <c r="H530" s="31">
        <v>17420</v>
      </c>
      <c r="I530" s="19">
        <f t="shared" si="79"/>
        <v>34620</v>
      </c>
      <c r="J530" s="20">
        <f t="shared" si="85"/>
        <v>35183050</v>
      </c>
      <c r="K530" s="30" t="s">
        <v>56</v>
      </c>
      <c r="L530" s="32" t="s">
        <v>193</v>
      </c>
      <c r="M530" s="33">
        <v>35</v>
      </c>
      <c r="N530" s="55" t="str">
        <f t="shared" si="87"/>
        <v>T_B</v>
      </c>
      <c r="O530" s="34">
        <v>3502404</v>
      </c>
      <c r="P530" s="27">
        <v>44813</v>
      </c>
      <c r="Q530" s="36">
        <v>0.6694444444444444</v>
      </c>
      <c r="R530" s="37">
        <v>52120</v>
      </c>
      <c r="S530" s="37">
        <v>17430</v>
      </c>
      <c r="T530" s="21">
        <f t="shared" si="80"/>
        <v>34690</v>
      </c>
      <c r="U530" s="22">
        <f t="shared" si="86"/>
        <v>35165510</v>
      </c>
      <c r="V530" s="117" t="s">
        <v>157</v>
      </c>
      <c r="W530" s="118" t="s">
        <v>102</v>
      </c>
      <c r="X530" s="23">
        <f t="shared" si="81"/>
        <v>70</v>
      </c>
      <c r="Y530" s="24">
        <f t="shared" si="82"/>
        <v>2.0219526285384171E-3</v>
      </c>
      <c r="Z530" s="25" t="str">
        <f t="shared" si="83"/>
        <v>Descargado</v>
      </c>
      <c r="AA530" s="25">
        <f t="shared" ca="1" si="84"/>
        <v>0.33541666666860692</v>
      </c>
      <c r="AB530" s="52"/>
    </row>
    <row r="531" spans="1:28" x14ac:dyDescent="0.25">
      <c r="A531" s="12">
        <v>525</v>
      </c>
      <c r="B531" s="26">
        <v>20299</v>
      </c>
      <c r="C531" s="27">
        <v>44813</v>
      </c>
      <c r="D531" s="28">
        <v>0.35138888888888892</v>
      </c>
      <c r="E531" s="29" t="s">
        <v>200</v>
      </c>
      <c r="F531" s="30" t="s">
        <v>106</v>
      </c>
      <c r="G531" s="31">
        <v>48500</v>
      </c>
      <c r="H531" s="31">
        <v>18090</v>
      </c>
      <c r="I531" s="19">
        <f t="shared" si="79"/>
        <v>30410</v>
      </c>
      <c r="J531" s="20">
        <f t="shared" si="85"/>
        <v>35213460</v>
      </c>
      <c r="K531" s="30" t="s">
        <v>69</v>
      </c>
      <c r="L531" s="32" t="s">
        <v>32</v>
      </c>
      <c r="M531" s="33">
        <v>34</v>
      </c>
      <c r="N531" s="55" t="str">
        <f t="shared" si="87"/>
        <v>T_C</v>
      </c>
      <c r="O531" s="34">
        <v>3502664</v>
      </c>
      <c r="P531" s="27">
        <v>44813</v>
      </c>
      <c r="Q531" s="36">
        <v>0.73125000000000007</v>
      </c>
      <c r="R531" s="37">
        <v>48400</v>
      </c>
      <c r="S531" s="37">
        <v>17930</v>
      </c>
      <c r="T531" s="21">
        <f t="shared" si="80"/>
        <v>30470</v>
      </c>
      <c r="U531" s="22">
        <f t="shared" si="86"/>
        <v>35195980</v>
      </c>
      <c r="V531" s="117" t="s">
        <v>158</v>
      </c>
      <c r="W531" s="118" t="s">
        <v>102</v>
      </c>
      <c r="X531" s="23">
        <f t="shared" si="81"/>
        <v>60</v>
      </c>
      <c r="Y531" s="24">
        <f t="shared" si="82"/>
        <v>1.9730351857941467E-3</v>
      </c>
      <c r="Z531" s="25" t="str">
        <f t="shared" si="83"/>
        <v>Descargado</v>
      </c>
      <c r="AA531" s="25">
        <f t="shared" ca="1" si="84"/>
        <v>0.37986111110512866</v>
      </c>
      <c r="AB531" s="52"/>
    </row>
    <row r="532" spans="1:28" x14ac:dyDescent="0.25">
      <c r="A532" s="12">
        <v>526</v>
      </c>
      <c r="B532" s="26">
        <v>20302</v>
      </c>
      <c r="C532" s="27">
        <v>44813</v>
      </c>
      <c r="D532" s="28">
        <v>0.34930555555555554</v>
      </c>
      <c r="E532" s="29" t="s">
        <v>254</v>
      </c>
      <c r="F532" s="30" t="s">
        <v>106</v>
      </c>
      <c r="G532" s="31">
        <v>49020</v>
      </c>
      <c r="H532" s="31">
        <v>17280</v>
      </c>
      <c r="I532" s="19">
        <f t="shared" si="79"/>
        <v>31740</v>
      </c>
      <c r="J532" s="20">
        <f t="shared" si="85"/>
        <v>35245200</v>
      </c>
      <c r="K532" s="30" t="s">
        <v>69</v>
      </c>
      <c r="L532" s="32" t="s">
        <v>32</v>
      </c>
      <c r="M532" s="33">
        <v>34</v>
      </c>
      <c r="N532" s="55" t="str">
        <f t="shared" si="87"/>
        <v>T_C</v>
      </c>
      <c r="O532" s="34">
        <v>3502484</v>
      </c>
      <c r="P532" s="27">
        <v>44813</v>
      </c>
      <c r="Q532" s="36">
        <v>0.6791666666666667</v>
      </c>
      <c r="R532" s="37">
        <v>48900</v>
      </c>
      <c r="S532" s="37">
        <v>17090</v>
      </c>
      <c r="T532" s="21">
        <f t="shared" si="80"/>
        <v>31810</v>
      </c>
      <c r="U532" s="22">
        <f t="shared" si="86"/>
        <v>35227790</v>
      </c>
      <c r="V532" s="117" t="s">
        <v>158</v>
      </c>
      <c r="W532" s="118" t="s">
        <v>102</v>
      </c>
      <c r="X532" s="23">
        <f t="shared" si="81"/>
        <v>70</v>
      </c>
      <c r="Y532" s="24">
        <f t="shared" si="82"/>
        <v>2.2054190296156269E-3</v>
      </c>
      <c r="Z532" s="25" t="str">
        <f t="shared" si="83"/>
        <v>Descargado</v>
      </c>
      <c r="AA532" s="25">
        <f t="shared" ca="1" si="84"/>
        <v>0.32986111110949423</v>
      </c>
      <c r="AB532" s="52"/>
    </row>
    <row r="533" spans="1:28" x14ac:dyDescent="0.25">
      <c r="A533" s="12">
        <v>527</v>
      </c>
      <c r="B533" s="26">
        <v>20304</v>
      </c>
      <c r="C533" s="27">
        <v>44813</v>
      </c>
      <c r="D533" s="28">
        <v>0.3527777777777778</v>
      </c>
      <c r="E533" s="29" t="s">
        <v>279</v>
      </c>
      <c r="F533" s="30" t="s">
        <v>106</v>
      </c>
      <c r="G533" s="31">
        <v>51900</v>
      </c>
      <c r="H533" s="31">
        <v>18760</v>
      </c>
      <c r="I533" s="19">
        <f t="shared" si="79"/>
        <v>33140</v>
      </c>
      <c r="J533" s="20">
        <f t="shared" si="85"/>
        <v>35278340</v>
      </c>
      <c r="K533" s="30" t="s">
        <v>56</v>
      </c>
      <c r="L533" s="32" t="s">
        <v>25</v>
      </c>
      <c r="M533" s="33">
        <v>35</v>
      </c>
      <c r="N533" s="55" t="str">
        <f t="shared" si="87"/>
        <v>T_B</v>
      </c>
      <c r="O533" s="34">
        <v>3502704</v>
      </c>
      <c r="P533" s="27">
        <v>44813</v>
      </c>
      <c r="Q533" s="36">
        <v>0.75</v>
      </c>
      <c r="R533" s="37">
        <v>52300</v>
      </c>
      <c r="S533" s="37">
        <v>19140</v>
      </c>
      <c r="T533" s="21">
        <f t="shared" si="80"/>
        <v>33160</v>
      </c>
      <c r="U533" s="22">
        <f t="shared" si="86"/>
        <v>35260950</v>
      </c>
      <c r="V533" s="117" t="s">
        <v>157</v>
      </c>
      <c r="W533" s="118" t="s">
        <v>102</v>
      </c>
      <c r="X533" s="23">
        <f t="shared" si="81"/>
        <v>20</v>
      </c>
      <c r="Y533" s="24">
        <f t="shared" si="82"/>
        <v>6.0350030175015089E-4</v>
      </c>
      <c r="Z533" s="25" t="str">
        <f t="shared" si="83"/>
        <v>Descargado</v>
      </c>
      <c r="AA533" s="25">
        <f t="shared" ca="1" si="84"/>
        <v>0.39722222222189885</v>
      </c>
      <c r="AB533" s="52"/>
    </row>
    <row r="534" spans="1:28" x14ac:dyDescent="0.25">
      <c r="A534" s="12">
        <v>528</v>
      </c>
      <c r="B534" s="26">
        <v>20305</v>
      </c>
      <c r="C534" s="27">
        <v>44813</v>
      </c>
      <c r="D534" s="28">
        <v>0.35694444444444445</v>
      </c>
      <c r="E534" s="29" t="s">
        <v>211</v>
      </c>
      <c r="F534" s="30" t="s">
        <v>106</v>
      </c>
      <c r="G534" s="31">
        <v>51940</v>
      </c>
      <c r="H534" s="31">
        <v>17680</v>
      </c>
      <c r="I534" s="19">
        <f t="shared" si="79"/>
        <v>34260</v>
      </c>
      <c r="J534" s="20">
        <f t="shared" si="85"/>
        <v>35312600</v>
      </c>
      <c r="K534" s="30" t="s">
        <v>69</v>
      </c>
      <c r="L534" s="32" t="s">
        <v>193</v>
      </c>
      <c r="M534" s="33">
        <v>34</v>
      </c>
      <c r="N534" s="55" t="str">
        <f t="shared" si="87"/>
        <v>T_C</v>
      </c>
      <c r="O534" s="34">
        <v>3502624</v>
      </c>
      <c r="P534" s="27">
        <v>44813</v>
      </c>
      <c r="Q534" s="36">
        <v>0.69513888888888886</v>
      </c>
      <c r="R534" s="37">
        <v>51940</v>
      </c>
      <c r="S534" s="37">
        <v>17690</v>
      </c>
      <c r="T534" s="21">
        <f t="shared" si="80"/>
        <v>34250</v>
      </c>
      <c r="U534" s="22">
        <f t="shared" si="86"/>
        <v>35295200</v>
      </c>
      <c r="V534" s="117" t="s">
        <v>158</v>
      </c>
      <c r="W534" s="118" t="s">
        <v>102</v>
      </c>
      <c r="X534" s="23">
        <f t="shared" si="81"/>
        <v>-10</v>
      </c>
      <c r="Y534" s="24">
        <f t="shared" si="82"/>
        <v>-2.918855808523059E-4</v>
      </c>
      <c r="Z534" s="25" t="str">
        <f t="shared" si="83"/>
        <v>Descargado</v>
      </c>
      <c r="AA534" s="25">
        <f t="shared" ca="1" si="84"/>
        <v>0.33819444444816327</v>
      </c>
      <c r="AB534" s="52"/>
    </row>
    <row r="535" spans="1:28" x14ac:dyDescent="0.25">
      <c r="A535" s="12">
        <v>529</v>
      </c>
      <c r="B535" s="26">
        <v>20306</v>
      </c>
      <c r="C535" s="27">
        <v>44813</v>
      </c>
      <c r="D535" s="28">
        <v>0.37013888888888885</v>
      </c>
      <c r="E535" s="29" t="s">
        <v>210</v>
      </c>
      <c r="F535" s="30" t="s">
        <v>106</v>
      </c>
      <c r="G535" s="31">
        <v>48200</v>
      </c>
      <c r="H535" s="31">
        <v>17320</v>
      </c>
      <c r="I535" s="19">
        <f t="shared" si="79"/>
        <v>30880</v>
      </c>
      <c r="J535" s="20">
        <f t="shared" si="85"/>
        <v>35343480</v>
      </c>
      <c r="K535" s="30" t="s">
        <v>69</v>
      </c>
      <c r="L535" s="32" t="s">
        <v>32</v>
      </c>
      <c r="M535" s="33">
        <v>34</v>
      </c>
      <c r="N535" s="55" t="str">
        <f t="shared" si="87"/>
        <v>T_C</v>
      </c>
      <c r="O535" s="34">
        <v>3502724</v>
      </c>
      <c r="P535" s="27">
        <v>44813</v>
      </c>
      <c r="Q535" s="36">
        <v>0.75555555555555554</v>
      </c>
      <c r="R535" s="37">
        <v>48100</v>
      </c>
      <c r="S535" s="37">
        <v>17010</v>
      </c>
      <c r="T535" s="21">
        <f t="shared" si="80"/>
        <v>31090</v>
      </c>
      <c r="U535" s="22">
        <f t="shared" si="86"/>
        <v>35326290</v>
      </c>
      <c r="V535" s="117" t="s">
        <v>158</v>
      </c>
      <c r="W535" s="118" t="s">
        <v>102</v>
      </c>
      <c r="X535" s="23">
        <f t="shared" si="81"/>
        <v>210</v>
      </c>
      <c r="Y535" s="24">
        <f t="shared" si="82"/>
        <v>6.8005181347150258E-3</v>
      </c>
      <c r="Z535" s="25" t="str">
        <f t="shared" si="83"/>
        <v>Descargado</v>
      </c>
      <c r="AA535" s="25">
        <f t="shared" ca="1" si="84"/>
        <v>0.38541666667151731</v>
      </c>
      <c r="AB535" s="52"/>
    </row>
    <row r="536" spans="1:28" x14ac:dyDescent="0.25">
      <c r="A536" s="12">
        <v>530</v>
      </c>
      <c r="B536" s="26">
        <v>20307</v>
      </c>
      <c r="C536" s="27">
        <v>44813</v>
      </c>
      <c r="D536" s="28">
        <v>0.37222222222222223</v>
      </c>
      <c r="E536" s="29" t="s">
        <v>312</v>
      </c>
      <c r="F536" s="30" t="s">
        <v>106</v>
      </c>
      <c r="G536" s="31">
        <v>51100</v>
      </c>
      <c r="H536" s="31">
        <v>17880</v>
      </c>
      <c r="I536" s="19">
        <f t="shared" si="79"/>
        <v>33220</v>
      </c>
      <c r="J536" s="20">
        <f t="shared" si="85"/>
        <v>35376700</v>
      </c>
      <c r="K536" s="30" t="s">
        <v>56</v>
      </c>
      <c r="L536" s="32" t="s">
        <v>193</v>
      </c>
      <c r="M536" s="33">
        <v>35</v>
      </c>
      <c r="N536" s="55" t="str">
        <f t="shared" si="87"/>
        <v>T_B</v>
      </c>
      <c r="O536" s="34">
        <v>3503124</v>
      </c>
      <c r="P536" s="27">
        <v>44813</v>
      </c>
      <c r="Q536" s="36">
        <v>0.84652777777777777</v>
      </c>
      <c r="R536" s="37">
        <v>51220</v>
      </c>
      <c r="S536" s="37">
        <v>17850</v>
      </c>
      <c r="T536" s="21">
        <f t="shared" si="80"/>
        <v>33370</v>
      </c>
      <c r="U536" s="22">
        <f t="shared" si="86"/>
        <v>35359660</v>
      </c>
      <c r="V536" s="117" t="s">
        <v>157</v>
      </c>
      <c r="W536" s="118" t="s">
        <v>102</v>
      </c>
      <c r="X536" s="23">
        <f t="shared" si="81"/>
        <v>150</v>
      </c>
      <c r="Y536" s="24">
        <f t="shared" si="82"/>
        <v>4.5153521974714032E-3</v>
      </c>
      <c r="Z536" s="25" t="str">
        <f t="shared" si="83"/>
        <v>Descargado</v>
      </c>
      <c r="AA536" s="25">
        <f t="shared" ca="1" si="84"/>
        <v>0.47430555555911269</v>
      </c>
      <c r="AB536" s="52"/>
    </row>
    <row r="537" spans="1:28" x14ac:dyDescent="0.25">
      <c r="A537" s="12">
        <v>531</v>
      </c>
      <c r="B537" s="26">
        <v>20309</v>
      </c>
      <c r="C537" s="27">
        <v>44813</v>
      </c>
      <c r="D537" s="28">
        <v>0.38125000000000003</v>
      </c>
      <c r="E537" s="29" t="s">
        <v>321</v>
      </c>
      <c r="F537" s="30" t="s">
        <v>106</v>
      </c>
      <c r="G537" s="31">
        <v>52260</v>
      </c>
      <c r="H537" s="31">
        <v>18950</v>
      </c>
      <c r="I537" s="19">
        <f t="shared" si="79"/>
        <v>33310</v>
      </c>
      <c r="J537" s="20">
        <f t="shared" si="85"/>
        <v>35410010</v>
      </c>
      <c r="K537" s="30" t="s">
        <v>56</v>
      </c>
      <c r="L537" s="32" t="s">
        <v>25</v>
      </c>
      <c r="M537" s="33">
        <v>35</v>
      </c>
      <c r="N537" s="55" t="str">
        <f t="shared" si="87"/>
        <v>T_B</v>
      </c>
      <c r="O537" s="34">
        <v>3503104</v>
      </c>
      <c r="P537" s="27">
        <v>44813</v>
      </c>
      <c r="Q537" s="36">
        <v>0.84305555555555556</v>
      </c>
      <c r="R537" s="37">
        <v>52220</v>
      </c>
      <c r="S537" s="37">
        <v>18880</v>
      </c>
      <c r="T537" s="21">
        <f t="shared" si="80"/>
        <v>33340</v>
      </c>
      <c r="U537" s="22">
        <f t="shared" si="86"/>
        <v>35393000</v>
      </c>
      <c r="V537" s="117" t="s">
        <v>157</v>
      </c>
      <c r="W537" s="118" t="s">
        <v>102</v>
      </c>
      <c r="X537" s="23">
        <f t="shared" si="81"/>
        <v>30</v>
      </c>
      <c r="Y537" s="24">
        <f t="shared" si="82"/>
        <v>9.006304413089162E-4</v>
      </c>
      <c r="Z537" s="25" t="str">
        <f t="shared" si="83"/>
        <v>Descargado</v>
      </c>
      <c r="AA537" s="25">
        <f t="shared" ca="1" si="84"/>
        <v>0.46180555555474712</v>
      </c>
      <c r="AB537" s="52"/>
    </row>
    <row r="538" spans="1:28" x14ac:dyDescent="0.25">
      <c r="A538" s="12">
        <v>532</v>
      </c>
      <c r="B538" s="26">
        <v>20310</v>
      </c>
      <c r="C538" s="27">
        <v>44813</v>
      </c>
      <c r="D538" s="28">
        <v>0.39097222222222222</v>
      </c>
      <c r="E538" s="29" t="s">
        <v>319</v>
      </c>
      <c r="F538" s="30" t="s">
        <v>106</v>
      </c>
      <c r="G538" s="31">
        <v>52540</v>
      </c>
      <c r="H538" s="31">
        <v>17940</v>
      </c>
      <c r="I538" s="19">
        <f t="shared" si="79"/>
        <v>34600</v>
      </c>
      <c r="J538" s="20">
        <f t="shared" si="85"/>
        <v>35444610</v>
      </c>
      <c r="K538" s="30" t="s">
        <v>55</v>
      </c>
      <c r="L538" s="32" t="s">
        <v>25</v>
      </c>
      <c r="M538" s="33">
        <v>33</v>
      </c>
      <c r="N538" s="55" t="str">
        <f t="shared" si="87"/>
        <v>T_A</v>
      </c>
      <c r="O538" s="34">
        <v>3502824</v>
      </c>
      <c r="P538" s="27">
        <v>44813</v>
      </c>
      <c r="Q538" s="36">
        <v>0.76250000000000007</v>
      </c>
      <c r="R538" s="37">
        <v>52460</v>
      </c>
      <c r="S538" s="37">
        <v>17790</v>
      </c>
      <c r="T538" s="21">
        <f t="shared" si="80"/>
        <v>34670</v>
      </c>
      <c r="U538" s="22">
        <f t="shared" si="86"/>
        <v>35427670</v>
      </c>
      <c r="V538" s="117" t="s">
        <v>157</v>
      </c>
      <c r="W538" s="118" t="s">
        <v>102</v>
      </c>
      <c r="X538" s="23">
        <f t="shared" si="81"/>
        <v>70</v>
      </c>
      <c r="Y538" s="24">
        <f t="shared" si="82"/>
        <v>2.0231213872832369E-3</v>
      </c>
      <c r="Z538" s="25" t="str">
        <f t="shared" si="83"/>
        <v>Descargado</v>
      </c>
      <c r="AA538" s="25">
        <f t="shared" ca="1" si="84"/>
        <v>0.37152777777373558</v>
      </c>
      <c r="AB538" s="52"/>
    </row>
    <row r="539" spans="1:28" x14ac:dyDescent="0.25">
      <c r="A539" s="12">
        <v>533</v>
      </c>
      <c r="B539" s="26">
        <v>20311</v>
      </c>
      <c r="C539" s="27">
        <v>44813</v>
      </c>
      <c r="D539" s="28">
        <v>0.3972222222222222</v>
      </c>
      <c r="E539" s="29" t="s">
        <v>246</v>
      </c>
      <c r="F539" s="30" t="s">
        <v>106</v>
      </c>
      <c r="G539" s="31">
        <v>51620</v>
      </c>
      <c r="H539" s="31">
        <v>17030</v>
      </c>
      <c r="I539" s="19">
        <f t="shared" si="79"/>
        <v>34590</v>
      </c>
      <c r="J539" s="20">
        <f t="shared" si="85"/>
        <v>35479200</v>
      </c>
      <c r="K539" s="30" t="s">
        <v>55</v>
      </c>
      <c r="L539" s="32" t="s">
        <v>193</v>
      </c>
      <c r="M539" s="33">
        <v>33</v>
      </c>
      <c r="N539" s="55" t="str">
        <f t="shared" si="87"/>
        <v>T_A</v>
      </c>
      <c r="O539" s="34">
        <v>3503144</v>
      </c>
      <c r="P539" s="27">
        <v>44813</v>
      </c>
      <c r="Q539" s="36">
        <v>0.84861111111111109</v>
      </c>
      <c r="R539" s="37">
        <v>51720</v>
      </c>
      <c r="S539" s="37">
        <v>17080</v>
      </c>
      <c r="T539" s="21">
        <f t="shared" si="80"/>
        <v>34640</v>
      </c>
      <c r="U539" s="22">
        <f t="shared" si="86"/>
        <v>35462310</v>
      </c>
      <c r="V539" s="117" t="s">
        <v>157</v>
      </c>
      <c r="W539" s="118" t="s">
        <v>102</v>
      </c>
      <c r="X539" s="23">
        <f t="shared" si="81"/>
        <v>50</v>
      </c>
      <c r="Y539" s="24">
        <f t="shared" si="82"/>
        <v>1.4455044810638912E-3</v>
      </c>
      <c r="Z539" s="25" t="str">
        <f t="shared" si="83"/>
        <v>Descargado</v>
      </c>
      <c r="AA539" s="25">
        <f t="shared" ca="1" si="84"/>
        <v>0.45138888889050577</v>
      </c>
      <c r="AB539" s="52"/>
    </row>
    <row r="540" spans="1:28" x14ac:dyDescent="0.25">
      <c r="A540" s="12">
        <v>534</v>
      </c>
      <c r="B540" s="26">
        <v>20312</v>
      </c>
      <c r="C540" s="27">
        <v>44813</v>
      </c>
      <c r="D540" s="28">
        <v>0.40069444444444446</v>
      </c>
      <c r="E540" s="29" t="s">
        <v>264</v>
      </c>
      <c r="F540" s="30" t="s">
        <v>106</v>
      </c>
      <c r="G540" s="31">
        <v>51700</v>
      </c>
      <c r="H540" s="31">
        <v>18650</v>
      </c>
      <c r="I540" s="19">
        <f t="shared" si="79"/>
        <v>33050</v>
      </c>
      <c r="J540" s="20">
        <f t="shared" si="85"/>
        <v>35512250</v>
      </c>
      <c r="K540" s="30" t="s">
        <v>55</v>
      </c>
      <c r="L540" s="32" t="s">
        <v>25</v>
      </c>
      <c r="M540" s="33">
        <v>33</v>
      </c>
      <c r="N540" s="55" t="str">
        <f t="shared" si="87"/>
        <v>T_A</v>
      </c>
      <c r="O540" s="34">
        <v>3502884</v>
      </c>
      <c r="P540" s="27">
        <v>44813</v>
      </c>
      <c r="Q540" s="36">
        <v>0.77361111111111114</v>
      </c>
      <c r="R540" s="37">
        <v>51660</v>
      </c>
      <c r="S540" s="37">
        <v>18500</v>
      </c>
      <c r="T540" s="21">
        <f t="shared" si="80"/>
        <v>33160</v>
      </c>
      <c r="U540" s="22">
        <f t="shared" si="86"/>
        <v>35495470</v>
      </c>
      <c r="V540" s="117" t="s">
        <v>157</v>
      </c>
      <c r="W540" s="118" t="s">
        <v>102</v>
      </c>
      <c r="X540" s="23">
        <f t="shared" si="81"/>
        <v>110</v>
      </c>
      <c r="Y540" s="24">
        <f t="shared" si="82"/>
        <v>3.3282904689863843E-3</v>
      </c>
      <c r="Z540" s="25" t="str">
        <f t="shared" si="83"/>
        <v>Descargado</v>
      </c>
      <c r="AA540" s="25">
        <f t="shared" ca="1" si="84"/>
        <v>0.37291666666715173</v>
      </c>
      <c r="AB540" s="52"/>
    </row>
    <row r="541" spans="1:28" x14ac:dyDescent="0.25">
      <c r="A541" s="12">
        <v>535</v>
      </c>
      <c r="B541" s="26">
        <v>20314</v>
      </c>
      <c r="C541" s="27">
        <v>44813</v>
      </c>
      <c r="D541" s="28">
        <v>0.41666666666666669</v>
      </c>
      <c r="E541" s="29" t="s">
        <v>262</v>
      </c>
      <c r="F541" s="30" t="s">
        <v>106</v>
      </c>
      <c r="G541" s="31">
        <v>52440</v>
      </c>
      <c r="H541" s="31">
        <v>18330</v>
      </c>
      <c r="I541" s="19">
        <f t="shared" si="79"/>
        <v>34110</v>
      </c>
      <c r="J541" s="20">
        <f t="shared" si="85"/>
        <v>35546360</v>
      </c>
      <c r="K541" s="30" t="s">
        <v>55</v>
      </c>
      <c r="L541" s="32" t="s">
        <v>25</v>
      </c>
      <c r="M541" s="33">
        <v>33</v>
      </c>
      <c r="N541" s="55" t="str">
        <f t="shared" si="87"/>
        <v>T_A</v>
      </c>
      <c r="O541" s="34">
        <v>3502864</v>
      </c>
      <c r="P541" s="27">
        <v>44813</v>
      </c>
      <c r="Q541" s="36">
        <v>0.76597222222222217</v>
      </c>
      <c r="R541" s="37">
        <v>52420</v>
      </c>
      <c r="S541" s="37">
        <v>18230</v>
      </c>
      <c r="T541" s="21">
        <f t="shared" si="80"/>
        <v>34190</v>
      </c>
      <c r="U541" s="22">
        <f t="shared" si="86"/>
        <v>35529660</v>
      </c>
      <c r="V541" s="117" t="s">
        <v>157</v>
      </c>
      <c r="W541" s="118" t="s">
        <v>102</v>
      </c>
      <c r="X541" s="23">
        <f t="shared" si="81"/>
        <v>80</v>
      </c>
      <c r="Y541" s="24">
        <f t="shared" si="82"/>
        <v>2.3453532688361184E-3</v>
      </c>
      <c r="Z541" s="25" t="str">
        <f t="shared" si="83"/>
        <v>Descargado</v>
      </c>
      <c r="AA541" s="25">
        <f t="shared" ca="1" si="84"/>
        <v>0.34930555555911269</v>
      </c>
      <c r="AB541" s="52"/>
    </row>
    <row r="542" spans="1:28" x14ac:dyDescent="0.25">
      <c r="A542" s="12">
        <v>536</v>
      </c>
      <c r="B542" s="26">
        <v>20315</v>
      </c>
      <c r="C542" s="27">
        <v>44813</v>
      </c>
      <c r="D542" s="28">
        <v>0.41875000000000001</v>
      </c>
      <c r="E542" s="29" t="s">
        <v>305</v>
      </c>
      <c r="F542" s="30" t="s">
        <v>106</v>
      </c>
      <c r="G542" s="31">
        <v>51940</v>
      </c>
      <c r="H542" s="31">
        <v>18600</v>
      </c>
      <c r="I542" s="19">
        <f t="shared" si="79"/>
        <v>33340</v>
      </c>
      <c r="J542" s="20">
        <f t="shared" si="85"/>
        <v>35579700</v>
      </c>
      <c r="K542" s="30" t="s">
        <v>55</v>
      </c>
      <c r="L542" s="32" t="s">
        <v>25</v>
      </c>
      <c r="M542" s="33">
        <v>33</v>
      </c>
      <c r="N542" s="55" t="str">
        <f t="shared" si="87"/>
        <v>T_A</v>
      </c>
      <c r="O542" s="34">
        <v>3502904</v>
      </c>
      <c r="P542" s="27">
        <v>44813</v>
      </c>
      <c r="Q542" s="36">
        <v>0.78125</v>
      </c>
      <c r="R542" s="37">
        <v>51920</v>
      </c>
      <c r="S542" s="37">
        <v>18470</v>
      </c>
      <c r="T542" s="21">
        <f t="shared" si="80"/>
        <v>33450</v>
      </c>
      <c r="U542" s="22">
        <f t="shared" si="86"/>
        <v>35563110</v>
      </c>
      <c r="V542" s="117" t="s">
        <v>157</v>
      </c>
      <c r="W542" s="118" t="s">
        <v>102</v>
      </c>
      <c r="X542" s="23">
        <f t="shared" si="81"/>
        <v>110</v>
      </c>
      <c r="Y542" s="24">
        <f t="shared" si="82"/>
        <v>3.2993401319736052E-3</v>
      </c>
      <c r="Z542" s="25" t="str">
        <f t="shared" si="83"/>
        <v>Descargado</v>
      </c>
      <c r="AA542" s="25">
        <f t="shared" ca="1" si="84"/>
        <v>0.36250000000291038</v>
      </c>
      <c r="AB542" s="52"/>
    </row>
    <row r="543" spans="1:28" x14ac:dyDescent="0.25">
      <c r="A543" s="12">
        <v>537</v>
      </c>
      <c r="B543" s="26">
        <v>20317</v>
      </c>
      <c r="C543" s="27">
        <v>44813</v>
      </c>
      <c r="D543" s="28">
        <v>0.43124999999999997</v>
      </c>
      <c r="E543" s="29" t="s">
        <v>329</v>
      </c>
      <c r="F543" s="30" t="s">
        <v>106</v>
      </c>
      <c r="G543" s="31">
        <v>51880</v>
      </c>
      <c r="H543" s="31">
        <v>18270</v>
      </c>
      <c r="I543" s="19">
        <f t="shared" si="79"/>
        <v>33610</v>
      </c>
      <c r="J543" s="20">
        <f t="shared" si="85"/>
        <v>35613310</v>
      </c>
      <c r="K543" s="30" t="s">
        <v>55</v>
      </c>
      <c r="L543" s="32" t="s">
        <v>25</v>
      </c>
      <c r="M543" s="33">
        <v>33</v>
      </c>
      <c r="N543" s="55" t="str">
        <f t="shared" si="87"/>
        <v>T_A</v>
      </c>
      <c r="O543" s="34">
        <v>3502924</v>
      </c>
      <c r="P543" s="27">
        <v>44813</v>
      </c>
      <c r="Q543" s="36">
        <v>0.78541666666666676</v>
      </c>
      <c r="R543" s="37">
        <v>51760</v>
      </c>
      <c r="S543" s="37">
        <v>18160</v>
      </c>
      <c r="T543" s="21">
        <f t="shared" si="80"/>
        <v>33600</v>
      </c>
      <c r="U543" s="22">
        <f t="shared" si="86"/>
        <v>35596710</v>
      </c>
      <c r="V543" s="117" t="s">
        <v>157</v>
      </c>
      <c r="W543" s="118" t="s">
        <v>102</v>
      </c>
      <c r="X543" s="23">
        <f t="shared" si="81"/>
        <v>-10</v>
      </c>
      <c r="Y543" s="24">
        <f t="shared" si="82"/>
        <v>-2.9753049687592978E-4</v>
      </c>
      <c r="Z543" s="25" t="str">
        <f t="shared" si="83"/>
        <v>Descargado</v>
      </c>
      <c r="AA543" s="25">
        <f t="shared" ca="1" si="84"/>
        <v>0.35416666666424135</v>
      </c>
      <c r="AB543" s="52"/>
    </row>
    <row r="544" spans="1:28" x14ac:dyDescent="0.25">
      <c r="A544" s="12">
        <v>538</v>
      </c>
      <c r="B544" s="26">
        <v>20322</v>
      </c>
      <c r="C544" s="27">
        <v>44813</v>
      </c>
      <c r="D544" s="28">
        <v>0.44375000000000003</v>
      </c>
      <c r="E544" s="29" t="s">
        <v>174</v>
      </c>
      <c r="F544" s="30" t="s">
        <v>106</v>
      </c>
      <c r="G544" s="31">
        <v>51800</v>
      </c>
      <c r="H544" s="31">
        <v>18750</v>
      </c>
      <c r="I544" s="19">
        <f t="shared" si="79"/>
        <v>33050</v>
      </c>
      <c r="J544" s="20">
        <f t="shared" si="85"/>
        <v>35646360</v>
      </c>
      <c r="K544" s="30" t="s">
        <v>55</v>
      </c>
      <c r="L544" s="32" t="s">
        <v>25</v>
      </c>
      <c r="M544" s="33">
        <v>33</v>
      </c>
      <c r="N544" s="55" t="str">
        <f t="shared" si="87"/>
        <v>T_A</v>
      </c>
      <c r="O544" s="34">
        <v>3503024</v>
      </c>
      <c r="P544" s="27">
        <v>44813</v>
      </c>
      <c r="Q544" s="36">
        <v>0.79583333333333339</v>
      </c>
      <c r="R544" s="37">
        <v>51680</v>
      </c>
      <c r="S544" s="37">
        <v>18600</v>
      </c>
      <c r="T544" s="21">
        <f t="shared" si="80"/>
        <v>33080</v>
      </c>
      <c r="U544" s="22">
        <f t="shared" si="86"/>
        <v>35629790</v>
      </c>
      <c r="V544" s="117" t="s">
        <v>157</v>
      </c>
      <c r="W544" s="118" t="s">
        <v>102</v>
      </c>
      <c r="X544" s="23">
        <f t="shared" si="81"/>
        <v>30</v>
      </c>
      <c r="Y544" s="24">
        <f t="shared" si="82"/>
        <v>9.0771558245083205E-4</v>
      </c>
      <c r="Z544" s="25" t="str">
        <f t="shared" si="83"/>
        <v>Descargado</v>
      </c>
      <c r="AA544" s="25">
        <f t="shared" ca="1" si="84"/>
        <v>0.35208333333139308</v>
      </c>
      <c r="AB544" s="52"/>
    </row>
    <row r="545" spans="1:28" x14ac:dyDescent="0.25">
      <c r="A545" s="12">
        <v>539</v>
      </c>
      <c r="B545" s="26">
        <v>20323</v>
      </c>
      <c r="C545" s="27">
        <v>44813</v>
      </c>
      <c r="D545" s="28">
        <v>0.44930555555555557</v>
      </c>
      <c r="E545" s="29" t="s">
        <v>192</v>
      </c>
      <c r="F545" s="30" t="s">
        <v>106</v>
      </c>
      <c r="G545" s="31">
        <v>51500</v>
      </c>
      <c r="H545" s="31">
        <v>17290</v>
      </c>
      <c r="I545" s="19">
        <f t="shared" si="79"/>
        <v>34210</v>
      </c>
      <c r="J545" s="20">
        <f t="shared" si="85"/>
        <v>35680570</v>
      </c>
      <c r="K545" s="30" t="s">
        <v>55</v>
      </c>
      <c r="L545" s="32" t="s">
        <v>193</v>
      </c>
      <c r="M545" s="33">
        <v>33</v>
      </c>
      <c r="N545" s="55" t="str">
        <f t="shared" si="87"/>
        <v>T_A</v>
      </c>
      <c r="O545" s="34">
        <v>3503585</v>
      </c>
      <c r="P545" s="27">
        <v>44813</v>
      </c>
      <c r="Q545" s="36">
        <v>0.93263888888888891</v>
      </c>
      <c r="R545" s="37">
        <v>51620</v>
      </c>
      <c r="S545" s="37">
        <v>17380</v>
      </c>
      <c r="T545" s="21">
        <f t="shared" si="80"/>
        <v>34240</v>
      </c>
      <c r="U545" s="22">
        <f t="shared" si="86"/>
        <v>35664030</v>
      </c>
      <c r="V545" s="117" t="s">
        <v>157</v>
      </c>
      <c r="W545" s="118" t="s">
        <v>102</v>
      </c>
      <c r="X545" s="23">
        <f t="shared" si="81"/>
        <v>30</v>
      </c>
      <c r="Y545" s="24">
        <f t="shared" si="82"/>
        <v>8.7693656825489619E-4</v>
      </c>
      <c r="Z545" s="25" t="str">
        <f t="shared" si="83"/>
        <v>Descargado</v>
      </c>
      <c r="AA545" s="25">
        <f t="shared" ca="1" si="84"/>
        <v>0.48333333332993789</v>
      </c>
      <c r="AB545" s="52"/>
    </row>
    <row r="546" spans="1:28" x14ac:dyDescent="0.25">
      <c r="A546" s="12">
        <v>540</v>
      </c>
      <c r="B546" s="26">
        <v>20328</v>
      </c>
      <c r="C546" s="27">
        <v>44813</v>
      </c>
      <c r="D546" s="28">
        <v>0.46527777777777773</v>
      </c>
      <c r="E546" s="29" t="s">
        <v>309</v>
      </c>
      <c r="F546" s="30" t="s">
        <v>106</v>
      </c>
      <c r="G546" s="31">
        <v>52380</v>
      </c>
      <c r="H546" s="31">
        <v>17350</v>
      </c>
      <c r="I546" s="19">
        <f t="shared" si="79"/>
        <v>35030</v>
      </c>
      <c r="J546" s="20">
        <f t="shared" si="85"/>
        <v>35715600</v>
      </c>
      <c r="K546" s="30" t="s">
        <v>55</v>
      </c>
      <c r="L546" s="32" t="s">
        <v>25</v>
      </c>
      <c r="M546" s="33">
        <v>33</v>
      </c>
      <c r="N546" s="55" t="str">
        <f t="shared" si="87"/>
        <v>T_A</v>
      </c>
      <c r="O546" s="34">
        <v>3503904</v>
      </c>
      <c r="P546" s="27">
        <v>44814</v>
      </c>
      <c r="Q546" s="36">
        <v>0.37152777777777773</v>
      </c>
      <c r="R546" s="37">
        <v>52360</v>
      </c>
      <c r="S546" s="37">
        <v>17310</v>
      </c>
      <c r="T546" s="21">
        <f t="shared" si="80"/>
        <v>35050</v>
      </c>
      <c r="U546" s="22">
        <f t="shared" si="86"/>
        <v>35699080</v>
      </c>
      <c r="V546" s="117" t="s">
        <v>157</v>
      </c>
      <c r="W546" s="118" t="s">
        <v>102</v>
      </c>
      <c r="X546" s="23">
        <f t="shared" si="81"/>
        <v>20</v>
      </c>
      <c r="Y546" s="24">
        <f t="shared" si="82"/>
        <v>5.7093919497573512E-4</v>
      </c>
      <c r="Z546" s="25" t="str">
        <f t="shared" si="83"/>
        <v>Descargado</v>
      </c>
      <c r="AA546" s="25">
        <f t="shared" ca="1" si="84"/>
        <v>0.90625</v>
      </c>
      <c r="AB546" s="52"/>
    </row>
    <row r="547" spans="1:28" x14ac:dyDescent="0.25">
      <c r="A547" s="12">
        <v>541</v>
      </c>
      <c r="B547" s="26">
        <v>20329</v>
      </c>
      <c r="C547" s="27">
        <v>44813</v>
      </c>
      <c r="D547" s="28">
        <v>0.48055555555555557</v>
      </c>
      <c r="E547" s="29" t="s">
        <v>288</v>
      </c>
      <c r="F547" s="30" t="s">
        <v>106</v>
      </c>
      <c r="G547" s="31">
        <v>48920</v>
      </c>
      <c r="H547" s="31">
        <v>17230</v>
      </c>
      <c r="I547" s="19">
        <f t="shared" si="79"/>
        <v>31690</v>
      </c>
      <c r="J547" s="20">
        <f t="shared" si="85"/>
        <v>35747290</v>
      </c>
      <c r="K547" s="30" t="s">
        <v>55</v>
      </c>
      <c r="L547" s="32" t="s">
        <v>32</v>
      </c>
      <c r="M547" s="33">
        <v>33</v>
      </c>
      <c r="N547" s="55" t="str">
        <f t="shared" si="87"/>
        <v>T_A</v>
      </c>
      <c r="O547" s="34">
        <v>3503405</v>
      </c>
      <c r="P547" s="27">
        <v>44813</v>
      </c>
      <c r="Q547" s="36">
        <v>0.88263888888888886</v>
      </c>
      <c r="R547" s="37">
        <v>48840</v>
      </c>
      <c r="S547" s="37">
        <v>17100</v>
      </c>
      <c r="T547" s="21">
        <f t="shared" si="80"/>
        <v>31740</v>
      </c>
      <c r="U547" s="22">
        <f t="shared" si="86"/>
        <v>35730820</v>
      </c>
      <c r="V547" s="117" t="s">
        <v>157</v>
      </c>
      <c r="W547" s="118" t="s">
        <v>102</v>
      </c>
      <c r="X547" s="23">
        <f t="shared" si="81"/>
        <v>50</v>
      </c>
      <c r="Y547" s="24">
        <f t="shared" si="82"/>
        <v>1.577784790154623E-3</v>
      </c>
      <c r="Z547" s="25" t="str">
        <f t="shared" si="83"/>
        <v>Descargado</v>
      </c>
      <c r="AA547" s="25">
        <f t="shared" ca="1" si="84"/>
        <v>0.40208333333430346</v>
      </c>
      <c r="AB547" s="52"/>
    </row>
    <row r="548" spans="1:28" x14ac:dyDescent="0.25">
      <c r="A548" s="12">
        <v>542</v>
      </c>
      <c r="B548" s="26">
        <v>20330</v>
      </c>
      <c r="C548" s="27">
        <v>44813</v>
      </c>
      <c r="D548" s="28">
        <v>0.48819444444444443</v>
      </c>
      <c r="E548" s="29" t="s">
        <v>333</v>
      </c>
      <c r="F548" s="30" t="s">
        <v>106</v>
      </c>
      <c r="G548" s="31">
        <v>52440</v>
      </c>
      <c r="H548" s="31">
        <v>17930</v>
      </c>
      <c r="I548" s="19">
        <f t="shared" si="79"/>
        <v>34510</v>
      </c>
      <c r="J548" s="20">
        <f t="shared" si="85"/>
        <v>35781800</v>
      </c>
      <c r="K548" s="30" t="s">
        <v>55</v>
      </c>
      <c r="L548" s="32" t="s">
        <v>25</v>
      </c>
      <c r="M548" s="33">
        <v>33</v>
      </c>
      <c r="N548" s="55" t="str">
        <f t="shared" si="87"/>
        <v>T_A</v>
      </c>
      <c r="O548" s="34">
        <v>3503284</v>
      </c>
      <c r="P548" s="27">
        <v>44813</v>
      </c>
      <c r="Q548" s="36">
        <v>0.85069444444444453</v>
      </c>
      <c r="R548" s="37">
        <v>52460</v>
      </c>
      <c r="S548" s="37">
        <v>17830</v>
      </c>
      <c r="T548" s="21">
        <f t="shared" si="80"/>
        <v>34630</v>
      </c>
      <c r="U548" s="22">
        <f t="shared" si="86"/>
        <v>35765450</v>
      </c>
      <c r="V548" s="117" t="s">
        <v>157</v>
      </c>
      <c r="W548" s="118" t="s">
        <v>102</v>
      </c>
      <c r="X548" s="23">
        <f t="shared" si="81"/>
        <v>120</v>
      </c>
      <c r="Y548" s="24">
        <f t="shared" si="82"/>
        <v>3.4772529701535787E-3</v>
      </c>
      <c r="Z548" s="25" t="str">
        <f t="shared" si="83"/>
        <v>Descargado</v>
      </c>
      <c r="AA548" s="25">
        <f t="shared" ca="1" si="84"/>
        <v>0.36250000000291038</v>
      </c>
      <c r="AB548" s="52"/>
    </row>
    <row r="549" spans="1:28" x14ac:dyDescent="0.25">
      <c r="A549" s="12">
        <v>543</v>
      </c>
      <c r="B549" s="26">
        <v>20333</v>
      </c>
      <c r="C549" s="27">
        <v>44813</v>
      </c>
      <c r="D549" s="28">
        <v>0.49513888888888885</v>
      </c>
      <c r="E549" s="29" t="s">
        <v>314</v>
      </c>
      <c r="F549" s="30" t="s">
        <v>106</v>
      </c>
      <c r="G549" s="31">
        <v>52380</v>
      </c>
      <c r="H549" s="31">
        <v>17730</v>
      </c>
      <c r="I549" s="19">
        <f t="shared" si="79"/>
        <v>34650</v>
      </c>
      <c r="J549" s="20">
        <f t="shared" si="85"/>
        <v>35816450</v>
      </c>
      <c r="K549" s="30" t="s">
        <v>55</v>
      </c>
      <c r="L549" s="32" t="s">
        <v>25</v>
      </c>
      <c r="M549" s="33">
        <v>33</v>
      </c>
      <c r="N549" s="55" t="str">
        <f t="shared" si="87"/>
        <v>T_A</v>
      </c>
      <c r="O549" s="34">
        <v>3503884</v>
      </c>
      <c r="P549" s="27">
        <v>44814</v>
      </c>
      <c r="Q549" s="36">
        <v>0.35138888888888892</v>
      </c>
      <c r="R549" s="37">
        <v>52820</v>
      </c>
      <c r="S549" s="37">
        <v>18220</v>
      </c>
      <c r="T549" s="21">
        <f t="shared" si="80"/>
        <v>34600</v>
      </c>
      <c r="U549" s="22">
        <f t="shared" si="86"/>
        <v>35800050</v>
      </c>
      <c r="V549" s="117" t="s">
        <v>157</v>
      </c>
      <c r="W549" s="118" t="s">
        <v>102</v>
      </c>
      <c r="X549" s="23">
        <f t="shared" si="81"/>
        <v>-50</v>
      </c>
      <c r="Y549" s="24">
        <f t="shared" si="82"/>
        <v>-1.443001443001443E-3</v>
      </c>
      <c r="Z549" s="25" t="str">
        <f t="shared" si="83"/>
        <v>Descargado</v>
      </c>
      <c r="AA549" s="25">
        <f t="shared" ca="1" si="84"/>
        <v>0.85625000000436557</v>
      </c>
      <c r="AB549" s="52"/>
    </row>
    <row r="550" spans="1:28" x14ac:dyDescent="0.25">
      <c r="A550" s="12">
        <v>544</v>
      </c>
      <c r="B550" s="26">
        <v>20335</v>
      </c>
      <c r="C550" s="27">
        <v>44813</v>
      </c>
      <c r="D550" s="28">
        <v>0.50138888888888888</v>
      </c>
      <c r="E550" s="29" t="s">
        <v>170</v>
      </c>
      <c r="F550" s="30" t="s">
        <v>106</v>
      </c>
      <c r="G550" s="31">
        <v>49160</v>
      </c>
      <c r="H550" s="31">
        <v>17810</v>
      </c>
      <c r="I550" s="19">
        <f t="shared" si="79"/>
        <v>31350</v>
      </c>
      <c r="J550" s="20">
        <f t="shared" si="85"/>
        <v>35847800</v>
      </c>
      <c r="K550" s="30" t="s">
        <v>55</v>
      </c>
      <c r="L550" s="32" t="s">
        <v>32</v>
      </c>
      <c r="M550" s="33">
        <v>33</v>
      </c>
      <c r="N550" s="55" t="str">
        <f t="shared" si="87"/>
        <v>T_A</v>
      </c>
      <c r="O550" s="34">
        <v>3503425</v>
      </c>
      <c r="P550" s="27">
        <v>44813</v>
      </c>
      <c r="Q550" s="36">
        <v>0.8833333333333333</v>
      </c>
      <c r="R550" s="37">
        <v>49020</v>
      </c>
      <c r="S550" s="37">
        <v>17630</v>
      </c>
      <c r="T550" s="21">
        <f t="shared" si="80"/>
        <v>31390</v>
      </c>
      <c r="U550" s="22">
        <f t="shared" si="86"/>
        <v>35831440</v>
      </c>
      <c r="V550" s="117" t="s">
        <v>157</v>
      </c>
      <c r="W550" s="118" t="s">
        <v>102</v>
      </c>
      <c r="X550" s="23">
        <f t="shared" si="81"/>
        <v>40</v>
      </c>
      <c r="Y550" s="24">
        <f t="shared" si="82"/>
        <v>1.2759170653907496E-3</v>
      </c>
      <c r="Z550" s="25" t="str">
        <f t="shared" si="83"/>
        <v>Descargado</v>
      </c>
      <c r="AA550" s="25">
        <f t="shared" ca="1" si="84"/>
        <v>0.38194444444525288</v>
      </c>
      <c r="AB550" s="52"/>
    </row>
    <row r="551" spans="1:28" x14ac:dyDescent="0.25">
      <c r="A551" s="12">
        <v>545</v>
      </c>
      <c r="B551" s="26">
        <v>20341</v>
      </c>
      <c r="C551" s="27">
        <v>44813</v>
      </c>
      <c r="D551" s="28">
        <v>0.51874999999999993</v>
      </c>
      <c r="E551" s="29" t="s">
        <v>204</v>
      </c>
      <c r="F551" s="30" t="s">
        <v>106</v>
      </c>
      <c r="G551" s="31">
        <v>48060</v>
      </c>
      <c r="H551" s="31">
        <v>17920</v>
      </c>
      <c r="I551" s="19">
        <f t="shared" si="79"/>
        <v>30140</v>
      </c>
      <c r="J551" s="20">
        <f t="shared" si="85"/>
        <v>35877940</v>
      </c>
      <c r="K551" s="30" t="s">
        <v>55</v>
      </c>
      <c r="L551" s="32" t="s">
        <v>32</v>
      </c>
      <c r="M551" s="33">
        <v>33</v>
      </c>
      <c r="N551" s="55" t="str">
        <f t="shared" si="87"/>
        <v>T_A</v>
      </c>
      <c r="O551" s="34">
        <v>3503464</v>
      </c>
      <c r="P551" s="27">
        <v>44813</v>
      </c>
      <c r="Q551" s="36">
        <v>0.88888888888888884</v>
      </c>
      <c r="R551" s="37">
        <v>48060</v>
      </c>
      <c r="S551" s="37">
        <v>17880</v>
      </c>
      <c r="T551" s="21">
        <f t="shared" si="80"/>
        <v>30180</v>
      </c>
      <c r="U551" s="22">
        <f t="shared" si="86"/>
        <v>35861620</v>
      </c>
      <c r="V551" s="117" t="s">
        <v>157</v>
      </c>
      <c r="W551" s="118" t="s">
        <v>102</v>
      </c>
      <c r="X551" s="23">
        <f t="shared" si="81"/>
        <v>40</v>
      </c>
      <c r="Y551" s="24">
        <f t="shared" si="82"/>
        <v>1.3271400132714001E-3</v>
      </c>
      <c r="Z551" s="25" t="str">
        <f t="shared" si="83"/>
        <v>Descargado</v>
      </c>
      <c r="AA551" s="25">
        <f t="shared" ca="1" si="84"/>
        <v>0.37013888888759539</v>
      </c>
      <c r="AB551" s="52"/>
    </row>
    <row r="552" spans="1:28" x14ac:dyDescent="0.25">
      <c r="A552" s="12">
        <v>546</v>
      </c>
      <c r="B552" s="26">
        <v>20342</v>
      </c>
      <c r="C552" s="27">
        <v>44813</v>
      </c>
      <c r="D552" s="28">
        <v>0.52708333333333335</v>
      </c>
      <c r="E552" s="29" t="s">
        <v>303</v>
      </c>
      <c r="F552" s="30" t="s">
        <v>106</v>
      </c>
      <c r="G552" s="31">
        <v>52120</v>
      </c>
      <c r="H552" s="31">
        <v>18960</v>
      </c>
      <c r="I552" s="19">
        <f t="shared" si="79"/>
        <v>33160</v>
      </c>
      <c r="J552" s="20">
        <f t="shared" si="85"/>
        <v>35911100</v>
      </c>
      <c r="K552" s="30" t="s">
        <v>55</v>
      </c>
      <c r="L552" s="32" t="s">
        <v>25</v>
      </c>
      <c r="M552" s="33">
        <v>33</v>
      </c>
      <c r="N552" s="55" t="str">
        <f t="shared" si="87"/>
        <v>T_A</v>
      </c>
      <c r="O552" s="34">
        <v>3503344</v>
      </c>
      <c r="P552" s="27">
        <v>44813</v>
      </c>
      <c r="Q552" s="36">
        <v>0.8534722222222223</v>
      </c>
      <c r="R552" s="37">
        <v>52000</v>
      </c>
      <c r="S552" s="37">
        <v>18860</v>
      </c>
      <c r="T552" s="21">
        <f t="shared" si="80"/>
        <v>33140</v>
      </c>
      <c r="U552" s="22">
        <f t="shared" si="86"/>
        <v>35894760</v>
      </c>
      <c r="V552" s="117" t="s">
        <v>157</v>
      </c>
      <c r="W552" s="118" t="s">
        <v>102</v>
      </c>
      <c r="X552" s="23">
        <f t="shared" si="81"/>
        <v>-20</v>
      </c>
      <c r="Y552" s="24">
        <f t="shared" si="82"/>
        <v>-6.0313630880579007E-4</v>
      </c>
      <c r="Z552" s="25" t="str">
        <f t="shared" si="83"/>
        <v>Descargado</v>
      </c>
      <c r="AA552" s="25">
        <f t="shared" ca="1" si="84"/>
        <v>0.32638888889050577</v>
      </c>
      <c r="AB552" s="52"/>
    </row>
    <row r="553" spans="1:28" x14ac:dyDescent="0.25">
      <c r="A553" s="12">
        <v>547</v>
      </c>
      <c r="B553" s="26">
        <v>20345</v>
      </c>
      <c r="C553" s="27">
        <v>44813</v>
      </c>
      <c r="D553" s="28">
        <v>0.53611111111111109</v>
      </c>
      <c r="E553" s="29" t="s">
        <v>247</v>
      </c>
      <c r="F553" s="30" t="s">
        <v>106</v>
      </c>
      <c r="G553" s="31">
        <v>47820</v>
      </c>
      <c r="H553" s="31">
        <v>16840</v>
      </c>
      <c r="I553" s="19">
        <f t="shared" si="79"/>
        <v>30980</v>
      </c>
      <c r="J553" s="20">
        <f t="shared" si="85"/>
        <v>35942080</v>
      </c>
      <c r="K553" s="30" t="s">
        <v>55</v>
      </c>
      <c r="L553" s="32" t="s">
        <v>32</v>
      </c>
      <c r="M553" s="33">
        <v>33</v>
      </c>
      <c r="N553" s="55" t="str">
        <f t="shared" si="87"/>
        <v>T_A</v>
      </c>
      <c r="O553" s="34">
        <v>3504964</v>
      </c>
      <c r="P553" s="27">
        <v>44814</v>
      </c>
      <c r="Q553" s="36">
        <v>0.59722222222222221</v>
      </c>
      <c r="R553" s="37">
        <v>47700</v>
      </c>
      <c r="S553" s="37">
        <v>16710</v>
      </c>
      <c r="T553" s="21">
        <f t="shared" si="80"/>
        <v>30990</v>
      </c>
      <c r="U553" s="22">
        <f t="shared" si="86"/>
        <v>35925750</v>
      </c>
      <c r="V553" s="117" t="s">
        <v>157</v>
      </c>
      <c r="W553" s="118" t="s">
        <v>102</v>
      </c>
      <c r="X553" s="23">
        <f t="shared" si="81"/>
        <v>10</v>
      </c>
      <c r="Y553" s="24">
        <f t="shared" si="82"/>
        <v>3.2278889606197545E-4</v>
      </c>
      <c r="Z553" s="25" t="str">
        <f t="shared" si="83"/>
        <v>Descargado</v>
      </c>
      <c r="AA553" s="25">
        <f t="shared" ca="1" si="84"/>
        <v>1.0611111111065838</v>
      </c>
      <c r="AB553" s="52"/>
    </row>
    <row r="554" spans="1:28" x14ac:dyDescent="0.25">
      <c r="A554" s="12">
        <v>548</v>
      </c>
      <c r="B554" s="26">
        <v>20347</v>
      </c>
      <c r="C554" s="27">
        <v>44813</v>
      </c>
      <c r="D554" s="28">
        <v>0.55069444444444449</v>
      </c>
      <c r="E554" s="29" t="s">
        <v>144</v>
      </c>
      <c r="F554" s="30" t="s">
        <v>106</v>
      </c>
      <c r="G554" s="31">
        <v>48740</v>
      </c>
      <c r="H554" s="31">
        <v>17250</v>
      </c>
      <c r="I554" s="19">
        <f t="shared" si="79"/>
        <v>31490</v>
      </c>
      <c r="J554" s="20">
        <f t="shared" si="85"/>
        <v>35973570</v>
      </c>
      <c r="K554" s="30" t="s">
        <v>69</v>
      </c>
      <c r="L554" s="32" t="s">
        <v>32</v>
      </c>
      <c r="M554" s="33">
        <v>34</v>
      </c>
      <c r="N554" s="55" t="str">
        <f t="shared" si="87"/>
        <v>T_C</v>
      </c>
      <c r="O554" s="34">
        <v>3504244</v>
      </c>
      <c r="P554" s="27">
        <v>44814</v>
      </c>
      <c r="Q554" s="36">
        <v>0.4597222222222222</v>
      </c>
      <c r="R554" s="37">
        <v>48700</v>
      </c>
      <c r="S554" s="37">
        <v>17200</v>
      </c>
      <c r="T554" s="21">
        <f t="shared" si="80"/>
        <v>31500</v>
      </c>
      <c r="U554" s="22">
        <f t="shared" si="86"/>
        <v>35957250</v>
      </c>
      <c r="V554" s="117" t="s">
        <v>157</v>
      </c>
      <c r="W554" s="118" t="s">
        <v>102</v>
      </c>
      <c r="X554" s="23">
        <f t="shared" si="81"/>
        <v>10</v>
      </c>
      <c r="Y554" s="24">
        <f t="shared" si="82"/>
        <v>3.1756113051762465E-4</v>
      </c>
      <c r="Z554" s="25" t="str">
        <f t="shared" si="83"/>
        <v>Descargado</v>
      </c>
      <c r="AA554" s="25">
        <f t="shared" ca="1" si="84"/>
        <v>0.90902777777955635</v>
      </c>
      <c r="AB554" s="52"/>
    </row>
    <row r="555" spans="1:28" x14ac:dyDescent="0.25">
      <c r="A555" s="12">
        <v>549</v>
      </c>
      <c r="B555" s="26">
        <v>20349</v>
      </c>
      <c r="C555" s="27">
        <v>44813</v>
      </c>
      <c r="D555" s="28">
        <v>0.6020833333333333</v>
      </c>
      <c r="E555" s="29" t="s">
        <v>191</v>
      </c>
      <c r="F555" s="30" t="s">
        <v>106</v>
      </c>
      <c r="G555" s="31">
        <v>48120</v>
      </c>
      <c r="H555" s="31">
        <v>17380</v>
      </c>
      <c r="I555" s="19">
        <f t="shared" si="79"/>
        <v>30740</v>
      </c>
      <c r="J555" s="20">
        <f t="shared" si="85"/>
        <v>36004310</v>
      </c>
      <c r="K555" s="30" t="s">
        <v>55</v>
      </c>
      <c r="L555" s="32" t="s">
        <v>32</v>
      </c>
      <c r="M555" s="33">
        <v>33</v>
      </c>
      <c r="N555" s="55" t="str">
        <f t="shared" si="87"/>
        <v>T_A</v>
      </c>
      <c r="O555" s="34">
        <v>3503504</v>
      </c>
      <c r="P555" s="27">
        <v>44813</v>
      </c>
      <c r="Q555" s="36">
        <v>0.89513888888888893</v>
      </c>
      <c r="R555" s="37">
        <v>48100</v>
      </c>
      <c r="S555" s="37">
        <v>17280</v>
      </c>
      <c r="T555" s="21">
        <f t="shared" si="80"/>
        <v>30820</v>
      </c>
      <c r="U555" s="22">
        <f t="shared" si="86"/>
        <v>35988070</v>
      </c>
      <c r="V555" s="117" t="s">
        <v>157</v>
      </c>
      <c r="W555" s="118" t="s">
        <v>102</v>
      </c>
      <c r="X555" s="23">
        <f t="shared" si="81"/>
        <v>80</v>
      </c>
      <c r="Y555" s="24">
        <f t="shared" si="82"/>
        <v>2.6024723487312949E-3</v>
      </c>
      <c r="Z555" s="25" t="str">
        <f t="shared" si="83"/>
        <v>Descargado</v>
      </c>
      <c r="AA555" s="25">
        <f t="shared" ca="1" si="84"/>
        <v>0.2930555555576575</v>
      </c>
      <c r="AB555" s="52"/>
    </row>
    <row r="556" spans="1:28" x14ac:dyDescent="0.25">
      <c r="A556" s="12">
        <v>550</v>
      </c>
      <c r="B556" s="26">
        <v>20350</v>
      </c>
      <c r="C556" s="27">
        <v>44813</v>
      </c>
      <c r="D556" s="28">
        <v>0.6118055555555556</v>
      </c>
      <c r="E556" s="29" t="s">
        <v>256</v>
      </c>
      <c r="F556" s="30" t="s">
        <v>106</v>
      </c>
      <c r="G556" s="31">
        <v>48660</v>
      </c>
      <c r="H556" s="31">
        <v>17550</v>
      </c>
      <c r="I556" s="19">
        <f t="shared" si="79"/>
        <v>31110</v>
      </c>
      <c r="J556" s="20">
        <f t="shared" si="85"/>
        <v>36035420</v>
      </c>
      <c r="K556" s="30" t="s">
        <v>55</v>
      </c>
      <c r="L556" s="32" t="s">
        <v>32</v>
      </c>
      <c r="M556" s="33">
        <v>33</v>
      </c>
      <c r="N556" s="55" t="str">
        <f t="shared" si="87"/>
        <v>T_A</v>
      </c>
      <c r="O556" s="34">
        <v>3503505</v>
      </c>
      <c r="P556" s="27">
        <v>44813</v>
      </c>
      <c r="Q556" s="36">
        <v>0.90208333333333324</v>
      </c>
      <c r="R556" s="37">
        <v>48660</v>
      </c>
      <c r="S556" s="37">
        <v>17460</v>
      </c>
      <c r="T556" s="21">
        <f t="shared" si="80"/>
        <v>31200</v>
      </c>
      <c r="U556" s="22">
        <f t="shared" si="86"/>
        <v>36019270</v>
      </c>
      <c r="V556" s="117" t="s">
        <v>157</v>
      </c>
      <c r="W556" s="118" t="s">
        <v>102</v>
      </c>
      <c r="X556" s="23">
        <f t="shared" si="81"/>
        <v>90</v>
      </c>
      <c r="Y556" s="24">
        <f t="shared" si="82"/>
        <v>2.8929604628736743E-3</v>
      </c>
      <c r="Z556" s="25" t="str">
        <f t="shared" si="83"/>
        <v>Descargado</v>
      </c>
      <c r="AA556" s="25">
        <f t="shared" ca="1" si="84"/>
        <v>0.29027777777810115</v>
      </c>
      <c r="AB556" s="52"/>
    </row>
    <row r="557" spans="1:28" x14ac:dyDescent="0.25">
      <c r="A557" s="12">
        <v>551</v>
      </c>
      <c r="B557" s="26">
        <v>20356</v>
      </c>
      <c r="C557" s="27">
        <v>44813</v>
      </c>
      <c r="D557" s="28">
        <v>0.61805555555555558</v>
      </c>
      <c r="E557" s="29" t="s">
        <v>163</v>
      </c>
      <c r="F557" s="30" t="s">
        <v>106</v>
      </c>
      <c r="G557" s="31">
        <v>48440</v>
      </c>
      <c r="H557" s="31">
        <v>17080</v>
      </c>
      <c r="I557" s="19">
        <f t="shared" si="79"/>
        <v>31360</v>
      </c>
      <c r="J557" s="20">
        <f t="shared" si="85"/>
        <v>36066780</v>
      </c>
      <c r="K557" s="30" t="s">
        <v>55</v>
      </c>
      <c r="L557" s="32" t="s">
        <v>32</v>
      </c>
      <c r="M557" s="33">
        <v>36</v>
      </c>
      <c r="N557" s="55" t="str">
        <f t="shared" si="87"/>
        <v>T_A</v>
      </c>
      <c r="O557" s="34">
        <v>3507085</v>
      </c>
      <c r="P557" s="27">
        <v>44815</v>
      </c>
      <c r="Q557" s="36">
        <v>0.3972222222222222</v>
      </c>
      <c r="R557" s="37">
        <v>48480</v>
      </c>
      <c r="S557" s="37">
        <v>17090</v>
      </c>
      <c r="T557" s="21">
        <f t="shared" si="80"/>
        <v>31390</v>
      </c>
      <c r="U557" s="22">
        <f t="shared" si="86"/>
        <v>36050660</v>
      </c>
      <c r="V557" s="117" t="s">
        <v>157</v>
      </c>
      <c r="W557" s="118" t="s">
        <v>102</v>
      </c>
      <c r="X557" s="23">
        <f t="shared" si="81"/>
        <v>30</v>
      </c>
      <c r="Y557" s="24">
        <f t="shared" si="82"/>
        <v>9.5663265306122447E-4</v>
      </c>
      <c r="Z557" s="25" t="str">
        <f t="shared" si="83"/>
        <v>Descargado</v>
      </c>
      <c r="AA557" s="25">
        <f t="shared" ca="1" si="84"/>
        <v>1.7791666666671517</v>
      </c>
      <c r="AB557" s="52"/>
    </row>
    <row r="558" spans="1:28" x14ac:dyDescent="0.25">
      <c r="A558" s="12">
        <v>552</v>
      </c>
      <c r="B558" s="26">
        <v>20358</v>
      </c>
      <c r="C558" s="27">
        <v>44813</v>
      </c>
      <c r="D558" s="28">
        <v>0.62708333333333333</v>
      </c>
      <c r="E558" s="29" t="s">
        <v>237</v>
      </c>
      <c r="F558" s="30" t="s">
        <v>106</v>
      </c>
      <c r="G558" s="31">
        <v>48700</v>
      </c>
      <c r="H558" s="31">
        <v>17650</v>
      </c>
      <c r="I558" s="19">
        <f t="shared" si="79"/>
        <v>31050</v>
      </c>
      <c r="J558" s="20">
        <f t="shared" si="85"/>
        <v>36097830</v>
      </c>
      <c r="K558" s="30" t="s">
        <v>55</v>
      </c>
      <c r="L558" s="32" t="s">
        <v>32</v>
      </c>
      <c r="M558" s="33">
        <v>36</v>
      </c>
      <c r="N558" s="55" t="str">
        <f t="shared" si="87"/>
        <v>T_A</v>
      </c>
      <c r="O558" s="34">
        <v>3505864</v>
      </c>
      <c r="P558" s="27">
        <v>44814</v>
      </c>
      <c r="Q558" s="36">
        <v>0.76527777777777783</v>
      </c>
      <c r="R558" s="37">
        <v>48580</v>
      </c>
      <c r="S558" s="37">
        <v>17610</v>
      </c>
      <c r="T558" s="21">
        <f t="shared" si="80"/>
        <v>30970</v>
      </c>
      <c r="U558" s="22">
        <f t="shared" si="86"/>
        <v>36081630</v>
      </c>
      <c r="V558" s="117" t="s">
        <v>157</v>
      </c>
      <c r="W558" s="118" t="s">
        <v>102</v>
      </c>
      <c r="X558" s="23">
        <f t="shared" si="81"/>
        <v>-80</v>
      </c>
      <c r="Y558" s="24">
        <f t="shared" si="82"/>
        <v>-2.5764895330112722E-3</v>
      </c>
      <c r="Z558" s="25" t="str">
        <f t="shared" si="83"/>
        <v>Descargado</v>
      </c>
      <c r="AA558" s="25">
        <f t="shared" ca="1" si="84"/>
        <v>1.1381944444437977</v>
      </c>
      <c r="AB558" s="52"/>
    </row>
    <row r="559" spans="1:28" x14ac:dyDescent="0.25">
      <c r="A559" s="12">
        <v>553</v>
      </c>
      <c r="B559" s="26">
        <v>20361</v>
      </c>
      <c r="C559" s="27">
        <v>44813</v>
      </c>
      <c r="D559" s="28">
        <v>0.64513888888888882</v>
      </c>
      <c r="E559" s="29" t="s">
        <v>178</v>
      </c>
      <c r="F559" s="30" t="s">
        <v>106</v>
      </c>
      <c r="G559" s="31">
        <v>48720</v>
      </c>
      <c r="H559" s="31">
        <v>17450</v>
      </c>
      <c r="I559" s="19">
        <f t="shared" si="79"/>
        <v>31270</v>
      </c>
      <c r="J559" s="20">
        <f t="shared" si="85"/>
        <v>36129100</v>
      </c>
      <c r="K559" s="30" t="s">
        <v>55</v>
      </c>
      <c r="L559" s="32" t="s">
        <v>32</v>
      </c>
      <c r="M559" s="33">
        <v>33</v>
      </c>
      <c r="N559" s="55" t="str">
        <f t="shared" si="87"/>
        <v>T_A</v>
      </c>
      <c r="O559" s="34">
        <v>3503584</v>
      </c>
      <c r="P559" s="27">
        <v>44813</v>
      </c>
      <c r="Q559" s="36">
        <v>0.92361111111111116</v>
      </c>
      <c r="R559" s="37">
        <v>48640</v>
      </c>
      <c r="S559" s="37">
        <v>17410</v>
      </c>
      <c r="T559" s="21">
        <f t="shared" si="80"/>
        <v>31230</v>
      </c>
      <c r="U559" s="22">
        <f t="shared" si="86"/>
        <v>36112860</v>
      </c>
      <c r="V559" s="117" t="s">
        <v>157</v>
      </c>
      <c r="W559" s="118" t="s">
        <v>102</v>
      </c>
      <c r="X559" s="23">
        <f t="shared" si="81"/>
        <v>-40</v>
      </c>
      <c r="Y559" s="24">
        <f t="shared" si="82"/>
        <v>-1.2791813239526704E-3</v>
      </c>
      <c r="Z559" s="25" t="str">
        <f t="shared" si="83"/>
        <v>Descargado</v>
      </c>
      <c r="AA559" s="25">
        <f t="shared" ca="1" si="84"/>
        <v>0.27847222222044365</v>
      </c>
      <c r="AB559" s="52"/>
    </row>
    <row r="560" spans="1:28" x14ac:dyDescent="0.25">
      <c r="A560" s="12">
        <v>554</v>
      </c>
      <c r="B560" s="26">
        <v>20362</v>
      </c>
      <c r="C560" s="27">
        <v>44813</v>
      </c>
      <c r="D560" s="28">
        <v>0.65277777777777779</v>
      </c>
      <c r="E560" s="29" t="s">
        <v>141</v>
      </c>
      <c r="F560" s="30" t="s">
        <v>106</v>
      </c>
      <c r="G560" s="31">
        <v>48960</v>
      </c>
      <c r="H560" s="31">
        <v>17590</v>
      </c>
      <c r="I560" s="19">
        <f t="shared" si="79"/>
        <v>31370</v>
      </c>
      <c r="J560" s="20">
        <f t="shared" si="85"/>
        <v>36160470</v>
      </c>
      <c r="K560" s="30" t="s">
        <v>56</v>
      </c>
      <c r="L560" s="32" t="s">
        <v>32</v>
      </c>
      <c r="M560" s="33">
        <v>35</v>
      </c>
      <c r="N560" s="55" t="str">
        <f t="shared" si="87"/>
        <v>T_B</v>
      </c>
      <c r="O560" s="34">
        <v>3503604</v>
      </c>
      <c r="P560" s="27">
        <v>44813</v>
      </c>
      <c r="Q560" s="36">
        <v>0.93333333333333324</v>
      </c>
      <c r="R560" s="37">
        <v>48880</v>
      </c>
      <c r="S560" s="37">
        <v>17560</v>
      </c>
      <c r="T560" s="21">
        <f t="shared" si="80"/>
        <v>31320</v>
      </c>
      <c r="U560" s="22">
        <f t="shared" si="86"/>
        <v>36144180</v>
      </c>
      <c r="V560" s="117" t="s">
        <v>157</v>
      </c>
      <c r="W560" s="118" t="s">
        <v>102</v>
      </c>
      <c r="X560" s="23">
        <f t="shared" si="81"/>
        <v>-50</v>
      </c>
      <c r="Y560" s="24">
        <f t="shared" si="82"/>
        <v>-1.5938795027095952E-3</v>
      </c>
      <c r="Z560" s="25" t="str">
        <f t="shared" si="83"/>
        <v>Descargado</v>
      </c>
      <c r="AA560" s="25">
        <f t="shared" ca="1" si="84"/>
        <v>0.28055555555329192</v>
      </c>
      <c r="AB560" s="52"/>
    </row>
    <row r="561" spans="1:28" x14ac:dyDescent="0.25">
      <c r="A561" s="12">
        <v>555</v>
      </c>
      <c r="B561" s="26">
        <v>20365</v>
      </c>
      <c r="C561" s="27">
        <v>44813</v>
      </c>
      <c r="D561" s="28">
        <v>0.66319444444444442</v>
      </c>
      <c r="E561" s="29" t="s">
        <v>203</v>
      </c>
      <c r="F561" s="30" t="s">
        <v>106</v>
      </c>
      <c r="G561" s="31">
        <v>52400</v>
      </c>
      <c r="H561" s="31">
        <v>17540</v>
      </c>
      <c r="I561" s="19">
        <f t="shared" si="79"/>
        <v>34860</v>
      </c>
      <c r="J561" s="20">
        <f t="shared" si="85"/>
        <v>36195330</v>
      </c>
      <c r="K561" s="30" t="s">
        <v>56</v>
      </c>
      <c r="L561" s="32" t="s">
        <v>193</v>
      </c>
      <c r="M561" s="33">
        <v>35</v>
      </c>
      <c r="N561" s="55" t="str">
        <f t="shared" si="87"/>
        <v>T_B</v>
      </c>
      <c r="O561" s="34">
        <v>3504424</v>
      </c>
      <c r="P561" s="27">
        <v>44814</v>
      </c>
      <c r="Q561" s="36">
        <v>0.47291666666666665</v>
      </c>
      <c r="R561" s="37">
        <v>52600</v>
      </c>
      <c r="S561" s="37">
        <v>17680</v>
      </c>
      <c r="T561" s="21">
        <f t="shared" si="80"/>
        <v>34920</v>
      </c>
      <c r="U561" s="22">
        <f t="shared" si="86"/>
        <v>36179100</v>
      </c>
      <c r="V561" s="117" t="s">
        <v>157</v>
      </c>
      <c r="W561" s="118" t="s">
        <v>102</v>
      </c>
      <c r="X561" s="23">
        <f t="shared" si="81"/>
        <v>60</v>
      </c>
      <c r="Y561" s="24">
        <f t="shared" si="82"/>
        <v>1.7211703958691911E-3</v>
      </c>
      <c r="Z561" s="25" t="str">
        <f t="shared" si="83"/>
        <v>Descargado</v>
      </c>
      <c r="AA561" s="25">
        <f t="shared" ca="1" si="84"/>
        <v>0.80972222222044365</v>
      </c>
      <c r="AB561" s="52"/>
    </row>
    <row r="562" spans="1:28" x14ac:dyDescent="0.25">
      <c r="A562" s="12">
        <v>556</v>
      </c>
      <c r="B562" s="26">
        <v>20366</v>
      </c>
      <c r="C562" s="27">
        <v>44813</v>
      </c>
      <c r="D562" s="28">
        <v>0.66875000000000007</v>
      </c>
      <c r="E562" s="29" t="s">
        <v>195</v>
      </c>
      <c r="F562" s="30" t="s">
        <v>106</v>
      </c>
      <c r="G562" s="31">
        <v>51640</v>
      </c>
      <c r="H562" s="31">
        <v>17180</v>
      </c>
      <c r="I562" s="19">
        <f t="shared" si="79"/>
        <v>34460</v>
      </c>
      <c r="J562" s="20">
        <f t="shared" si="85"/>
        <v>36229790</v>
      </c>
      <c r="K562" s="30" t="s">
        <v>56</v>
      </c>
      <c r="L562" s="32" t="s">
        <v>193</v>
      </c>
      <c r="M562" s="33">
        <v>35</v>
      </c>
      <c r="N562" s="55" t="str">
        <f t="shared" si="87"/>
        <v>T_B</v>
      </c>
      <c r="O562" s="34">
        <v>3504444</v>
      </c>
      <c r="P562" s="27">
        <v>44814</v>
      </c>
      <c r="Q562" s="36">
        <v>0.47916666666666669</v>
      </c>
      <c r="R562" s="37">
        <v>51800</v>
      </c>
      <c r="S562" s="37">
        <v>17320</v>
      </c>
      <c r="T562" s="21">
        <f t="shared" si="80"/>
        <v>34480</v>
      </c>
      <c r="U562" s="22">
        <f t="shared" si="86"/>
        <v>36213580</v>
      </c>
      <c r="V562" s="117" t="s">
        <v>157</v>
      </c>
      <c r="W562" s="118" t="s">
        <v>102</v>
      </c>
      <c r="X562" s="23">
        <f t="shared" si="81"/>
        <v>20</v>
      </c>
      <c r="Y562" s="24">
        <f t="shared" si="82"/>
        <v>5.8038305281485781E-4</v>
      </c>
      <c r="Z562" s="25" t="str">
        <f t="shared" si="83"/>
        <v>Descargado</v>
      </c>
      <c r="AA562" s="25">
        <f t="shared" ca="1" si="84"/>
        <v>0.81041666666715173</v>
      </c>
      <c r="AB562" s="52"/>
    </row>
    <row r="563" spans="1:28" x14ac:dyDescent="0.25">
      <c r="A563" s="12">
        <v>557</v>
      </c>
      <c r="B563" s="26">
        <v>20367</v>
      </c>
      <c r="C563" s="27">
        <v>44813</v>
      </c>
      <c r="D563" s="28">
        <v>0.68125000000000002</v>
      </c>
      <c r="E563" s="29" t="s">
        <v>330</v>
      </c>
      <c r="F563" s="30" t="s">
        <v>106</v>
      </c>
      <c r="G563" s="31">
        <v>52500</v>
      </c>
      <c r="H563" s="31">
        <v>17740</v>
      </c>
      <c r="I563" s="19">
        <f t="shared" si="79"/>
        <v>34760</v>
      </c>
      <c r="J563" s="20">
        <f t="shared" si="85"/>
        <v>36264550</v>
      </c>
      <c r="K563" s="30" t="s">
        <v>56</v>
      </c>
      <c r="L563" s="32" t="s">
        <v>32</v>
      </c>
      <c r="M563" s="33">
        <v>35</v>
      </c>
      <c r="N563" s="55" t="str">
        <f t="shared" si="87"/>
        <v>T_B</v>
      </c>
      <c r="O563" s="34">
        <v>3504004</v>
      </c>
      <c r="P563" s="27">
        <v>44814</v>
      </c>
      <c r="Q563" s="36">
        <v>0.3659722222222222</v>
      </c>
      <c r="R563" s="37">
        <v>52600</v>
      </c>
      <c r="S563" s="37">
        <v>17880</v>
      </c>
      <c r="T563" s="21">
        <f t="shared" si="80"/>
        <v>34720</v>
      </c>
      <c r="U563" s="22">
        <f t="shared" si="86"/>
        <v>36248300</v>
      </c>
      <c r="V563" s="117" t="s">
        <v>157</v>
      </c>
      <c r="W563" s="118" t="s">
        <v>102</v>
      </c>
      <c r="X563" s="23">
        <f t="shared" si="81"/>
        <v>-40</v>
      </c>
      <c r="Y563" s="24">
        <f t="shared" si="82"/>
        <v>-1.1507479861910242E-3</v>
      </c>
      <c r="Z563" s="25" t="str">
        <f t="shared" si="83"/>
        <v>Descargado</v>
      </c>
      <c r="AA563" s="25">
        <f t="shared" ca="1" si="84"/>
        <v>0.68472222222044365</v>
      </c>
      <c r="AB563" s="52"/>
    </row>
    <row r="564" spans="1:28" x14ac:dyDescent="0.25">
      <c r="A564" s="12">
        <v>558</v>
      </c>
      <c r="B564" s="26">
        <v>20374</v>
      </c>
      <c r="C564" s="27">
        <v>44813</v>
      </c>
      <c r="D564" s="28">
        <v>0.68680555555555556</v>
      </c>
      <c r="E564" s="29" t="s">
        <v>334</v>
      </c>
      <c r="F564" s="30" t="s">
        <v>106</v>
      </c>
      <c r="G564" s="31">
        <v>51320</v>
      </c>
      <c r="H564" s="31">
        <v>17190</v>
      </c>
      <c r="I564" s="19">
        <f t="shared" si="79"/>
        <v>34130</v>
      </c>
      <c r="J564" s="20">
        <f t="shared" si="85"/>
        <v>36298680</v>
      </c>
      <c r="K564" s="30" t="s">
        <v>56</v>
      </c>
      <c r="L564" s="32" t="s">
        <v>25</v>
      </c>
      <c r="M564" s="33">
        <v>35</v>
      </c>
      <c r="N564" s="55" t="str">
        <f t="shared" si="87"/>
        <v>T_B</v>
      </c>
      <c r="O564" s="34">
        <v>3503964</v>
      </c>
      <c r="P564" s="27">
        <v>44814</v>
      </c>
      <c r="Q564" s="36">
        <v>0.41041666666666665</v>
      </c>
      <c r="R564" s="37">
        <v>51720</v>
      </c>
      <c r="S564" s="37">
        <v>17730</v>
      </c>
      <c r="T564" s="21">
        <f t="shared" si="80"/>
        <v>33990</v>
      </c>
      <c r="U564" s="22">
        <f t="shared" si="86"/>
        <v>36282290</v>
      </c>
      <c r="V564" s="117" t="s">
        <v>157</v>
      </c>
      <c r="W564" s="118" t="s">
        <v>102</v>
      </c>
      <c r="X564" s="23">
        <f t="shared" si="81"/>
        <v>-140</v>
      </c>
      <c r="Y564" s="24">
        <f t="shared" si="82"/>
        <v>-4.1019630823322592E-3</v>
      </c>
      <c r="Z564" s="25" t="str">
        <f t="shared" si="83"/>
        <v>Descargado</v>
      </c>
      <c r="AA564" s="25">
        <f t="shared" ca="1" si="84"/>
        <v>0.72361111111240461</v>
      </c>
      <c r="AB564" s="52"/>
    </row>
    <row r="565" spans="1:28" x14ac:dyDescent="0.25">
      <c r="A565" s="12">
        <v>559</v>
      </c>
      <c r="B565" s="26">
        <v>20375</v>
      </c>
      <c r="C565" s="27">
        <v>44813</v>
      </c>
      <c r="D565" s="28">
        <v>0.68819444444444444</v>
      </c>
      <c r="E565" s="29" t="s">
        <v>281</v>
      </c>
      <c r="F565" s="30" t="s">
        <v>106</v>
      </c>
      <c r="G565" s="31">
        <v>52500</v>
      </c>
      <c r="H565" s="31">
        <v>19030</v>
      </c>
      <c r="I565" s="19">
        <f t="shared" si="79"/>
        <v>33470</v>
      </c>
      <c r="J565" s="20">
        <f t="shared" si="85"/>
        <v>36332150</v>
      </c>
      <c r="K565" s="30" t="s">
        <v>56</v>
      </c>
      <c r="L565" s="32" t="s">
        <v>25</v>
      </c>
      <c r="M565" s="33">
        <v>35</v>
      </c>
      <c r="N565" s="55" t="str">
        <f t="shared" si="87"/>
        <v>T_B</v>
      </c>
      <c r="O565" s="34">
        <v>3504125</v>
      </c>
      <c r="P565" s="27">
        <v>44814</v>
      </c>
      <c r="Q565" s="36">
        <v>0.44166666666666665</v>
      </c>
      <c r="R565" s="37">
        <v>52400</v>
      </c>
      <c r="S565" s="37">
        <v>18920</v>
      </c>
      <c r="T565" s="21">
        <f t="shared" si="80"/>
        <v>33480</v>
      </c>
      <c r="U565" s="22">
        <f t="shared" si="86"/>
        <v>36315770</v>
      </c>
      <c r="V565" s="117" t="s">
        <v>157</v>
      </c>
      <c r="W565" s="118" t="s">
        <v>102</v>
      </c>
      <c r="X565" s="23">
        <f t="shared" si="81"/>
        <v>10</v>
      </c>
      <c r="Y565" s="24">
        <f t="shared" si="82"/>
        <v>2.9877502240812666E-4</v>
      </c>
      <c r="Z565" s="25" t="str">
        <f t="shared" si="83"/>
        <v>Descargado</v>
      </c>
      <c r="AA565" s="25">
        <f t="shared" ca="1" si="84"/>
        <v>0.75347222221898846</v>
      </c>
      <c r="AB565" s="52"/>
    </row>
    <row r="566" spans="1:28" x14ac:dyDescent="0.25">
      <c r="A566" s="12">
        <v>560</v>
      </c>
      <c r="B566" s="26">
        <v>20378</v>
      </c>
      <c r="C566" s="27">
        <v>44813</v>
      </c>
      <c r="D566" s="28">
        <v>0.6958333333333333</v>
      </c>
      <c r="E566" s="29" t="s">
        <v>294</v>
      </c>
      <c r="F566" s="30" t="s">
        <v>106</v>
      </c>
      <c r="G566" s="31">
        <v>52460</v>
      </c>
      <c r="H566" s="31">
        <v>18970</v>
      </c>
      <c r="I566" s="19">
        <f t="shared" si="79"/>
        <v>33490</v>
      </c>
      <c r="J566" s="20">
        <f t="shared" si="85"/>
        <v>36365640</v>
      </c>
      <c r="K566" s="30" t="s">
        <v>56</v>
      </c>
      <c r="L566" s="32" t="s">
        <v>25</v>
      </c>
      <c r="M566" s="33">
        <v>35</v>
      </c>
      <c r="N566" s="55" t="str">
        <f t="shared" si="87"/>
        <v>T_B</v>
      </c>
      <c r="O566" s="34">
        <v>3504204</v>
      </c>
      <c r="P566" s="27">
        <v>44814</v>
      </c>
      <c r="Q566" s="36">
        <v>0.4465277777777778</v>
      </c>
      <c r="R566" s="37">
        <v>52300</v>
      </c>
      <c r="S566" s="37">
        <v>18890</v>
      </c>
      <c r="T566" s="21">
        <f t="shared" si="80"/>
        <v>33410</v>
      </c>
      <c r="U566" s="22">
        <f t="shared" si="86"/>
        <v>36349180</v>
      </c>
      <c r="V566" s="117" t="s">
        <v>157</v>
      </c>
      <c r="W566" s="118" t="s">
        <v>102</v>
      </c>
      <c r="X566" s="23">
        <f t="shared" si="81"/>
        <v>-80</v>
      </c>
      <c r="Y566" s="24">
        <f t="shared" si="82"/>
        <v>-2.3887727679904451E-3</v>
      </c>
      <c r="Z566" s="25" t="str">
        <f t="shared" si="83"/>
        <v>Descargado</v>
      </c>
      <c r="AA566" s="25">
        <f t="shared" ca="1" si="84"/>
        <v>0.75069444444670808</v>
      </c>
      <c r="AB566" s="52"/>
    </row>
    <row r="567" spans="1:28" x14ac:dyDescent="0.25">
      <c r="A567" s="12">
        <v>561</v>
      </c>
      <c r="B567" s="26">
        <v>20379</v>
      </c>
      <c r="C567" s="27">
        <v>44813</v>
      </c>
      <c r="D567" s="28">
        <v>0.70833333333333337</v>
      </c>
      <c r="E567" s="29" t="s">
        <v>171</v>
      </c>
      <c r="F567" s="30" t="s">
        <v>106</v>
      </c>
      <c r="G567" s="31">
        <v>48420</v>
      </c>
      <c r="H567" s="31">
        <v>17530</v>
      </c>
      <c r="I567" s="19">
        <f t="shared" si="79"/>
        <v>30890</v>
      </c>
      <c r="J567" s="20">
        <f t="shared" si="85"/>
        <v>36396530</v>
      </c>
      <c r="K567" s="30" t="s">
        <v>56</v>
      </c>
      <c r="L567" s="32" t="s">
        <v>32</v>
      </c>
      <c r="M567" s="33">
        <v>35</v>
      </c>
      <c r="N567" s="55" t="str">
        <f t="shared" si="87"/>
        <v>T_B</v>
      </c>
      <c r="O567" s="34">
        <v>3503984</v>
      </c>
      <c r="P567" s="27">
        <v>44814</v>
      </c>
      <c r="Q567" s="36">
        <v>0.35972222222222222</v>
      </c>
      <c r="R567" s="37">
        <v>48280</v>
      </c>
      <c r="S567" s="37">
        <v>17380</v>
      </c>
      <c r="T567" s="21">
        <f t="shared" si="80"/>
        <v>30900</v>
      </c>
      <c r="U567" s="22">
        <f t="shared" si="86"/>
        <v>36380080</v>
      </c>
      <c r="V567" s="117" t="s">
        <v>157</v>
      </c>
      <c r="W567" s="118" t="s">
        <v>102</v>
      </c>
      <c r="X567" s="23">
        <f t="shared" si="81"/>
        <v>10</v>
      </c>
      <c r="Y567" s="24">
        <f t="shared" si="82"/>
        <v>3.2372936225315638E-4</v>
      </c>
      <c r="Z567" s="25" t="str">
        <f t="shared" si="83"/>
        <v>Descargado</v>
      </c>
      <c r="AA567" s="25">
        <f t="shared" ca="1" si="84"/>
        <v>0.65138888888759539</v>
      </c>
      <c r="AB567" s="52"/>
    </row>
    <row r="568" spans="1:28" x14ac:dyDescent="0.25">
      <c r="A568" s="12">
        <v>562</v>
      </c>
      <c r="B568" s="26">
        <v>20383</v>
      </c>
      <c r="C568" s="27">
        <v>44813</v>
      </c>
      <c r="D568" s="28">
        <v>0.71388888888888891</v>
      </c>
      <c r="E568" s="29" t="s">
        <v>315</v>
      </c>
      <c r="F568" s="30" t="s">
        <v>106</v>
      </c>
      <c r="G568" s="31">
        <v>51940</v>
      </c>
      <c r="H568" s="31">
        <v>17120</v>
      </c>
      <c r="I568" s="19">
        <f t="shared" si="79"/>
        <v>34820</v>
      </c>
      <c r="J568" s="20">
        <f t="shared" si="85"/>
        <v>36431350</v>
      </c>
      <c r="K568" s="30" t="s">
        <v>55</v>
      </c>
      <c r="L568" s="32" t="s">
        <v>193</v>
      </c>
      <c r="M568" s="33">
        <v>33</v>
      </c>
      <c r="N568" s="55" t="str">
        <f t="shared" si="87"/>
        <v>T_A</v>
      </c>
      <c r="O568" s="34">
        <v>3504504</v>
      </c>
      <c r="P568" s="27">
        <v>44814</v>
      </c>
      <c r="Q568" s="36">
        <v>0.50902777777777775</v>
      </c>
      <c r="R568" s="37">
        <v>52060</v>
      </c>
      <c r="S568" s="37">
        <v>17320</v>
      </c>
      <c r="T568" s="21">
        <f t="shared" si="80"/>
        <v>34740</v>
      </c>
      <c r="U568" s="22">
        <f t="shared" si="86"/>
        <v>36414820</v>
      </c>
      <c r="V568" s="117" t="s">
        <v>157</v>
      </c>
      <c r="W568" s="118" t="s">
        <v>102</v>
      </c>
      <c r="X568" s="23">
        <f t="shared" si="81"/>
        <v>-80</v>
      </c>
      <c r="Y568" s="24">
        <f t="shared" si="82"/>
        <v>-2.2975301550832855E-3</v>
      </c>
      <c r="Z568" s="25" t="str">
        <f t="shared" si="83"/>
        <v>Descargado</v>
      </c>
      <c r="AA568" s="25">
        <f t="shared" ca="1" si="84"/>
        <v>0.79513888889050577</v>
      </c>
      <c r="AB568" s="52"/>
    </row>
    <row r="569" spans="1:28" x14ac:dyDescent="0.25">
      <c r="A569" s="12">
        <v>563</v>
      </c>
      <c r="B569" s="26">
        <v>20390</v>
      </c>
      <c r="C569" s="27">
        <v>44813</v>
      </c>
      <c r="D569" s="28">
        <v>0.73125000000000007</v>
      </c>
      <c r="E569" s="29" t="s">
        <v>283</v>
      </c>
      <c r="F569" s="30" t="s">
        <v>106</v>
      </c>
      <c r="G569" s="31">
        <v>51980</v>
      </c>
      <c r="H569" s="31">
        <v>17020</v>
      </c>
      <c r="I569" s="19">
        <f t="shared" si="79"/>
        <v>34960</v>
      </c>
      <c r="J569" s="20">
        <f t="shared" si="85"/>
        <v>36466310</v>
      </c>
      <c r="K569" s="30" t="s">
        <v>55</v>
      </c>
      <c r="L569" s="32" t="s">
        <v>25</v>
      </c>
      <c r="M569" s="33">
        <v>33</v>
      </c>
      <c r="N569" s="55" t="str">
        <f t="shared" si="87"/>
        <v>T_A</v>
      </c>
      <c r="O569" s="34">
        <v>3503985</v>
      </c>
      <c r="P569" s="27">
        <v>44814</v>
      </c>
      <c r="Q569" s="36">
        <v>0.42777777777777781</v>
      </c>
      <c r="R569" s="37">
        <v>52300</v>
      </c>
      <c r="S569" s="37">
        <v>17350</v>
      </c>
      <c r="T569" s="21">
        <f t="shared" si="80"/>
        <v>34950</v>
      </c>
      <c r="U569" s="22">
        <f t="shared" si="86"/>
        <v>36449770</v>
      </c>
      <c r="V569" s="117" t="s">
        <v>157</v>
      </c>
      <c r="W569" s="118" t="s">
        <v>102</v>
      </c>
      <c r="X569" s="23">
        <f t="shared" si="81"/>
        <v>-10</v>
      </c>
      <c r="Y569" s="24">
        <f t="shared" si="82"/>
        <v>-2.8604118993135012E-4</v>
      </c>
      <c r="Z569" s="25" t="str">
        <f t="shared" si="83"/>
        <v>Descargado</v>
      </c>
      <c r="AA569" s="25">
        <f t="shared" ca="1" si="84"/>
        <v>0.69652777777810115</v>
      </c>
      <c r="AB569" s="52"/>
    </row>
    <row r="570" spans="1:28" x14ac:dyDescent="0.25">
      <c r="A570" s="12">
        <v>564</v>
      </c>
      <c r="B570" s="26">
        <v>20392</v>
      </c>
      <c r="C570" s="27">
        <v>44813</v>
      </c>
      <c r="D570" s="28">
        <v>0.73958333333333337</v>
      </c>
      <c r="E570" s="29" t="s">
        <v>232</v>
      </c>
      <c r="F570" s="30" t="s">
        <v>106</v>
      </c>
      <c r="G570" s="31">
        <v>52460</v>
      </c>
      <c r="H570" s="31">
        <v>18740</v>
      </c>
      <c r="I570" s="19">
        <f t="shared" si="79"/>
        <v>33720</v>
      </c>
      <c r="J570" s="20">
        <f t="shared" si="85"/>
        <v>36500030</v>
      </c>
      <c r="K570" s="30" t="s">
        <v>55</v>
      </c>
      <c r="L570" s="32" t="s">
        <v>25</v>
      </c>
      <c r="M570" s="33">
        <v>33</v>
      </c>
      <c r="N570" s="55" t="str">
        <f t="shared" si="87"/>
        <v>T_A</v>
      </c>
      <c r="O570" s="34">
        <v>3504524</v>
      </c>
      <c r="P570" s="27">
        <v>44814</v>
      </c>
      <c r="Q570" s="36">
        <v>0.51111111111111118</v>
      </c>
      <c r="R570" s="37">
        <v>52300</v>
      </c>
      <c r="S570" s="37">
        <v>18610</v>
      </c>
      <c r="T570" s="21">
        <f t="shared" si="80"/>
        <v>33690</v>
      </c>
      <c r="U570" s="22">
        <f t="shared" si="86"/>
        <v>36483460</v>
      </c>
      <c r="V570" s="117" t="s">
        <v>157</v>
      </c>
      <c r="W570" s="118" t="s">
        <v>102</v>
      </c>
      <c r="X570" s="23">
        <f t="shared" si="81"/>
        <v>-30</v>
      </c>
      <c r="Y570" s="24">
        <f t="shared" si="82"/>
        <v>-8.8967971530249106E-4</v>
      </c>
      <c r="Z570" s="25" t="str">
        <f t="shared" si="83"/>
        <v>Descargado</v>
      </c>
      <c r="AA570" s="25">
        <f t="shared" ca="1" si="84"/>
        <v>0.77152777777519077</v>
      </c>
      <c r="AB570" s="52"/>
    </row>
    <row r="571" spans="1:28" x14ac:dyDescent="0.25">
      <c r="A571" s="12">
        <v>565</v>
      </c>
      <c r="B571" s="26">
        <v>20397</v>
      </c>
      <c r="C571" s="27">
        <v>44813</v>
      </c>
      <c r="D571" s="28">
        <v>0.74444444444444446</v>
      </c>
      <c r="E571" s="29" t="s">
        <v>199</v>
      </c>
      <c r="F571" s="30" t="s">
        <v>106</v>
      </c>
      <c r="G571" s="31">
        <v>48700</v>
      </c>
      <c r="H571" s="31">
        <v>17200</v>
      </c>
      <c r="I571" s="19">
        <f t="shared" si="79"/>
        <v>31500</v>
      </c>
      <c r="J571" s="20">
        <f t="shared" si="85"/>
        <v>36531530</v>
      </c>
      <c r="K571" s="30" t="s">
        <v>55</v>
      </c>
      <c r="L571" s="32" t="s">
        <v>32</v>
      </c>
      <c r="M571" s="33">
        <v>33</v>
      </c>
      <c r="N571" s="55" t="str">
        <f t="shared" si="87"/>
        <v>T_A</v>
      </c>
      <c r="O571" s="34">
        <v>3504484</v>
      </c>
      <c r="P571" s="27">
        <v>44814</v>
      </c>
      <c r="Q571" s="36">
        <v>0.49583333333333335</v>
      </c>
      <c r="R571" s="37">
        <v>48560</v>
      </c>
      <c r="S571" s="37">
        <v>16980</v>
      </c>
      <c r="T571" s="21">
        <f t="shared" si="80"/>
        <v>31580</v>
      </c>
      <c r="U571" s="22">
        <f t="shared" si="86"/>
        <v>36515040</v>
      </c>
      <c r="V571" s="117" t="s">
        <v>157</v>
      </c>
      <c r="W571" s="118" t="s">
        <v>102</v>
      </c>
      <c r="X571" s="23">
        <f t="shared" si="81"/>
        <v>80</v>
      </c>
      <c r="Y571" s="24">
        <f t="shared" si="82"/>
        <v>2.5396825396825397E-3</v>
      </c>
      <c r="Z571" s="25" t="str">
        <f t="shared" si="83"/>
        <v>Descargado</v>
      </c>
      <c r="AA571" s="25">
        <f t="shared" ca="1" si="84"/>
        <v>0.75138888889341615</v>
      </c>
      <c r="AB571" s="52"/>
    </row>
    <row r="572" spans="1:28" x14ac:dyDescent="0.25">
      <c r="A572" s="12">
        <v>566</v>
      </c>
      <c r="B572" s="26">
        <v>20399</v>
      </c>
      <c r="C572" s="27">
        <v>44813</v>
      </c>
      <c r="D572" s="28">
        <v>0.79305555555555562</v>
      </c>
      <c r="E572" s="29" t="s">
        <v>236</v>
      </c>
      <c r="F572" s="30" t="s">
        <v>106</v>
      </c>
      <c r="G572" s="31">
        <v>48940</v>
      </c>
      <c r="H572" s="31">
        <v>17310</v>
      </c>
      <c r="I572" s="19">
        <f t="shared" si="79"/>
        <v>31630</v>
      </c>
      <c r="J572" s="20">
        <f t="shared" si="85"/>
        <v>36563160</v>
      </c>
      <c r="K572" s="30" t="s">
        <v>55</v>
      </c>
      <c r="L572" s="32" t="s">
        <v>32</v>
      </c>
      <c r="M572" s="33">
        <v>33</v>
      </c>
      <c r="N572" s="55" t="str">
        <f t="shared" si="87"/>
        <v>T_A</v>
      </c>
      <c r="O572" s="34">
        <v>3504144</v>
      </c>
      <c r="P572" s="27">
        <v>44814</v>
      </c>
      <c r="Q572" s="36">
        <v>0.44236111111111115</v>
      </c>
      <c r="R572" s="37">
        <v>48880</v>
      </c>
      <c r="S572" s="37">
        <v>17230</v>
      </c>
      <c r="T572" s="21">
        <f t="shared" si="80"/>
        <v>31650</v>
      </c>
      <c r="U572" s="22">
        <f t="shared" si="86"/>
        <v>36546690</v>
      </c>
      <c r="V572" s="117" t="s">
        <v>157</v>
      </c>
      <c r="W572" s="118" t="s">
        <v>102</v>
      </c>
      <c r="X572" s="23">
        <f t="shared" si="81"/>
        <v>20</v>
      </c>
      <c r="Y572" s="24">
        <f t="shared" si="82"/>
        <v>6.3231109705975345E-4</v>
      </c>
      <c r="Z572" s="25" t="str">
        <f t="shared" si="83"/>
        <v>Descargado</v>
      </c>
      <c r="AA572" s="25">
        <f t="shared" ca="1" si="84"/>
        <v>0.64930555555474712</v>
      </c>
      <c r="AB572" s="52"/>
    </row>
    <row r="573" spans="1:28" x14ac:dyDescent="0.25">
      <c r="A573" s="12">
        <v>567</v>
      </c>
      <c r="B573" s="26">
        <v>20401</v>
      </c>
      <c r="C573" s="27">
        <v>44813</v>
      </c>
      <c r="D573" s="28">
        <v>0.81736111111111109</v>
      </c>
      <c r="E573" s="29" t="s">
        <v>173</v>
      </c>
      <c r="F573" s="30" t="s">
        <v>106</v>
      </c>
      <c r="G573" s="31">
        <v>48640</v>
      </c>
      <c r="H573" s="31">
        <v>17850</v>
      </c>
      <c r="I573" s="19">
        <f t="shared" si="79"/>
        <v>30790</v>
      </c>
      <c r="J573" s="20">
        <f t="shared" si="85"/>
        <v>36593950</v>
      </c>
      <c r="K573" s="30" t="s">
        <v>55</v>
      </c>
      <c r="L573" s="32" t="s">
        <v>32</v>
      </c>
      <c r="M573" s="33">
        <v>33</v>
      </c>
      <c r="N573" s="55" t="str">
        <f t="shared" si="87"/>
        <v>T_A</v>
      </c>
      <c r="O573" s="34">
        <v>3504944</v>
      </c>
      <c r="P573" s="27">
        <v>44814</v>
      </c>
      <c r="Q573" s="36">
        <v>0.59166666666666667</v>
      </c>
      <c r="R573" s="37">
        <v>48580</v>
      </c>
      <c r="S573" s="37">
        <v>17750</v>
      </c>
      <c r="T573" s="21">
        <f t="shared" si="80"/>
        <v>30830</v>
      </c>
      <c r="U573" s="22">
        <f t="shared" si="86"/>
        <v>36577520</v>
      </c>
      <c r="V573" s="117" t="s">
        <v>157</v>
      </c>
      <c r="W573" s="118" t="s">
        <v>102</v>
      </c>
      <c r="X573" s="23">
        <f t="shared" si="81"/>
        <v>40</v>
      </c>
      <c r="Y573" s="24">
        <f t="shared" si="82"/>
        <v>1.2991230919129587E-3</v>
      </c>
      <c r="Z573" s="25" t="str">
        <f t="shared" si="83"/>
        <v>Descargado</v>
      </c>
      <c r="AA573" s="25">
        <f t="shared" ca="1" si="84"/>
        <v>0.77430555555474712</v>
      </c>
      <c r="AB573" s="52"/>
    </row>
    <row r="574" spans="1:28" x14ac:dyDescent="0.25">
      <c r="A574" s="12">
        <v>568</v>
      </c>
      <c r="B574" s="26">
        <v>20402</v>
      </c>
      <c r="C574" s="27">
        <v>44813</v>
      </c>
      <c r="D574" s="28">
        <v>0.80347222222222225</v>
      </c>
      <c r="E574" s="29" t="s">
        <v>253</v>
      </c>
      <c r="F574" s="30" t="s">
        <v>106</v>
      </c>
      <c r="G574" s="31">
        <v>49060</v>
      </c>
      <c r="H574" s="31">
        <v>17320</v>
      </c>
      <c r="I574" s="19">
        <f t="shared" si="79"/>
        <v>31740</v>
      </c>
      <c r="J574" s="20">
        <f t="shared" si="85"/>
        <v>36625690</v>
      </c>
      <c r="K574" s="30" t="s">
        <v>55</v>
      </c>
      <c r="L574" s="32" t="s">
        <v>32</v>
      </c>
      <c r="M574" s="33">
        <v>33</v>
      </c>
      <c r="N574" s="55" t="str">
        <f t="shared" si="87"/>
        <v>T_A</v>
      </c>
      <c r="O574" s="34">
        <v>3504224</v>
      </c>
      <c r="P574" s="27">
        <v>44814</v>
      </c>
      <c r="Q574" s="36">
        <v>0.45694444444444443</v>
      </c>
      <c r="R574" s="37">
        <v>48980</v>
      </c>
      <c r="S574" s="37">
        <v>17250</v>
      </c>
      <c r="T574" s="21">
        <f t="shared" si="80"/>
        <v>31730</v>
      </c>
      <c r="U574" s="22">
        <f t="shared" si="86"/>
        <v>36609250</v>
      </c>
      <c r="V574" s="117" t="s">
        <v>157</v>
      </c>
      <c r="W574" s="118" t="s">
        <v>102</v>
      </c>
      <c r="X574" s="23">
        <f t="shared" si="81"/>
        <v>-10</v>
      </c>
      <c r="Y574" s="24">
        <f t="shared" si="82"/>
        <v>-3.15059861373661E-4</v>
      </c>
      <c r="Z574" s="25" t="str">
        <f t="shared" si="83"/>
        <v>Descargado</v>
      </c>
      <c r="AA574" s="25">
        <f t="shared" ca="1" si="84"/>
        <v>0.65347222222044365</v>
      </c>
      <c r="AB574" s="52"/>
    </row>
    <row r="575" spans="1:28" x14ac:dyDescent="0.25">
      <c r="A575" s="12">
        <v>569</v>
      </c>
      <c r="B575" s="26">
        <v>20411</v>
      </c>
      <c r="C575" s="27">
        <v>44813</v>
      </c>
      <c r="D575" s="28">
        <v>0.82847222222222217</v>
      </c>
      <c r="E575" s="29" t="s">
        <v>317</v>
      </c>
      <c r="F575" s="30" t="s">
        <v>106</v>
      </c>
      <c r="G575" s="31">
        <v>51440</v>
      </c>
      <c r="H575" s="31">
        <v>17270</v>
      </c>
      <c r="I575" s="19">
        <f t="shared" si="79"/>
        <v>34170</v>
      </c>
      <c r="J575" s="20">
        <f t="shared" si="85"/>
        <v>36659860</v>
      </c>
      <c r="K575" s="30" t="s">
        <v>55</v>
      </c>
      <c r="L575" s="32" t="s">
        <v>32</v>
      </c>
      <c r="M575" s="33">
        <v>33</v>
      </c>
      <c r="N575" s="55" t="str">
        <f t="shared" si="87"/>
        <v>T_A</v>
      </c>
      <c r="O575" s="34">
        <v>3504684</v>
      </c>
      <c r="P575" s="27">
        <v>44814</v>
      </c>
      <c r="Q575" s="36">
        <v>0.55069444444444449</v>
      </c>
      <c r="R575" s="37">
        <v>51280</v>
      </c>
      <c r="S575" s="37">
        <v>17260</v>
      </c>
      <c r="T575" s="21">
        <f t="shared" si="80"/>
        <v>34020</v>
      </c>
      <c r="U575" s="22">
        <f t="shared" si="86"/>
        <v>36643270</v>
      </c>
      <c r="V575" s="117" t="s">
        <v>157</v>
      </c>
      <c r="W575" s="118" t="s">
        <v>102</v>
      </c>
      <c r="X575" s="23">
        <f t="shared" si="81"/>
        <v>-150</v>
      </c>
      <c r="Y575" s="24">
        <f t="shared" si="82"/>
        <v>-4.3898156277436349E-3</v>
      </c>
      <c r="Z575" s="25" t="str">
        <f t="shared" si="83"/>
        <v>Descargado</v>
      </c>
      <c r="AA575" s="25">
        <f t="shared" ca="1" si="84"/>
        <v>0.72222222221898846</v>
      </c>
      <c r="AB575" s="52"/>
    </row>
    <row r="576" spans="1:28" x14ac:dyDescent="0.25">
      <c r="A576" s="12">
        <v>570</v>
      </c>
      <c r="B576" s="26">
        <v>20413</v>
      </c>
      <c r="C576" s="27">
        <v>44813</v>
      </c>
      <c r="D576" s="28">
        <v>0.84861111111111109</v>
      </c>
      <c r="E576" s="29" t="s">
        <v>165</v>
      </c>
      <c r="F576" s="30" t="s">
        <v>106</v>
      </c>
      <c r="G576" s="31">
        <v>48960</v>
      </c>
      <c r="H576" s="31">
        <v>17100</v>
      </c>
      <c r="I576" s="19">
        <f t="shared" si="79"/>
        <v>31860</v>
      </c>
      <c r="J576" s="20">
        <f t="shared" si="85"/>
        <v>36691720</v>
      </c>
      <c r="K576" s="30" t="s">
        <v>55</v>
      </c>
      <c r="L576" s="32" t="s">
        <v>32</v>
      </c>
      <c r="M576" s="33">
        <v>33</v>
      </c>
      <c r="N576" s="55" t="str">
        <f t="shared" si="87"/>
        <v>T_A</v>
      </c>
      <c r="O576" s="34">
        <v>3505084</v>
      </c>
      <c r="P576" s="27">
        <v>44814</v>
      </c>
      <c r="Q576" s="36">
        <v>0.61319444444444449</v>
      </c>
      <c r="R576" s="37">
        <v>48880</v>
      </c>
      <c r="S576" s="37">
        <v>17060</v>
      </c>
      <c r="T576" s="21">
        <f t="shared" si="80"/>
        <v>31820</v>
      </c>
      <c r="U576" s="22">
        <f t="shared" si="86"/>
        <v>36675090</v>
      </c>
      <c r="V576" s="117" t="s">
        <v>157</v>
      </c>
      <c r="W576" s="118" t="s">
        <v>102</v>
      </c>
      <c r="X576" s="23">
        <f t="shared" si="81"/>
        <v>-40</v>
      </c>
      <c r="Y576" s="24">
        <f t="shared" si="82"/>
        <v>-1.2554927809165098E-3</v>
      </c>
      <c r="Z576" s="25" t="str">
        <f t="shared" si="83"/>
        <v>Descargado</v>
      </c>
      <c r="AA576" s="25">
        <f t="shared" ca="1" si="84"/>
        <v>0.76458333332993789</v>
      </c>
      <c r="AB576" s="52"/>
    </row>
    <row r="577" spans="1:28" x14ac:dyDescent="0.25">
      <c r="A577" s="12">
        <v>571</v>
      </c>
      <c r="B577" s="26">
        <v>20428</v>
      </c>
      <c r="C577" s="27">
        <v>44813</v>
      </c>
      <c r="D577" s="28">
        <v>0.86875000000000002</v>
      </c>
      <c r="E577" s="29" t="s">
        <v>166</v>
      </c>
      <c r="F577" s="30" t="s">
        <v>106</v>
      </c>
      <c r="G577" s="31">
        <v>48520</v>
      </c>
      <c r="H577" s="31">
        <v>17330</v>
      </c>
      <c r="I577" s="19">
        <f t="shared" si="79"/>
        <v>31190</v>
      </c>
      <c r="J577" s="20">
        <f t="shared" si="85"/>
        <v>36722910</v>
      </c>
      <c r="K577" s="30" t="s">
        <v>55</v>
      </c>
      <c r="L577" s="32" t="s">
        <v>32</v>
      </c>
      <c r="M577" s="33">
        <v>33</v>
      </c>
      <c r="N577" s="55" t="str">
        <f t="shared" si="87"/>
        <v>T_A</v>
      </c>
      <c r="O577" s="34">
        <v>3504024</v>
      </c>
      <c r="P577" s="27">
        <v>44814</v>
      </c>
      <c r="Q577" s="36">
        <v>0.37152777777777773</v>
      </c>
      <c r="R577" s="37">
        <v>48460</v>
      </c>
      <c r="S577" s="37">
        <v>17240</v>
      </c>
      <c r="T577" s="21">
        <f t="shared" si="80"/>
        <v>31220</v>
      </c>
      <c r="U577" s="22">
        <f t="shared" si="86"/>
        <v>36706310</v>
      </c>
      <c r="V577" s="117" t="s">
        <v>157</v>
      </c>
      <c r="W577" s="118" t="s">
        <v>102</v>
      </c>
      <c r="X577" s="23">
        <f t="shared" si="81"/>
        <v>30</v>
      </c>
      <c r="Y577" s="24">
        <f t="shared" si="82"/>
        <v>9.6184674575184356E-4</v>
      </c>
      <c r="Z577" s="25" t="str">
        <f t="shared" si="83"/>
        <v>Descargado</v>
      </c>
      <c r="AA577" s="25">
        <f t="shared" ca="1" si="84"/>
        <v>0.50277777777955635</v>
      </c>
      <c r="AB577" s="52"/>
    </row>
    <row r="578" spans="1:28" x14ac:dyDescent="0.25">
      <c r="A578" s="12">
        <v>572</v>
      </c>
      <c r="B578" s="26">
        <v>20429</v>
      </c>
      <c r="C578" s="27">
        <v>44813</v>
      </c>
      <c r="D578" s="28">
        <v>0.88055555555555554</v>
      </c>
      <c r="E578" s="29" t="s">
        <v>151</v>
      </c>
      <c r="F578" s="30" t="s">
        <v>106</v>
      </c>
      <c r="G578" s="31">
        <v>48360</v>
      </c>
      <c r="H578" s="31">
        <v>17080</v>
      </c>
      <c r="I578" s="19">
        <f t="shared" si="79"/>
        <v>31280</v>
      </c>
      <c r="J578" s="20">
        <f t="shared" si="85"/>
        <v>36754190</v>
      </c>
      <c r="K578" s="30" t="s">
        <v>55</v>
      </c>
      <c r="L578" s="32" t="s">
        <v>32</v>
      </c>
      <c r="M578" s="169">
        <v>33</v>
      </c>
      <c r="N578" s="55" t="str">
        <f t="shared" si="87"/>
        <v>T_A</v>
      </c>
      <c r="O578" s="34">
        <v>3504464</v>
      </c>
      <c r="P578" s="27">
        <v>44814</v>
      </c>
      <c r="Q578" s="36">
        <v>0.48749999999999999</v>
      </c>
      <c r="R578" s="37">
        <v>48280</v>
      </c>
      <c r="S578" s="37">
        <v>17000</v>
      </c>
      <c r="T578" s="21">
        <f t="shared" si="80"/>
        <v>31280</v>
      </c>
      <c r="U578" s="22">
        <f t="shared" si="86"/>
        <v>36737590</v>
      </c>
      <c r="V578" s="117" t="s">
        <v>157</v>
      </c>
      <c r="W578" s="118" t="s">
        <v>102</v>
      </c>
      <c r="X578" s="23">
        <f t="shared" si="81"/>
        <v>1.0000000000000001E-5</v>
      </c>
      <c r="Y578" s="24">
        <f t="shared" si="82"/>
        <v>0</v>
      </c>
      <c r="Z578" s="25" t="str">
        <f t="shared" si="83"/>
        <v>Descargado</v>
      </c>
      <c r="AA578" s="25">
        <f t="shared" ca="1" si="84"/>
        <v>0.60694444444379769</v>
      </c>
      <c r="AB578" s="52"/>
    </row>
    <row r="579" spans="1:28" x14ac:dyDescent="0.25">
      <c r="A579" s="12">
        <v>573</v>
      </c>
      <c r="B579" s="26">
        <v>20435</v>
      </c>
      <c r="C579" s="27">
        <v>44813</v>
      </c>
      <c r="D579" s="28">
        <v>0.88958333333333339</v>
      </c>
      <c r="E579" s="29" t="s">
        <v>169</v>
      </c>
      <c r="F579" s="30" t="s">
        <v>106</v>
      </c>
      <c r="G579" s="31">
        <v>47520</v>
      </c>
      <c r="H579" s="31">
        <v>16460</v>
      </c>
      <c r="I579" s="19">
        <f t="shared" si="79"/>
        <v>31060</v>
      </c>
      <c r="J579" s="20">
        <f t="shared" si="85"/>
        <v>36785250</v>
      </c>
      <c r="K579" s="30" t="s">
        <v>55</v>
      </c>
      <c r="L579" s="32" t="s">
        <v>32</v>
      </c>
      <c r="M579" s="33">
        <v>36</v>
      </c>
      <c r="N579" s="55" t="str">
        <f t="shared" si="87"/>
        <v>T_A</v>
      </c>
      <c r="O579" s="34">
        <v>3505545</v>
      </c>
      <c r="P579" s="27">
        <v>44814</v>
      </c>
      <c r="Q579" s="36">
        <v>0.68680555555555556</v>
      </c>
      <c r="R579" s="37">
        <v>47500</v>
      </c>
      <c r="S579" s="37">
        <v>16370</v>
      </c>
      <c r="T579" s="21">
        <f t="shared" si="80"/>
        <v>31130</v>
      </c>
      <c r="U579" s="22">
        <f t="shared" si="86"/>
        <v>36768720</v>
      </c>
      <c r="V579" s="117" t="s">
        <v>157</v>
      </c>
      <c r="W579" s="118" t="s">
        <v>102</v>
      </c>
      <c r="X579" s="23">
        <f t="shared" si="81"/>
        <v>70</v>
      </c>
      <c r="Y579" s="24">
        <f t="shared" si="82"/>
        <v>2.2537025112685126E-3</v>
      </c>
      <c r="Z579" s="25" t="str">
        <f t="shared" si="83"/>
        <v>Descargado</v>
      </c>
      <c r="AA579" s="25">
        <f t="shared" ca="1" si="84"/>
        <v>0.79722222222335404</v>
      </c>
      <c r="AB579" s="52"/>
    </row>
    <row r="580" spans="1:28" x14ac:dyDescent="0.25">
      <c r="A580" s="12">
        <v>574</v>
      </c>
      <c r="B580" s="26">
        <v>20439</v>
      </c>
      <c r="C580" s="27">
        <v>44813</v>
      </c>
      <c r="D580" s="28">
        <v>0.9</v>
      </c>
      <c r="E580" s="29" t="s">
        <v>202</v>
      </c>
      <c r="F580" s="30" t="s">
        <v>106</v>
      </c>
      <c r="G580" s="31">
        <v>48620</v>
      </c>
      <c r="H580" s="31">
        <v>17600</v>
      </c>
      <c r="I580" s="19">
        <f t="shared" si="79"/>
        <v>31020</v>
      </c>
      <c r="J580" s="20">
        <f t="shared" si="85"/>
        <v>36816270</v>
      </c>
      <c r="K580" s="30" t="s">
        <v>55</v>
      </c>
      <c r="L580" s="32" t="s">
        <v>32</v>
      </c>
      <c r="M580" s="33">
        <v>33</v>
      </c>
      <c r="N580" s="55" t="str">
        <f t="shared" si="87"/>
        <v>T_A</v>
      </c>
      <c r="O580" s="34">
        <v>3505304</v>
      </c>
      <c r="P580" s="27">
        <v>44814</v>
      </c>
      <c r="Q580" s="36">
        <v>0.65416666666666667</v>
      </c>
      <c r="R580" s="37">
        <v>48580</v>
      </c>
      <c r="S580" s="37">
        <v>17460</v>
      </c>
      <c r="T580" s="21">
        <f t="shared" si="80"/>
        <v>31120</v>
      </c>
      <c r="U580" s="22">
        <f t="shared" si="86"/>
        <v>36799840</v>
      </c>
      <c r="V580" s="117" t="s">
        <v>157</v>
      </c>
      <c r="W580" s="118" t="s">
        <v>102</v>
      </c>
      <c r="X580" s="23">
        <f t="shared" si="81"/>
        <v>100</v>
      </c>
      <c r="Y580" s="24">
        <f t="shared" si="82"/>
        <v>3.2237266279819469E-3</v>
      </c>
      <c r="Z580" s="25" t="str">
        <f t="shared" si="83"/>
        <v>Descargado</v>
      </c>
      <c r="AA580" s="25">
        <f t="shared" ca="1" si="84"/>
        <v>0.75416666666569654</v>
      </c>
      <c r="AB580" s="52"/>
    </row>
    <row r="581" spans="1:28" x14ac:dyDescent="0.25">
      <c r="A581" s="12">
        <v>575</v>
      </c>
      <c r="B581" s="26">
        <v>20441</v>
      </c>
      <c r="C581" s="27">
        <v>44813</v>
      </c>
      <c r="D581" s="28">
        <v>0.91319444444444453</v>
      </c>
      <c r="E581" s="29" t="s">
        <v>179</v>
      </c>
      <c r="F581" s="30" t="s">
        <v>106</v>
      </c>
      <c r="G581" s="31">
        <v>48880</v>
      </c>
      <c r="H581" s="31">
        <v>17190</v>
      </c>
      <c r="I581" s="19">
        <f t="shared" si="79"/>
        <v>31690</v>
      </c>
      <c r="J581" s="20">
        <f t="shared" si="85"/>
        <v>36847960</v>
      </c>
      <c r="K581" s="30" t="s">
        <v>55</v>
      </c>
      <c r="L581" s="32" t="s">
        <v>32</v>
      </c>
      <c r="M581" s="33">
        <v>33</v>
      </c>
      <c r="N581" s="55" t="str">
        <f t="shared" si="87"/>
        <v>T_A</v>
      </c>
      <c r="O581" s="34">
        <v>3504904</v>
      </c>
      <c r="P581" s="27">
        <v>44814</v>
      </c>
      <c r="Q581" s="36">
        <v>0.57430555555555551</v>
      </c>
      <c r="R581" s="37">
        <v>48780</v>
      </c>
      <c r="S581" s="37">
        <v>17020</v>
      </c>
      <c r="T581" s="21">
        <f t="shared" si="80"/>
        <v>31760</v>
      </c>
      <c r="U581" s="22">
        <f t="shared" si="86"/>
        <v>36831600</v>
      </c>
      <c r="V581" s="117" t="s">
        <v>157</v>
      </c>
      <c r="W581" s="118" t="s">
        <v>102</v>
      </c>
      <c r="X581" s="23">
        <f t="shared" si="81"/>
        <v>70</v>
      </c>
      <c r="Y581" s="24">
        <f t="shared" si="82"/>
        <v>2.208898706216472E-3</v>
      </c>
      <c r="Z581" s="25" t="str">
        <f t="shared" si="83"/>
        <v>Descargado</v>
      </c>
      <c r="AA581" s="25">
        <f t="shared" ca="1" si="84"/>
        <v>0.66111111111240461</v>
      </c>
      <c r="AB581" s="52"/>
    </row>
    <row r="582" spans="1:28" x14ac:dyDescent="0.25">
      <c r="A582" s="12">
        <v>576</v>
      </c>
      <c r="B582" s="26">
        <v>20446</v>
      </c>
      <c r="C582" s="27">
        <v>44813</v>
      </c>
      <c r="D582" s="28">
        <v>0.92222222222222217</v>
      </c>
      <c r="E582" s="29" t="s">
        <v>301</v>
      </c>
      <c r="F582" s="30" t="s">
        <v>106</v>
      </c>
      <c r="G582" s="31">
        <v>51800</v>
      </c>
      <c r="H582" s="31">
        <v>17390</v>
      </c>
      <c r="I582" s="19">
        <f t="shared" ref="I582:I645" si="88">IF(U582=0,0,(G582-H582))</f>
        <v>34410</v>
      </c>
      <c r="J582" s="20">
        <f t="shared" si="85"/>
        <v>36882370</v>
      </c>
      <c r="K582" s="30" t="s">
        <v>55</v>
      </c>
      <c r="L582" s="32" t="s">
        <v>25</v>
      </c>
      <c r="M582" s="33">
        <v>33</v>
      </c>
      <c r="N582" s="55" t="str">
        <f t="shared" si="87"/>
        <v>T_A</v>
      </c>
      <c r="O582" s="34">
        <v>3504404</v>
      </c>
      <c r="P582" s="27">
        <v>44814</v>
      </c>
      <c r="Q582" s="36">
        <v>0.49513888888888885</v>
      </c>
      <c r="R582" s="37">
        <v>51760</v>
      </c>
      <c r="S582" s="37">
        <v>17320</v>
      </c>
      <c r="T582" s="21">
        <f t="shared" ref="T582:T645" si="89">R582-S582</f>
        <v>34440</v>
      </c>
      <c r="U582" s="22">
        <f t="shared" si="86"/>
        <v>36866040</v>
      </c>
      <c r="V582" s="117" t="s">
        <v>157</v>
      </c>
      <c r="W582" s="118" t="s">
        <v>102</v>
      </c>
      <c r="X582" s="23">
        <f t="shared" ref="X582:X645" si="90">IF(T582&gt;0,IF((T582-I582)=0,0.00001,(T582-I582)),0)</f>
        <v>30</v>
      </c>
      <c r="Y582" s="24">
        <f t="shared" ref="Y582:Y645" si="91">(T582-I582)/I582</f>
        <v>8.7183958151700091E-4</v>
      </c>
      <c r="Z582" s="25" t="str">
        <f t="shared" ref="Z582:Z645" si="92">IF(E582&gt;0,IF((P582+Q582)&gt;0,"Descargado","En Transito"),"")</f>
        <v>Descargado</v>
      </c>
      <c r="AA582" s="25">
        <f t="shared" ref="AA582:AA645" ca="1" si="93">IF(E582&gt;0,IF(P582=0,((NOW())-(C582+D582)),((P582+Q582)-(C582+D582))),"")</f>
        <v>0.57291666666424135</v>
      </c>
      <c r="AB582" s="52"/>
    </row>
    <row r="583" spans="1:28" x14ac:dyDescent="0.25">
      <c r="A583" s="12">
        <v>577</v>
      </c>
      <c r="B583" s="26">
        <v>20447</v>
      </c>
      <c r="C583" s="27">
        <v>44813</v>
      </c>
      <c r="D583" s="28">
        <v>0.93194444444444446</v>
      </c>
      <c r="E583" s="29" t="s">
        <v>293</v>
      </c>
      <c r="F583" s="30" t="s">
        <v>106</v>
      </c>
      <c r="G583" s="31">
        <v>52020</v>
      </c>
      <c r="H583" s="31">
        <v>18250</v>
      </c>
      <c r="I583" s="19">
        <f t="shared" si="88"/>
        <v>33770</v>
      </c>
      <c r="J583" s="20">
        <f t="shared" ref="J583:J646" si="94">IF(I583&gt;0,(I583+J582),0)</f>
        <v>36916140</v>
      </c>
      <c r="K583" s="30" t="s">
        <v>55</v>
      </c>
      <c r="L583" s="32" t="s">
        <v>25</v>
      </c>
      <c r="M583" s="33">
        <v>33</v>
      </c>
      <c r="N583" s="55" t="str">
        <f t="shared" si="87"/>
        <v>T_A</v>
      </c>
      <c r="O583" s="34">
        <v>3505104</v>
      </c>
      <c r="P583" s="27">
        <v>44814</v>
      </c>
      <c r="Q583" s="36">
        <v>0.61458333333333337</v>
      </c>
      <c r="R583" s="37">
        <v>52120</v>
      </c>
      <c r="S583" s="37">
        <v>18360</v>
      </c>
      <c r="T583" s="21">
        <f t="shared" si="89"/>
        <v>33760</v>
      </c>
      <c r="U583" s="22">
        <f t="shared" ref="U583:U646" si="95">IF(T583&gt;0,(T583+U582),0)</f>
        <v>36899800</v>
      </c>
      <c r="V583" s="117" t="s">
        <v>157</v>
      </c>
      <c r="W583" s="118" t="s">
        <v>102</v>
      </c>
      <c r="X583" s="23">
        <f t="shared" si="90"/>
        <v>-10</v>
      </c>
      <c r="Y583" s="24">
        <f t="shared" si="91"/>
        <v>-2.9612081729345571E-4</v>
      </c>
      <c r="Z583" s="25" t="str">
        <f t="shared" si="92"/>
        <v>Descargado</v>
      </c>
      <c r="AA583" s="25">
        <f t="shared" ca="1" si="93"/>
        <v>0.68263888889487134</v>
      </c>
      <c r="AB583" s="52"/>
    </row>
    <row r="584" spans="1:28" x14ac:dyDescent="0.25">
      <c r="A584" s="12">
        <v>578</v>
      </c>
      <c r="B584" s="26">
        <v>20451</v>
      </c>
      <c r="C584" s="27">
        <v>44813</v>
      </c>
      <c r="D584" s="28">
        <v>0.9472222222222223</v>
      </c>
      <c r="E584" s="29" t="s">
        <v>201</v>
      </c>
      <c r="F584" s="30" t="s">
        <v>106</v>
      </c>
      <c r="G584" s="31">
        <v>48980</v>
      </c>
      <c r="H584" s="31">
        <v>17670</v>
      </c>
      <c r="I584" s="19">
        <f t="shared" si="88"/>
        <v>31310</v>
      </c>
      <c r="J584" s="20">
        <f t="shared" si="94"/>
        <v>36947450</v>
      </c>
      <c r="K584" s="30" t="s">
        <v>55</v>
      </c>
      <c r="L584" s="32" t="s">
        <v>32</v>
      </c>
      <c r="M584" s="33">
        <v>33</v>
      </c>
      <c r="N584" s="55" t="str">
        <f t="shared" si="87"/>
        <v>T_A</v>
      </c>
      <c r="O584" s="34">
        <v>3505164</v>
      </c>
      <c r="P584" s="27">
        <v>44814</v>
      </c>
      <c r="Q584" s="36">
        <v>0.64861111111111114</v>
      </c>
      <c r="R584" s="37">
        <v>49020</v>
      </c>
      <c r="S584" s="37">
        <v>17580</v>
      </c>
      <c r="T584" s="21">
        <f t="shared" si="89"/>
        <v>31440</v>
      </c>
      <c r="U584" s="22">
        <f t="shared" si="95"/>
        <v>36931240</v>
      </c>
      <c r="V584" s="117" t="s">
        <v>157</v>
      </c>
      <c r="W584" s="118" t="s">
        <v>102</v>
      </c>
      <c r="X584" s="23">
        <f t="shared" si="90"/>
        <v>130</v>
      </c>
      <c r="Y584" s="24">
        <f t="shared" si="91"/>
        <v>4.15202810603641E-3</v>
      </c>
      <c r="Z584" s="25" t="str">
        <f t="shared" si="92"/>
        <v>Descargado</v>
      </c>
      <c r="AA584" s="25">
        <f t="shared" ca="1" si="93"/>
        <v>0.70138888888322981</v>
      </c>
      <c r="AB584" s="52"/>
    </row>
    <row r="585" spans="1:28" x14ac:dyDescent="0.25">
      <c r="A585" s="12">
        <v>579</v>
      </c>
      <c r="B585" s="26">
        <v>20452</v>
      </c>
      <c r="C585" s="27">
        <v>44813</v>
      </c>
      <c r="D585" s="28">
        <v>0.96875</v>
      </c>
      <c r="E585" s="29" t="s">
        <v>167</v>
      </c>
      <c r="F585" s="30" t="s">
        <v>106</v>
      </c>
      <c r="G585" s="31">
        <v>48180</v>
      </c>
      <c r="H585" s="31">
        <v>17260</v>
      </c>
      <c r="I585" s="19">
        <f t="shared" si="88"/>
        <v>30920</v>
      </c>
      <c r="J585" s="20">
        <f t="shared" si="94"/>
        <v>36978370</v>
      </c>
      <c r="K585" s="30" t="s">
        <v>55</v>
      </c>
      <c r="L585" s="32" t="s">
        <v>32</v>
      </c>
      <c r="M585" s="33">
        <v>33</v>
      </c>
      <c r="N585" s="55" t="str">
        <f t="shared" ref="N585:N648" si="96">IF(R585=0,"",IF(K585="0X50  MM T 2","T_B",IF(K585="0X50  MM T 1","T_A",IF(K585="TERMICO 0X50","T_CMAX",IF(K585="0X50  MM T 4","T_D",IF(K585="0X50  MM T 3","T_C",IF(K585="0X12  MM T 1","T_A1",IF(K585="0X50 MM","CNR",""))))))))</f>
        <v>T_A</v>
      </c>
      <c r="O585" s="34">
        <v>3505324</v>
      </c>
      <c r="P585" s="27">
        <v>44814</v>
      </c>
      <c r="Q585" s="36">
        <v>0.65833333333333333</v>
      </c>
      <c r="R585" s="37">
        <v>48040</v>
      </c>
      <c r="S585" s="37">
        <v>17170</v>
      </c>
      <c r="T585" s="21">
        <f t="shared" si="89"/>
        <v>30870</v>
      </c>
      <c r="U585" s="22">
        <f t="shared" si="95"/>
        <v>36962110</v>
      </c>
      <c r="V585" s="117" t="s">
        <v>157</v>
      </c>
      <c r="W585" s="118" t="s">
        <v>102</v>
      </c>
      <c r="X585" s="23">
        <f t="shared" si="90"/>
        <v>-50</v>
      </c>
      <c r="Y585" s="24">
        <f t="shared" si="91"/>
        <v>-1.6170763260025874E-3</v>
      </c>
      <c r="Z585" s="25" t="str">
        <f t="shared" si="92"/>
        <v>Descargado</v>
      </c>
      <c r="AA585" s="25">
        <f t="shared" ca="1" si="93"/>
        <v>0.68958333333284827</v>
      </c>
      <c r="AB585" s="52"/>
    </row>
    <row r="586" spans="1:28" x14ac:dyDescent="0.25">
      <c r="A586" s="12">
        <v>580</v>
      </c>
      <c r="B586" s="26">
        <v>20460</v>
      </c>
      <c r="C586" s="27">
        <v>44813</v>
      </c>
      <c r="D586" s="28">
        <v>0.97777777777777775</v>
      </c>
      <c r="E586" s="29" t="s">
        <v>310</v>
      </c>
      <c r="F586" s="30" t="s">
        <v>106</v>
      </c>
      <c r="G586" s="31">
        <v>51880</v>
      </c>
      <c r="H586" s="31">
        <v>18320</v>
      </c>
      <c r="I586" s="19">
        <f t="shared" si="88"/>
        <v>33560</v>
      </c>
      <c r="J586" s="20">
        <f t="shared" si="94"/>
        <v>37011930</v>
      </c>
      <c r="K586" s="30" t="s">
        <v>55</v>
      </c>
      <c r="L586" s="32" t="s">
        <v>25</v>
      </c>
      <c r="M586" s="33">
        <v>33</v>
      </c>
      <c r="N586" s="55" t="str">
        <f t="shared" si="96"/>
        <v>T_A</v>
      </c>
      <c r="O586" s="34">
        <v>3506064</v>
      </c>
      <c r="P586" s="27">
        <v>44814</v>
      </c>
      <c r="Q586" s="36">
        <v>0.84236111111111101</v>
      </c>
      <c r="R586" s="37">
        <v>51760</v>
      </c>
      <c r="S586" s="37">
        <v>18220</v>
      </c>
      <c r="T586" s="21">
        <f t="shared" si="89"/>
        <v>33540</v>
      </c>
      <c r="U586" s="22">
        <f t="shared" si="95"/>
        <v>36995650</v>
      </c>
      <c r="V586" s="117" t="s">
        <v>157</v>
      </c>
      <c r="W586" s="118" t="s">
        <v>102</v>
      </c>
      <c r="X586" s="23">
        <f t="shared" si="90"/>
        <v>-20</v>
      </c>
      <c r="Y586" s="24">
        <f t="shared" si="91"/>
        <v>-5.9594755661501785E-4</v>
      </c>
      <c r="Z586" s="25" t="str">
        <f t="shared" si="92"/>
        <v>Descargado</v>
      </c>
      <c r="AA586" s="25">
        <f t="shared" ca="1" si="93"/>
        <v>0.86458333333575865</v>
      </c>
      <c r="AB586" s="52"/>
    </row>
    <row r="587" spans="1:28" x14ac:dyDescent="0.25">
      <c r="A587" s="12">
        <v>581</v>
      </c>
      <c r="B587" s="26">
        <v>20461</v>
      </c>
      <c r="C587" s="27">
        <v>44813</v>
      </c>
      <c r="D587" s="28">
        <v>0.98749999999999993</v>
      </c>
      <c r="E587" s="29" t="s">
        <v>161</v>
      </c>
      <c r="F587" s="30" t="s">
        <v>106</v>
      </c>
      <c r="G587" s="31">
        <v>48860</v>
      </c>
      <c r="H587" s="31">
        <v>17300</v>
      </c>
      <c r="I587" s="19">
        <f t="shared" si="88"/>
        <v>31560</v>
      </c>
      <c r="J587" s="20">
        <f t="shared" si="94"/>
        <v>37043490</v>
      </c>
      <c r="K587" s="30" t="s">
        <v>55</v>
      </c>
      <c r="L587" s="32" t="s">
        <v>32</v>
      </c>
      <c r="M587" s="33">
        <v>33</v>
      </c>
      <c r="N587" s="55" t="str">
        <f t="shared" si="96"/>
        <v>T_A</v>
      </c>
      <c r="O587" s="34">
        <v>3505184</v>
      </c>
      <c r="P587" s="27">
        <v>44814</v>
      </c>
      <c r="Q587" s="36">
        <v>0.64930555555555558</v>
      </c>
      <c r="R587" s="37">
        <v>48720</v>
      </c>
      <c r="S587" s="37">
        <v>17150</v>
      </c>
      <c r="T587" s="21">
        <f t="shared" si="89"/>
        <v>31570</v>
      </c>
      <c r="U587" s="22">
        <f t="shared" si="95"/>
        <v>37027220</v>
      </c>
      <c r="V587" s="117" t="s">
        <v>157</v>
      </c>
      <c r="W587" s="118" t="s">
        <v>102</v>
      </c>
      <c r="X587" s="23">
        <f t="shared" si="90"/>
        <v>10</v>
      </c>
      <c r="Y587" s="24">
        <f t="shared" si="91"/>
        <v>3.1685678073510771E-4</v>
      </c>
      <c r="Z587" s="25" t="str">
        <f t="shared" si="92"/>
        <v>Descargado</v>
      </c>
      <c r="AA587" s="25">
        <f t="shared" ca="1" si="93"/>
        <v>0.66180555555183673</v>
      </c>
      <c r="AB587" s="52"/>
    </row>
    <row r="588" spans="1:28" x14ac:dyDescent="0.25">
      <c r="A588" s="12">
        <v>582</v>
      </c>
      <c r="B588" s="26">
        <v>20467</v>
      </c>
      <c r="C588" s="27">
        <v>44813</v>
      </c>
      <c r="D588" s="28">
        <v>0.99444444444444446</v>
      </c>
      <c r="E588" s="29" t="s">
        <v>254</v>
      </c>
      <c r="F588" s="30" t="s">
        <v>106</v>
      </c>
      <c r="G588" s="31">
        <v>48260</v>
      </c>
      <c r="H588" s="31">
        <v>17190</v>
      </c>
      <c r="I588" s="19">
        <f t="shared" si="88"/>
        <v>31070</v>
      </c>
      <c r="J588" s="20">
        <f t="shared" si="94"/>
        <v>37074560</v>
      </c>
      <c r="K588" s="30" t="s">
        <v>55</v>
      </c>
      <c r="L588" s="32" t="s">
        <v>32</v>
      </c>
      <c r="M588" s="33">
        <v>33</v>
      </c>
      <c r="N588" s="55" t="str">
        <f t="shared" si="96"/>
        <v>T_A</v>
      </c>
      <c r="O588" s="34">
        <v>3504924</v>
      </c>
      <c r="P588" s="27">
        <v>44814</v>
      </c>
      <c r="Q588" s="36">
        <v>0.57777777777777783</v>
      </c>
      <c r="R588" s="37">
        <v>48140</v>
      </c>
      <c r="S588" s="37">
        <v>17020</v>
      </c>
      <c r="T588" s="21">
        <f t="shared" si="89"/>
        <v>31120</v>
      </c>
      <c r="U588" s="22">
        <f t="shared" si="95"/>
        <v>37058340</v>
      </c>
      <c r="V588" s="117" t="s">
        <v>157</v>
      </c>
      <c r="W588" s="118" t="s">
        <v>102</v>
      </c>
      <c r="X588" s="23">
        <f t="shared" si="90"/>
        <v>50</v>
      </c>
      <c r="Y588" s="24">
        <f t="shared" si="91"/>
        <v>1.6092693916961698E-3</v>
      </c>
      <c r="Z588" s="25" t="str">
        <f t="shared" si="92"/>
        <v>Descargado</v>
      </c>
      <c r="AA588" s="25">
        <f t="shared" ca="1" si="93"/>
        <v>0.58333333333575865</v>
      </c>
      <c r="AB588" s="52"/>
    </row>
    <row r="589" spans="1:28" x14ac:dyDescent="0.25">
      <c r="A589" s="12">
        <v>583</v>
      </c>
      <c r="B589" s="26">
        <v>20468</v>
      </c>
      <c r="C589" s="27">
        <v>44814</v>
      </c>
      <c r="D589" s="28">
        <v>4.1666666666666666E-3</v>
      </c>
      <c r="E589" s="29" t="s">
        <v>180</v>
      </c>
      <c r="F589" s="30" t="s">
        <v>106</v>
      </c>
      <c r="G589" s="31">
        <v>48680</v>
      </c>
      <c r="H589" s="31">
        <v>17290</v>
      </c>
      <c r="I589" s="19">
        <f t="shared" si="88"/>
        <v>31390</v>
      </c>
      <c r="J589" s="20">
        <f t="shared" si="94"/>
        <v>37105950</v>
      </c>
      <c r="K589" s="30" t="s">
        <v>55</v>
      </c>
      <c r="L589" s="32" t="s">
        <v>32</v>
      </c>
      <c r="M589" s="33">
        <v>36</v>
      </c>
      <c r="N589" s="55" t="str">
        <f t="shared" si="96"/>
        <v>T_A</v>
      </c>
      <c r="O589" s="34">
        <v>3507184</v>
      </c>
      <c r="P589" s="27">
        <v>44815</v>
      </c>
      <c r="Q589" s="36">
        <v>0.41111111111111115</v>
      </c>
      <c r="R589" s="37">
        <v>48680</v>
      </c>
      <c r="S589" s="37">
        <v>17210</v>
      </c>
      <c r="T589" s="21">
        <f t="shared" si="89"/>
        <v>31470</v>
      </c>
      <c r="U589" s="22">
        <f t="shared" si="95"/>
        <v>37089810</v>
      </c>
      <c r="V589" s="117" t="s">
        <v>157</v>
      </c>
      <c r="W589" s="118" t="s">
        <v>102</v>
      </c>
      <c r="X589" s="23">
        <f t="shared" si="90"/>
        <v>80</v>
      </c>
      <c r="Y589" s="24">
        <f t="shared" si="91"/>
        <v>2.5485823510672189E-3</v>
      </c>
      <c r="Z589" s="25" t="str">
        <f t="shared" si="92"/>
        <v>Descargado</v>
      </c>
      <c r="AA589" s="25">
        <f t="shared" ca="1" si="93"/>
        <v>1.4069444444467081</v>
      </c>
      <c r="AB589" s="52"/>
    </row>
    <row r="590" spans="1:28" x14ac:dyDescent="0.25">
      <c r="A590" s="12">
        <v>584</v>
      </c>
      <c r="B590" s="26">
        <v>20483</v>
      </c>
      <c r="C590" s="27">
        <v>44814</v>
      </c>
      <c r="D590" s="28">
        <v>8.5416666666666655E-2</v>
      </c>
      <c r="E590" s="29" t="s">
        <v>321</v>
      </c>
      <c r="F590" s="30" t="s">
        <v>106</v>
      </c>
      <c r="G590" s="31">
        <v>52280</v>
      </c>
      <c r="H590" s="31">
        <v>18740</v>
      </c>
      <c r="I590" s="19">
        <f t="shared" si="88"/>
        <v>33540</v>
      </c>
      <c r="J590" s="20">
        <f t="shared" si="94"/>
        <v>37139490</v>
      </c>
      <c r="K590" s="30" t="s">
        <v>55</v>
      </c>
      <c r="L590" s="32" t="s">
        <v>25</v>
      </c>
      <c r="M590" s="33">
        <v>36</v>
      </c>
      <c r="N590" s="55" t="str">
        <f t="shared" si="96"/>
        <v>T_A</v>
      </c>
      <c r="O590" s="34">
        <v>3505764</v>
      </c>
      <c r="P590" s="27">
        <v>44814</v>
      </c>
      <c r="Q590" s="36">
        <v>0.75763888888888886</v>
      </c>
      <c r="R590" s="37">
        <v>52280</v>
      </c>
      <c r="S590" s="37">
        <v>18580</v>
      </c>
      <c r="T590" s="21">
        <f t="shared" si="89"/>
        <v>33700</v>
      </c>
      <c r="U590" s="22">
        <f t="shared" si="95"/>
        <v>37123510</v>
      </c>
      <c r="V590" s="117" t="s">
        <v>157</v>
      </c>
      <c r="W590" s="118" t="s">
        <v>102</v>
      </c>
      <c r="X590" s="23">
        <f t="shared" si="90"/>
        <v>160</v>
      </c>
      <c r="Y590" s="24">
        <f t="shared" si="91"/>
        <v>4.7704233750745376E-3</v>
      </c>
      <c r="Z590" s="25" t="str">
        <f t="shared" si="92"/>
        <v>Descargado</v>
      </c>
      <c r="AA590" s="25">
        <f t="shared" ca="1" si="93"/>
        <v>0.67222222222335404</v>
      </c>
      <c r="AB590" s="52"/>
    </row>
    <row r="591" spans="1:28" x14ac:dyDescent="0.25">
      <c r="A591" s="12">
        <v>585</v>
      </c>
      <c r="B591" s="26">
        <v>20484</v>
      </c>
      <c r="C591" s="27">
        <v>44814</v>
      </c>
      <c r="D591" s="28">
        <v>9.5833333333333326E-2</v>
      </c>
      <c r="E591" s="29" t="s">
        <v>168</v>
      </c>
      <c r="F591" s="30" t="s">
        <v>106</v>
      </c>
      <c r="G591" s="31">
        <v>47920</v>
      </c>
      <c r="H591" s="31">
        <v>17600</v>
      </c>
      <c r="I591" s="19">
        <f t="shared" si="88"/>
        <v>30320</v>
      </c>
      <c r="J591" s="20">
        <f t="shared" si="94"/>
        <v>37169810</v>
      </c>
      <c r="K591" s="30" t="s">
        <v>55</v>
      </c>
      <c r="L591" s="32" t="s">
        <v>32</v>
      </c>
      <c r="M591" s="33">
        <v>33</v>
      </c>
      <c r="N591" s="55" t="str">
        <f t="shared" si="96"/>
        <v>T_A</v>
      </c>
      <c r="O591" s="34">
        <v>3505144</v>
      </c>
      <c r="P591" s="27">
        <v>44814</v>
      </c>
      <c r="Q591" s="36">
        <v>0.625</v>
      </c>
      <c r="R591" s="37">
        <v>47880</v>
      </c>
      <c r="S591" s="37">
        <v>17320</v>
      </c>
      <c r="T591" s="21">
        <f t="shared" si="89"/>
        <v>30560</v>
      </c>
      <c r="U591" s="22">
        <f t="shared" si="95"/>
        <v>37154070</v>
      </c>
      <c r="V591" s="117" t="s">
        <v>157</v>
      </c>
      <c r="W591" s="118" t="s">
        <v>102</v>
      </c>
      <c r="X591" s="23">
        <f t="shared" si="90"/>
        <v>240</v>
      </c>
      <c r="Y591" s="24">
        <f t="shared" si="91"/>
        <v>7.9155672823219003E-3</v>
      </c>
      <c r="Z591" s="25" t="str">
        <f t="shared" si="92"/>
        <v>Descargado</v>
      </c>
      <c r="AA591" s="25">
        <f t="shared" ca="1" si="93"/>
        <v>0.52916666666715173</v>
      </c>
      <c r="AB591" s="52"/>
    </row>
    <row r="592" spans="1:28" x14ac:dyDescent="0.25">
      <c r="A592" s="12">
        <v>586</v>
      </c>
      <c r="B592" s="26">
        <v>20485</v>
      </c>
      <c r="C592" s="27">
        <v>44814</v>
      </c>
      <c r="D592" s="28">
        <v>0.10347222222222223</v>
      </c>
      <c r="E592" s="29" t="s">
        <v>213</v>
      </c>
      <c r="F592" s="30" t="s">
        <v>106</v>
      </c>
      <c r="G592" s="31">
        <v>52320</v>
      </c>
      <c r="H592" s="31">
        <v>18220</v>
      </c>
      <c r="I592" s="19">
        <f t="shared" si="88"/>
        <v>34100</v>
      </c>
      <c r="J592" s="20">
        <f t="shared" si="94"/>
        <v>37203910</v>
      </c>
      <c r="K592" s="30" t="s">
        <v>55</v>
      </c>
      <c r="L592" s="32" t="s">
        <v>33</v>
      </c>
      <c r="M592" s="33">
        <v>36</v>
      </c>
      <c r="N592" s="55" t="str">
        <f t="shared" si="96"/>
        <v>T_A</v>
      </c>
      <c r="O592" s="34">
        <v>3505624</v>
      </c>
      <c r="P592" s="27">
        <v>44814</v>
      </c>
      <c r="Q592" s="36">
        <v>0.71250000000000002</v>
      </c>
      <c r="R592" s="37">
        <v>52260</v>
      </c>
      <c r="S592" s="37">
        <v>18150</v>
      </c>
      <c r="T592" s="21">
        <f t="shared" si="89"/>
        <v>34110</v>
      </c>
      <c r="U592" s="22">
        <f t="shared" si="95"/>
        <v>37188180</v>
      </c>
      <c r="V592" s="117" t="s">
        <v>157</v>
      </c>
      <c r="W592" s="118" t="s">
        <v>102</v>
      </c>
      <c r="X592" s="23">
        <f t="shared" si="90"/>
        <v>10</v>
      </c>
      <c r="Y592" s="24">
        <f t="shared" si="91"/>
        <v>2.9325513196480938E-4</v>
      </c>
      <c r="Z592" s="25" t="str">
        <f t="shared" si="92"/>
        <v>Descargado</v>
      </c>
      <c r="AA592" s="25">
        <f t="shared" ca="1" si="93"/>
        <v>0.60902777777664596</v>
      </c>
      <c r="AB592" s="52"/>
    </row>
    <row r="593" spans="1:28" x14ac:dyDescent="0.25">
      <c r="A593" s="12">
        <v>587</v>
      </c>
      <c r="B593" s="26">
        <v>20486</v>
      </c>
      <c r="C593" s="27">
        <v>44814</v>
      </c>
      <c r="D593" s="28">
        <v>0.14305555555555557</v>
      </c>
      <c r="E593" s="29" t="s">
        <v>335</v>
      </c>
      <c r="F593" s="30" t="s">
        <v>106</v>
      </c>
      <c r="G593" s="31">
        <v>50720</v>
      </c>
      <c r="H593" s="31">
        <v>17960</v>
      </c>
      <c r="I593" s="19">
        <f t="shared" si="88"/>
        <v>32760</v>
      </c>
      <c r="J593" s="20">
        <f t="shared" si="94"/>
        <v>37236670</v>
      </c>
      <c r="K593" s="30" t="s">
        <v>55</v>
      </c>
      <c r="L593" s="32" t="s">
        <v>25</v>
      </c>
      <c r="M593" s="33">
        <v>36</v>
      </c>
      <c r="N593" s="55" t="str">
        <f t="shared" si="96"/>
        <v>T_A</v>
      </c>
      <c r="O593" s="34">
        <v>3506364</v>
      </c>
      <c r="P593" s="27">
        <v>44814</v>
      </c>
      <c r="Q593" s="36">
        <v>0.9472222222222223</v>
      </c>
      <c r="R593" s="37">
        <v>50380</v>
      </c>
      <c r="S593" s="37">
        <v>17830</v>
      </c>
      <c r="T593" s="21">
        <f t="shared" si="89"/>
        <v>32550</v>
      </c>
      <c r="U593" s="22">
        <f t="shared" si="95"/>
        <v>37220730</v>
      </c>
      <c r="V593" s="117" t="s">
        <v>157</v>
      </c>
      <c r="W593" s="118" t="s">
        <v>102</v>
      </c>
      <c r="X593" s="23">
        <f t="shared" si="90"/>
        <v>-210</v>
      </c>
      <c r="Y593" s="24">
        <f t="shared" si="91"/>
        <v>-6.41025641025641E-3</v>
      </c>
      <c r="Z593" s="25" t="str">
        <f t="shared" si="92"/>
        <v>Descargado</v>
      </c>
      <c r="AA593" s="25">
        <f t="shared" ca="1" si="93"/>
        <v>0.80416666666860692</v>
      </c>
      <c r="AB593" s="52"/>
    </row>
    <row r="594" spans="1:28" x14ac:dyDescent="0.25">
      <c r="A594" s="12">
        <v>588</v>
      </c>
      <c r="B594" s="26">
        <v>20487</v>
      </c>
      <c r="C594" s="27">
        <v>44814</v>
      </c>
      <c r="D594" s="28">
        <v>0.15208333333333332</v>
      </c>
      <c r="E594" s="29" t="s">
        <v>273</v>
      </c>
      <c r="F594" s="30" t="s">
        <v>106</v>
      </c>
      <c r="G594" s="31">
        <v>52060</v>
      </c>
      <c r="H594" s="31">
        <v>17720</v>
      </c>
      <c r="I594" s="19">
        <f t="shared" si="88"/>
        <v>34340</v>
      </c>
      <c r="J594" s="20">
        <f t="shared" si="94"/>
        <v>37271010</v>
      </c>
      <c r="K594" s="30" t="s">
        <v>55</v>
      </c>
      <c r="L594" s="32" t="s">
        <v>33</v>
      </c>
      <c r="M594" s="33">
        <v>36</v>
      </c>
      <c r="N594" s="55" t="str">
        <f t="shared" si="96"/>
        <v>T_A</v>
      </c>
      <c r="O594" s="34">
        <v>3505744</v>
      </c>
      <c r="P594" s="27">
        <v>44814</v>
      </c>
      <c r="Q594" s="36">
        <v>0.75</v>
      </c>
      <c r="R594" s="37">
        <v>52160</v>
      </c>
      <c r="S594" s="37">
        <v>17870</v>
      </c>
      <c r="T594" s="21">
        <f t="shared" si="89"/>
        <v>34290</v>
      </c>
      <c r="U594" s="22">
        <f t="shared" si="95"/>
        <v>37255020</v>
      </c>
      <c r="V594" s="117" t="s">
        <v>157</v>
      </c>
      <c r="W594" s="118" t="s">
        <v>102</v>
      </c>
      <c r="X594" s="23">
        <f t="shared" si="90"/>
        <v>-50</v>
      </c>
      <c r="Y594" s="24">
        <f t="shared" si="91"/>
        <v>-1.4560279557367501E-3</v>
      </c>
      <c r="Z594" s="25" t="str">
        <f t="shared" si="92"/>
        <v>Descargado</v>
      </c>
      <c r="AA594" s="25">
        <f t="shared" ca="1" si="93"/>
        <v>0.59791666666569654</v>
      </c>
      <c r="AB594" s="52"/>
    </row>
    <row r="595" spans="1:28" x14ac:dyDescent="0.25">
      <c r="A595" s="12">
        <v>589</v>
      </c>
      <c r="B595" s="26">
        <v>20488</v>
      </c>
      <c r="C595" s="27">
        <v>44814</v>
      </c>
      <c r="D595" s="28">
        <v>0.17986111111111111</v>
      </c>
      <c r="E595" s="29" t="s">
        <v>245</v>
      </c>
      <c r="F595" s="30" t="s">
        <v>106</v>
      </c>
      <c r="G595" s="31">
        <v>52360</v>
      </c>
      <c r="H595" s="31">
        <v>18940</v>
      </c>
      <c r="I595" s="19">
        <f t="shared" si="88"/>
        <v>33420</v>
      </c>
      <c r="J595" s="20">
        <f t="shared" si="94"/>
        <v>37304430</v>
      </c>
      <c r="K595" s="30" t="s">
        <v>55</v>
      </c>
      <c r="L595" s="32" t="s">
        <v>25</v>
      </c>
      <c r="M595" s="33">
        <v>36</v>
      </c>
      <c r="N595" s="55" t="str">
        <f t="shared" si="96"/>
        <v>T_A</v>
      </c>
      <c r="O595" s="34">
        <v>3505844</v>
      </c>
      <c r="P595" s="27">
        <v>44814</v>
      </c>
      <c r="Q595" s="36">
        <v>0.76458333333333339</v>
      </c>
      <c r="R595" s="37">
        <v>52260</v>
      </c>
      <c r="S595" s="37">
        <v>18820</v>
      </c>
      <c r="T595" s="21">
        <f t="shared" si="89"/>
        <v>33440</v>
      </c>
      <c r="U595" s="22">
        <f t="shared" si="95"/>
        <v>37288460</v>
      </c>
      <c r="V595" s="117" t="s">
        <v>157</v>
      </c>
      <c r="W595" s="118" t="s">
        <v>102</v>
      </c>
      <c r="X595" s="23">
        <f t="shared" si="90"/>
        <v>20</v>
      </c>
      <c r="Y595" s="24">
        <f t="shared" si="91"/>
        <v>5.9844404548174744E-4</v>
      </c>
      <c r="Z595" s="25" t="str">
        <f t="shared" si="92"/>
        <v>Descargado</v>
      </c>
      <c r="AA595" s="25">
        <f t="shared" ca="1" si="93"/>
        <v>0.58472222222189885</v>
      </c>
      <c r="AB595" s="52"/>
    </row>
    <row r="596" spans="1:28" x14ac:dyDescent="0.25">
      <c r="A596" s="12">
        <v>590</v>
      </c>
      <c r="B596" s="26">
        <v>20490</v>
      </c>
      <c r="C596" s="27">
        <v>44814</v>
      </c>
      <c r="D596" s="28">
        <v>0.31319444444444444</v>
      </c>
      <c r="E596" s="29" t="s">
        <v>141</v>
      </c>
      <c r="F596" s="30" t="s">
        <v>106</v>
      </c>
      <c r="G596" s="31">
        <v>48420</v>
      </c>
      <c r="H596" s="31">
        <v>17630</v>
      </c>
      <c r="I596" s="19">
        <f t="shared" si="88"/>
        <v>30790</v>
      </c>
      <c r="J596" s="20">
        <f t="shared" si="94"/>
        <v>37335220</v>
      </c>
      <c r="K596" s="30" t="s">
        <v>55</v>
      </c>
      <c r="L596" s="32" t="s">
        <v>32</v>
      </c>
      <c r="M596" s="33">
        <v>36</v>
      </c>
      <c r="N596" s="55" t="str">
        <f t="shared" si="96"/>
        <v>T_A</v>
      </c>
      <c r="O596" s="34">
        <v>3505985</v>
      </c>
      <c r="P596" s="27">
        <v>44814</v>
      </c>
      <c r="Q596" s="36">
        <v>0.79513888888888884</v>
      </c>
      <c r="R596" s="37">
        <v>48420</v>
      </c>
      <c r="S596" s="37">
        <v>17500</v>
      </c>
      <c r="T596" s="21">
        <f t="shared" si="89"/>
        <v>30920</v>
      </c>
      <c r="U596" s="22">
        <f t="shared" si="95"/>
        <v>37319380</v>
      </c>
      <c r="V596" s="117" t="s">
        <v>157</v>
      </c>
      <c r="W596" s="118" t="s">
        <v>102</v>
      </c>
      <c r="X596" s="23">
        <f t="shared" si="90"/>
        <v>130</v>
      </c>
      <c r="Y596" s="24">
        <f t="shared" si="91"/>
        <v>4.2221500487171163E-3</v>
      </c>
      <c r="Z596" s="25" t="str">
        <f t="shared" si="92"/>
        <v>Descargado</v>
      </c>
      <c r="AA596" s="25">
        <f t="shared" ca="1" si="93"/>
        <v>0.48194444444379769</v>
      </c>
      <c r="AB596" s="52"/>
    </row>
    <row r="597" spans="1:28" x14ac:dyDescent="0.25">
      <c r="A597" s="12">
        <v>591</v>
      </c>
      <c r="B597" s="26">
        <v>20491</v>
      </c>
      <c r="C597" s="27">
        <v>44814</v>
      </c>
      <c r="D597" s="28">
        <v>0.31944444444444448</v>
      </c>
      <c r="E597" s="29" t="s">
        <v>217</v>
      </c>
      <c r="F597" s="30" t="s">
        <v>106</v>
      </c>
      <c r="G597" s="31">
        <v>51580</v>
      </c>
      <c r="H597" s="31">
        <v>17350</v>
      </c>
      <c r="I597" s="19">
        <f t="shared" si="88"/>
        <v>34230</v>
      </c>
      <c r="J597" s="20">
        <f t="shared" si="94"/>
        <v>37369450</v>
      </c>
      <c r="K597" s="30" t="s">
        <v>55</v>
      </c>
      <c r="L597" s="32" t="s">
        <v>193</v>
      </c>
      <c r="M597" s="33">
        <v>36</v>
      </c>
      <c r="N597" s="55" t="str">
        <f t="shared" si="96"/>
        <v>T_A</v>
      </c>
      <c r="O597" s="34">
        <v>3505824</v>
      </c>
      <c r="P597" s="27">
        <v>44814</v>
      </c>
      <c r="Q597" s="36">
        <v>0.75555555555555554</v>
      </c>
      <c r="R597" s="37">
        <v>51580</v>
      </c>
      <c r="S597" s="37">
        <v>17410</v>
      </c>
      <c r="T597" s="21">
        <f t="shared" si="89"/>
        <v>34170</v>
      </c>
      <c r="U597" s="22">
        <f t="shared" si="95"/>
        <v>37353550</v>
      </c>
      <c r="V597" s="117" t="s">
        <v>157</v>
      </c>
      <c r="W597" s="118" t="s">
        <v>102</v>
      </c>
      <c r="X597" s="23">
        <f t="shared" si="90"/>
        <v>-60</v>
      </c>
      <c r="Y597" s="24">
        <f t="shared" si="91"/>
        <v>-1.7528483786152498E-3</v>
      </c>
      <c r="Z597" s="25" t="str">
        <f t="shared" si="92"/>
        <v>Descargado</v>
      </c>
      <c r="AA597" s="25">
        <f t="shared" ca="1" si="93"/>
        <v>0.43611111111385981</v>
      </c>
      <c r="AB597" s="52"/>
    </row>
    <row r="598" spans="1:28" x14ac:dyDescent="0.25">
      <c r="A598" s="12">
        <v>592</v>
      </c>
      <c r="B598" s="26">
        <v>20493</v>
      </c>
      <c r="C598" s="27">
        <v>44814</v>
      </c>
      <c r="D598" s="28">
        <v>0.33194444444444443</v>
      </c>
      <c r="E598" s="29" t="s">
        <v>211</v>
      </c>
      <c r="F598" s="30" t="s">
        <v>106</v>
      </c>
      <c r="G598" s="31">
        <v>51640</v>
      </c>
      <c r="H598" s="31">
        <v>17560</v>
      </c>
      <c r="I598" s="19">
        <f t="shared" si="88"/>
        <v>34080</v>
      </c>
      <c r="J598" s="20">
        <f t="shared" si="94"/>
        <v>37403530</v>
      </c>
      <c r="K598" s="30" t="s">
        <v>55</v>
      </c>
      <c r="L598" s="32" t="s">
        <v>193</v>
      </c>
      <c r="M598" s="33">
        <v>36</v>
      </c>
      <c r="N598" s="55" t="str">
        <f t="shared" si="96"/>
        <v>T_A</v>
      </c>
      <c r="O598" s="34">
        <v>3505684</v>
      </c>
      <c r="P598" s="27">
        <v>44814</v>
      </c>
      <c r="Q598" s="36">
        <v>0.71458333333333324</v>
      </c>
      <c r="R598" s="37">
        <v>51720</v>
      </c>
      <c r="S598" s="37">
        <v>17770</v>
      </c>
      <c r="T598" s="21">
        <f t="shared" si="89"/>
        <v>33950</v>
      </c>
      <c r="U598" s="22">
        <f t="shared" si="95"/>
        <v>37387500</v>
      </c>
      <c r="V598" s="117" t="s">
        <v>157</v>
      </c>
      <c r="W598" s="118" t="s">
        <v>102</v>
      </c>
      <c r="X598" s="23">
        <f t="shared" si="90"/>
        <v>-130</v>
      </c>
      <c r="Y598" s="24">
        <f t="shared" si="91"/>
        <v>-3.8145539906103286E-3</v>
      </c>
      <c r="Z598" s="25" t="str">
        <f t="shared" si="92"/>
        <v>Descargado</v>
      </c>
      <c r="AA598" s="25">
        <f t="shared" ca="1" si="93"/>
        <v>0.38263888889196096</v>
      </c>
      <c r="AB598" s="52"/>
    </row>
    <row r="599" spans="1:28" x14ac:dyDescent="0.25">
      <c r="A599" s="12">
        <v>593</v>
      </c>
      <c r="B599" s="26">
        <v>20494</v>
      </c>
      <c r="C599" s="27">
        <v>44814</v>
      </c>
      <c r="D599" s="28">
        <v>0.33402777777777781</v>
      </c>
      <c r="E599" s="29" t="s">
        <v>279</v>
      </c>
      <c r="F599" s="30" t="s">
        <v>106</v>
      </c>
      <c r="G599" s="31">
        <v>52020</v>
      </c>
      <c r="H599" s="31">
        <v>18860</v>
      </c>
      <c r="I599" s="19">
        <f t="shared" si="88"/>
        <v>33160</v>
      </c>
      <c r="J599" s="20">
        <f t="shared" si="94"/>
        <v>37436690</v>
      </c>
      <c r="K599" s="30" t="s">
        <v>55</v>
      </c>
      <c r="L599" s="32" t="s">
        <v>25</v>
      </c>
      <c r="M599" s="33">
        <v>36</v>
      </c>
      <c r="N599" s="55" t="str">
        <f t="shared" si="96"/>
        <v>T_A</v>
      </c>
      <c r="O599" s="34">
        <v>3505904</v>
      </c>
      <c r="P599" s="27">
        <v>44814</v>
      </c>
      <c r="Q599" s="36">
        <v>0.77013888888888893</v>
      </c>
      <c r="R599" s="37">
        <v>52100</v>
      </c>
      <c r="S599" s="37">
        <v>18910</v>
      </c>
      <c r="T599" s="21">
        <f t="shared" si="89"/>
        <v>33190</v>
      </c>
      <c r="U599" s="22">
        <f t="shared" si="95"/>
        <v>37420690</v>
      </c>
      <c r="V599" s="117" t="s">
        <v>157</v>
      </c>
      <c r="W599" s="118" t="s">
        <v>102</v>
      </c>
      <c r="X599" s="23">
        <f t="shared" si="90"/>
        <v>30</v>
      </c>
      <c r="Y599" s="24">
        <f t="shared" si="91"/>
        <v>9.0470446320868516E-4</v>
      </c>
      <c r="Z599" s="25" t="str">
        <f t="shared" si="92"/>
        <v>Descargado</v>
      </c>
      <c r="AA599" s="25">
        <f t="shared" ca="1" si="93"/>
        <v>0.43611111111385981</v>
      </c>
      <c r="AB599" s="52"/>
    </row>
    <row r="600" spans="1:28" x14ac:dyDescent="0.25">
      <c r="A600" s="12">
        <v>594</v>
      </c>
      <c r="B600" s="26">
        <v>20495</v>
      </c>
      <c r="C600" s="27">
        <v>44814</v>
      </c>
      <c r="D600" s="28">
        <v>0.34791666666666665</v>
      </c>
      <c r="E600" s="29" t="s">
        <v>319</v>
      </c>
      <c r="F600" s="30" t="s">
        <v>106</v>
      </c>
      <c r="G600" s="31">
        <v>52380</v>
      </c>
      <c r="H600" s="31">
        <v>17660</v>
      </c>
      <c r="I600" s="19">
        <f t="shared" si="88"/>
        <v>34720</v>
      </c>
      <c r="J600" s="20">
        <f t="shared" si="94"/>
        <v>37471410</v>
      </c>
      <c r="K600" s="30" t="s">
        <v>55</v>
      </c>
      <c r="L600" s="32" t="s">
        <v>25</v>
      </c>
      <c r="M600" s="33">
        <v>36</v>
      </c>
      <c r="N600" s="55" t="str">
        <f t="shared" si="96"/>
        <v>T_A</v>
      </c>
      <c r="O600" s="34">
        <v>3505924</v>
      </c>
      <c r="P600" s="27">
        <v>44814</v>
      </c>
      <c r="Q600" s="36">
        <v>0.77361111111111114</v>
      </c>
      <c r="R600" s="37">
        <v>52320</v>
      </c>
      <c r="S600" s="37">
        <v>17570</v>
      </c>
      <c r="T600" s="21">
        <f t="shared" si="89"/>
        <v>34750</v>
      </c>
      <c r="U600" s="22">
        <f t="shared" si="95"/>
        <v>37455440</v>
      </c>
      <c r="V600" s="117" t="s">
        <v>157</v>
      </c>
      <c r="W600" s="118" t="s">
        <v>102</v>
      </c>
      <c r="X600" s="23">
        <f t="shared" si="90"/>
        <v>30</v>
      </c>
      <c r="Y600" s="24">
        <f t="shared" si="91"/>
        <v>8.6405529953917056E-4</v>
      </c>
      <c r="Z600" s="25" t="str">
        <f t="shared" si="92"/>
        <v>Descargado</v>
      </c>
      <c r="AA600" s="25">
        <f t="shared" ca="1" si="93"/>
        <v>0.4256944444423425</v>
      </c>
      <c r="AB600" s="52"/>
    </row>
    <row r="601" spans="1:28" x14ac:dyDescent="0.25">
      <c r="A601" s="12">
        <v>595</v>
      </c>
      <c r="B601" s="26">
        <v>20496</v>
      </c>
      <c r="C601" s="27">
        <v>44814</v>
      </c>
      <c r="D601" s="28">
        <v>0.36527777777777781</v>
      </c>
      <c r="E601" s="29" t="s">
        <v>312</v>
      </c>
      <c r="F601" s="30" t="s">
        <v>106</v>
      </c>
      <c r="G601" s="31">
        <v>51620</v>
      </c>
      <c r="H601" s="31">
        <v>17750</v>
      </c>
      <c r="I601" s="19">
        <f t="shared" si="88"/>
        <v>33870</v>
      </c>
      <c r="J601" s="20">
        <f t="shared" si="94"/>
        <v>37505280</v>
      </c>
      <c r="K601" s="30" t="s">
        <v>55</v>
      </c>
      <c r="L601" s="32" t="s">
        <v>193</v>
      </c>
      <c r="M601" s="33">
        <v>36</v>
      </c>
      <c r="N601" s="55" t="str">
        <f t="shared" si="96"/>
        <v>T_A</v>
      </c>
      <c r="O601" s="34">
        <v>3505664</v>
      </c>
      <c r="P601" s="27">
        <v>44814</v>
      </c>
      <c r="Q601" s="36">
        <v>0.71388888888888891</v>
      </c>
      <c r="R601" s="37">
        <v>51780</v>
      </c>
      <c r="S601" s="37">
        <v>17920</v>
      </c>
      <c r="T601" s="21">
        <f t="shared" si="89"/>
        <v>33860</v>
      </c>
      <c r="U601" s="22">
        <f t="shared" si="95"/>
        <v>37489300</v>
      </c>
      <c r="V601" s="117" t="s">
        <v>157</v>
      </c>
      <c r="W601" s="118" t="s">
        <v>102</v>
      </c>
      <c r="X601" s="23">
        <f t="shared" si="90"/>
        <v>-10</v>
      </c>
      <c r="Y601" s="24">
        <f t="shared" si="91"/>
        <v>-2.9524653085326248E-4</v>
      </c>
      <c r="Z601" s="25" t="str">
        <f t="shared" si="92"/>
        <v>Descargado</v>
      </c>
      <c r="AA601" s="25">
        <f t="shared" ca="1" si="93"/>
        <v>0.34861111111240461</v>
      </c>
      <c r="AB601" s="52"/>
    </row>
    <row r="602" spans="1:28" x14ac:dyDescent="0.25">
      <c r="A602" s="12">
        <v>596</v>
      </c>
      <c r="B602" s="26">
        <v>20497</v>
      </c>
      <c r="C602" s="27">
        <v>44814</v>
      </c>
      <c r="D602" s="28">
        <v>0.36249999999999999</v>
      </c>
      <c r="E602" s="29" t="s">
        <v>200</v>
      </c>
      <c r="F602" s="30" t="s">
        <v>106</v>
      </c>
      <c r="G602" s="31">
        <v>48680</v>
      </c>
      <c r="H602" s="31">
        <v>17970</v>
      </c>
      <c r="I602" s="19">
        <f t="shared" si="88"/>
        <v>30710</v>
      </c>
      <c r="J602" s="20">
        <f t="shared" si="94"/>
        <v>37535990</v>
      </c>
      <c r="K602" s="30" t="s">
        <v>55</v>
      </c>
      <c r="L602" s="32" t="s">
        <v>32</v>
      </c>
      <c r="M602" s="33">
        <v>36</v>
      </c>
      <c r="N602" s="55" t="str">
        <f t="shared" si="96"/>
        <v>T_A</v>
      </c>
      <c r="O602" s="34">
        <v>3505965</v>
      </c>
      <c r="P602" s="27">
        <v>44814</v>
      </c>
      <c r="Q602" s="36">
        <v>0.78888888888888886</v>
      </c>
      <c r="R602" s="37">
        <v>48540</v>
      </c>
      <c r="S602" s="37">
        <v>17900</v>
      </c>
      <c r="T602" s="21">
        <f t="shared" si="89"/>
        <v>30640</v>
      </c>
      <c r="U602" s="22">
        <f t="shared" si="95"/>
        <v>37519940</v>
      </c>
      <c r="V602" s="117" t="s">
        <v>157</v>
      </c>
      <c r="W602" s="118" t="s">
        <v>102</v>
      </c>
      <c r="X602" s="23">
        <f t="shared" si="90"/>
        <v>-70</v>
      </c>
      <c r="Y602" s="24">
        <f t="shared" si="91"/>
        <v>-2.2793878215564964E-3</v>
      </c>
      <c r="Z602" s="25" t="str">
        <f t="shared" si="92"/>
        <v>Descargado</v>
      </c>
      <c r="AA602" s="25">
        <f t="shared" ca="1" si="93"/>
        <v>0.42638888888905058</v>
      </c>
      <c r="AB602" s="52"/>
    </row>
    <row r="603" spans="1:28" x14ac:dyDescent="0.25">
      <c r="A603" s="12">
        <v>597</v>
      </c>
      <c r="B603" s="26">
        <v>20501</v>
      </c>
      <c r="C603" s="27">
        <v>44814</v>
      </c>
      <c r="D603" s="28">
        <v>0.36874999999999997</v>
      </c>
      <c r="E603" s="29" t="s">
        <v>336</v>
      </c>
      <c r="F603" s="30" t="s">
        <v>106</v>
      </c>
      <c r="G603" s="31">
        <v>51640</v>
      </c>
      <c r="H603" s="31">
        <v>17080</v>
      </c>
      <c r="I603" s="19">
        <f t="shared" si="88"/>
        <v>34560</v>
      </c>
      <c r="J603" s="20">
        <f t="shared" si="94"/>
        <v>37570550</v>
      </c>
      <c r="K603" s="30" t="s">
        <v>69</v>
      </c>
      <c r="L603" s="32" t="s">
        <v>25</v>
      </c>
      <c r="M603" s="33">
        <v>34</v>
      </c>
      <c r="N603" s="55" t="str">
        <f t="shared" si="96"/>
        <v>T_C</v>
      </c>
      <c r="O603" s="34">
        <v>3507504</v>
      </c>
      <c r="P603" s="27">
        <v>44815</v>
      </c>
      <c r="Q603" s="36">
        <v>0.59513888888888888</v>
      </c>
      <c r="R603" s="37">
        <v>51560</v>
      </c>
      <c r="S603" s="37">
        <v>17090</v>
      </c>
      <c r="T603" s="21">
        <f t="shared" si="89"/>
        <v>34470</v>
      </c>
      <c r="U603" s="22">
        <f t="shared" si="95"/>
        <v>37554410</v>
      </c>
      <c r="V603" s="117" t="s">
        <v>158</v>
      </c>
      <c r="W603" s="118" t="s">
        <v>102</v>
      </c>
      <c r="X603" s="23">
        <f t="shared" si="90"/>
        <v>-90</v>
      </c>
      <c r="Y603" s="24">
        <f t="shared" si="91"/>
        <v>-2.6041666666666665E-3</v>
      </c>
      <c r="Z603" s="25" t="str">
        <f t="shared" si="92"/>
        <v>Descargado</v>
      </c>
      <c r="AA603" s="25">
        <f t="shared" ca="1" si="93"/>
        <v>1.226388888884685</v>
      </c>
      <c r="AB603" s="52"/>
    </row>
    <row r="604" spans="1:28" x14ac:dyDescent="0.25">
      <c r="A604" s="12">
        <v>598</v>
      </c>
      <c r="B604" s="26">
        <v>20502</v>
      </c>
      <c r="C604" s="27">
        <v>44814</v>
      </c>
      <c r="D604" s="28">
        <v>0.37638888888888888</v>
      </c>
      <c r="E604" s="29" t="s">
        <v>246</v>
      </c>
      <c r="F604" s="30" t="s">
        <v>106</v>
      </c>
      <c r="G604" s="31">
        <v>51640</v>
      </c>
      <c r="H604" s="31">
        <v>17080</v>
      </c>
      <c r="I604" s="19">
        <f t="shared" si="88"/>
        <v>34560</v>
      </c>
      <c r="J604" s="20">
        <f t="shared" si="94"/>
        <v>37605110</v>
      </c>
      <c r="K604" s="30" t="s">
        <v>69</v>
      </c>
      <c r="L604" s="32" t="s">
        <v>193</v>
      </c>
      <c r="M604" s="33">
        <v>34</v>
      </c>
      <c r="N604" s="55" t="str">
        <f t="shared" si="96"/>
        <v>T_C</v>
      </c>
      <c r="O604" s="34">
        <v>3505884</v>
      </c>
      <c r="P604" s="27">
        <v>44814</v>
      </c>
      <c r="Q604" s="36">
        <v>0.76666666666666661</v>
      </c>
      <c r="R604" s="37">
        <v>51700</v>
      </c>
      <c r="S604" s="37">
        <v>17070</v>
      </c>
      <c r="T604" s="21">
        <f t="shared" si="89"/>
        <v>34630</v>
      </c>
      <c r="U604" s="22">
        <f t="shared" si="95"/>
        <v>37589040</v>
      </c>
      <c r="V604" s="117" t="s">
        <v>158</v>
      </c>
      <c r="W604" s="118" t="s">
        <v>102</v>
      </c>
      <c r="X604" s="23">
        <f t="shared" si="90"/>
        <v>70</v>
      </c>
      <c r="Y604" s="24">
        <f t="shared" si="91"/>
        <v>2.0254629629629629E-3</v>
      </c>
      <c r="Z604" s="25" t="str">
        <f t="shared" si="92"/>
        <v>Descargado</v>
      </c>
      <c r="AA604" s="25">
        <f t="shared" ca="1" si="93"/>
        <v>0.39027777778392192</v>
      </c>
      <c r="AB604" s="52"/>
    </row>
    <row r="605" spans="1:28" x14ac:dyDescent="0.25">
      <c r="A605" s="12">
        <v>599</v>
      </c>
      <c r="B605" s="26">
        <v>20503</v>
      </c>
      <c r="C605" s="27">
        <v>44814</v>
      </c>
      <c r="D605" s="28">
        <v>0.38541666666666669</v>
      </c>
      <c r="E605" s="29" t="s">
        <v>172</v>
      </c>
      <c r="F605" s="30" t="s">
        <v>106</v>
      </c>
      <c r="G605" s="31">
        <v>48200</v>
      </c>
      <c r="H605" s="31">
        <v>16610</v>
      </c>
      <c r="I605" s="19">
        <f t="shared" si="88"/>
        <v>31590</v>
      </c>
      <c r="J605" s="20">
        <f t="shared" si="94"/>
        <v>37636700</v>
      </c>
      <c r="K605" s="30" t="s">
        <v>69</v>
      </c>
      <c r="L605" s="32" t="s">
        <v>32</v>
      </c>
      <c r="M605" s="33">
        <v>34</v>
      </c>
      <c r="N605" s="55" t="str">
        <f t="shared" si="96"/>
        <v>T_C</v>
      </c>
      <c r="O605" s="34">
        <v>3506144</v>
      </c>
      <c r="P605" s="27">
        <v>44814</v>
      </c>
      <c r="Q605" s="36">
        <v>0.8569444444444444</v>
      </c>
      <c r="R605" s="37">
        <v>48380</v>
      </c>
      <c r="S605" s="37">
        <v>16750</v>
      </c>
      <c r="T605" s="21">
        <f t="shared" si="89"/>
        <v>31630</v>
      </c>
      <c r="U605" s="22">
        <f t="shared" si="95"/>
        <v>37620670</v>
      </c>
      <c r="V605" s="117" t="s">
        <v>158</v>
      </c>
      <c r="W605" s="118" t="s">
        <v>102</v>
      </c>
      <c r="X605" s="23">
        <f t="shared" si="90"/>
        <v>40</v>
      </c>
      <c r="Y605" s="24">
        <f t="shared" si="91"/>
        <v>1.2662234884457107E-3</v>
      </c>
      <c r="Z605" s="25" t="str">
        <f t="shared" si="92"/>
        <v>Descargado</v>
      </c>
      <c r="AA605" s="25">
        <f t="shared" ca="1" si="93"/>
        <v>0.47152777777955635</v>
      </c>
      <c r="AB605" s="52"/>
    </row>
    <row r="606" spans="1:28" x14ac:dyDescent="0.25">
      <c r="A606" s="12">
        <v>600</v>
      </c>
      <c r="B606" s="26">
        <v>20514</v>
      </c>
      <c r="C606" s="27">
        <v>44814</v>
      </c>
      <c r="D606" s="28">
        <v>0.41041666666666665</v>
      </c>
      <c r="E606" s="29" t="s">
        <v>178</v>
      </c>
      <c r="F606" s="30" t="s">
        <v>106</v>
      </c>
      <c r="G606" s="31">
        <v>48660</v>
      </c>
      <c r="H606" s="31">
        <v>17420</v>
      </c>
      <c r="I606" s="19">
        <f t="shared" si="88"/>
        <v>31240</v>
      </c>
      <c r="J606" s="20">
        <f t="shared" si="94"/>
        <v>37667940</v>
      </c>
      <c r="K606" s="30" t="s">
        <v>55</v>
      </c>
      <c r="L606" s="32" t="s">
        <v>32</v>
      </c>
      <c r="M606" s="33">
        <v>36</v>
      </c>
      <c r="N606" s="55" t="str">
        <f t="shared" si="96"/>
        <v>T_A</v>
      </c>
      <c r="O606" s="34">
        <v>3506004</v>
      </c>
      <c r="P606" s="27">
        <v>44814</v>
      </c>
      <c r="Q606" s="36">
        <v>0.83958333333333324</v>
      </c>
      <c r="R606" s="37">
        <v>48660</v>
      </c>
      <c r="S606" s="37">
        <v>17370</v>
      </c>
      <c r="T606" s="21">
        <f t="shared" si="89"/>
        <v>31290</v>
      </c>
      <c r="U606" s="22">
        <f t="shared" si="95"/>
        <v>37651960</v>
      </c>
      <c r="V606" s="117" t="s">
        <v>157</v>
      </c>
      <c r="W606" s="118" t="s">
        <v>102</v>
      </c>
      <c r="X606" s="23">
        <f t="shared" si="90"/>
        <v>50</v>
      </c>
      <c r="Y606" s="24">
        <f t="shared" si="91"/>
        <v>1.6005121638924455E-3</v>
      </c>
      <c r="Z606" s="25" t="str">
        <f t="shared" si="92"/>
        <v>Descargado</v>
      </c>
      <c r="AA606" s="25">
        <f t="shared" ca="1" si="93"/>
        <v>0.42916666666860692</v>
      </c>
      <c r="AB606" s="52"/>
    </row>
    <row r="607" spans="1:28" x14ac:dyDescent="0.25">
      <c r="A607" s="12">
        <v>601</v>
      </c>
      <c r="B607" s="26">
        <v>20515</v>
      </c>
      <c r="C607" s="27">
        <v>44814</v>
      </c>
      <c r="D607" s="28">
        <v>0.40625</v>
      </c>
      <c r="E607" s="29" t="s">
        <v>262</v>
      </c>
      <c r="F607" s="30" t="s">
        <v>106</v>
      </c>
      <c r="G607" s="31">
        <v>51760</v>
      </c>
      <c r="H607" s="31">
        <v>18190</v>
      </c>
      <c r="I607" s="19">
        <f t="shared" si="88"/>
        <v>33570</v>
      </c>
      <c r="J607" s="20">
        <f t="shared" si="94"/>
        <v>37701510</v>
      </c>
      <c r="K607" s="30" t="s">
        <v>69</v>
      </c>
      <c r="L607" s="32" t="s">
        <v>25</v>
      </c>
      <c r="M607" s="33">
        <v>34</v>
      </c>
      <c r="N607" s="55" t="str">
        <f t="shared" si="96"/>
        <v>T_C</v>
      </c>
      <c r="O607" s="34">
        <v>3505724</v>
      </c>
      <c r="P607" s="27">
        <v>44814</v>
      </c>
      <c r="Q607" s="36">
        <v>0.7284722222222223</v>
      </c>
      <c r="R607" s="37">
        <v>51700</v>
      </c>
      <c r="S607" s="37">
        <v>18020</v>
      </c>
      <c r="T607" s="21">
        <f t="shared" si="89"/>
        <v>33680</v>
      </c>
      <c r="U607" s="22">
        <f t="shared" si="95"/>
        <v>37685640</v>
      </c>
      <c r="V607" s="117" t="s">
        <v>158</v>
      </c>
      <c r="W607" s="118" t="s">
        <v>102</v>
      </c>
      <c r="X607" s="23">
        <f t="shared" si="90"/>
        <v>110</v>
      </c>
      <c r="Y607" s="24">
        <f t="shared" si="91"/>
        <v>3.2767351802204347E-3</v>
      </c>
      <c r="Z607" s="25" t="str">
        <f t="shared" si="92"/>
        <v>Descargado</v>
      </c>
      <c r="AA607" s="25">
        <f t="shared" ca="1" si="93"/>
        <v>0.32222222222480923</v>
      </c>
      <c r="AB607" s="52"/>
    </row>
    <row r="608" spans="1:28" x14ac:dyDescent="0.25">
      <c r="A608" s="12">
        <v>602</v>
      </c>
      <c r="B608" s="26">
        <v>20516</v>
      </c>
      <c r="C608" s="27">
        <v>44814</v>
      </c>
      <c r="D608" s="28">
        <v>0.40833333333333338</v>
      </c>
      <c r="E608" s="29" t="s">
        <v>264</v>
      </c>
      <c r="F608" s="30" t="s">
        <v>106</v>
      </c>
      <c r="G608" s="31">
        <v>51940</v>
      </c>
      <c r="H608" s="31">
        <v>18420</v>
      </c>
      <c r="I608" s="19">
        <f t="shared" si="88"/>
        <v>33520</v>
      </c>
      <c r="J608" s="20">
        <f t="shared" si="94"/>
        <v>37735030</v>
      </c>
      <c r="K608" s="30" t="s">
        <v>69</v>
      </c>
      <c r="L608" s="32" t="s">
        <v>25</v>
      </c>
      <c r="M608" s="169">
        <v>34</v>
      </c>
      <c r="N608" s="55" t="str">
        <f t="shared" si="96"/>
        <v>T_C</v>
      </c>
      <c r="O608" s="34">
        <v>3505704</v>
      </c>
      <c r="P608" s="27">
        <v>44814</v>
      </c>
      <c r="Q608" s="36">
        <v>0.72638888888888886</v>
      </c>
      <c r="R608" s="37">
        <v>51880</v>
      </c>
      <c r="S608" s="37">
        <v>18290</v>
      </c>
      <c r="T608" s="21">
        <f t="shared" si="89"/>
        <v>33590</v>
      </c>
      <c r="U608" s="22">
        <f t="shared" si="95"/>
        <v>37719230</v>
      </c>
      <c r="V608" s="117" t="s">
        <v>158</v>
      </c>
      <c r="W608" s="118" t="s">
        <v>102</v>
      </c>
      <c r="X608" s="23">
        <f t="shared" si="90"/>
        <v>70</v>
      </c>
      <c r="Y608" s="24">
        <f t="shared" si="91"/>
        <v>2.0883054892601432E-3</v>
      </c>
      <c r="Z608" s="25" t="str">
        <f t="shared" si="92"/>
        <v>Descargado</v>
      </c>
      <c r="AA608" s="25">
        <f t="shared" ca="1" si="93"/>
        <v>0.31805555555911269</v>
      </c>
      <c r="AB608" s="52"/>
    </row>
    <row r="609" spans="1:28" x14ac:dyDescent="0.25">
      <c r="A609" s="12">
        <v>603</v>
      </c>
      <c r="B609" s="26">
        <v>20518</v>
      </c>
      <c r="C609" s="27">
        <v>44814</v>
      </c>
      <c r="D609" s="28">
        <v>0.42777777777777781</v>
      </c>
      <c r="E609" s="29" t="s">
        <v>305</v>
      </c>
      <c r="F609" s="30" t="s">
        <v>106</v>
      </c>
      <c r="G609" s="31">
        <v>52520</v>
      </c>
      <c r="H609" s="31">
        <v>18350</v>
      </c>
      <c r="I609" s="19">
        <f t="shared" si="88"/>
        <v>34170</v>
      </c>
      <c r="J609" s="20">
        <f t="shared" si="94"/>
        <v>37769200</v>
      </c>
      <c r="K609" s="30" t="s">
        <v>69</v>
      </c>
      <c r="L609" s="32" t="s">
        <v>25</v>
      </c>
      <c r="M609" s="33">
        <v>34</v>
      </c>
      <c r="N609" s="55" t="str">
        <f t="shared" si="96"/>
        <v>T_C</v>
      </c>
      <c r="O609" s="34">
        <v>3505964</v>
      </c>
      <c r="P609" s="27">
        <v>44814</v>
      </c>
      <c r="Q609" s="36">
        <v>0.78680555555555554</v>
      </c>
      <c r="R609" s="37">
        <v>52440</v>
      </c>
      <c r="S609" s="37">
        <v>18230</v>
      </c>
      <c r="T609" s="21">
        <f t="shared" si="89"/>
        <v>34210</v>
      </c>
      <c r="U609" s="22">
        <f t="shared" si="95"/>
        <v>37753440</v>
      </c>
      <c r="V609" s="117" t="s">
        <v>158</v>
      </c>
      <c r="W609" s="118" t="s">
        <v>102</v>
      </c>
      <c r="X609" s="23">
        <f t="shared" si="90"/>
        <v>40</v>
      </c>
      <c r="Y609" s="24">
        <f t="shared" si="91"/>
        <v>1.1706175007316359E-3</v>
      </c>
      <c r="Z609" s="25" t="str">
        <f t="shared" si="92"/>
        <v>Descargado</v>
      </c>
      <c r="AA609" s="25">
        <f t="shared" ca="1" si="93"/>
        <v>0.35902777778392192</v>
      </c>
      <c r="AB609" s="52"/>
    </row>
    <row r="610" spans="1:28" x14ac:dyDescent="0.25">
      <c r="A610" s="12">
        <v>604</v>
      </c>
      <c r="B610" s="26">
        <v>20519</v>
      </c>
      <c r="C610" s="27">
        <v>44814</v>
      </c>
      <c r="D610" s="28">
        <v>0.41736111111111113</v>
      </c>
      <c r="E610" s="29" t="s">
        <v>329</v>
      </c>
      <c r="F610" s="30" t="s">
        <v>106</v>
      </c>
      <c r="G610" s="31">
        <v>52020</v>
      </c>
      <c r="H610" s="31">
        <v>18110</v>
      </c>
      <c r="I610" s="19">
        <f t="shared" si="88"/>
        <v>33910</v>
      </c>
      <c r="J610" s="20">
        <f t="shared" si="94"/>
        <v>37803110</v>
      </c>
      <c r="K610" s="30" t="s">
        <v>55</v>
      </c>
      <c r="L610" s="32" t="s">
        <v>25</v>
      </c>
      <c r="M610" s="33">
        <v>36</v>
      </c>
      <c r="N610" s="55" t="str">
        <f t="shared" si="96"/>
        <v>T_A</v>
      </c>
      <c r="O610" s="34">
        <v>3505984</v>
      </c>
      <c r="P610" s="27">
        <v>44814</v>
      </c>
      <c r="Q610" s="36">
        <v>0.79027777777777775</v>
      </c>
      <c r="R610" s="37">
        <v>51900</v>
      </c>
      <c r="S610" s="37">
        <v>17940</v>
      </c>
      <c r="T610" s="21">
        <f t="shared" si="89"/>
        <v>33960</v>
      </c>
      <c r="U610" s="22">
        <f t="shared" si="95"/>
        <v>37787400</v>
      </c>
      <c r="V610" s="117" t="s">
        <v>157</v>
      </c>
      <c r="W610" s="118" t="s">
        <v>102</v>
      </c>
      <c r="X610" s="23">
        <f t="shared" si="90"/>
        <v>50</v>
      </c>
      <c r="Y610" s="24">
        <f t="shared" si="91"/>
        <v>1.474491300501327E-3</v>
      </c>
      <c r="Z610" s="25" t="str">
        <f t="shared" si="92"/>
        <v>Descargado</v>
      </c>
      <c r="AA610" s="25">
        <f t="shared" ca="1" si="93"/>
        <v>0.37291666666715173</v>
      </c>
      <c r="AB610" s="52"/>
    </row>
    <row r="611" spans="1:28" x14ac:dyDescent="0.25">
      <c r="A611" s="12">
        <v>605</v>
      </c>
      <c r="B611" s="26">
        <v>20525</v>
      </c>
      <c r="C611" s="27">
        <v>44814</v>
      </c>
      <c r="D611" s="28">
        <v>0.43194444444444446</v>
      </c>
      <c r="E611" s="29" t="s">
        <v>164</v>
      </c>
      <c r="F611" s="30" t="s">
        <v>106</v>
      </c>
      <c r="G611" s="31">
        <v>48760</v>
      </c>
      <c r="H611" s="31">
        <v>17260</v>
      </c>
      <c r="I611" s="19">
        <f t="shared" si="88"/>
        <v>31500</v>
      </c>
      <c r="J611" s="20">
        <f t="shared" si="94"/>
        <v>37834610</v>
      </c>
      <c r="K611" s="30" t="s">
        <v>55</v>
      </c>
      <c r="L611" s="32" t="s">
        <v>32</v>
      </c>
      <c r="M611" s="33">
        <v>36</v>
      </c>
      <c r="N611" s="55" t="str">
        <f t="shared" si="96"/>
        <v>T_A</v>
      </c>
      <c r="O611" s="34">
        <v>3506325</v>
      </c>
      <c r="P611" s="27">
        <v>44814</v>
      </c>
      <c r="Q611" s="36">
        <v>0.93541666666666667</v>
      </c>
      <c r="R611" s="37">
        <v>48460</v>
      </c>
      <c r="S611" s="37">
        <v>17080</v>
      </c>
      <c r="T611" s="21">
        <f t="shared" si="89"/>
        <v>31380</v>
      </c>
      <c r="U611" s="22">
        <f t="shared" si="95"/>
        <v>37818780</v>
      </c>
      <c r="V611" s="117" t="s">
        <v>157</v>
      </c>
      <c r="W611" s="118" t="s">
        <v>102</v>
      </c>
      <c r="X611" s="23">
        <f t="shared" si="90"/>
        <v>-120</v>
      </c>
      <c r="Y611" s="24">
        <f t="shared" si="91"/>
        <v>-3.8095238095238095E-3</v>
      </c>
      <c r="Z611" s="25" t="str">
        <f t="shared" si="92"/>
        <v>Descargado</v>
      </c>
      <c r="AA611" s="25">
        <f t="shared" ca="1" si="93"/>
        <v>0.50347222222626442</v>
      </c>
      <c r="AB611" s="52"/>
    </row>
    <row r="612" spans="1:28" x14ac:dyDescent="0.25">
      <c r="A612" s="12">
        <v>606</v>
      </c>
      <c r="B612" s="26">
        <v>20526</v>
      </c>
      <c r="C612" s="27">
        <v>44814</v>
      </c>
      <c r="D612" s="28">
        <v>0.44236111111111115</v>
      </c>
      <c r="E612" s="29" t="s">
        <v>300</v>
      </c>
      <c r="F612" s="30" t="s">
        <v>106</v>
      </c>
      <c r="G612" s="31">
        <v>52460</v>
      </c>
      <c r="H612" s="31">
        <v>17300</v>
      </c>
      <c r="I612" s="19">
        <f t="shared" si="88"/>
        <v>35160</v>
      </c>
      <c r="J612" s="20">
        <f t="shared" si="94"/>
        <v>37869770</v>
      </c>
      <c r="K612" s="30" t="s">
        <v>55</v>
      </c>
      <c r="L612" s="32" t="s">
        <v>25</v>
      </c>
      <c r="M612" s="33">
        <v>36</v>
      </c>
      <c r="N612" s="55" t="str">
        <f t="shared" si="96"/>
        <v>T_A</v>
      </c>
      <c r="O612" s="34">
        <v>3507224</v>
      </c>
      <c r="P612" s="27">
        <v>44815</v>
      </c>
      <c r="Q612" s="36">
        <v>0.46597222222222223</v>
      </c>
      <c r="R612" s="37">
        <v>52400</v>
      </c>
      <c r="S612" s="37">
        <v>17290</v>
      </c>
      <c r="T612" s="21">
        <f t="shared" si="89"/>
        <v>35110</v>
      </c>
      <c r="U612" s="22">
        <f t="shared" si="95"/>
        <v>37853890</v>
      </c>
      <c r="V612" s="117" t="s">
        <v>157</v>
      </c>
      <c r="W612" s="118" t="s">
        <v>102</v>
      </c>
      <c r="X612" s="23">
        <f t="shared" si="90"/>
        <v>-50</v>
      </c>
      <c r="Y612" s="24">
        <f t="shared" si="91"/>
        <v>-1.422070534698521E-3</v>
      </c>
      <c r="Z612" s="25" t="str">
        <f t="shared" si="92"/>
        <v>Descargado</v>
      </c>
      <c r="AA612" s="25">
        <f t="shared" ca="1" si="93"/>
        <v>1.023611111108039</v>
      </c>
      <c r="AB612" s="52"/>
    </row>
    <row r="613" spans="1:28" x14ac:dyDescent="0.25">
      <c r="A613" s="12">
        <v>607</v>
      </c>
      <c r="B613" s="26">
        <v>20532</v>
      </c>
      <c r="C613" s="27">
        <v>44814</v>
      </c>
      <c r="D613" s="28">
        <v>0.46666666666666662</v>
      </c>
      <c r="E613" s="29" t="s">
        <v>210</v>
      </c>
      <c r="F613" s="30" t="s">
        <v>106</v>
      </c>
      <c r="G613" s="31">
        <v>48920</v>
      </c>
      <c r="H613" s="31">
        <v>17210</v>
      </c>
      <c r="I613" s="19">
        <f t="shared" si="88"/>
        <v>31710</v>
      </c>
      <c r="J613" s="20">
        <f t="shared" si="94"/>
        <v>37901480</v>
      </c>
      <c r="K613" s="30" t="s">
        <v>55</v>
      </c>
      <c r="L613" s="32" t="s">
        <v>32</v>
      </c>
      <c r="M613" s="33">
        <v>36</v>
      </c>
      <c r="N613" s="55" t="str">
        <f t="shared" si="96"/>
        <v>T_A</v>
      </c>
      <c r="O613" s="34">
        <v>3506185</v>
      </c>
      <c r="P613" s="27">
        <v>44814</v>
      </c>
      <c r="Q613" s="36">
        <v>0.86597222222222225</v>
      </c>
      <c r="R613" s="37">
        <v>48720</v>
      </c>
      <c r="S613" s="37">
        <v>17060</v>
      </c>
      <c r="T613" s="21">
        <f t="shared" si="89"/>
        <v>31660</v>
      </c>
      <c r="U613" s="22">
        <f t="shared" si="95"/>
        <v>37885550</v>
      </c>
      <c r="V613" s="117" t="s">
        <v>157</v>
      </c>
      <c r="W613" s="118" t="s">
        <v>102</v>
      </c>
      <c r="X613" s="23">
        <f t="shared" si="90"/>
        <v>-50</v>
      </c>
      <c r="Y613" s="24">
        <f t="shared" si="91"/>
        <v>-1.5767896562598549E-3</v>
      </c>
      <c r="Z613" s="25" t="str">
        <f t="shared" si="92"/>
        <v>Descargado</v>
      </c>
      <c r="AA613" s="25">
        <f t="shared" ca="1" si="93"/>
        <v>0.39930555555474712</v>
      </c>
      <c r="AB613" s="52"/>
    </row>
    <row r="614" spans="1:28" x14ac:dyDescent="0.25">
      <c r="A614" s="12">
        <v>608</v>
      </c>
      <c r="B614" s="26">
        <v>20533</v>
      </c>
      <c r="C614" s="27">
        <v>44814</v>
      </c>
      <c r="D614" s="28">
        <v>0.47222222222222227</v>
      </c>
      <c r="E614" s="29" t="s">
        <v>192</v>
      </c>
      <c r="F614" s="30" t="s">
        <v>106</v>
      </c>
      <c r="G614" s="31">
        <v>52500</v>
      </c>
      <c r="H614" s="31">
        <v>17460</v>
      </c>
      <c r="I614" s="19">
        <f t="shared" si="88"/>
        <v>35040</v>
      </c>
      <c r="J614" s="20">
        <f t="shared" si="94"/>
        <v>37936520</v>
      </c>
      <c r="K614" s="30" t="s">
        <v>56</v>
      </c>
      <c r="L614" s="32" t="s">
        <v>193</v>
      </c>
      <c r="M614" s="33">
        <v>35</v>
      </c>
      <c r="N614" s="55" t="str">
        <f t="shared" si="96"/>
        <v>T_B</v>
      </c>
      <c r="O614" s="34">
        <v>3506524</v>
      </c>
      <c r="P614" s="27">
        <v>44814</v>
      </c>
      <c r="Q614" s="36">
        <v>0.97499999999999998</v>
      </c>
      <c r="R614" s="37">
        <v>52420</v>
      </c>
      <c r="S614" s="37">
        <v>17360</v>
      </c>
      <c r="T614" s="21">
        <f t="shared" si="89"/>
        <v>35060</v>
      </c>
      <c r="U614" s="22">
        <f t="shared" si="95"/>
        <v>37920610</v>
      </c>
      <c r="V614" s="117" t="s">
        <v>157</v>
      </c>
      <c r="W614" s="118" t="s">
        <v>102</v>
      </c>
      <c r="X614" s="23">
        <f t="shared" si="90"/>
        <v>20</v>
      </c>
      <c r="Y614" s="24">
        <f t="shared" si="91"/>
        <v>5.7077625570776253E-4</v>
      </c>
      <c r="Z614" s="25" t="str">
        <f t="shared" si="92"/>
        <v>Descargado</v>
      </c>
      <c r="AA614" s="25">
        <f t="shared" ca="1" si="93"/>
        <v>0.50277777777955635</v>
      </c>
      <c r="AB614" s="52"/>
    </row>
    <row r="615" spans="1:28" x14ac:dyDescent="0.25">
      <c r="A615" s="12">
        <v>609</v>
      </c>
      <c r="B615" s="26">
        <v>20544</v>
      </c>
      <c r="C615" s="27">
        <v>44814</v>
      </c>
      <c r="D615" s="28">
        <v>0.47569444444444442</v>
      </c>
      <c r="E615" s="29" t="s">
        <v>307</v>
      </c>
      <c r="F615" s="30" t="s">
        <v>106</v>
      </c>
      <c r="G615" s="31">
        <v>51920</v>
      </c>
      <c r="H615" s="31">
        <v>17290</v>
      </c>
      <c r="I615" s="19">
        <f t="shared" si="88"/>
        <v>34630</v>
      </c>
      <c r="J615" s="20">
        <f t="shared" si="94"/>
        <v>37971150</v>
      </c>
      <c r="K615" s="30" t="s">
        <v>55</v>
      </c>
      <c r="L615" s="32" t="s">
        <v>25</v>
      </c>
      <c r="M615" s="33">
        <v>36</v>
      </c>
      <c r="N615" s="55" t="str">
        <f t="shared" si="96"/>
        <v>T_A</v>
      </c>
      <c r="O615" s="34">
        <v>3507484</v>
      </c>
      <c r="P615" s="27">
        <v>44815</v>
      </c>
      <c r="Q615" s="36">
        <v>0.54513888888888895</v>
      </c>
      <c r="R615" s="37">
        <v>51760</v>
      </c>
      <c r="S615" s="37">
        <v>17190</v>
      </c>
      <c r="T615" s="21">
        <f t="shared" si="89"/>
        <v>34570</v>
      </c>
      <c r="U615" s="22">
        <f t="shared" si="95"/>
        <v>37955180</v>
      </c>
      <c r="V615" s="117" t="s">
        <v>157</v>
      </c>
      <c r="W615" s="118" t="s">
        <v>102</v>
      </c>
      <c r="X615" s="23">
        <f t="shared" si="90"/>
        <v>-60</v>
      </c>
      <c r="Y615" s="24">
        <f t="shared" si="91"/>
        <v>-1.7326017903551833E-3</v>
      </c>
      <c r="Z615" s="25" t="str">
        <f t="shared" si="92"/>
        <v>Descargado</v>
      </c>
      <c r="AA615" s="25">
        <f t="shared" ca="1" si="93"/>
        <v>1.0694444444452529</v>
      </c>
      <c r="AB615" s="52"/>
    </row>
    <row r="616" spans="1:28" x14ac:dyDescent="0.25">
      <c r="A616" s="12">
        <v>610</v>
      </c>
      <c r="B616" s="26">
        <v>20545</v>
      </c>
      <c r="C616" s="27">
        <v>44814</v>
      </c>
      <c r="D616" s="28">
        <v>0.48055555555555557</v>
      </c>
      <c r="E616" s="29" t="s">
        <v>303</v>
      </c>
      <c r="F616" s="30" t="s">
        <v>106</v>
      </c>
      <c r="G616" s="31">
        <v>52140</v>
      </c>
      <c r="H616" s="31">
        <v>18770</v>
      </c>
      <c r="I616" s="19">
        <f t="shared" si="88"/>
        <v>33370</v>
      </c>
      <c r="J616" s="20">
        <f t="shared" si="94"/>
        <v>38004520</v>
      </c>
      <c r="K616" s="30" t="s">
        <v>56</v>
      </c>
      <c r="L616" s="32" t="s">
        <v>25</v>
      </c>
      <c r="M616" s="33">
        <v>35</v>
      </c>
      <c r="N616" s="55" t="str">
        <f t="shared" si="96"/>
        <v>T_B</v>
      </c>
      <c r="O616" s="34">
        <v>3606424</v>
      </c>
      <c r="P616" s="27">
        <v>44814</v>
      </c>
      <c r="Q616" s="36">
        <v>0.94861111111111107</v>
      </c>
      <c r="R616" s="37">
        <v>51880</v>
      </c>
      <c r="S616" s="37">
        <v>18630</v>
      </c>
      <c r="T616" s="21">
        <f t="shared" si="89"/>
        <v>33250</v>
      </c>
      <c r="U616" s="22">
        <f t="shared" si="95"/>
        <v>37988430</v>
      </c>
      <c r="V616" s="117" t="s">
        <v>157</v>
      </c>
      <c r="W616" s="118" t="s">
        <v>102</v>
      </c>
      <c r="X616" s="23">
        <f t="shared" si="90"/>
        <v>-120</v>
      </c>
      <c r="Y616" s="24">
        <f t="shared" si="91"/>
        <v>-3.596044351213665E-3</v>
      </c>
      <c r="Z616" s="25" t="str">
        <f t="shared" si="92"/>
        <v>Descargado</v>
      </c>
      <c r="AA616" s="25">
        <f t="shared" ca="1" si="93"/>
        <v>0.46805555555329192</v>
      </c>
      <c r="AB616" s="52"/>
    </row>
    <row r="617" spans="1:28" x14ac:dyDescent="0.25">
      <c r="A617" s="12">
        <v>611</v>
      </c>
      <c r="B617" s="26">
        <v>20546</v>
      </c>
      <c r="C617" s="27">
        <v>44814</v>
      </c>
      <c r="D617" s="28">
        <v>0.48194444444444445</v>
      </c>
      <c r="E617" s="29" t="s">
        <v>170</v>
      </c>
      <c r="F617" s="30" t="s">
        <v>106</v>
      </c>
      <c r="G617" s="31">
        <v>48940</v>
      </c>
      <c r="H617" s="31">
        <v>17760</v>
      </c>
      <c r="I617" s="19">
        <f t="shared" si="88"/>
        <v>31180</v>
      </c>
      <c r="J617" s="20">
        <f t="shared" si="94"/>
        <v>38035700</v>
      </c>
      <c r="K617" s="30" t="s">
        <v>55</v>
      </c>
      <c r="L617" s="32" t="s">
        <v>32</v>
      </c>
      <c r="M617" s="33">
        <v>36</v>
      </c>
      <c r="N617" s="55" t="str">
        <f t="shared" si="96"/>
        <v>T_A</v>
      </c>
      <c r="O617" s="34">
        <v>3506484</v>
      </c>
      <c r="P617" s="27">
        <v>44814</v>
      </c>
      <c r="Q617" s="36">
        <v>0.96805555555555556</v>
      </c>
      <c r="R617" s="37">
        <v>48720</v>
      </c>
      <c r="S617" s="37">
        <v>17600</v>
      </c>
      <c r="T617" s="21">
        <f t="shared" si="89"/>
        <v>31120</v>
      </c>
      <c r="U617" s="22">
        <f t="shared" si="95"/>
        <v>38019550</v>
      </c>
      <c r="V617" s="117" t="s">
        <v>157</v>
      </c>
      <c r="W617" s="118" t="s">
        <v>102</v>
      </c>
      <c r="X617" s="23">
        <f t="shared" si="90"/>
        <v>-60</v>
      </c>
      <c r="Y617" s="24">
        <f t="shared" si="91"/>
        <v>-1.9243104554201411E-3</v>
      </c>
      <c r="Z617" s="25" t="str">
        <f t="shared" si="92"/>
        <v>Descargado</v>
      </c>
      <c r="AA617" s="25">
        <f t="shared" ca="1" si="93"/>
        <v>0.48611111110949423</v>
      </c>
      <c r="AB617" s="52"/>
    </row>
    <row r="618" spans="1:28" x14ac:dyDescent="0.25">
      <c r="A618" s="12">
        <v>612</v>
      </c>
      <c r="B618" s="26">
        <v>20547</v>
      </c>
      <c r="C618" s="27">
        <v>44814</v>
      </c>
      <c r="D618" s="28">
        <v>0.49236111111111108</v>
      </c>
      <c r="E618" s="29" t="s">
        <v>337</v>
      </c>
      <c r="F618" s="30" t="s">
        <v>106</v>
      </c>
      <c r="G618" s="31">
        <v>52200</v>
      </c>
      <c r="H618" s="31">
        <v>17940</v>
      </c>
      <c r="I618" s="19">
        <f t="shared" si="88"/>
        <v>34260</v>
      </c>
      <c r="J618" s="20">
        <f t="shared" si="94"/>
        <v>38069960</v>
      </c>
      <c r="K618" s="30" t="s">
        <v>55</v>
      </c>
      <c r="L618" s="32" t="s">
        <v>25</v>
      </c>
      <c r="M618" s="33">
        <v>36</v>
      </c>
      <c r="N618" s="55" t="str">
        <f t="shared" si="96"/>
        <v>T_A</v>
      </c>
      <c r="O618" s="34">
        <v>3506204</v>
      </c>
      <c r="P618" s="27">
        <v>44814</v>
      </c>
      <c r="Q618" s="36">
        <v>0.87083333333333324</v>
      </c>
      <c r="R618" s="37">
        <v>52100</v>
      </c>
      <c r="S618" s="37">
        <v>17870</v>
      </c>
      <c r="T618" s="21">
        <f t="shared" si="89"/>
        <v>34230</v>
      </c>
      <c r="U618" s="22">
        <f t="shared" si="95"/>
        <v>38053780</v>
      </c>
      <c r="V618" s="117" t="s">
        <v>157</v>
      </c>
      <c r="W618" s="118" t="s">
        <v>102</v>
      </c>
      <c r="X618" s="23">
        <f t="shared" si="90"/>
        <v>-30</v>
      </c>
      <c r="Y618" s="24">
        <f t="shared" si="91"/>
        <v>-8.7565674255691769E-4</v>
      </c>
      <c r="Z618" s="25" t="str">
        <f t="shared" si="92"/>
        <v>Descargado</v>
      </c>
      <c r="AA618" s="25">
        <f t="shared" ca="1" si="93"/>
        <v>0.37847222222626442</v>
      </c>
      <c r="AB618" s="52"/>
    </row>
    <row r="619" spans="1:28" x14ac:dyDescent="0.25">
      <c r="A619" s="12">
        <v>613</v>
      </c>
      <c r="B619" s="26">
        <v>20561</v>
      </c>
      <c r="C619" s="27">
        <v>44814</v>
      </c>
      <c r="D619" s="28">
        <v>0.49791666666666662</v>
      </c>
      <c r="E619" s="29" t="s">
        <v>186</v>
      </c>
      <c r="F619" s="30" t="s">
        <v>106</v>
      </c>
      <c r="G619" s="31">
        <v>47880</v>
      </c>
      <c r="H619" s="31">
        <v>17330</v>
      </c>
      <c r="I619" s="19">
        <f t="shared" si="88"/>
        <v>30550</v>
      </c>
      <c r="J619" s="20">
        <f t="shared" si="94"/>
        <v>38100510</v>
      </c>
      <c r="K619" s="30" t="s">
        <v>55</v>
      </c>
      <c r="L619" s="32" t="s">
        <v>32</v>
      </c>
      <c r="M619" s="33">
        <v>36</v>
      </c>
      <c r="N619" s="55" t="str">
        <f t="shared" si="96"/>
        <v>T_A</v>
      </c>
      <c r="O619" s="34">
        <v>3506506</v>
      </c>
      <c r="P619" s="27">
        <v>44814</v>
      </c>
      <c r="Q619" s="36">
        <v>0.96875</v>
      </c>
      <c r="R619" s="37">
        <v>47840</v>
      </c>
      <c r="S619" s="37">
        <v>17170</v>
      </c>
      <c r="T619" s="21">
        <f t="shared" si="89"/>
        <v>30670</v>
      </c>
      <c r="U619" s="22">
        <f t="shared" si="95"/>
        <v>38084450</v>
      </c>
      <c r="V619" s="117" t="s">
        <v>157</v>
      </c>
      <c r="W619" s="118" t="s">
        <v>102</v>
      </c>
      <c r="X619" s="23">
        <f t="shared" si="90"/>
        <v>120</v>
      </c>
      <c r="Y619" s="24">
        <f t="shared" si="91"/>
        <v>3.9279869067103106E-3</v>
      </c>
      <c r="Z619" s="25" t="str">
        <f t="shared" si="92"/>
        <v>Descargado</v>
      </c>
      <c r="AA619" s="25">
        <f t="shared" ca="1" si="93"/>
        <v>0.47083333333284827</v>
      </c>
      <c r="AB619" s="52"/>
    </row>
    <row r="620" spans="1:28" x14ac:dyDescent="0.25">
      <c r="A620" s="12">
        <v>614</v>
      </c>
      <c r="B620" s="26">
        <v>20567</v>
      </c>
      <c r="C620" s="27">
        <v>44814</v>
      </c>
      <c r="D620" s="28">
        <v>0.5131944444444444</v>
      </c>
      <c r="E620" s="29" t="s">
        <v>291</v>
      </c>
      <c r="F620" s="30" t="s">
        <v>106</v>
      </c>
      <c r="G620" s="31">
        <v>52140</v>
      </c>
      <c r="H620" s="31">
        <v>18190</v>
      </c>
      <c r="I620" s="19">
        <f t="shared" si="88"/>
        <v>33950</v>
      </c>
      <c r="J620" s="20">
        <f t="shared" si="94"/>
        <v>38134460</v>
      </c>
      <c r="K620" s="30" t="s">
        <v>56</v>
      </c>
      <c r="L620" s="32" t="s">
        <v>25</v>
      </c>
      <c r="M620" s="33">
        <v>35</v>
      </c>
      <c r="N620" s="55" t="str">
        <f t="shared" si="96"/>
        <v>T_B</v>
      </c>
      <c r="O620" s="34">
        <v>3506284</v>
      </c>
      <c r="P620" s="27">
        <v>44814</v>
      </c>
      <c r="Q620" s="36">
        <v>0.93402777777777779</v>
      </c>
      <c r="R620" s="37">
        <v>51840</v>
      </c>
      <c r="S620" s="37">
        <v>18280</v>
      </c>
      <c r="T620" s="21">
        <f t="shared" si="89"/>
        <v>33560</v>
      </c>
      <c r="U620" s="22">
        <f t="shared" si="95"/>
        <v>38118010</v>
      </c>
      <c r="V620" s="117" t="s">
        <v>157</v>
      </c>
      <c r="W620" s="118" t="s">
        <v>102</v>
      </c>
      <c r="X620" s="23">
        <f t="shared" si="90"/>
        <v>-390</v>
      </c>
      <c r="Y620" s="24">
        <f t="shared" si="91"/>
        <v>-1.1487481590574375E-2</v>
      </c>
      <c r="Z620" s="25" t="str">
        <f t="shared" si="92"/>
        <v>Descargado</v>
      </c>
      <c r="AA620" s="25">
        <f t="shared" ca="1" si="93"/>
        <v>0.42083333333721384</v>
      </c>
      <c r="AB620" s="52"/>
    </row>
    <row r="621" spans="1:28" x14ac:dyDescent="0.25">
      <c r="A621" s="12">
        <v>615</v>
      </c>
      <c r="B621" s="26">
        <v>20583</v>
      </c>
      <c r="C621" s="27">
        <v>44814</v>
      </c>
      <c r="D621" s="28">
        <v>0.58888888888888891</v>
      </c>
      <c r="E621" s="29" t="s">
        <v>191</v>
      </c>
      <c r="F621" s="30" t="s">
        <v>106</v>
      </c>
      <c r="G621" s="31">
        <v>47840</v>
      </c>
      <c r="H621" s="31">
        <v>17320</v>
      </c>
      <c r="I621" s="19">
        <f t="shared" si="88"/>
        <v>30520</v>
      </c>
      <c r="J621" s="20">
        <f t="shared" si="94"/>
        <v>38164980</v>
      </c>
      <c r="K621" s="30" t="s">
        <v>55</v>
      </c>
      <c r="L621" s="32" t="s">
        <v>32</v>
      </c>
      <c r="M621" s="33">
        <v>36</v>
      </c>
      <c r="N621" s="55" t="str">
        <f t="shared" si="96"/>
        <v>T_A</v>
      </c>
      <c r="O621" s="34">
        <v>3506544</v>
      </c>
      <c r="P621" s="27">
        <v>44814</v>
      </c>
      <c r="Q621" s="36">
        <v>0.98749999999999993</v>
      </c>
      <c r="R621" s="37">
        <v>46580</v>
      </c>
      <c r="S621" s="37">
        <v>17240</v>
      </c>
      <c r="T621" s="21">
        <f t="shared" si="89"/>
        <v>29340</v>
      </c>
      <c r="U621" s="22">
        <f t="shared" si="95"/>
        <v>38147350</v>
      </c>
      <c r="V621" s="117" t="s">
        <v>157</v>
      </c>
      <c r="W621" s="118" t="s">
        <v>102</v>
      </c>
      <c r="X621" s="23">
        <f t="shared" si="90"/>
        <v>-1180</v>
      </c>
      <c r="Y621" s="24">
        <f t="shared" si="91"/>
        <v>-3.866317169069463E-2</v>
      </c>
      <c r="Z621" s="25" t="str">
        <f t="shared" si="92"/>
        <v>Descargado</v>
      </c>
      <c r="AA621" s="25">
        <f t="shared" ca="1" si="93"/>
        <v>0.398611111115315</v>
      </c>
      <c r="AB621" s="52"/>
    </row>
    <row r="622" spans="1:28" x14ac:dyDescent="0.25">
      <c r="A622" s="12">
        <v>616</v>
      </c>
      <c r="B622" s="26">
        <v>20584</v>
      </c>
      <c r="C622" s="27">
        <v>44814</v>
      </c>
      <c r="D622" s="28">
        <v>0.59375</v>
      </c>
      <c r="E622" s="29" t="s">
        <v>256</v>
      </c>
      <c r="F622" s="30" t="s">
        <v>106</v>
      </c>
      <c r="G622" s="31">
        <v>48680</v>
      </c>
      <c r="H622" s="31">
        <v>17600</v>
      </c>
      <c r="I622" s="19">
        <f t="shared" si="88"/>
        <v>31080</v>
      </c>
      <c r="J622" s="20">
        <f t="shared" si="94"/>
        <v>38196060</v>
      </c>
      <c r="K622" s="30" t="s">
        <v>55</v>
      </c>
      <c r="L622" s="32" t="s">
        <v>32</v>
      </c>
      <c r="M622" s="33">
        <v>36</v>
      </c>
      <c r="N622" s="55" t="str">
        <f t="shared" si="96"/>
        <v>T_A</v>
      </c>
      <c r="O622" s="34">
        <v>3506564</v>
      </c>
      <c r="P622" s="27">
        <v>44814</v>
      </c>
      <c r="Q622" s="36">
        <v>0.98958333333333337</v>
      </c>
      <c r="R622" s="37">
        <v>48080</v>
      </c>
      <c r="S622" s="37">
        <v>17450</v>
      </c>
      <c r="T622" s="21">
        <f t="shared" si="89"/>
        <v>30630</v>
      </c>
      <c r="U622" s="22">
        <f t="shared" si="95"/>
        <v>38177980</v>
      </c>
      <c r="V622" s="117" t="s">
        <v>157</v>
      </c>
      <c r="W622" s="118" t="s">
        <v>102</v>
      </c>
      <c r="X622" s="23">
        <f t="shared" si="90"/>
        <v>-450</v>
      </c>
      <c r="Y622" s="24">
        <f t="shared" si="91"/>
        <v>-1.4478764478764479E-2</v>
      </c>
      <c r="Z622" s="25" t="str">
        <f t="shared" si="92"/>
        <v>Descargado</v>
      </c>
      <c r="AA622" s="25">
        <f t="shared" ca="1" si="93"/>
        <v>0.39583333333575865</v>
      </c>
      <c r="AB622" s="52"/>
    </row>
    <row r="623" spans="1:28" x14ac:dyDescent="0.25">
      <c r="A623" s="12">
        <v>617</v>
      </c>
      <c r="B623" s="26">
        <v>20587</v>
      </c>
      <c r="C623" s="27">
        <v>44814</v>
      </c>
      <c r="D623" s="28">
        <v>0.6020833333333333</v>
      </c>
      <c r="E623" s="29" t="s">
        <v>338</v>
      </c>
      <c r="F623" s="30" t="s">
        <v>106</v>
      </c>
      <c r="G623" s="31">
        <v>51500</v>
      </c>
      <c r="H623" s="31">
        <v>17460</v>
      </c>
      <c r="I623" s="19">
        <f t="shared" si="88"/>
        <v>34040</v>
      </c>
      <c r="J623" s="20">
        <f t="shared" si="94"/>
        <v>38230100</v>
      </c>
      <c r="K623" s="30" t="s">
        <v>55</v>
      </c>
      <c r="L623" s="32" t="s">
        <v>193</v>
      </c>
      <c r="M623" s="33">
        <v>36</v>
      </c>
      <c r="N623" s="55" t="str">
        <f t="shared" si="96"/>
        <v>T_A</v>
      </c>
      <c r="O623" s="34">
        <v>3507164</v>
      </c>
      <c r="P623" s="27">
        <v>44815</v>
      </c>
      <c r="Q623" s="36">
        <v>0.4069444444444445</v>
      </c>
      <c r="R623" s="37">
        <v>50820</v>
      </c>
      <c r="S623" s="37">
        <v>17710</v>
      </c>
      <c r="T623" s="21">
        <f t="shared" si="89"/>
        <v>33110</v>
      </c>
      <c r="U623" s="22">
        <f t="shared" si="95"/>
        <v>38211090</v>
      </c>
      <c r="V623" s="117" t="s">
        <v>157</v>
      </c>
      <c r="W623" s="118" t="s">
        <v>102</v>
      </c>
      <c r="X623" s="23">
        <f t="shared" si="90"/>
        <v>-930</v>
      </c>
      <c r="Y623" s="24">
        <f t="shared" si="91"/>
        <v>-2.7320799059929495E-2</v>
      </c>
      <c r="Z623" s="25" t="str">
        <f t="shared" si="92"/>
        <v>Descargado</v>
      </c>
      <c r="AA623" s="25">
        <f t="shared" ca="1" si="93"/>
        <v>0.804861111115315</v>
      </c>
      <c r="AB623" s="52"/>
    </row>
    <row r="624" spans="1:28" x14ac:dyDescent="0.25">
      <c r="A624" s="12">
        <v>618</v>
      </c>
      <c r="B624" s="26">
        <v>20603</v>
      </c>
      <c r="C624" s="27">
        <v>44814</v>
      </c>
      <c r="D624" s="28">
        <v>0.62430555555555556</v>
      </c>
      <c r="E624" s="29" t="s">
        <v>228</v>
      </c>
      <c r="F624" s="30" t="s">
        <v>106</v>
      </c>
      <c r="G624" s="31">
        <v>52520</v>
      </c>
      <c r="H624" s="31">
        <v>18280</v>
      </c>
      <c r="I624" s="19">
        <f t="shared" si="88"/>
        <v>34240</v>
      </c>
      <c r="J624" s="20">
        <f t="shared" si="94"/>
        <v>38264340</v>
      </c>
      <c r="K624" s="30" t="s">
        <v>55</v>
      </c>
      <c r="L624" s="32" t="s">
        <v>25</v>
      </c>
      <c r="M624" s="33">
        <v>36</v>
      </c>
      <c r="N624" s="55" t="str">
        <f t="shared" si="96"/>
        <v>T_A</v>
      </c>
      <c r="O624" s="34">
        <v>3506504</v>
      </c>
      <c r="P624" s="27">
        <v>44814</v>
      </c>
      <c r="Q624" s="36">
        <v>0.97430555555555554</v>
      </c>
      <c r="R624" s="37">
        <v>52280</v>
      </c>
      <c r="S624" s="37">
        <v>18240</v>
      </c>
      <c r="T624" s="21">
        <f t="shared" si="89"/>
        <v>34040</v>
      </c>
      <c r="U624" s="22">
        <f t="shared" si="95"/>
        <v>38245130</v>
      </c>
      <c r="V624" s="117" t="s">
        <v>157</v>
      </c>
      <c r="W624" s="118" t="s">
        <v>102</v>
      </c>
      <c r="X624" s="23">
        <f t="shared" si="90"/>
        <v>-200</v>
      </c>
      <c r="Y624" s="24">
        <f t="shared" si="91"/>
        <v>-5.8411214953271026E-3</v>
      </c>
      <c r="Z624" s="25" t="str">
        <f t="shared" si="92"/>
        <v>Descargado</v>
      </c>
      <c r="AA624" s="25">
        <f t="shared" ca="1" si="93"/>
        <v>0.35000000000582077</v>
      </c>
      <c r="AB624" s="52"/>
    </row>
    <row r="625" spans="1:28" x14ac:dyDescent="0.25">
      <c r="A625" s="12">
        <v>619</v>
      </c>
      <c r="B625" s="26">
        <v>20616</v>
      </c>
      <c r="C625" s="27">
        <v>44814</v>
      </c>
      <c r="D625" s="28">
        <v>0.64583333333333337</v>
      </c>
      <c r="E625" s="29" t="s">
        <v>171</v>
      </c>
      <c r="F625" s="30" t="s">
        <v>106</v>
      </c>
      <c r="G625" s="31">
        <v>48880</v>
      </c>
      <c r="H625" s="31">
        <v>17780</v>
      </c>
      <c r="I625" s="19">
        <f t="shared" si="88"/>
        <v>31100</v>
      </c>
      <c r="J625" s="20">
        <f t="shared" si="94"/>
        <v>38295440</v>
      </c>
      <c r="K625" s="30" t="s">
        <v>56</v>
      </c>
      <c r="L625" s="32" t="s">
        <v>32</v>
      </c>
      <c r="M625" s="33">
        <v>35</v>
      </c>
      <c r="N625" s="55" t="str">
        <f t="shared" si="96"/>
        <v>T_B</v>
      </c>
      <c r="O625" s="34">
        <v>3507544</v>
      </c>
      <c r="P625" s="27">
        <v>44815</v>
      </c>
      <c r="Q625" s="36">
        <v>0.47152777777777777</v>
      </c>
      <c r="R625" s="37">
        <v>48560</v>
      </c>
      <c r="S625" s="37">
        <v>17390</v>
      </c>
      <c r="T625" s="21">
        <f t="shared" si="89"/>
        <v>31170</v>
      </c>
      <c r="U625" s="22">
        <f t="shared" si="95"/>
        <v>38276300</v>
      </c>
      <c r="V625" s="117" t="s">
        <v>157</v>
      </c>
      <c r="W625" s="118" t="s">
        <v>102</v>
      </c>
      <c r="X625" s="23">
        <f t="shared" si="90"/>
        <v>70</v>
      </c>
      <c r="Y625" s="24">
        <f t="shared" si="91"/>
        <v>2.2508038585209002E-3</v>
      </c>
      <c r="Z625" s="25" t="str">
        <f t="shared" si="92"/>
        <v>Descargado</v>
      </c>
      <c r="AA625" s="25">
        <f t="shared" ca="1" si="93"/>
        <v>0.82569444444379769</v>
      </c>
      <c r="AB625" s="52"/>
    </row>
    <row r="626" spans="1:28" x14ac:dyDescent="0.25">
      <c r="A626" s="12">
        <v>620</v>
      </c>
      <c r="B626" s="26">
        <v>20619</v>
      </c>
      <c r="C626" s="27">
        <v>44814</v>
      </c>
      <c r="D626" s="28">
        <v>0.65416666666666667</v>
      </c>
      <c r="E626" s="29" t="s">
        <v>330</v>
      </c>
      <c r="F626" s="30" t="s">
        <v>106</v>
      </c>
      <c r="G626" s="31">
        <v>52160</v>
      </c>
      <c r="H626" s="31">
        <v>17690</v>
      </c>
      <c r="I626" s="19">
        <f t="shared" si="88"/>
        <v>34470</v>
      </c>
      <c r="J626" s="20">
        <f t="shared" si="94"/>
        <v>38329910</v>
      </c>
      <c r="K626" s="30" t="s">
        <v>56</v>
      </c>
      <c r="L626" s="32" t="s">
        <v>32</v>
      </c>
      <c r="M626" s="33">
        <v>35</v>
      </c>
      <c r="N626" s="55" t="str">
        <f t="shared" si="96"/>
        <v>T_B</v>
      </c>
      <c r="O626" s="34">
        <v>3507065</v>
      </c>
      <c r="P626" s="27">
        <v>44815</v>
      </c>
      <c r="Q626" s="36">
        <v>0.38263888888888892</v>
      </c>
      <c r="R626" s="37">
        <v>51740</v>
      </c>
      <c r="S626" s="37">
        <v>17690</v>
      </c>
      <c r="T626" s="21">
        <f t="shared" si="89"/>
        <v>34050</v>
      </c>
      <c r="U626" s="22">
        <f t="shared" si="95"/>
        <v>38310350</v>
      </c>
      <c r="V626" s="117" t="s">
        <v>157</v>
      </c>
      <c r="W626" s="118" t="s">
        <v>102</v>
      </c>
      <c r="X626" s="23">
        <f t="shared" si="90"/>
        <v>-420</v>
      </c>
      <c r="Y626" s="24">
        <f t="shared" si="91"/>
        <v>-1.2184508268059183E-2</v>
      </c>
      <c r="Z626" s="25" t="str">
        <f t="shared" si="92"/>
        <v>Descargado</v>
      </c>
      <c r="AA626" s="25">
        <f t="shared" ca="1" si="93"/>
        <v>0.72847222222480923</v>
      </c>
      <c r="AB626" s="52"/>
    </row>
    <row r="627" spans="1:28" x14ac:dyDescent="0.25">
      <c r="A627" s="12">
        <v>621</v>
      </c>
      <c r="B627" s="26">
        <v>20625</v>
      </c>
      <c r="C627" s="27">
        <v>44814</v>
      </c>
      <c r="D627" s="28">
        <v>0.66180555555555554</v>
      </c>
      <c r="E627" s="29" t="s">
        <v>204</v>
      </c>
      <c r="F627" s="30" t="s">
        <v>106</v>
      </c>
      <c r="G627" s="31">
        <v>48340</v>
      </c>
      <c r="H627" s="31">
        <v>17860</v>
      </c>
      <c r="I627" s="19">
        <f t="shared" si="88"/>
        <v>30480</v>
      </c>
      <c r="J627" s="20">
        <f t="shared" si="94"/>
        <v>38360390</v>
      </c>
      <c r="K627" s="30" t="s">
        <v>55</v>
      </c>
      <c r="L627" s="32" t="s">
        <v>32</v>
      </c>
      <c r="M627" s="33">
        <v>36</v>
      </c>
      <c r="N627" s="55" t="str">
        <f t="shared" si="96"/>
        <v>T_A</v>
      </c>
      <c r="O627" s="34">
        <v>3507464</v>
      </c>
      <c r="P627" s="27">
        <v>44815</v>
      </c>
      <c r="Q627" s="36">
        <v>0.46597222222222223</v>
      </c>
      <c r="R627" s="37">
        <v>47920</v>
      </c>
      <c r="S627" s="37">
        <v>17880</v>
      </c>
      <c r="T627" s="21">
        <f t="shared" si="89"/>
        <v>30040</v>
      </c>
      <c r="U627" s="22">
        <f t="shared" si="95"/>
        <v>38340390</v>
      </c>
      <c r="V627" s="117" t="s">
        <v>157</v>
      </c>
      <c r="W627" s="118" t="s">
        <v>102</v>
      </c>
      <c r="X627" s="23">
        <f t="shared" si="90"/>
        <v>-440</v>
      </c>
      <c r="Y627" s="24">
        <f t="shared" si="91"/>
        <v>-1.4435695538057743E-2</v>
      </c>
      <c r="Z627" s="25" t="str">
        <f t="shared" si="92"/>
        <v>Descargado</v>
      </c>
      <c r="AA627" s="25">
        <f t="shared" ca="1" si="93"/>
        <v>0.80416666666133096</v>
      </c>
      <c r="AB627" s="52"/>
    </row>
    <row r="628" spans="1:28" x14ac:dyDescent="0.25">
      <c r="A628" s="12">
        <v>622</v>
      </c>
      <c r="B628" s="26">
        <v>20626</v>
      </c>
      <c r="C628" s="27">
        <v>44814</v>
      </c>
      <c r="D628" s="28">
        <v>0.6694444444444444</v>
      </c>
      <c r="E628" s="29" t="s">
        <v>166</v>
      </c>
      <c r="F628" s="30" t="s">
        <v>106</v>
      </c>
      <c r="G628" s="31">
        <v>48640</v>
      </c>
      <c r="H628" s="31">
        <v>17430</v>
      </c>
      <c r="I628" s="19">
        <f t="shared" si="88"/>
        <v>31210</v>
      </c>
      <c r="J628" s="20">
        <f t="shared" si="94"/>
        <v>38391600</v>
      </c>
      <c r="K628" s="30" t="s">
        <v>55</v>
      </c>
      <c r="L628" s="32" t="s">
        <v>32</v>
      </c>
      <c r="M628" s="33">
        <v>36</v>
      </c>
      <c r="N628" s="55" t="str">
        <f t="shared" si="96"/>
        <v>T_A</v>
      </c>
      <c r="O628" s="34">
        <v>3507424</v>
      </c>
      <c r="P628" s="27">
        <v>44815</v>
      </c>
      <c r="Q628" s="36">
        <v>0.46319444444444446</v>
      </c>
      <c r="R628" s="37">
        <v>48320</v>
      </c>
      <c r="S628" s="37">
        <v>17330</v>
      </c>
      <c r="T628" s="21">
        <f t="shared" si="89"/>
        <v>30990</v>
      </c>
      <c r="U628" s="22">
        <f t="shared" si="95"/>
        <v>38371380</v>
      </c>
      <c r="V628" s="117" t="s">
        <v>157</v>
      </c>
      <c r="W628" s="118" t="s">
        <v>102</v>
      </c>
      <c r="X628" s="23">
        <f t="shared" si="90"/>
        <v>-220</v>
      </c>
      <c r="Y628" s="24">
        <f t="shared" si="91"/>
        <v>-7.0490227491188722E-3</v>
      </c>
      <c r="Z628" s="25" t="str">
        <f t="shared" si="92"/>
        <v>Descargado</v>
      </c>
      <c r="AA628" s="25">
        <f t="shared" ca="1" si="93"/>
        <v>0.79374999999708962</v>
      </c>
      <c r="AB628" s="52"/>
    </row>
    <row r="629" spans="1:28" x14ac:dyDescent="0.25">
      <c r="A629" s="12">
        <v>623</v>
      </c>
      <c r="B629" s="26">
        <v>20634</v>
      </c>
      <c r="C629" s="27">
        <v>44814</v>
      </c>
      <c r="D629" s="28">
        <v>0.6958333333333333</v>
      </c>
      <c r="E629" s="29" t="s">
        <v>318</v>
      </c>
      <c r="F629" s="30" t="s">
        <v>106</v>
      </c>
      <c r="G629" s="31">
        <v>51140</v>
      </c>
      <c r="H629" s="31">
        <v>16390</v>
      </c>
      <c r="I629" s="19">
        <f t="shared" si="88"/>
        <v>34750</v>
      </c>
      <c r="J629" s="20">
        <f t="shared" si="94"/>
        <v>38426350</v>
      </c>
      <c r="K629" s="30" t="s">
        <v>55</v>
      </c>
      <c r="L629" s="32" t="s">
        <v>32</v>
      </c>
      <c r="M629" s="33">
        <v>36</v>
      </c>
      <c r="N629" s="55" t="str">
        <f t="shared" si="96"/>
        <v>T_A</v>
      </c>
      <c r="O629" s="34">
        <v>3508664</v>
      </c>
      <c r="P629" s="27">
        <v>44816</v>
      </c>
      <c r="Q629" s="36">
        <v>0.5</v>
      </c>
      <c r="R629" s="37">
        <v>51600</v>
      </c>
      <c r="S629" s="37">
        <v>17000</v>
      </c>
      <c r="T629" s="21">
        <f t="shared" si="89"/>
        <v>34600</v>
      </c>
      <c r="U629" s="22">
        <f t="shared" si="95"/>
        <v>38405980</v>
      </c>
      <c r="V629" s="117" t="s">
        <v>157</v>
      </c>
      <c r="W629" s="118" t="s">
        <v>102</v>
      </c>
      <c r="X629" s="23">
        <f t="shared" si="90"/>
        <v>-150</v>
      </c>
      <c r="Y629" s="24">
        <f t="shared" si="91"/>
        <v>-4.3165467625899279E-3</v>
      </c>
      <c r="Z629" s="25" t="str">
        <f t="shared" si="92"/>
        <v>Descargado</v>
      </c>
      <c r="AA629" s="25">
        <f t="shared" ca="1" si="93"/>
        <v>1.8041666666686069</v>
      </c>
      <c r="AB629" s="52"/>
    </row>
    <row r="630" spans="1:28" x14ac:dyDescent="0.25">
      <c r="A630" s="12">
        <v>624</v>
      </c>
      <c r="B630" s="26">
        <v>20638</v>
      </c>
      <c r="C630" s="27">
        <v>44814</v>
      </c>
      <c r="D630" s="28">
        <v>0.69791666666666663</v>
      </c>
      <c r="E630" s="29" t="s">
        <v>289</v>
      </c>
      <c r="F630" s="30" t="s">
        <v>106</v>
      </c>
      <c r="G630" s="31">
        <v>52120</v>
      </c>
      <c r="H630" s="31">
        <v>18120</v>
      </c>
      <c r="I630" s="19">
        <f t="shared" si="88"/>
        <v>34000</v>
      </c>
      <c r="J630" s="20">
        <f t="shared" si="94"/>
        <v>38460350</v>
      </c>
      <c r="K630" s="30" t="s">
        <v>55</v>
      </c>
      <c r="L630" s="32" t="s">
        <v>25</v>
      </c>
      <c r="M630" s="33">
        <v>36</v>
      </c>
      <c r="N630" s="55" t="str">
        <f t="shared" si="96"/>
        <v>T_A</v>
      </c>
      <c r="O630" s="34">
        <v>3507144</v>
      </c>
      <c r="P630" s="27">
        <v>44815</v>
      </c>
      <c r="Q630" s="36">
        <v>0.3979166666666667</v>
      </c>
      <c r="R630" s="37">
        <v>51980</v>
      </c>
      <c r="S630" s="37">
        <v>18130</v>
      </c>
      <c r="T630" s="21">
        <f t="shared" si="89"/>
        <v>33850</v>
      </c>
      <c r="U630" s="22">
        <f t="shared" si="95"/>
        <v>38439830</v>
      </c>
      <c r="V630" s="117" t="s">
        <v>157</v>
      </c>
      <c r="W630" s="118" t="s">
        <v>102</v>
      </c>
      <c r="X630" s="23">
        <f t="shared" si="90"/>
        <v>-150</v>
      </c>
      <c r="Y630" s="24">
        <f t="shared" si="91"/>
        <v>-4.4117647058823529E-3</v>
      </c>
      <c r="Z630" s="25" t="str">
        <f t="shared" si="92"/>
        <v>Descargado</v>
      </c>
      <c r="AA630" s="25">
        <f t="shared" ca="1" si="93"/>
        <v>0.70000000000436557</v>
      </c>
      <c r="AB630" s="52"/>
    </row>
    <row r="631" spans="1:28" x14ac:dyDescent="0.25">
      <c r="A631" s="12">
        <v>625</v>
      </c>
      <c r="B631" s="26">
        <v>20642</v>
      </c>
      <c r="C631" s="27">
        <v>44814</v>
      </c>
      <c r="D631" s="28">
        <v>0.70486111111111116</v>
      </c>
      <c r="E631" s="29" t="s">
        <v>195</v>
      </c>
      <c r="F631" s="30" t="s">
        <v>106</v>
      </c>
      <c r="G631" s="31">
        <v>51460</v>
      </c>
      <c r="H631" s="31">
        <v>17180</v>
      </c>
      <c r="I631" s="19">
        <f t="shared" si="88"/>
        <v>34280</v>
      </c>
      <c r="J631" s="20">
        <f t="shared" si="94"/>
        <v>38494630</v>
      </c>
      <c r="K631" s="30" t="s">
        <v>55</v>
      </c>
      <c r="L631" s="32" t="s">
        <v>193</v>
      </c>
      <c r="M631" s="33">
        <v>36</v>
      </c>
      <c r="N631" s="55" t="str">
        <f t="shared" si="96"/>
        <v>T_A</v>
      </c>
      <c r="O631" s="34">
        <v>3507124</v>
      </c>
      <c r="P631" s="27">
        <v>44815</v>
      </c>
      <c r="Q631" s="36">
        <v>0.39652777777777781</v>
      </c>
      <c r="R631" s="37">
        <v>51580</v>
      </c>
      <c r="S631" s="37">
        <v>17360</v>
      </c>
      <c r="T631" s="21">
        <f t="shared" si="89"/>
        <v>34220</v>
      </c>
      <c r="U631" s="22">
        <f t="shared" si="95"/>
        <v>38474050</v>
      </c>
      <c r="V631" s="117" t="s">
        <v>157</v>
      </c>
      <c r="W631" s="118" t="s">
        <v>102</v>
      </c>
      <c r="X631" s="23">
        <f t="shared" si="90"/>
        <v>-60</v>
      </c>
      <c r="Y631" s="24">
        <f t="shared" si="91"/>
        <v>-1.750291715285881E-3</v>
      </c>
      <c r="Z631" s="25" t="str">
        <f t="shared" si="92"/>
        <v>Descargado</v>
      </c>
      <c r="AA631" s="25">
        <f t="shared" ca="1" si="93"/>
        <v>0.69166666666569654</v>
      </c>
      <c r="AB631" s="52"/>
    </row>
    <row r="632" spans="1:28" x14ac:dyDescent="0.25">
      <c r="A632" s="12">
        <v>626</v>
      </c>
      <c r="B632" s="26">
        <v>20647</v>
      </c>
      <c r="C632" s="27">
        <v>44814</v>
      </c>
      <c r="D632" s="28">
        <v>0.71944444444444444</v>
      </c>
      <c r="E632" s="29" t="s">
        <v>203</v>
      </c>
      <c r="F632" s="30" t="s">
        <v>106</v>
      </c>
      <c r="G632" s="31">
        <v>51740</v>
      </c>
      <c r="H632" s="31">
        <v>17580</v>
      </c>
      <c r="I632" s="19">
        <f t="shared" si="88"/>
        <v>34160</v>
      </c>
      <c r="J632" s="20">
        <f t="shared" si="94"/>
        <v>38528790</v>
      </c>
      <c r="K632" s="30" t="s">
        <v>55</v>
      </c>
      <c r="L632" s="32" t="s">
        <v>193</v>
      </c>
      <c r="M632" s="33">
        <v>36</v>
      </c>
      <c r="N632" s="55" t="str">
        <f t="shared" si="96"/>
        <v>T_A</v>
      </c>
      <c r="O632" s="34">
        <v>3507284</v>
      </c>
      <c r="P632" s="27">
        <v>44815</v>
      </c>
      <c r="Q632" s="36">
        <v>0.42430555555555555</v>
      </c>
      <c r="R632" s="37">
        <v>51740</v>
      </c>
      <c r="S632" s="37">
        <v>17670</v>
      </c>
      <c r="T632" s="21">
        <f t="shared" si="89"/>
        <v>34070</v>
      </c>
      <c r="U632" s="22">
        <f t="shared" si="95"/>
        <v>38508120</v>
      </c>
      <c r="V632" s="117" t="s">
        <v>157</v>
      </c>
      <c r="W632" s="118" t="s">
        <v>102</v>
      </c>
      <c r="X632" s="23">
        <f t="shared" si="90"/>
        <v>-90</v>
      </c>
      <c r="Y632" s="24">
        <f t="shared" si="91"/>
        <v>-2.6346604215456673E-3</v>
      </c>
      <c r="Z632" s="25" t="str">
        <f t="shared" si="92"/>
        <v>Descargado</v>
      </c>
      <c r="AA632" s="25">
        <f t="shared" ca="1" si="93"/>
        <v>0.70486111110949423</v>
      </c>
      <c r="AB632" s="52"/>
    </row>
    <row r="633" spans="1:28" x14ac:dyDescent="0.25">
      <c r="A633" s="12">
        <v>627</v>
      </c>
      <c r="B633" s="26">
        <v>20651</v>
      </c>
      <c r="C633" s="27">
        <v>44814</v>
      </c>
      <c r="D633" s="28">
        <v>0.72569444444444453</v>
      </c>
      <c r="E633" s="29" t="s">
        <v>236</v>
      </c>
      <c r="F633" s="30" t="s">
        <v>106</v>
      </c>
      <c r="G633" s="31">
        <v>48400</v>
      </c>
      <c r="H633" s="31">
        <v>17510</v>
      </c>
      <c r="I633" s="19">
        <f t="shared" si="88"/>
        <v>30890</v>
      </c>
      <c r="J633" s="20">
        <f t="shared" si="94"/>
        <v>38559680</v>
      </c>
      <c r="K633" s="30" t="s">
        <v>55</v>
      </c>
      <c r="L633" s="32" t="s">
        <v>32</v>
      </c>
      <c r="M633" s="33">
        <v>36</v>
      </c>
      <c r="N633" s="55" t="str">
        <f t="shared" si="96"/>
        <v>T_A</v>
      </c>
      <c r="O633" s="34">
        <v>3507404</v>
      </c>
      <c r="P633" s="27">
        <v>44815</v>
      </c>
      <c r="Q633" s="36">
        <v>0.44722222222222219</v>
      </c>
      <c r="R633" s="37">
        <v>48260</v>
      </c>
      <c r="S633" s="37">
        <v>17480</v>
      </c>
      <c r="T633" s="21">
        <f t="shared" si="89"/>
        <v>30780</v>
      </c>
      <c r="U633" s="22">
        <f t="shared" si="95"/>
        <v>38538900</v>
      </c>
      <c r="V633" s="117" t="s">
        <v>157</v>
      </c>
      <c r="W633" s="118" t="s">
        <v>102</v>
      </c>
      <c r="X633" s="23">
        <f t="shared" si="90"/>
        <v>-110</v>
      </c>
      <c r="Y633" s="24">
        <f t="shared" si="91"/>
        <v>-3.56102298478472E-3</v>
      </c>
      <c r="Z633" s="25" t="str">
        <f t="shared" si="92"/>
        <v>Descargado</v>
      </c>
      <c r="AA633" s="25">
        <f t="shared" ca="1" si="93"/>
        <v>0.72152777777955635</v>
      </c>
      <c r="AB633" s="52"/>
    </row>
    <row r="634" spans="1:28" x14ac:dyDescent="0.25">
      <c r="A634" s="12">
        <v>628</v>
      </c>
      <c r="B634" s="26">
        <v>20659</v>
      </c>
      <c r="C634" s="27">
        <v>44814</v>
      </c>
      <c r="D634" s="28">
        <v>0.77916666666666667</v>
      </c>
      <c r="E634" s="29" t="s">
        <v>253</v>
      </c>
      <c r="F634" s="30" t="s">
        <v>106</v>
      </c>
      <c r="G634" s="31">
        <v>48040</v>
      </c>
      <c r="H634" s="31">
        <v>17480</v>
      </c>
      <c r="I634" s="19">
        <f t="shared" si="88"/>
        <v>30560</v>
      </c>
      <c r="J634" s="20">
        <f t="shared" si="94"/>
        <v>38590240</v>
      </c>
      <c r="K634" s="30" t="s">
        <v>55</v>
      </c>
      <c r="L634" s="32" t="s">
        <v>32</v>
      </c>
      <c r="M634" s="33">
        <v>36</v>
      </c>
      <c r="N634" s="55" t="str">
        <f t="shared" si="96"/>
        <v>T_A</v>
      </c>
      <c r="O634" s="34">
        <v>3507384</v>
      </c>
      <c r="P634" s="27">
        <v>44815</v>
      </c>
      <c r="Q634" s="36">
        <v>0.44791666666666669</v>
      </c>
      <c r="R634" s="37">
        <v>48040</v>
      </c>
      <c r="S634" s="37">
        <v>17290</v>
      </c>
      <c r="T634" s="21">
        <f t="shared" si="89"/>
        <v>30750</v>
      </c>
      <c r="U634" s="22">
        <f t="shared" si="95"/>
        <v>38569650</v>
      </c>
      <c r="V634" s="117" t="s">
        <v>157</v>
      </c>
      <c r="W634" s="118" t="s">
        <v>102</v>
      </c>
      <c r="X634" s="23">
        <f t="shared" si="90"/>
        <v>190</v>
      </c>
      <c r="Y634" s="24">
        <f t="shared" si="91"/>
        <v>6.2172774869109944E-3</v>
      </c>
      <c r="Z634" s="25" t="str">
        <f t="shared" si="92"/>
        <v>Descargado</v>
      </c>
      <c r="AA634" s="25">
        <f t="shared" ca="1" si="93"/>
        <v>0.66874999999708962</v>
      </c>
      <c r="AB634" s="52"/>
    </row>
    <row r="635" spans="1:28" s="75" customFormat="1" x14ac:dyDescent="0.25">
      <c r="A635" s="12">
        <v>629</v>
      </c>
      <c r="B635" s="26">
        <v>20660</v>
      </c>
      <c r="C635" s="27">
        <v>44814</v>
      </c>
      <c r="D635" s="28">
        <v>0.78541666666666676</v>
      </c>
      <c r="E635" s="29" t="s">
        <v>144</v>
      </c>
      <c r="F635" s="30" t="s">
        <v>106</v>
      </c>
      <c r="G635" s="31">
        <v>48500</v>
      </c>
      <c r="H635" s="31">
        <v>17410</v>
      </c>
      <c r="I635" s="19">
        <f t="shared" si="88"/>
        <v>31090</v>
      </c>
      <c r="J635" s="20">
        <f t="shared" si="94"/>
        <v>38621330</v>
      </c>
      <c r="K635" s="30" t="s">
        <v>55</v>
      </c>
      <c r="L635" s="32" t="s">
        <v>32</v>
      </c>
      <c r="M635" s="33">
        <v>36</v>
      </c>
      <c r="N635" s="55" t="str">
        <f t="shared" si="96"/>
        <v>T_A</v>
      </c>
      <c r="O635" s="34">
        <v>3507604</v>
      </c>
      <c r="P635" s="27">
        <v>44815</v>
      </c>
      <c r="Q635" s="36">
        <v>0.4861111111111111</v>
      </c>
      <c r="R635" s="37">
        <v>48520</v>
      </c>
      <c r="S635" s="37">
        <v>17210</v>
      </c>
      <c r="T635" s="21">
        <f t="shared" si="89"/>
        <v>31310</v>
      </c>
      <c r="U635" s="22">
        <f t="shared" si="95"/>
        <v>38600960</v>
      </c>
      <c r="V635" s="117" t="s">
        <v>157</v>
      </c>
      <c r="W635" s="118" t="s">
        <v>102</v>
      </c>
      <c r="X635" s="23">
        <f t="shared" si="90"/>
        <v>220</v>
      </c>
      <c r="Y635" s="24">
        <f t="shared" si="91"/>
        <v>7.0762302991315539E-3</v>
      </c>
      <c r="Z635" s="25" t="str">
        <f t="shared" si="92"/>
        <v>Descargado</v>
      </c>
      <c r="AA635" s="25">
        <f t="shared" ca="1" si="93"/>
        <v>0.70069444444379769</v>
      </c>
      <c r="AB635" s="52"/>
    </row>
    <row r="636" spans="1:28" s="75" customFormat="1" x14ac:dyDescent="0.25">
      <c r="A636" s="12">
        <v>630</v>
      </c>
      <c r="B636" s="26">
        <v>20662</v>
      </c>
      <c r="C636" s="27">
        <v>44814</v>
      </c>
      <c r="D636" s="28">
        <v>0.8125</v>
      </c>
      <c r="E636" s="29" t="s">
        <v>199</v>
      </c>
      <c r="F636" s="30" t="s">
        <v>106</v>
      </c>
      <c r="G636" s="31">
        <v>48880</v>
      </c>
      <c r="H636" s="31">
        <v>17220</v>
      </c>
      <c r="I636" s="19">
        <f t="shared" si="88"/>
        <v>31660</v>
      </c>
      <c r="J636" s="20">
        <f t="shared" si="94"/>
        <v>38652990</v>
      </c>
      <c r="K636" s="30" t="s">
        <v>55</v>
      </c>
      <c r="L636" s="32" t="s">
        <v>32</v>
      </c>
      <c r="M636" s="33">
        <v>36</v>
      </c>
      <c r="N636" s="55" t="str">
        <f t="shared" si="96"/>
        <v>T_A</v>
      </c>
      <c r="O636" s="34">
        <v>3507704</v>
      </c>
      <c r="P636" s="27">
        <v>44815</v>
      </c>
      <c r="Q636" s="36">
        <v>0.56388888888888888</v>
      </c>
      <c r="R636" s="37">
        <v>48780</v>
      </c>
      <c r="S636" s="37">
        <v>17130</v>
      </c>
      <c r="T636" s="21">
        <f t="shared" si="89"/>
        <v>31650</v>
      </c>
      <c r="U636" s="22">
        <f t="shared" si="95"/>
        <v>38632610</v>
      </c>
      <c r="V636" s="117" t="s">
        <v>157</v>
      </c>
      <c r="W636" s="118" t="s">
        <v>102</v>
      </c>
      <c r="X636" s="23">
        <f t="shared" si="90"/>
        <v>-10</v>
      </c>
      <c r="Y636" s="24">
        <f t="shared" si="91"/>
        <v>-3.1585596967782689E-4</v>
      </c>
      <c r="Z636" s="25" t="str">
        <f t="shared" si="92"/>
        <v>Descargado</v>
      </c>
      <c r="AA636" s="25">
        <f t="shared" ca="1" si="93"/>
        <v>0.75138888888614019</v>
      </c>
      <c r="AB636" s="52"/>
    </row>
    <row r="637" spans="1:28" s="75" customFormat="1" x14ac:dyDescent="0.25">
      <c r="A637" s="12">
        <v>631</v>
      </c>
      <c r="B637" s="26">
        <v>20663</v>
      </c>
      <c r="C637" s="27">
        <v>44814</v>
      </c>
      <c r="D637" s="28">
        <v>0.82500000000000007</v>
      </c>
      <c r="E637" s="29" t="s">
        <v>151</v>
      </c>
      <c r="F637" s="30" t="s">
        <v>106</v>
      </c>
      <c r="G637" s="31">
        <v>48960</v>
      </c>
      <c r="H637" s="31">
        <v>17200</v>
      </c>
      <c r="I637" s="19">
        <f t="shared" si="88"/>
        <v>31760</v>
      </c>
      <c r="J637" s="20">
        <f t="shared" si="94"/>
        <v>38684750</v>
      </c>
      <c r="K637" s="30" t="s">
        <v>55</v>
      </c>
      <c r="L637" s="32" t="s">
        <v>32</v>
      </c>
      <c r="M637" s="33">
        <v>36</v>
      </c>
      <c r="N637" s="55" t="str">
        <f t="shared" si="96"/>
        <v>T_A</v>
      </c>
      <c r="O637" s="34">
        <v>3507564</v>
      </c>
      <c r="P637" s="27">
        <v>44815</v>
      </c>
      <c r="Q637" s="36">
        <v>0.48125000000000001</v>
      </c>
      <c r="R637" s="37">
        <v>48980</v>
      </c>
      <c r="S637" s="37">
        <v>17060</v>
      </c>
      <c r="T637" s="21">
        <f t="shared" si="89"/>
        <v>31920</v>
      </c>
      <c r="U637" s="22">
        <f t="shared" si="95"/>
        <v>38664530</v>
      </c>
      <c r="V637" s="117" t="s">
        <v>157</v>
      </c>
      <c r="W637" s="118" t="s">
        <v>102</v>
      </c>
      <c r="X637" s="23">
        <f t="shared" si="90"/>
        <v>160</v>
      </c>
      <c r="Y637" s="24">
        <f t="shared" si="91"/>
        <v>5.0377833753148613E-3</v>
      </c>
      <c r="Z637" s="25" t="str">
        <f t="shared" si="92"/>
        <v>Descargado</v>
      </c>
      <c r="AA637" s="25">
        <f t="shared" ca="1" si="93"/>
        <v>0.65625</v>
      </c>
      <c r="AB637" s="52"/>
    </row>
    <row r="638" spans="1:28" x14ac:dyDescent="0.25">
      <c r="A638" s="12">
        <v>632</v>
      </c>
      <c r="B638" s="26">
        <v>20665</v>
      </c>
      <c r="C638" s="27">
        <v>44814</v>
      </c>
      <c r="D638" s="28">
        <v>0.83958333333333324</v>
      </c>
      <c r="E638" s="29" t="s">
        <v>339</v>
      </c>
      <c r="F638" s="30" t="s">
        <v>106</v>
      </c>
      <c r="G638" s="31">
        <v>52160</v>
      </c>
      <c r="H638" s="31">
        <v>17870</v>
      </c>
      <c r="I638" s="19">
        <f t="shared" si="88"/>
        <v>34290</v>
      </c>
      <c r="J638" s="20">
        <f t="shared" si="94"/>
        <v>38719040</v>
      </c>
      <c r="K638" s="30" t="s">
        <v>56</v>
      </c>
      <c r="L638" s="32" t="s">
        <v>193</v>
      </c>
      <c r="M638" s="33">
        <v>35</v>
      </c>
      <c r="N638" s="55" t="str">
        <f t="shared" si="96"/>
        <v>T_B</v>
      </c>
      <c r="O638" s="34">
        <v>3507344</v>
      </c>
      <c r="P638" s="27">
        <v>44815</v>
      </c>
      <c r="Q638" s="36">
        <v>0.44027777777777777</v>
      </c>
      <c r="R638" s="37">
        <v>52060</v>
      </c>
      <c r="S638" s="37">
        <v>17690</v>
      </c>
      <c r="T638" s="21">
        <f t="shared" si="89"/>
        <v>34370</v>
      </c>
      <c r="U638" s="22">
        <f t="shared" si="95"/>
        <v>38698900</v>
      </c>
      <c r="V638" s="117" t="s">
        <v>157</v>
      </c>
      <c r="W638" s="118" t="s">
        <v>102</v>
      </c>
      <c r="X638" s="23">
        <f t="shared" si="90"/>
        <v>80</v>
      </c>
      <c r="Y638" s="24">
        <f t="shared" si="91"/>
        <v>2.3330417031204435E-3</v>
      </c>
      <c r="Z638" s="25" t="str">
        <f t="shared" si="92"/>
        <v>Descargado</v>
      </c>
      <c r="AA638" s="25">
        <f t="shared" ca="1" si="93"/>
        <v>0.60069444444525288</v>
      </c>
      <c r="AB638" s="52"/>
    </row>
    <row r="639" spans="1:28" x14ac:dyDescent="0.25">
      <c r="A639" s="12">
        <v>633</v>
      </c>
      <c r="B639" s="26">
        <v>20666</v>
      </c>
      <c r="C639" s="27">
        <v>44814</v>
      </c>
      <c r="D639" s="28">
        <v>0.87638888888888899</v>
      </c>
      <c r="E639" s="29" t="s">
        <v>232</v>
      </c>
      <c r="F639" s="30" t="s">
        <v>106</v>
      </c>
      <c r="G639" s="31">
        <v>51880</v>
      </c>
      <c r="H639" s="31">
        <v>19370</v>
      </c>
      <c r="I639" s="19">
        <f t="shared" si="88"/>
        <v>32510</v>
      </c>
      <c r="J639" s="20">
        <f t="shared" si="94"/>
        <v>38751550</v>
      </c>
      <c r="K639" s="30" t="s">
        <v>56</v>
      </c>
      <c r="L639" s="32" t="s">
        <v>25</v>
      </c>
      <c r="M639" s="33">
        <v>35</v>
      </c>
      <c r="N639" s="55" t="str">
        <f t="shared" si="96"/>
        <v>T_B</v>
      </c>
      <c r="O639" s="34">
        <v>3508864</v>
      </c>
      <c r="P639" s="27">
        <v>44816</v>
      </c>
      <c r="Q639" s="36">
        <v>0.47986111111111113</v>
      </c>
      <c r="R639" s="37">
        <v>51700</v>
      </c>
      <c r="S639" s="37">
        <v>19210</v>
      </c>
      <c r="T639" s="21">
        <f t="shared" si="89"/>
        <v>32490</v>
      </c>
      <c r="U639" s="22">
        <f t="shared" si="95"/>
        <v>38731390</v>
      </c>
      <c r="V639" s="117" t="s">
        <v>157</v>
      </c>
      <c r="W639" s="118" t="s">
        <v>102</v>
      </c>
      <c r="X639" s="23">
        <f t="shared" si="90"/>
        <v>-20</v>
      </c>
      <c r="Y639" s="24">
        <f t="shared" si="91"/>
        <v>-6.1519532451553372E-4</v>
      </c>
      <c r="Z639" s="25" t="str">
        <f t="shared" si="92"/>
        <v>Descargado</v>
      </c>
      <c r="AA639" s="25">
        <f t="shared" ca="1" si="93"/>
        <v>1.6034722222248092</v>
      </c>
      <c r="AB639" s="52"/>
    </row>
    <row r="640" spans="1:28" x14ac:dyDescent="0.25">
      <c r="A640" s="12">
        <v>634</v>
      </c>
      <c r="B640" s="26">
        <v>20667</v>
      </c>
      <c r="C640" s="27">
        <v>44814</v>
      </c>
      <c r="D640" s="28">
        <v>0.94305555555555554</v>
      </c>
      <c r="E640" s="29" t="s">
        <v>254</v>
      </c>
      <c r="F640" s="30" t="s">
        <v>106</v>
      </c>
      <c r="G640" s="31">
        <v>48780</v>
      </c>
      <c r="H640" s="31">
        <v>17280</v>
      </c>
      <c r="I640" s="19">
        <f t="shared" si="88"/>
        <v>31500</v>
      </c>
      <c r="J640" s="20">
        <f t="shared" si="94"/>
        <v>38783050</v>
      </c>
      <c r="K640" s="30" t="s">
        <v>55</v>
      </c>
      <c r="L640" s="32" t="s">
        <v>32</v>
      </c>
      <c r="M640" s="33">
        <v>36</v>
      </c>
      <c r="N640" s="55" t="str">
        <f t="shared" si="96"/>
        <v>T_A</v>
      </c>
      <c r="O640" s="34">
        <v>3507684</v>
      </c>
      <c r="P640" s="27">
        <v>44815</v>
      </c>
      <c r="Q640" s="36">
        <v>0.54722222222222217</v>
      </c>
      <c r="R640" s="37">
        <v>47500</v>
      </c>
      <c r="S640" s="37">
        <v>17020</v>
      </c>
      <c r="T640" s="21">
        <f t="shared" si="89"/>
        <v>30480</v>
      </c>
      <c r="U640" s="22">
        <f t="shared" si="95"/>
        <v>38761870</v>
      </c>
      <c r="V640" s="117" t="s">
        <v>157</v>
      </c>
      <c r="W640" s="118" t="s">
        <v>102</v>
      </c>
      <c r="X640" s="23">
        <f t="shared" si="90"/>
        <v>-1020</v>
      </c>
      <c r="Y640" s="24">
        <f t="shared" si="91"/>
        <v>-3.2380952380952378E-2</v>
      </c>
      <c r="Z640" s="25" t="str">
        <f t="shared" si="92"/>
        <v>Descargado</v>
      </c>
      <c r="AA640" s="25">
        <f t="shared" ca="1" si="93"/>
        <v>0.60416666666424135</v>
      </c>
      <c r="AB640" s="52"/>
    </row>
    <row r="641" spans="1:28" x14ac:dyDescent="0.25">
      <c r="A641" s="12">
        <v>635</v>
      </c>
      <c r="B641" s="26">
        <v>20668</v>
      </c>
      <c r="C641" s="27">
        <v>44814</v>
      </c>
      <c r="D641" s="28">
        <v>0.9506944444444444</v>
      </c>
      <c r="E641" s="29" t="s">
        <v>137</v>
      </c>
      <c r="F641" s="30" t="s">
        <v>106</v>
      </c>
      <c r="G641" s="31">
        <v>48260</v>
      </c>
      <c r="H641" s="31">
        <v>17940</v>
      </c>
      <c r="I641" s="19">
        <f t="shared" si="88"/>
        <v>30320</v>
      </c>
      <c r="J641" s="20">
        <f t="shared" si="94"/>
        <v>38813370</v>
      </c>
      <c r="K641" s="30" t="s">
        <v>56</v>
      </c>
      <c r="L641" s="32" t="s">
        <v>32</v>
      </c>
      <c r="M641" s="33">
        <v>35</v>
      </c>
      <c r="N641" s="55" t="str">
        <f t="shared" si="96"/>
        <v>T_B</v>
      </c>
      <c r="O641" s="34">
        <v>3507524</v>
      </c>
      <c r="P641" s="27">
        <v>44815</v>
      </c>
      <c r="Q641" s="36">
        <v>0.46666666666666662</v>
      </c>
      <c r="R641" s="37">
        <v>48100</v>
      </c>
      <c r="S641" s="37">
        <v>17720</v>
      </c>
      <c r="T641" s="21">
        <f t="shared" si="89"/>
        <v>30380</v>
      </c>
      <c r="U641" s="22">
        <f t="shared" si="95"/>
        <v>38792250</v>
      </c>
      <c r="V641" s="117" t="s">
        <v>157</v>
      </c>
      <c r="W641" s="118" t="s">
        <v>102</v>
      </c>
      <c r="X641" s="23">
        <f t="shared" si="90"/>
        <v>60</v>
      </c>
      <c r="Y641" s="24">
        <f t="shared" si="91"/>
        <v>1.9788918205804751E-3</v>
      </c>
      <c r="Z641" s="25" t="str">
        <f t="shared" si="92"/>
        <v>Descargado</v>
      </c>
      <c r="AA641" s="25">
        <f t="shared" ca="1" si="93"/>
        <v>0.51597222222335404</v>
      </c>
      <c r="AB641" s="52"/>
    </row>
    <row r="642" spans="1:28" x14ac:dyDescent="0.25">
      <c r="A642" s="12">
        <v>636</v>
      </c>
      <c r="B642" s="26">
        <v>20670</v>
      </c>
      <c r="C642" s="27">
        <v>44814</v>
      </c>
      <c r="D642" s="28">
        <v>0.97916666666666663</v>
      </c>
      <c r="E642" s="29" t="s">
        <v>340</v>
      </c>
      <c r="F642" s="30" t="s">
        <v>106</v>
      </c>
      <c r="G642" s="31">
        <v>52240</v>
      </c>
      <c r="H642" s="31">
        <v>18190</v>
      </c>
      <c r="I642" s="19">
        <f t="shared" si="88"/>
        <v>34050</v>
      </c>
      <c r="J642" s="20">
        <f t="shared" si="94"/>
        <v>38847420</v>
      </c>
      <c r="K642" s="30" t="s">
        <v>55</v>
      </c>
      <c r="L642" s="32" t="s">
        <v>33</v>
      </c>
      <c r="M642" s="33">
        <v>36</v>
      </c>
      <c r="N642" s="55" t="str">
        <f t="shared" si="96"/>
        <v>T_A</v>
      </c>
      <c r="O642" s="34">
        <v>3507924</v>
      </c>
      <c r="P642" s="27">
        <v>44815</v>
      </c>
      <c r="Q642" s="36">
        <v>0.6972222222222223</v>
      </c>
      <c r="R642" s="37">
        <v>52220</v>
      </c>
      <c r="S642" s="37">
        <v>18150</v>
      </c>
      <c r="T642" s="21">
        <f t="shared" si="89"/>
        <v>34070</v>
      </c>
      <c r="U642" s="22">
        <f t="shared" si="95"/>
        <v>38826320</v>
      </c>
      <c r="V642" s="117" t="s">
        <v>157</v>
      </c>
      <c r="W642" s="118" t="s">
        <v>102</v>
      </c>
      <c r="X642" s="23">
        <f t="shared" si="90"/>
        <v>20</v>
      </c>
      <c r="Y642" s="24">
        <f t="shared" si="91"/>
        <v>5.8737151248164463E-4</v>
      </c>
      <c r="Z642" s="25" t="str">
        <f t="shared" si="92"/>
        <v>Descargado</v>
      </c>
      <c r="AA642" s="25">
        <f t="shared" ca="1" si="93"/>
        <v>0.71805555556056788</v>
      </c>
      <c r="AB642" s="52"/>
    </row>
    <row r="643" spans="1:28" x14ac:dyDescent="0.25">
      <c r="A643" s="12">
        <v>637</v>
      </c>
      <c r="B643" s="26">
        <v>20671</v>
      </c>
      <c r="C643" s="27">
        <v>44814</v>
      </c>
      <c r="D643" s="28">
        <v>0.98472222222222217</v>
      </c>
      <c r="E643" s="29" t="s">
        <v>201</v>
      </c>
      <c r="F643" s="30" t="s">
        <v>106</v>
      </c>
      <c r="G643" s="31">
        <v>48680</v>
      </c>
      <c r="H643" s="31">
        <v>17830</v>
      </c>
      <c r="I643" s="19">
        <f t="shared" si="88"/>
        <v>30850</v>
      </c>
      <c r="J643" s="20">
        <f t="shared" si="94"/>
        <v>38878270</v>
      </c>
      <c r="K643" s="30" t="s">
        <v>56</v>
      </c>
      <c r="L643" s="32" t="s">
        <v>32</v>
      </c>
      <c r="M643" s="33">
        <v>35</v>
      </c>
      <c r="N643" s="55" t="str">
        <f t="shared" si="96"/>
        <v>T_B</v>
      </c>
      <c r="O643" s="34">
        <v>3507966</v>
      </c>
      <c r="P643" s="27">
        <v>44815</v>
      </c>
      <c r="Q643" s="36">
        <v>0.70000000000000007</v>
      </c>
      <c r="R643" s="37">
        <v>47960</v>
      </c>
      <c r="S643" s="37">
        <v>17890</v>
      </c>
      <c r="T643" s="21">
        <f t="shared" si="89"/>
        <v>30070</v>
      </c>
      <c r="U643" s="22">
        <f t="shared" si="95"/>
        <v>38856390</v>
      </c>
      <c r="V643" s="117" t="s">
        <v>157</v>
      </c>
      <c r="W643" s="118" t="s">
        <v>102</v>
      </c>
      <c r="X643" s="23">
        <f t="shared" si="90"/>
        <v>-780</v>
      </c>
      <c r="Y643" s="24">
        <f t="shared" si="91"/>
        <v>-2.5283630470016208E-2</v>
      </c>
      <c r="Z643" s="25" t="str">
        <f t="shared" si="92"/>
        <v>Descargado</v>
      </c>
      <c r="AA643" s="25">
        <f t="shared" ca="1" si="93"/>
        <v>0.71527777777373558</v>
      </c>
      <c r="AB643" s="52"/>
    </row>
    <row r="644" spans="1:28" x14ac:dyDescent="0.25">
      <c r="A644" s="12">
        <v>638</v>
      </c>
      <c r="B644" s="26">
        <v>20672</v>
      </c>
      <c r="C644" s="27">
        <v>44814</v>
      </c>
      <c r="D644" s="28">
        <v>0.9916666666666667</v>
      </c>
      <c r="E644" s="29" t="s">
        <v>213</v>
      </c>
      <c r="F644" s="30" t="s">
        <v>106</v>
      </c>
      <c r="G644" s="31">
        <v>52340</v>
      </c>
      <c r="H644" s="31">
        <v>18660</v>
      </c>
      <c r="I644" s="19">
        <f t="shared" si="88"/>
        <v>33680</v>
      </c>
      <c r="J644" s="20">
        <f t="shared" si="94"/>
        <v>38911950</v>
      </c>
      <c r="K644" s="30" t="s">
        <v>55</v>
      </c>
      <c r="L644" s="32" t="s">
        <v>33</v>
      </c>
      <c r="M644" s="33">
        <v>36</v>
      </c>
      <c r="N644" s="55" t="str">
        <f t="shared" si="96"/>
        <v>T_A</v>
      </c>
      <c r="O644" s="34">
        <v>3507804</v>
      </c>
      <c r="P644" s="27">
        <v>44815</v>
      </c>
      <c r="Q644" s="36">
        <v>0.58402777777777781</v>
      </c>
      <c r="R644" s="37">
        <v>52320</v>
      </c>
      <c r="S644" s="37">
        <v>18460</v>
      </c>
      <c r="T644" s="21">
        <f t="shared" si="89"/>
        <v>33860</v>
      </c>
      <c r="U644" s="22">
        <f t="shared" si="95"/>
        <v>38890250</v>
      </c>
      <c r="V644" s="117" t="s">
        <v>157</v>
      </c>
      <c r="W644" s="118" t="s">
        <v>102</v>
      </c>
      <c r="X644" s="23">
        <f t="shared" si="90"/>
        <v>180</v>
      </c>
      <c r="Y644" s="24">
        <f t="shared" si="91"/>
        <v>5.3444180522565317E-3</v>
      </c>
      <c r="Z644" s="25" t="str">
        <f t="shared" si="92"/>
        <v>Descargado</v>
      </c>
      <c r="AA644" s="25">
        <f t="shared" ca="1" si="93"/>
        <v>0.59236111110658385</v>
      </c>
      <c r="AB644" s="52"/>
    </row>
    <row r="645" spans="1:28" x14ac:dyDescent="0.25">
      <c r="A645" s="12">
        <v>639</v>
      </c>
      <c r="B645" s="26">
        <v>20673</v>
      </c>
      <c r="C645" s="27">
        <v>44814</v>
      </c>
      <c r="D645" s="28">
        <v>0.98749999999999993</v>
      </c>
      <c r="E645" s="29" t="s">
        <v>273</v>
      </c>
      <c r="F645" s="30" t="s">
        <v>106</v>
      </c>
      <c r="G645" s="31">
        <v>52280</v>
      </c>
      <c r="H645" s="31">
        <v>18000</v>
      </c>
      <c r="I645" s="19">
        <f t="shared" si="88"/>
        <v>34280</v>
      </c>
      <c r="J645" s="20">
        <f t="shared" si="94"/>
        <v>38946230</v>
      </c>
      <c r="K645" s="30" t="s">
        <v>56</v>
      </c>
      <c r="L645" s="32" t="s">
        <v>33</v>
      </c>
      <c r="M645" s="33">
        <v>35</v>
      </c>
      <c r="N645" s="55" t="str">
        <f t="shared" si="96"/>
        <v>T_B</v>
      </c>
      <c r="O645" s="34">
        <v>3507844</v>
      </c>
      <c r="P645" s="27">
        <v>44815</v>
      </c>
      <c r="Q645" s="36">
        <v>0.60625000000000007</v>
      </c>
      <c r="R645" s="37">
        <v>52420</v>
      </c>
      <c r="S645" s="37">
        <v>18000</v>
      </c>
      <c r="T645" s="21">
        <f t="shared" si="89"/>
        <v>34420</v>
      </c>
      <c r="U645" s="22">
        <f t="shared" si="95"/>
        <v>38924670</v>
      </c>
      <c r="V645" s="117" t="s">
        <v>157</v>
      </c>
      <c r="W645" s="118" t="s">
        <v>102</v>
      </c>
      <c r="X645" s="23">
        <f t="shared" si="90"/>
        <v>140</v>
      </c>
      <c r="Y645" s="24">
        <f t="shared" si="91"/>
        <v>4.0840140023337222E-3</v>
      </c>
      <c r="Z645" s="25" t="str">
        <f t="shared" si="92"/>
        <v>Descargado</v>
      </c>
      <c r="AA645" s="25">
        <f t="shared" ca="1" si="93"/>
        <v>0.61874999999417923</v>
      </c>
      <c r="AB645" s="52"/>
    </row>
    <row r="646" spans="1:28" x14ac:dyDescent="0.25">
      <c r="A646" s="12">
        <v>640</v>
      </c>
      <c r="B646" s="26">
        <v>20674</v>
      </c>
      <c r="C646" s="27">
        <v>44815</v>
      </c>
      <c r="D646" s="28">
        <v>7.5694444444444439E-2</v>
      </c>
      <c r="E646" s="29" t="s">
        <v>140</v>
      </c>
      <c r="F646" s="30" t="s">
        <v>106</v>
      </c>
      <c r="G646" s="31">
        <v>51400</v>
      </c>
      <c r="H646" s="31">
        <v>17650</v>
      </c>
      <c r="I646" s="19">
        <f t="shared" ref="I646:I709" si="97">IF(U646=0,0,(G646-H646))</f>
        <v>33750</v>
      </c>
      <c r="J646" s="20">
        <f t="shared" si="94"/>
        <v>38979980</v>
      </c>
      <c r="K646" s="30" t="s">
        <v>56</v>
      </c>
      <c r="L646" s="32" t="s">
        <v>33</v>
      </c>
      <c r="M646" s="33">
        <v>35</v>
      </c>
      <c r="N646" s="55" t="str">
        <f t="shared" si="96"/>
        <v>T_B</v>
      </c>
      <c r="O646" s="34">
        <v>3508184</v>
      </c>
      <c r="P646" s="27">
        <v>44816</v>
      </c>
      <c r="Q646" s="36">
        <v>0.35902777777777778</v>
      </c>
      <c r="R646" s="37">
        <v>51160</v>
      </c>
      <c r="S646" s="37">
        <v>17500</v>
      </c>
      <c r="T646" s="21">
        <f t="shared" ref="T646:T709" si="98">R646-S646</f>
        <v>33660</v>
      </c>
      <c r="U646" s="22">
        <f t="shared" si="95"/>
        <v>38958330</v>
      </c>
      <c r="V646" s="117" t="s">
        <v>157</v>
      </c>
      <c r="W646" s="118" t="s">
        <v>102</v>
      </c>
      <c r="X646" s="23">
        <f t="shared" ref="X646:X709" si="99">IF(T646&gt;0,IF((T646-I646)=0,0.00001,(T646-I646)),0)</f>
        <v>-90</v>
      </c>
      <c r="Y646" s="24">
        <f t="shared" ref="Y646:Y709" si="100">(T646-I646)/I646</f>
        <v>-2.6666666666666666E-3</v>
      </c>
      <c r="Z646" s="25" t="str">
        <f t="shared" ref="Z646:Z709" si="101">IF(E646&gt;0,IF((P646+Q646)&gt;0,"Descargado","En Transito"),"")</f>
        <v>Descargado</v>
      </c>
      <c r="AA646" s="25">
        <f t="shared" ref="AA646:AA709" ca="1" si="102">IF(E646&gt;0,IF(P646=0,((NOW())-(C646+D646)),((P646+Q646)-(C646+D646))),"")</f>
        <v>1.2833333333328483</v>
      </c>
      <c r="AB646" s="52"/>
    </row>
    <row r="647" spans="1:28" x14ac:dyDescent="0.25">
      <c r="A647" s="12">
        <v>641</v>
      </c>
      <c r="B647" s="26">
        <v>20675</v>
      </c>
      <c r="C647" s="27">
        <v>44815</v>
      </c>
      <c r="D647" s="28">
        <v>8.1944444444444445E-2</v>
      </c>
      <c r="E647" s="29" t="s">
        <v>141</v>
      </c>
      <c r="F647" s="30" t="s">
        <v>106</v>
      </c>
      <c r="G647" s="31">
        <v>48880</v>
      </c>
      <c r="H647" s="31">
        <v>17730</v>
      </c>
      <c r="I647" s="19">
        <f t="shared" si="97"/>
        <v>31150</v>
      </c>
      <c r="J647" s="20">
        <f t="shared" ref="J647:J710" si="103">IF(I647&gt;0,(I647+J646),0)</f>
        <v>39011130</v>
      </c>
      <c r="K647" s="30" t="s">
        <v>55</v>
      </c>
      <c r="L647" s="32" t="s">
        <v>32</v>
      </c>
      <c r="M647" s="33">
        <v>36</v>
      </c>
      <c r="N647" s="55" t="str">
        <f t="shared" si="96"/>
        <v>T_A</v>
      </c>
      <c r="O647" s="34">
        <v>3507324</v>
      </c>
      <c r="P647" s="27">
        <v>44815</v>
      </c>
      <c r="Q647" s="36">
        <v>0.4368055555555555</v>
      </c>
      <c r="R647" s="37">
        <v>48840</v>
      </c>
      <c r="S647" s="37">
        <v>17550</v>
      </c>
      <c r="T647" s="21">
        <f t="shared" si="98"/>
        <v>31290</v>
      </c>
      <c r="U647" s="22">
        <f t="shared" ref="U647:U710" si="104">IF(T647&gt;0,(T647+U646),0)</f>
        <v>38989620</v>
      </c>
      <c r="V647" s="117" t="s">
        <v>157</v>
      </c>
      <c r="W647" s="118" t="s">
        <v>102</v>
      </c>
      <c r="X647" s="23">
        <f t="shared" si="99"/>
        <v>140</v>
      </c>
      <c r="Y647" s="24">
        <f t="shared" si="100"/>
        <v>4.4943820224719105E-3</v>
      </c>
      <c r="Z647" s="25" t="str">
        <f t="shared" si="101"/>
        <v>Descargado</v>
      </c>
      <c r="AA647" s="25">
        <f t="shared" ca="1" si="102"/>
        <v>0.35486111111094942</v>
      </c>
      <c r="AB647" s="52"/>
    </row>
    <row r="648" spans="1:28" x14ac:dyDescent="0.25">
      <c r="A648" s="12">
        <v>642</v>
      </c>
      <c r="B648" s="26">
        <v>20676</v>
      </c>
      <c r="C648" s="27">
        <v>44815</v>
      </c>
      <c r="D648" s="28">
        <v>0.1111111111111111</v>
      </c>
      <c r="E648" s="29" t="s">
        <v>168</v>
      </c>
      <c r="F648" s="30" t="s">
        <v>106</v>
      </c>
      <c r="G648" s="31">
        <v>48260</v>
      </c>
      <c r="H648" s="31">
        <v>17740</v>
      </c>
      <c r="I648" s="19">
        <f t="shared" si="97"/>
        <v>30520</v>
      </c>
      <c r="J648" s="20">
        <f t="shared" si="103"/>
        <v>39041650</v>
      </c>
      <c r="K648" s="30" t="s">
        <v>56</v>
      </c>
      <c r="L648" s="32" t="s">
        <v>32</v>
      </c>
      <c r="M648" s="33">
        <v>38</v>
      </c>
      <c r="N648" s="55" t="str">
        <f t="shared" si="96"/>
        <v>T_B</v>
      </c>
      <c r="O648" s="34">
        <v>3512144</v>
      </c>
      <c r="P648" s="27">
        <v>44818</v>
      </c>
      <c r="Q648" s="36">
        <v>0.34236111111111112</v>
      </c>
      <c r="R648" s="37">
        <v>48060</v>
      </c>
      <c r="S648" s="37">
        <v>17540</v>
      </c>
      <c r="T648" s="21">
        <f t="shared" si="98"/>
        <v>30520</v>
      </c>
      <c r="U648" s="22">
        <f t="shared" si="104"/>
        <v>39020140</v>
      </c>
      <c r="V648" s="117" t="s">
        <v>157</v>
      </c>
      <c r="W648" s="118" t="s">
        <v>102</v>
      </c>
      <c r="X648" s="23">
        <f t="shared" si="99"/>
        <v>1.0000000000000001E-5</v>
      </c>
      <c r="Y648" s="24">
        <f t="shared" si="100"/>
        <v>0</v>
      </c>
      <c r="Z648" s="25" t="str">
        <f t="shared" si="101"/>
        <v>Descargado</v>
      </c>
      <c r="AA648" s="25">
        <f t="shared" ca="1" si="102"/>
        <v>3.2312500000043656</v>
      </c>
      <c r="AB648" s="52"/>
    </row>
    <row r="649" spans="1:28" x14ac:dyDescent="0.25">
      <c r="A649" s="12">
        <v>643</v>
      </c>
      <c r="B649" s="26">
        <v>20679</v>
      </c>
      <c r="C649" s="27">
        <v>44815</v>
      </c>
      <c r="D649" s="28">
        <v>0.34722222222222227</v>
      </c>
      <c r="E649" s="29" t="s">
        <v>337</v>
      </c>
      <c r="F649" s="30" t="s">
        <v>106</v>
      </c>
      <c r="G649" s="31">
        <v>51900</v>
      </c>
      <c r="H649" s="31">
        <v>18550</v>
      </c>
      <c r="I649" s="19">
        <f t="shared" si="97"/>
        <v>33350</v>
      </c>
      <c r="J649" s="20">
        <f t="shared" si="103"/>
        <v>39075000</v>
      </c>
      <c r="K649" s="30" t="s">
        <v>55</v>
      </c>
      <c r="L649" s="32" t="s">
        <v>25</v>
      </c>
      <c r="M649" s="33">
        <v>36</v>
      </c>
      <c r="N649" s="55" t="str">
        <f t="shared" ref="N649:N712" si="105">IF(R649=0,"",IF(K649="0X50  MM T 2","T_B",IF(K649="0X50  MM T 1","T_A",IF(K649="TERMICO 0X50","T_CMAX",IF(K649="0X50  MM T 4","T_D",IF(K649="0X50  MM T 3","T_C",IF(K649="0X12  MM T 1","T_A1",IF(K649="0X50 MM","CNR",""))))))))</f>
        <v>T_A</v>
      </c>
      <c r="O649" s="34">
        <v>3507845</v>
      </c>
      <c r="P649" s="27">
        <v>44815</v>
      </c>
      <c r="Q649" s="36">
        <v>0.61249999999999993</v>
      </c>
      <c r="R649" s="37">
        <v>51760</v>
      </c>
      <c r="S649" s="37">
        <v>17900</v>
      </c>
      <c r="T649" s="21">
        <f t="shared" si="98"/>
        <v>33860</v>
      </c>
      <c r="U649" s="22">
        <f t="shared" si="104"/>
        <v>39054000</v>
      </c>
      <c r="V649" s="117" t="s">
        <v>157</v>
      </c>
      <c r="W649" s="118" t="s">
        <v>102</v>
      </c>
      <c r="X649" s="23">
        <f t="shared" si="99"/>
        <v>510</v>
      </c>
      <c r="Y649" s="24">
        <f t="shared" si="100"/>
        <v>1.5292353823088457E-2</v>
      </c>
      <c r="Z649" s="25" t="str">
        <f t="shared" si="101"/>
        <v>Descargado</v>
      </c>
      <c r="AA649" s="25">
        <f t="shared" ca="1" si="102"/>
        <v>0.26527777778392192</v>
      </c>
      <c r="AB649" s="52"/>
    </row>
    <row r="650" spans="1:28" x14ac:dyDescent="0.25">
      <c r="A650" s="12">
        <v>644</v>
      </c>
      <c r="B650" s="26">
        <v>20680</v>
      </c>
      <c r="C650" s="27">
        <v>44815</v>
      </c>
      <c r="D650" s="28">
        <v>0.37291666666666662</v>
      </c>
      <c r="E650" s="29" t="s">
        <v>312</v>
      </c>
      <c r="F650" s="30" t="s">
        <v>106</v>
      </c>
      <c r="G650" s="31">
        <v>51440</v>
      </c>
      <c r="H650" s="31">
        <v>17970</v>
      </c>
      <c r="I650" s="19">
        <f t="shared" si="97"/>
        <v>33470</v>
      </c>
      <c r="J650" s="20">
        <f t="shared" si="103"/>
        <v>39108470</v>
      </c>
      <c r="K650" s="30" t="s">
        <v>56</v>
      </c>
      <c r="L650" s="32" t="s">
        <v>193</v>
      </c>
      <c r="M650" s="33">
        <v>35</v>
      </c>
      <c r="N650" s="55" t="str">
        <f t="shared" si="105"/>
        <v>T_B</v>
      </c>
      <c r="O650" s="34">
        <v>3508364</v>
      </c>
      <c r="P650" s="27">
        <v>44816</v>
      </c>
      <c r="Q650" s="36">
        <v>0.38055555555555554</v>
      </c>
      <c r="R650" s="37">
        <v>51420</v>
      </c>
      <c r="S650" s="37">
        <v>18100</v>
      </c>
      <c r="T650" s="21">
        <f t="shared" si="98"/>
        <v>33320</v>
      </c>
      <c r="U650" s="22">
        <f t="shared" si="104"/>
        <v>39087320</v>
      </c>
      <c r="V650" s="117" t="s">
        <v>157</v>
      </c>
      <c r="W650" s="118" t="s">
        <v>102</v>
      </c>
      <c r="X650" s="23">
        <f t="shared" si="99"/>
        <v>-150</v>
      </c>
      <c r="Y650" s="24">
        <f t="shared" si="100"/>
        <v>-4.4816253361218998E-3</v>
      </c>
      <c r="Z650" s="25" t="str">
        <f t="shared" si="101"/>
        <v>Descargado</v>
      </c>
      <c r="AA650" s="25">
        <f t="shared" ca="1" si="102"/>
        <v>1.007638888891961</v>
      </c>
      <c r="AB650" s="52"/>
    </row>
    <row r="651" spans="1:28" x14ac:dyDescent="0.25">
      <c r="A651" s="12">
        <v>645</v>
      </c>
      <c r="B651" s="26">
        <v>20681</v>
      </c>
      <c r="C651" s="27">
        <v>44815</v>
      </c>
      <c r="D651" s="28">
        <v>0.39930555555555558</v>
      </c>
      <c r="E651" s="29" t="s">
        <v>174</v>
      </c>
      <c r="F651" s="30" t="s">
        <v>106</v>
      </c>
      <c r="G651" s="31">
        <v>52380</v>
      </c>
      <c r="H651" s="31">
        <v>18570</v>
      </c>
      <c r="I651" s="19">
        <f t="shared" si="97"/>
        <v>33810</v>
      </c>
      <c r="J651" s="20">
        <f t="shared" si="103"/>
        <v>39142280</v>
      </c>
      <c r="K651" s="30" t="s">
        <v>55</v>
      </c>
      <c r="L651" s="32" t="s">
        <v>25</v>
      </c>
      <c r="M651" s="33">
        <v>36</v>
      </c>
      <c r="N651" s="55" t="str">
        <f t="shared" si="105"/>
        <v>T_A</v>
      </c>
      <c r="O651" s="34">
        <v>3507944</v>
      </c>
      <c r="P651" s="27">
        <v>44815</v>
      </c>
      <c r="Q651" s="36">
        <v>0.69791666666666663</v>
      </c>
      <c r="R651" s="37">
        <v>52380</v>
      </c>
      <c r="S651" s="37">
        <v>18510</v>
      </c>
      <c r="T651" s="21">
        <f t="shared" si="98"/>
        <v>33870</v>
      </c>
      <c r="U651" s="22">
        <f t="shared" si="104"/>
        <v>39121190</v>
      </c>
      <c r="V651" s="117" t="s">
        <v>157</v>
      </c>
      <c r="W651" s="118" t="s">
        <v>102</v>
      </c>
      <c r="X651" s="23">
        <f t="shared" si="99"/>
        <v>60</v>
      </c>
      <c r="Y651" s="24">
        <f t="shared" si="100"/>
        <v>1.7746228926353151E-3</v>
      </c>
      <c r="Z651" s="25" t="str">
        <f t="shared" si="101"/>
        <v>Descargado</v>
      </c>
      <c r="AA651" s="25">
        <f t="shared" ca="1" si="102"/>
        <v>0.29861111110949423</v>
      </c>
      <c r="AB651" s="52"/>
    </row>
    <row r="652" spans="1:28" x14ac:dyDescent="0.25">
      <c r="A652" s="12">
        <v>646</v>
      </c>
      <c r="B652" s="26">
        <v>20682</v>
      </c>
      <c r="C652" s="27">
        <v>44815</v>
      </c>
      <c r="D652" s="28">
        <v>0.40208333333333335</v>
      </c>
      <c r="E652" s="29" t="s">
        <v>319</v>
      </c>
      <c r="F652" s="30" t="s">
        <v>106</v>
      </c>
      <c r="G652" s="31">
        <v>51880</v>
      </c>
      <c r="H652" s="31">
        <v>18330</v>
      </c>
      <c r="I652" s="19">
        <f t="shared" si="97"/>
        <v>33550</v>
      </c>
      <c r="J652" s="20">
        <f t="shared" si="103"/>
        <v>39175830</v>
      </c>
      <c r="K652" s="30" t="s">
        <v>55</v>
      </c>
      <c r="L652" s="32" t="s">
        <v>25</v>
      </c>
      <c r="M652" s="33">
        <v>36</v>
      </c>
      <c r="N652" s="55" t="str">
        <f t="shared" si="105"/>
        <v>T_A</v>
      </c>
      <c r="O652" s="34">
        <v>3507884</v>
      </c>
      <c r="P652" s="27">
        <v>44815</v>
      </c>
      <c r="Q652" s="36">
        <v>0.69652777777777775</v>
      </c>
      <c r="R652" s="37">
        <v>51800</v>
      </c>
      <c r="S652" s="37">
        <v>18220</v>
      </c>
      <c r="T652" s="21">
        <f t="shared" si="98"/>
        <v>33580</v>
      </c>
      <c r="U652" s="22">
        <f t="shared" si="104"/>
        <v>39154770</v>
      </c>
      <c r="V652" s="117" t="s">
        <v>157</v>
      </c>
      <c r="W652" s="118" t="s">
        <v>102</v>
      </c>
      <c r="X652" s="23">
        <f t="shared" si="99"/>
        <v>30</v>
      </c>
      <c r="Y652" s="24">
        <f t="shared" si="100"/>
        <v>8.9418777943368107E-4</v>
      </c>
      <c r="Z652" s="25" t="str">
        <f t="shared" si="101"/>
        <v>Descargado</v>
      </c>
      <c r="AA652" s="25">
        <f t="shared" ca="1" si="102"/>
        <v>0.29444444444379769</v>
      </c>
      <c r="AB652" s="52"/>
    </row>
    <row r="653" spans="1:28" x14ac:dyDescent="0.25">
      <c r="A653" s="12">
        <v>647</v>
      </c>
      <c r="B653" s="26">
        <v>20683</v>
      </c>
      <c r="C653" s="27">
        <v>44815</v>
      </c>
      <c r="D653" s="28">
        <v>0.41666666666666669</v>
      </c>
      <c r="E653" s="29" t="s">
        <v>315</v>
      </c>
      <c r="F653" s="30" t="s">
        <v>106</v>
      </c>
      <c r="G653" s="31">
        <v>51440</v>
      </c>
      <c r="H653" s="31">
        <v>17400</v>
      </c>
      <c r="I653" s="19">
        <f t="shared" si="97"/>
        <v>34040</v>
      </c>
      <c r="J653" s="20">
        <f t="shared" si="103"/>
        <v>39209870</v>
      </c>
      <c r="K653" s="30" t="s">
        <v>56</v>
      </c>
      <c r="L653" s="32" t="s">
        <v>193</v>
      </c>
      <c r="M653" s="33">
        <v>35</v>
      </c>
      <c r="N653" s="55" t="str">
        <f t="shared" si="105"/>
        <v>T_B</v>
      </c>
      <c r="O653" s="34">
        <v>3508944</v>
      </c>
      <c r="P653" s="27">
        <v>44816</v>
      </c>
      <c r="Q653" s="36">
        <v>0.50069444444444444</v>
      </c>
      <c r="R653" s="37">
        <v>51220</v>
      </c>
      <c r="S653" s="37">
        <v>17420</v>
      </c>
      <c r="T653" s="21">
        <f t="shared" si="98"/>
        <v>33800</v>
      </c>
      <c r="U653" s="22">
        <f t="shared" si="104"/>
        <v>39188570</v>
      </c>
      <c r="V653" s="117" t="s">
        <v>157</v>
      </c>
      <c r="W653" s="118" t="s">
        <v>102</v>
      </c>
      <c r="X653" s="23">
        <f t="shared" si="99"/>
        <v>-240</v>
      </c>
      <c r="Y653" s="24">
        <f t="shared" si="100"/>
        <v>-7.0505287896592246E-3</v>
      </c>
      <c r="Z653" s="25" t="str">
        <f t="shared" si="101"/>
        <v>Descargado</v>
      </c>
      <c r="AA653" s="25">
        <f t="shared" ca="1" si="102"/>
        <v>1.0840277777824667</v>
      </c>
      <c r="AB653" s="52"/>
    </row>
    <row r="654" spans="1:28" x14ac:dyDescent="0.25">
      <c r="A654" s="12">
        <v>648</v>
      </c>
      <c r="B654" s="26">
        <v>20685</v>
      </c>
      <c r="C654" s="27">
        <v>44815</v>
      </c>
      <c r="D654" s="28">
        <v>0.42499999999999999</v>
      </c>
      <c r="E654" s="29" t="s">
        <v>161</v>
      </c>
      <c r="F654" s="30" t="s">
        <v>106</v>
      </c>
      <c r="G654" s="31">
        <v>48860</v>
      </c>
      <c r="H654" s="31">
        <v>17560</v>
      </c>
      <c r="I654" s="19">
        <f t="shared" si="97"/>
        <v>31300</v>
      </c>
      <c r="J654" s="20">
        <f t="shared" si="103"/>
        <v>39241170</v>
      </c>
      <c r="K654" s="30" t="s">
        <v>55</v>
      </c>
      <c r="L654" s="32" t="s">
        <v>32</v>
      </c>
      <c r="M654" s="33">
        <v>36</v>
      </c>
      <c r="N654" s="55" t="str">
        <f t="shared" si="105"/>
        <v>T_A</v>
      </c>
      <c r="O654" s="34">
        <v>3508404</v>
      </c>
      <c r="P654" s="27">
        <v>44816</v>
      </c>
      <c r="Q654" s="36">
        <v>0.39583333333333331</v>
      </c>
      <c r="R654" s="37">
        <v>48680</v>
      </c>
      <c r="S654" s="37">
        <v>17420</v>
      </c>
      <c r="T654" s="21">
        <f t="shared" si="98"/>
        <v>31260</v>
      </c>
      <c r="U654" s="22">
        <f t="shared" si="104"/>
        <v>39219830</v>
      </c>
      <c r="V654" s="117" t="s">
        <v>157</v>
      </c>
      <c r="W654" s="118" t="s">
        <v>102</v>
      </c>
      <c r="X654" s="23">
        <f t="shared" si="99"/>
        <v>-40</v>
      </c>
      <c r="Y654" s="24">
        <f t="shared" si="100"/>
        <v>-1.2779552715654952E-3</v>
      </c>
      <c r="Z654" s="25" t="str">
        <f t="shared" si="101"/>
        <v>Descargado</v>
      </c>
      <c r="AA654" s="25">
        <f t="shared" ca="1" si="102"/>
        <v>0.97083333333284827</v>
      </c>
      <c r="AB654" s="52"/>
    </row>
    <row r="655" spans="1:28" x14ac:dyDescent="0.25">
      <c r="A655" s="12">
        <v>649</v>
      </c>
      <c r="B655" s="26">
        <v>20686</v>
      </c>
      <c r="C655" s="27">
        <v>44815</v>
      </c>
      <c r="D655" s="28">
        <v>0.42986111111111108</v>
      </c>
      <c r="E655" s="29" t="s">
        <v>246</v>
      </c>
      <c r="F655" s="30" t="s">
        <v>106</v>
      </c>
      <c r="G655" s="31">
        <v>51380</v>
      </c>
      <c r="H655" s="31">
        <v>17240</v>
      </c>
      <c r="I655" s="19">
        <f t="shared" si="97"/>
        <v>34140</v>
      </c>
      <c r="J655" s="20">
        <f t="shared" si="103"/>
        <v>39275310</v>
      </c>
      <c r="K655" s="30" t="s">
        <v>55</v>
      </c>
      <c r="L655" s="32" t="s">
        <v>193</v>
      </c>
      <c r="M655" s="33">
        <v>36</v>
      </c>
      <c r="N655" s="55" t="str">
        <f t="shared" si="105"/>
        <v>T_A</v>
      </c>
      <c r="O655" s="34">
        <v>3508564</v>
      </c>
      <c r="P655" s="27">
        <v>44816</v>
      </c>
      <c r="Q655" s="36">
        <v>0.42430555555555555</v>
      </c>
      <c r="R655" s="37">
        <v>51360</v>
      </c>
      <c r="S655" s="37">
        <v>17330</v>
      </c>
      <c r="T655" s="21">
        <f t="shared" si="98"/>
        <v>34030</v>
      </c>
      <c r="U655" s="22">
        <f t="shared" si="104"/>
        <v>39253860</v>
      </c>
      <c r="V655" s="117" t="s">
        <v>157</v>
      </c>
      <c r="W655" s="118" t="s">
        <v>102</v>
      </c>
      <c r="X655" s="23">
        <f t="shared" si="99"/>
        <v>-110</v>
      </c>
      <c r="Y655" s="24">
        <f t="shared" si="100"/>
        <v>-3.2220269478617459E-3</v>
      </c>
      <c r="Z655" s="25" t="str">
        <f t="shared" si="101"/>
        <v>Descargado</v>
      </c>
      <c r="AA655" s="25">
        <f t="shared" ca="1" si="102"/>
        <v>0.99444444444816327</v>
      </c>
      <c r="AB655" s="52"/>
    </row>
    <row r="656" spans="1:28" x14ac:dyDescent="0.25">
      <c r="A656" s="12">
        <v>650</v>
      </c>
      <c r="B656" s="26">
        <v>20687</v>
      </c>
      <c r="C656" s="27">
        <v>44815</v>
      </c>
      <c r="D656" s="28">
        <v>0.45763888888888887</v>
      </c>
      <c r="E656" s="29" t="s">
        <v>341</v>
      </c>
      <c r="F656" s="30" t="s">
        <v>106</v>
      </c>
      <c r="G656" s="31">
        <v>52360</v>
      </c>
      <c r="H656" s="31">
        <v>18580</v>
      </c>
      <c r="I656" s="19">
        <f t="shared" si="97"/>
        <v>33780</v>
      </c>
      <c r="J656" s="20">
        <f t="shared" si="103"/>
        <v>39309090</v>
      </c>
      <c r="K656" s="30" t="s">
        <v>56</v>
      </c>
      <c r="L656" s="32" t="s">
        <v>193</v>
      </c>
      <c r="M656" s="33">
        <v>35</v>
      </c>
      <c r="N656" s="55" t="str">
        <f t="shared" si="105"/>
        <v>T_B</v>
      </c>
      <c r="O656" s="34">
        <v>3508384</v>
      </c>
      <c r="P656" s="27">
        <v>44816</v>
      </c>
      <c r="Q656" s="36">
        <v>0.39027777777777778</v>
      </c>
      <c r="R656" s="37">
        <v>52040</v>
      </c>
      <c r="S656" s="37">
        <v>18770</v>
      </c>
      <c r="T656" s="21">
        <f t="shared" si="98"/>
        <v>33270</v>
      </c>
      <c r="U656" s="22">
        <f t="shared" si="104"/>
        <v>39287130</v>
      </c>
      <c r="V656" s="117" t="s">
        <v>157</v>
      </c>
      <c r="W656" s="118" t="s">
        <v>102</v>
      </c>
      <c r="X656" s="23">
        <f t="shared" si="99"/>
        <v>-510</v>
      </c>
      <c r="Y656" s="24">
        <f t="shared" si="100"/>
        <v>-1.5097690941385435E-2</v>
      </c>
      <c r="Z656" s="25" t="str">
        <f t="shared" si="101"/>
        <v>Descargado</v>
      </c>
      <c r="AA656" s="25">
        <f t="shared" ca="1" si="102"/>
        <v>0.93263888888759539</v>
      </c>
      <c r="AB656" s="52"/>
    </row>
    <row r="657" spans="1:28" x14ac:dyDescent="0.25">
      <c r="A657" s="12">
        <v>651</v>
      </c>
      <c r="B657" s="26">
        <v>20688</v>
      </c>
      <c r="C657" s="27">
        <v>44815</v>
      </c>
      <c r="D657" s="28">
        <v>0.4458333333333333</v>
      </c>
      <c r="E657" s="29" t="s">
        <v>200</v>
      </c>
      <c r="F657" s="30" t="s">
        <v>106</v>
      </c>
      <c r="G657" s="31">
        <v>48640</v>
      </c>
      <c r="H657" s="31">
        <v>18290</v>
      </c>
      <c r="I657" s="19">
        <f t="shared" si="97"/>
        <v>30350</v>
      </c>
      <c r="J657" s="20">
        <f t="shared" si="103"/>
        <v>39339440</v>
      </c>
      <c r="K657" s="30" t="s">
        <v>56</v>
      </c>
      <c r="L657" s="32" t="s">
        <v>32</v>
      </c>
      <c r="M657" s="33">
        <v>35</v>
      </c>
      <c r="N657" s="55" t="str">
        <f t="shared" si="105"/>
        <v>T_B</v>
      </c>
      <c r="O657" s="34">
        <v>3508424</v>
      </c>
      <c r="P657" s="27">
        <v>44816</v>
      </c>
      <c r="Q657" s="36">
        <v>0.39930555555555558</v>
      </c>
      <c r="R657" s="37">
        <v>48540</v>
      </c>
      <c r="S657" s="37">
        <v>18070</v>
      </c>
      <c r="T657" s="21">
        <f t="shared" si="98"/>
        <v>30470</v>
      </c>
      <c r="U657" s="22">
        <f t="shared" si="104"/>
        <v>39317600</v>
      </c>
      <c r="V657" s="117" t="s">
        <v>157</v>
      </c>
      <c r="W657" s="118" t="s">
        <v>102</v>
      </c>
      <c r="X657" s="23">
        <f t="shared" si="99"/>
        <v>120</v>
      </c>
      <c r="Y657" s="24">
        <f t="shared" si="100"/>
        <v>3.953871499176277E-3</v>
      </c>
      <c r="Z657" s="25" t="str">
        <f t="shared" si="101"/>
        <v>Descargado</v>
      </c>
      <c r="AA657" s="25">
        <f t="shared" ca="1" si="102"/>
        <v>0.95347222222335404</v>
      </c>
      <c r="AB657" s="52"/>
    </row>
    <row r="658" spans="1:28" x14ac:dyDescent="0.25">
      <c r="A658" s="12">
        <v>652</v>
      </c>
      <c r="B658" s="26">
        <v>20689</v>
      </c>
      <c r="C658" s="27">
        <v>44815</v>
      </c>
      <c r="D658" s="28">
        <v>0.46458333333333335</v>
      </c>
      <c r="E658" s="29" t="s">
        <v>288</v>
      </c>
      <c r="F658" s="30" t="s">
        <v>106</v>
      </c>
      <c r="G658" s="31">
        <v>48990</v>
      </c>
      <c r="H658" s="31">
        <v>17470</v>
      </c>
      <c r="I658" s="19">
        <f t="shared" si="97"/>
        <v>31520</v>
      </c>
      <c r="J658" s="20">
        <f t="shared" si="103"/>
        <v>39370960</v>
      </c>
      <c r="K658" s="30" t="s">
        <v>56</v>
      </c>
      <c r="L658" s="32" t="s">
        <v>32</v>
      </c>
      <c r="M658" s="33">
        <v>35</v>
      </c>
      <c r="N658" s="55" t="str">
        <f t="shared" si="105"/>
        <v>T_B</v>
      </c>
      <c r="O658" s="34">
        <v>3508844</v>
      </c>
      <c r="P658" s="27">
        <v>44816</v>
      </c>
      <c r="Q658" s="36">
        <v>0.47291666666666665</v>
      </c>
      <c r="R658" s="37">
        <v>48880</v>
      </c>
      <c r="S658" s="37">
        <v>17270</v>
      </c>
      <c r="T658" s="21">
        <f t="shared" si="98"/>
        <v>31610</v>
      </c>
      <c r="U658" s="22">
        <f t="shared" si="104"/>
        <v>39349210</v>
      </c>
      <c r="V658" s="117" t="s">
        <v>157</v>
      </c>
      <c r="W658" s="118" t="s">
        <v>102</v>
      </c>
      <c r="X658" s="23">
        <f t="shared" si="99"/>
        <v>90</v>
      </c>
      <c r="Y658" s="24">
        <f t="shared" si="100"/>
        <v>2.8553299492385786E-3</v>
      </c>
      <c r="Z658" s="25" t="str">
        <f t="shared" si="101"/>
        <v>Descargado</v>
      </c>
      <c r="AA658" s="25">
        <f t="shared" ca="1" si="102"/>
        <v>1.0083333333313931</v>
      </c>
      <c r="AB658" s="52"/>
    </row>
    <row r="659" spans="1:28" x14ac:dyDescent="0.25">
      <c r="A659" s="12">
        <v>653</v>
      </c>
      <c r="B659" s="26">
        <v>20690</v>
      </c>
      <c r="C659" s="27">
        <v>44815</v>
      </c>
      <c r="D659" s="28">
        <v>0.49236111111111108</v>
      </c>
      <c r="E659" s="29" t="s">
        <v>298</v>
      </c>
      <c r="F659" s="30" t="s">
        <v>106</v>
      </c>
      <c r="G659" s="31">
        <v>48720</v>
      </c>
      <c r="H659" s="31">
        <v>18510</v>
      </c>
      <c r="I659" s="19">
        <f t="shared" si="97"/>
        <v>30210</v>
      </c>
      <c r="J659" s="20">
        <f t="shared" si="103"/>
        <v>39401170</v>
      </c>
      <c r="K659" s="30" t="s">
        <v>56</v>
      </c>
      <c r="L659" s="32" t="s">
        <v>32</v>
      </c>
      <c r="M659" s="33">
        <v>35</v>
      </c>
      <c r="N659" s="55" t="str">
        <f t="shared" si="105"/>
        <v>T_B</v>
      </c>
      <c r="O659" s="34">
        <v>3508484</v>
      </c>
      <c r="P659" s="27">
        <v>44816</v>
      </c>
      <c r="Q659" s="36">
        <v>0.41944444444444445</v>
      </c>
      <c r="R659" s="37">
        <v>48160</v>
      </c>
      <c r="S659" s="37">
        <v>19490</v>
      </c>
      <c r="T659" s="21">
        <f t="shared" si="98"/>
        <v>28670</v>
      </c>
      <c r="U659" s="22">
        <f t="shared" si="104"/>
        <v>39377880</v>
      </c>
      <c r="V659" s="117" t="s">
        <v>157</v>
      </c>
      <c r="W659" s="118" t="s">
        <v>102</v>
      </c>
      <c r="X659" s="23">
        <f t="shared" si="99"/>
        <v>-1540</v>
      </c>
      <c r="Y659" s="24">
        <f t="shared" si="100"/>
        <v>-5.0976497848394572E-2</v>
      </c>
      <c r="Z659" s="25" t="str">
        <f t="shared" si="101"/>
        <v>Descargado</v>
      </c>
      <c r="AA659" s="25">
        <f t="shared" ca="1" si="102"/>
        <v>0.92708333333575865</v>
      </c>
      <c r="AB659" s="52"/>
    </row>
    <row r="660" spans="1:28" x14ac:dyDescent="0.25">
      <c r="A660" s="12">
        <v>654</v>
      </c>
      <c r="B660" s="26">
        <v>20693</v>
      </c>
      <c r="C660" s="27">
        <v>44815</v>
      </c>
      <c r="D660" s="28">
        <v>0.55625000000000002</v>
      </c>
      <c r="E660" s="29" t="s">
        <v>186</v>
      </c>
      <c r="F660" s="30" t="s">
        <v>106</v>
      </c>
      <c r="G660" s="31">
        <v>48580</v>
      </c>
      <c r="H660" s="31">
        <v>17360</v>
      </c>
      <c r="I660" s="19">
        <f t="shared" si="97"/>
        <v>31220</v>
      </c>
      <c r="J660" s="20">
        <f t="shared" si="103"/>
        <v>39432390</v>
      </c>
      <c r="K660" s="30" t="s">
        <v>55</v>
      </c>
      <c r="L660" s="32" t="s">
        <v>32</v>
      </c>
      <c r="M660" s="33">
        <v>36</v>
      </c>
      <c r="N660" s="55" t="str">
        <f t="shared" si="105"/>
        <v>T_A</v>
      </c>
      <c r="O660" s="34">
        <v>3509604</v>
      </c>
      <c r="P660" s="27">
        <v>44816</v>
      </c>
      <c r="Q660" s="36">
        <v>0.68888888888888899</v>
      </c>
      <c r="R660" s="37">
        <v>48320</v>
      </c>
      <c r="S660" s="37">
        <v>17270</v>
      </c>
      <c r="T660" s="21">
        <f t="shared" si="98"/>
        <v>31050</v>
      </c>
      <c r="U660" s="22">
        <f t="shared" si="104"/>
        <v>39408930</v>
      </c>
      <c r="V660" s="117" t="s">
        <v>157</v>
      </c>
      <c r="W660" s="118" t="s">
        <v>102</v>
      </c>
      <c r="X660" s="23">
        <f t="shared" si="99"/>
        <v>-170</v>
      </c>
      <c r="Y660" s="24">
        <f t="shared" si="100"/>
        <v>-5.4452274183215887E-3</v>
      </c>
      <c r="Z660" s="25" t="str">
        <f t="shared" si="101"/>
        <v>Descargado</v>
      </c>
      <c r="AA660" s="25">
        <f t="shared" ca="1" si="102"/>
        <v>1.132638888884685</v>
      </c>
      <c r="AB660" s="52"/>
    </row>
    <row r="661" spans="1:28" x14ac:dyDescent="0.25">
      <c r="A661" s="12">
        <v>655</v>
      </c>
      <c r="B661" s="26">
        <v>20696</v>
      </c>
      <c r="C661" s="27">
        <v>44815</v>
      </c>
      <c r="D661" s="28">
        <v>0.57986111111111105</v>
      </c>
      <c r="E661" s="29" t="s">
        <v>155</v>
      </c>
      <c r="F661" s="30" t="s">
        <v>106</v>
      </c>
      <c r="G661" s="31">
        <v>51420</v>
      </c>
      <c r="H661" s="31">
        <v>18140</v>
      </c>
      <c r="I661" s="19">
        <f t="shared" si="97"/>
        <v>33280</v>
      </c>
      <c r="J661" s="20">
        <f t="shared" si="103"/>
        <v>39465670</v>
      </c>
      <c r="K661" s="30" t="s">
        <v>55</v>
      </c>
      <c r="L661" s="32" t="s">
        <v>32</v>
      </c>
      <c r="M661" s="33">
        <v>36</v>
      </c>
      <c r="N661" s="55" t="str">
        <f t="shared" si="105"/>
        <v>T_A</v>
      </c>
      <c r="O661" s="34">
        <v>3508824</v>
      </c>
      <c r="P661" s="27">
        <v>44816</v>
      </c>
      <c r="Q661" s="36">
        <v>0.46666666666666662</v>
      </c>
      <c r="R661" s="37">
        <v>51240</v>
      </c>
      <c r="S661" s="37">
        <v>17930</v>
      </c>
      <c r="T661" s="21">
        <f t="shared" si="98"/>
        <v>33310</v>
      </c>
      <c r="U661" s="22">
        <f t="shared" si="104"/>
        <v>39442240</v>
      </c>
      <c r="V661" s="117" t="s">
        <v>157</v>
      </c>
      <c r="W661" s="118" t="s">
        <v>102</v>
      </c>
      <c r="X661" s="23">
        <f t="shared" si="99"/>
        <v>30</v>
      </c>
      <c r="Y661" s="24">
        <f t="shared" si="100"/>
        <v>9.0144230769230774E-4</v>
      </c>
      <c r="Z661" s="25" t="str">
        <f t="shared" si="101"/>
        <v>Descargado</v>
      </c>
      <c r="AA661" s="25">
        <f t="shared" ca="1" si="102"/>
        <v>0.8868055555576575</v>
      </c>
      <c r="AB661" s="52"/>
    </row>
    <row r="662" spans="1:28" x14ac:dyDescent="0.25">
      <c r="A662" s="12">
        <v>656</v>
      </c>
      <c r="B662" s="26">
        <v>20697</v>
      </c>
      <c r="C662" s="27">
        <v>44815</v>
      </c>
      <c r="D662" s="28">
        <v>0.58888888888888891</v>
      </c>
      <c r="E662" s="29" t="s">
        <v>188</v>
      </c>
      <c r="F662" s="30" t="s">
        <v>106</v>
      </c>
      <c r="G662" s="31">
        <v>52320</v>
      </c>
      <c r="H662" s="31">
        <v>18680</v>
      </c>
      <c r="I662" s="19">
        <f t="shared" si="97"/>
        <v>33640</v>
      </c>
      <c r="J662" s="20">
        <f t="shared" si="103"/>
        <v>39499310</v>
      </c>
      <c r="K662" s="30" t="s">
        <v>69</v>
      </c>
      <c r="L662" s="32" t="s">
        <v>25</v>
      </c>
      <c r="M662" s="33">
        <v>34</v>
      </c>
      <c r="N662" s="55" t="str">
        <f t="shared" si="105"/>
        <v>T_C</v>
      </c>
      <c r="O662" s="34">
        <v>3508704</v>
      </c>
      <c r="P662" s="27">
        <v>44816</v>
      </c>
      <c r="Q662" s="36">
        <v>0.44236111111111115</v>
      </c>
      <c r="R662" s="37">
        <v>52000</v>
      </c>
      <c r="S662" s="37">
        <v>18580</v>
      </c>
      <c r="T662" s="21">
        <f t="shared" si="98"/>
        <v>33420</v>
      </c>
      <c r="U662" s="22">
        <f t="shared" si="104"/>
        <v>39475660</v>
      </c>
      <c r="V662" s="117" t="s">
        <v>158</v>
      </c>
      <c r="W662" s="118" t="s">
        <v>102</v>
      </c>
      <c r="X662" s="23">
        <f t="shared" si="99"/>
        <v>-220</v>
      </c>
      <c r="Y662" s="24">
        <f t="shared" si="100"/>
        <v>-6.5398335315101069E-3</v>
      </c>
      <c r="Z662" s="25" t="str">
        <f t="shared" si="101"/>
        <v>Descargado</v>
      </c>
      <c r="AA662" s="25">
        <f t="shared" ca="1" si="102"/>
        <v>0.85347222222480923</v>
      </c>
      <c r="AB662" s="52"/>
    </row>
    <row r="663" spans="1:28" x14ac:dyDescent="0.25">
      <c r="A663" s="12">
        <v>657</v>
      </c>
      <c r="B663" s="26">
        <v>20698</v>
      </c>
      <c r="C663" s="27">
        <v>44815</v>
      </c>
      <c r="D663" s="28">
        <v>0.6</v>
      </c>
      <c r="E663" s="29" t="s">
        <v>321</v>
      </c>
      <c r="F663" s="30" t="s">
        <v>106</v>
      </c>
      <c r="G663" s="31">
        <v>52100</v>
      </c>
      <c r="H663" s="31">
        <v>18450</v>
      </c>
      <c r="I663" s="19">
        <f t="shared" si="97"/>
        <v>33650</v>
      </c>
      <c r="J663" s="20">
        <f t="shared" si="103"/>
        <v>39532960</v>
      </c>
      <c r="K663" s="30" t="s">
        <v>69</v>
      </c>
      <c r="L663" s="32" t="s">
        <v>25</v>
      </c>
      <c r="M663" s="33">
        <v>34</v>
      </c>
      <c r="N663" s="55" t="str">
        <f t="shared" si="105"/>
        <v>T_C</v>
      </c>
      <c r="O663" s="34">
        <v>3509124</v>
      </c>
      <c r="P663" s="27">
        <v>44816</v>
      </c>
      <c r="Q663" s="36">
        <v>0.60625000000000007</v>
      </c>
      <c r="R663" s="37">
        <v>51980</v>
      </c>
      <c r="S663" s="37">
        <v>18360</v>
      </c>
      <c r="T663" s="21">
        <f t="shared" si="98"/>
        <v>33620</v>
      </c>
      <c r="U663" s="22">
        <f t="shared" si="104"/>
        <v>39509280</v>
      </c>
      <c r="V663" s="117" t="s">
        <v>158</v>
      </c>
      <c r="W663" s="118" t="s">
        <v>102</v>
      </c>
      <c r="X663" s="23">
        <f t="shared" si="99"/>
        <v>-30</v>
      </c>
      <c r="Y663" s="24">
        <f t="shared" si="100"/>
        <v>-8.915304606240713E-4</v>
      </c>
      <c r="Z663" s="25" t="str">
        <f t="shared" si="101"/>
        <v>Descargado</v>
      </c>
      <c r="AA663" s="25">
        <f t="shared" ca="1" si="102"/>
        <v>1.0062499999985448</v>
      </c>
      <c r="AB663" s="52"/>
    </row>
    <row r="664" spans="1:28" x14ac:dyDescent="0.25">
      <c r="A664" s="12">
        <v>658</v>
      </c>
      <c r="B664" s="26">
        <v>20699</v>
      </c>
      <c r="C664" s="27">
        <v>44815</v>
      </c>
      <c r="D664" s="28">
        <v>0.60763888888888895</v>
      </c>
      <c r="E664" s="29" t="s">
        <v>237</v>
      </c>
      <c r="F664" s="30" t="s">
        <v>106</v>
      </c>
      <c r="G664" s="31">
        <v>48240</v>
      </c>
      <c r="H664" s="31">
        <v>17750</v>
      </c>
      <c r="I664" s="19">
        <f t="shared" si="97"/>
        <v>30490</v>
      </c>
      <c r="J664" s="20">
        <f t="shared" si="103"/>
        <v>39563450</v>
      </c>
      <c r="K664" s="30" t="s">
        <v>55</v>
      </c>
      <c r="L664" s="32" t="s">
        <v>32</v>
      </c>
      <c r="M664" s="33">
        <v>36</v>
      </c>
      <c r="N664" s="55" t="str">
        <f t="shared" si="105"/>
        <v>T_A</v>
      </c>
      <c r="O664" s="34">
        <v>3509064</v>
      </c>
      <c r="P664" s="27">
        <v>44816</v>
      </c>
      <c r="Q664" s="36">
        <v>0.58472222222222225</v>
      </c>
      <c r="R664" s="37">
        <v>48100</v>
      </c>
      <c r="S664" s="37">
        <v>17610</v>
      </c>
      <c r="T664" s="21">
        <f t="shared" si="98"/>
        <v>30490</v>
      </c>
      <c r="U664" s="22">
        <f t="shared" si="104"/>
        <v>39539770</v>
      </c>
      <c r="V664" s="117" t="s">
        <v>157</v>
      </c>
      <c r="W664" s="118" t="s">
        <v>102</v>
      </c>
      <c r="X664" s="23">
        <f t="shared" si="99"/>
        <v>1.0000000000000001E-5</v>
      </c>
      <c r="Y664" s="24">
        <f t="shared" si="100"/>
        <v>0</v>
      </c>
      <c r="Z664" s="25" t="str">
        <f t="shared" si="101"/>
        <v>Descargado</v>
      </c>
      <c r="AA664" s="25">
        <f t="shared" ca="1" si="102"/>
        <v>0.97708333333139308</v>
      </c>
      <c r="AB664" s="52"/>
    </row>
    <row r="665" spans="1:28" x14ac:dyDescent="0.25">
      <c r="A665" s="12">
        <v>659</v>
      </c>
      <c r="B665" s="26">
        <v>20700</v>
      </c>
      <c r="C665" s="27">
        <v>44815</v>
      </c>
      <c r="D665" s="28">
        <v>0.61041666666666672</v>
      </c>
      <c r="E665" s="29" t="s">
        <v>256</v>
      </c>
      <c r="F665" s="30" t="s">
        <v>106</v>
      </c>
      <c r="G665" s="31">
        <v>47800</v>
      </c>
      <c r="H665" s="31">
        <v>17650</v>
      </c>
      <c r="I665" s="19">
        <f t="shared" si="97"/>
        <v>30150</v>
      </c>
      <c r="J665" s="20">
        <f t="shared" si="103"/>
        <v>39593600</v>
      </c>
      <c r="K665" s="30" t="s">
        <v>69</v>
      </c>
      <c r="L665" s="32" t="s">
        <v>32</v>
      </c>
      <c r="M665" s="33">
        <v>34</v>
      </c>
      <c r="N665" s="55" t="str">
        <f t="shared" si="105"/>
        <v>T_C</v>
      </c>
      <c r="O665" s="34">
        <v>3508444</v>
      </c>
      <c r="P665" s="27">
        <v>44816</v>
      </c>
      <c r="Q665" s="36">
        <v>0.40277777777777773</v>
      </c>
      <c r="R665" s="37">
        <v>47660</v>
      </c>
      <c r="S665" s="37">
        <v>17500</v>
      </c>
      <c r="T665" s="21">
        <f t="shared" si="98"/>
        <v>30160</v>
      </c>
      <c r="U665" s="22">
        <f t="shared" si="104"/>
        <v>39569930</v>
      </c>
      <c r="V665" s="117" t="s">
        <v>158</v>
      </c>
      <c r="W665" s="118" t="s">
        <v>102</v>
      </c>
      <c r="X665" s="23">
        <f t="shared" si="99"/>
        <v>10</v>
      </c>
      <c r="Y665" s="24">
        <f t="shared" si="100"/>
        <v>3.3167495854063018E-4</v>
      </c>
      <c r="Z665" s="25" t="str">
        <f t="shared" si="101"/>
        <v>Descargado</v>
      </c>
      <c r="AA665" s="25">
        <f t="shared" ca="1" si="102"/>
        <v>0.79236111111094942</v>
      </c>
      <c r="AB665" s="52"/>
    </row>
    <row r="666" spans="1:28" x14ac:dyDescent="0.25">
      <c r="A666" s="12">
        <v>660</v>
      </c>
      <c r="B666" s="26">
        <v>20701</v>
      </c>
      <c r="C666" s="27">
        <v>44815</v>
      </c>
      <c r="D666" s="28">
        <v>0.61944444444444446</v>
      </c>
      <c r="E666" s="29" t="s">
        <v>228</v>
      </c>
      <c r="F666" s="30" t="s">
        <v>106</v>
      </c>
      <c r="G666" s="31">
        <v>52100</v>
      </c>
      <c r="H666" s="31">
        <v>18160</v>
      </c>
      <c r="I666" s="19">
        <f t="shared" si="97"/>
        <v>33940</v>
      </c>
      <c r="J666" s="20">
        <f t="shared" si="103"/>
        <v>39627540</v>
      </c>
      <c r="K666" s="30" t="s">
        <v>56</v>
      </c>
      <c r="L666" s="32" t="s">
        <v>25</v>
      </c>
      <c r="M666" s="33">
        <v>35</v>
      </c>
      <c r="N666" s="55" t="str">
        <f t="shared" si="105"/>
        <v>T_B</v>
      </c>
      <c r="O666" s="34">
        <v>3509125</v>
      </c>
      <c r="P666" s="27">
        <v>44816</v>
      </c>
      <c r="Q666" s="36">
        <v>0.61111111111111105</v>
      </c>
      <c r="R666" s="37">
        <v>51940</v>
      </c>
      <c r="S666" s="37">
        <v>18020</v>
      </c>
      <c r="T666" s="21">
        <f t="shared" si="98"/>
        <v>33920</v>
      </c>
      <c r="U666" s="22">
        <f t="shared" si="104"/>
        <v>39603850</v>
      </c>
      <c r="V666" s="117" t="s">
        <v>157</v>
      </c>
      <c r="W666" s="118" t="s">
        <v>102</v>
      </c>
      <c r="X666" s="23">
        <f t="shared" si="99"/>
        <v>-20</v>
      </c>
      <c r="Y666" s="24">
        <f t="shared" si="100"/>
        <v>-5.8927519151443723E-4</v>
      </c>
      <c r="Z666" s="25" t="str">
        <f t="shared" si="101"/>
        <v>Descargado</v>
      </c>
      <c r="AA666" s="25">
        <f t="shared" ca="1" si="102"/>
        <v>0.99166666666860692</v>
      </c>
      <c r="AB666" s="52"/>
    </row>
    <row r="667" spans="1:28" x14ac:dyDescent="0.25">
      <c r="A667" s="12">
        <v>661</v>
      </c>
      <c r="B667" s="26">
        <v>20702</v>
      </c>
      <c r="C667" s="27">
        <v>44815</v>
      </c>
      <c r="D667" s="28">
        <v>0.62152777777777779</v>
      </c>
      <c r="E667" s="29" t="s">
        <v>324</v>
      </c>
      <c r="F667" s="30" t="s">
        <v>106</v>
      </c>
      <c r="G667" s="31">
        <v>52020</v>
      </c>
      <c r="H667" s="31">
        <v>17990</v>
      </c>
      <c r="I667" s="19">
        <f t="shared" si="97"/>
        <v>34030</v>
      </c>
      <c r="J667" s="20">
        <f t="shared" si="103"/>
        <v>39661570</v>
      </c>
      <c r="K667" s="30" t="s">
        <v>69</v>
      </c>
      <c r="L667" s="32" t="s">
        <v>25</v>
      </c>
      <c r="M667" s="33">
        <v>34</v>
      </c>
      <c r="N667" s="55" t="str">
        <f t="shared" si="105"/>
        <v>T_C</v>
      </c>
      <c r="O667" s="34">
        <v>3509085</v>
      </c>
      <c r="P667" s="27">
        <v>44816</v>
      </c>
      <c r="Q667" s="36">
        <v>0.58958333333333335</v>
      </c>
      <c r="R667" s="37">
        <v>51760</v>
      </c>
      <c r="S667" s="37">
        <v>17820</v>
      </c>
      <c r="T667" s="21">
        <f t="shared" si="98"/>
        <v>33940</v>
      </c>
      <c r="U667" s="22">
        <f t="shared" si="104"/>
        <v>39637790</v>
      </c>
      <c r="V667" s="117" t="s">
        <v>158</v>
      </c>
      <c r="W667" s="118" t="s">
        <v>102</v>
      </c>
      <c r="X667" s="23">
        <f t="shared" si="99"/>
        <v>-90</v>
      </c>
      <c r="Y667" s="24">
        <f t="shared" si="100"/>
        <v>-2.644725242433147E-3</v>
      </c>
      <c r="Z667" s="25" t="str">
        <f t="shared" si="101"/>
        <v>Descargado</v>
      </c>
      <c r="AA667" s="25">
        <f t="shared" ca="1" si="102"/>
        <v>0.96805555555329192</v>
      </c>
      <c r="AB667" s="52"/>
    </row>
    <row r="668" spans="1:28" x14ac:dyDescent="0.25">
      <c r="A668" s="12">
        <v>662</v>
      </c>
      <c r="B668" s="26">
        <v>20704</v>
      </c>
      <c r="C668" s="27">
        <v>44815</v>
      </c>
      <c r="D668" s="28">
        <v>0.63680555555555551</v>
      </c>
      <c r="E668" s="29" t="s">
        <v>211</v>
      </c>
      <c r="F668" s="30" t="s">
        <v>106</v>
      </c>
      <c r="G668" s="31">
        <v>51760</v>
      </c>
      <c r="H668" s="31">
        <v>17570</v>
      </c>
      <c r="I668" s="19">
        <f t="shared" si="97"/>
        <v>34190</v>
      </c>
      <c r="J668" s="20">
        <f t="shared" si="103"/>
        <v>39695760</v>
      </c>
      <c r="K668" s="30" t="s">
        <v>69</v>
      </c>
      <c r="L668" s="32" t="s">
        <v>193</v>
      </c>
      <c r="M668" s="33">
        <v>34</v>
      </c>
      <c r="N668" s="55" t="str">
        <f t="shared" si="105"/>
        <v>T_C</v>
      </c>
      <c r="O668" s="34">
        <v>3508964</v>
      </c>
      <c r="P668" s="27">
        <v>44816</v>
      </c>
      <c r="Q668" s="36">
        <v>0.50555555555555554</v>
      </c>
      <c r="R668" s="37">
        <v>51820</v>
      </c>
      <c r="S668" s="37">
        <v>17660</v>
      </c>
      <c r="T668" s="21">
        <f t="shared" si="98"/>
        <v>34160</v>
      </c>
      <c r="U668" s="22">
        <f t="shared" si="104"/>
        <v>39671950</v>
      </c>
      <c r="V668" s="117" t="s">
        <v>158</v>
      </c>
      <c r="W668" s="118" t="s">
        <v>102</v>
      </c>
      <c r="X668" s="23">
        <f t="shared" si="99"/>
        <v>-30</v>
      </c>
      <c r="Y668" s="24">
        <f t="shared" si="100"/>
        <v>-8.774495466510676E-4</v>
      </c>
      <c r="Z668" s="25" t="str">
        <f t="shared" si="101"/>
        <v>Descargado</v>
      </c>
      <c r="AA668" s="25">
        <f t="shared" ca="1" si="102"/>
        <v>0.86875000000145519</v>
      </c>
      <c r="AB668" s="52"/>
    </row>
    <row r="669" spans="1:28" x14ac:dyDescent="0.25">
      <c r="A669" s="12">
        <v>663</v>
      </c>
      <c r="B669" s="26">
        <v>20705</v>
      </c>
      <c r="C669" s="27">
        <v>44815</v>
      </c>
      <c r="D669" s="28">
        <v>0.64930555555555558</v>
      </c>
      <c r="E669" s="29" t="s">
        <v>195</v>
      </c>
      <c r="F669" s="30" t="s">
        <v>106</v>
      </c>
      <c r="G669" s="31">
        <v>51860</v>
      </c>
      <c r="H669" s="31">
        <v>17200</v>
      </c>
      <c r="I669" s="19">
        <f t="shared" si="97"/>
        <v>34660</v>
      </c>
      <c r="J669" s="20">
        <f t="shared" si="103"/>
        <v>39730420</v>
      </c>
      <c r="K669" s="30" t="s">
        <v>69</v>
      </c>
      <c r="L669" s="32" t="s">
        <v>193</v>
      </c>
      <c r="M669" s="33">
        <v>34</v>
      </c>
      <c r="N669" s="55" t="str">
        <f t="shared" si="105"/>
        <v>T_C</v>
      </c>
      <c r="O669" s="34">
        <v>3508884</v>
      </c>
      <c r="P669" s="27">
        <v>44816</v>
      </c>
      <c r="Q669" s="36">
        <v>0.4861111111111111</v>
      </c>
      <c r="R669" s="37">
        <v>51880</v>
      </c>
      <c r="S669" s="37">
        <v>17300</v>
      </c>
      <c r="T669" s="21">
        <f t="shared" si="98"/>
        <v>34580</v>
      </c>
      <c r="U669" s="22">
        <f t="shared" si="104"/>
        <v>39706530</v>
      </c>
      <c r="V669" s="117" t="s">
        <v>158</v>
      </c>
      <c r="W669" s="118" t="s">
        <v>102</v>
      </c>
      <c r="X669" s="23">
        <f t="shared" si="99"/>
        <v>-80</v>
      </c>
      <c r="Y669" s="24">
        <f t="shared" si="100"/>
        <v>-2.3081361800346219E-3</v>
      </c>
      <c r="Z669" s="25" t="str">
        <f t="shared" si="101"/>
        <v>Descargado</v>
      </c>
      <c r="AA669" s="25">
        <f t="shared" ca="1" si="102"/>
        <v>0.83680555555474712</v>
      </c>
      <c r="AB669" s="52"/>
    </row>
    <row r="670" spans="1:28" x14ac:dyDescent="0.25">
      <c r="A670" s="12">
        <v>664</v>
      </c>
      <c r="B670" s="26">
        <v>20706</v>
      </c>
      <c r="C670" s="27">
        <v>44815</v>
      </c>
      <c r="D670" s="28">
        <v>0.64097222222222217</v>
      </c>
      <c r="E670" s="29" t="s">
        <v>338</v>
      </c>
      <c r="F670" s="30" t="s">
        <v>106</v>
      </c>
      <c r="G670" s="31">
        <v>51860</v>
      </c>
      <c r="H670" s="31">
        <v>17490</v>
      </c>
      <c r="I670" s="19">
        <f t="shared" si="97"/>
        <v>34370</v>
      </c>
      <c r="J670" s="20">
        <f t="shared" si="103"/>
        <v>39764790</v>
      </c>
      <c r="K670" s="30" t="s">
        <v>56</v>
      </c>
      <c r="L670" s="32" t="s">
        <v>193</v>
      </c>
      <c r="M670" s="33">
        <v>35</v>
      </c>
      <c r="N670" s="55" t="str">
        <f t="shared" si="105"/>
        <v>T_B</v>
      </c>
      <c r="O670" s="34">
        <v>3508604</v>
      </c>
      <c r="P670" s="27">
        <v>44816</v>
      </c>
      <c r="Q670" s="36">
        <v>0.43402777777777773</v>
      </c>
      <c r="R670" s="37">
        <v>51900</v>
      </c>
      <c r="S670" s="37">
        <v>17600</v>
      </c>
      <c r="T670" s="21">
        <f t="shared" si="98"/>
        <v>34300</v>
      </c>
      <c r="U670" s="22">
        <f t="shared" si="104"/>
        <v>39740830</v>
      </c>
      <c r="V670" s="117" t="s">
        <v>157</v>
      </c>
      <c r="W670" s="118" t="s">
        <v>102</v>
      </c>
      <c r="X670" s="23">
        <f t="shared" si="99"/>
        <v>-70</v>
      </c>
      <c r="Y670" s="24">
        <f t="shared" si="100"/>
        <v>-2.0366598778004071E-3</v>
      </c>
      <c r="Z670" s="25" t="str">
        <f t="shared" si="101"/>
        <v>Descargado</v>
      </c>
      <c r="AA670" s="25">
        <f t="shared" ca="1" si="102"/>
        <v>0.7930555555576575</v>
      </c>
      <c r="AB670" s="52"/>
    </row>
    <row r="671" spans="1:28" x14ac:dyDescent="0.25">
      <c r="A671" s="12">
        <v>665</v>
      </c>
      <c r="B671" s="26">
        <v>20708</v>
      </c>
      <c r="C671" s="27">
        <v>44815</v>
      </c>
      <c r="D671" s="28">
        <v>0.65902777777777777</v>
      </c>
      <c r="E671" s="29" t="s">
        <v>342</v>
      </c>
      <c r="F671" s="30" t="s">
        <v>106</v>
      </c>
      <c r="G671" s="31">
        <v>52280</v>
      </c>
      <c r="H671" s="31">
        <v>17940</v>
      </c>
      <c r="I671" s="19">
        <f t="shared" si="97"/>
        <v>34340</v>
      </c>
      <c r="J671" s="20">
        <f t="shared" si="103"/>
        <v>39799130</v>
      </c>
      <c r="K671" s="30" t="s">
        <v>56</v>
      </c>
      <c r="L671" s="32" t="s">
        <v>33</v>
      </c>
      <c r="M671" s="33">
        <v>35</v>
      </c>
      <c r="N671" s="55" t="str">
        <f t="shared" si="105"/>
        <v>T_B</v>
      </c>
      <c r="O671" s="34">
        <v>3509524</v>
      </c>
      <c r="P671" s="27">
        <v>44816</v>
      </c>
      <c r="Q671" s="36">
        <v>0.67638888888888893</v>
      </c>
      <c r="R671" s="37">
        <v>52260</v>
      </c>
      <c r="S671" s="37">
        <v>17960</v>
      </c>
      <c r="T671" s="21">
        <f t="shared" si="98"/>
        <v>34300</v>
      </c>
      <c r="U671" s="22">
        <f t="shared" si="104"/>
        <v>39775130</v>
      </c>
      <c r="V671" s="117" t="s">
        <v>157</v>
      </c>
      <c r="W671" s="118" t="s">
        <v>102</v>
      </c>
      <c r="X671" s="23">
        <f t="shared" si="99"/>
        <v>-40</v>
      </c>
      <c r="Y671" s="24">
        <f t="shared" si="100"/>
        <v>-1.1648223645894002E-3</v>
      </c>
      <c r="Z671" s="25" t="str">
        <f t="shared" si="101"/>
        <v>Descargado</v>
      </c>
      <c r="AA671" s="25">
        <f t="shared" ca="1" si="102"/>
        <v>1.0173611111094942</v>
      </c>
      <c r="AB671" s="52"/>
    </row>
    <row r="672" spans="1:28" x14ac:dyDescent="0.25">
      <c r="A672" s="12">
        <v>666</v>
      </c>
      <c r="B672" s="26">
        <v>20709</v>
      </c>
      <c r="C672" s="27">
        <v>44815</v>
      </c>
      <c r="D672" s="28">
        <v>0.66666666666666663</v>
      </c>
      <c r="E672" s="29" t="s">
        <v>343</v>
      </c>
      <c r="F672" s="30" t="s">
        <v>106</v>
      </c>
      <c r="G672" s="31">
        <v>52000</v>
      </c>
      <c r="H672" s="31">
        <v>17870</v>
      </c>
      <c r="I672" s="19">
        <f t="shared" si="97"/>
        <v>34130</v>
      </c>
      <c r="J672" s="20">
        <f t="shared" si="103"/>
        <v>39833260</v>
      </c>
      <c r="K672" s="30" t="s">
        <v>56</v>
      </c>
      <c r="L672" s="32" t="s">
        <v>33</v>
      </c>
      <c r="M672" s="33">
        <v>35</v>
      </c>
      <c r="N672" s="55" t="str">
        <f t="shared" si="105"/>
        <v>T_B</v>
      </c>
      <c r="O672" s="34">
        <v>3509544</v>
      </c>
      <c r="P672" s="27">
        <v>44816</v>
      </c>
      <c r="Q672" s="36">
        <v>0.68194444444444446</v>
      </c>
      <c r="R672" s="37">
        <v>51920</v>
      </c>
      <c r="S672" s="37">
        <v>17760</v>
      </c>
      <c r="T672" s="21">
        <f t="shared" si="98"/>
        <v>34160</v>
      </c>
      <c r="U672" s="22">
        <f t="shared" si="104"/>
        <v>39809290</v>
      </c>
      <c r="V672" s="117" t="s">
        <v>157</v>
      </c>
      <c r="W672" s="118" t="s">
        <v>102</v>
      </c>
      <c r="X672" s="23">
        <f t="shared" si="99"/>
        <v>30</v>
      </c>
      <c r="Y672" s="24">
        <f t="shared" si="100"/>
        <v>8.7899208907119832E-4</v>
      </c>
      <c r="Z672" s="25" t="str">
        <f t="shared" si="101"/>
        <v>Descargado</v>
      </c>
      <c r="AA672" s="25">
        <f t="shared" ca="1" si="102"/>
        <v>1.015277777776646</v>
      </c>
      <c r="AB672" s="52"/>
    </row>
    <row r="673" spans="1:28" x14ac:dyDescent="0.25">
      <c r="A673" s="12">
        <v>667</v>
      </c>
      <c r="B673" s="26">
        <v>20710</v>
      </c>
      <c r="C673" s="27">
        <v>44815</v>
      </c>
      <c r="D673" s="28">
        <v>0.67708333333333337</v>
      </c>
      <c r="E673" s="29" t="s">
        <v>164</v>
      </c>
      <c r="F673" s="30" t="s">
        <v>106</v>
      </c>
      <c r="G673" s="31">
        <v>48820</v>
      </c>
      <c r="H673" s="31">
        <v>17220</v>
      </c>
      <c r="I673" s="19">
        <f t="shared" si="97"/>
        <v>31600</v>
      </c>
      <c r="J673" s="20">
        <f t="shared" si="103"/>
        <v>39864860</v>
      </c>
      <c r="K673" s="30" t="s">
        <v>56</v>
      </c>
      <c r="L673" s="32" t="s">
        <v>32</v>
      </c>
      <c r="M673" s="33">
        <v>35</v>
      </c>
      <c r="N673" s="55" t="str">
        <f t="shared" si="105"/>
        <v>T_B</v>
      </c>
      <c r="O673" s="34">
        <v>3509004</v>
      </c>
      <c r="P673" s="27">
        <v>44816</v>
      </c>
      <c r="Q673" s="36">
        <v>0.56736111111111109</v>
      </c>
      <c r="R673" s="37">
        <v>48680</v>
      </c>
      <c r="S673" s="37">
        <v>17090</v>
      </c>
      <c r="T673" s="21">
        <f t="shared" si="98"/>
        <v>31590</v>
      </c>
      <c r="U673" s="22">
        <f t="shared" si="104"/>
        <v>39840880</v>
      </c>
      <c r="V673" s="117" t="s">
        <v>157</v>
      </c>
      <c r="W673" s="118" t="s">
        <v>102</v>
      </c>
      <c r="X673" s="23">
        <f t="shared" si="99"/>
        <v>-10</v>
      </c>
      <c r="Y673" s="24">
        <f t="shared" si="100"/>
        <v>-3.1645569620253165E-4</v>
      </c>
      <c r="Z673" s="25" t="str">
        <f t="shared" si="101"/>
        <v>Descargado</v>
      </c>
      <c r="AA673" s="25">
        <f t="shared" ca="1" si="102"/>
        <v>0.89027777777664596</v>
      </c>
      <c r="AB673" s="52"/>
    </row>
    <row r="674" spans="1:28" x14ac:dyDescent="0.25">
      <c r="A674" s="12">
        <v>668</v>
      </c>
      <c r="B674" s="26">
        <v>20711</v>
      </c>
      <c r="C674" s="27">
        <v>44815</v>
      </c>
      <c r="D674" s="28">
        <v>0.68055555555555547</v>
      </c>
      <c r="E674" s="29" t="s">
        <v>344</v>
      </c>
      <c r="F674" s="30" t="s">
        <v>106</v>
      </c>
      <c r="G674" s="31">
        <v>52260</v>
      </c>
      <c r="H674" s="31">
        <v>18010</v>
      </c>
      <c r="I674" s="19">
        <f t="shared" si="97"/>
        <v>34250</v>
      </c>
      <c r="J674" s="20">
        <f t="shared" si="103"/>
        <v>39899110</v>
      </c>
      <c r="K674" s="30" t="s">
        <v>56</v>
      </c>
      <c r="L674" s="32" t="s">
        <v>33</v>
      </c>
      <c r="M674" s="33">
        <v>35</v>
      </c>
      <c r="N674" s="55" t="str">
        <f t="shared" si="105"/>
        <v>T_B</v>
      </c>
      <c r="O674" s="34">
        <v>3509404</v>
      </c>
      <c r="P674" s="27">
        <v>44816</v>
      </c>
      <c r="Q674" s="36">
        <v>0.64583333333333337</v>
      </c>
      <c r="R674" s="37">
        <v>52220</v>
      </c>
      <c r="S674" s="37">
        <v>18200</v>
      </c>
      <c r="T674" s="21">
        <f t="shared" si="98"/>
        <v>34020</v>
      </c>
      <c r="U674" s="22">
        <f t="shared" si="104"/>
        <v>39874900</v>
      </c>
      <c r="V674" s="117" t="s">
        <v>157</v>
      </c>
      <c r="W674" s="118" t="s">
        <v>102</v>
      </c>
      <c r="X674" s="23">
        <f t="shared" si="99"/>
        <v>-230</v>
      </c>
      <c r="Y674" s="24">
        <f t="shared" si="100"/>
        <v>-6.7153284671532844E-3</v>
      </c>
      <c r="Z674" s="25" t="str">
        <f t="shared" si="101"/>
        <v>Descargado</v>
      </c>
      <c r="AA674" s="25">
        <f t="shared" ca="1" si="102"/>
        <v>0.96527777778101154</v>
      </c>
      <c r="AB674" s="52"/>
    </row>
    <row r="675" spans="1:28" x14ac:dyDescent="0.25">
      <c r="A675" s="12">
        <v>669</v>
      </c>
      <c r="B675" s="26">
        <v>20712</v>
      </c>
      <c r="C675" s="27">
        <v>44815</v>
      </c>
      <c r="D675" s="28">
        <v>0.6875</v>
      </c>
      <c r="E675" s="29" t="s">
        <v>345</v>
      </c>
      <c r="F675" s="30" t="s">
        <v>106</v>
      </c>
      <c r="G675" s="31">
        <v>52280</v>
      </c>
      <c r="H675" s="31">
        <v>17280</v>
      </c>
      <c r="I675" s="19">
        <f t="shared" si="97"/>
        <v>35000</v>
      </c>
      <c r="J675" s="20">
        <f t="shared" si="103"/>
        <v>39934110</v>
      </c>
      <c r="K675" s="30" t="s">
        <v>56</v>
      </c>
      <c r="L675" s="32" t="s">
        <v>32</v>
      </c>
      <c r="M675" s="33">
        <v>35</v>
      </c>
      <c r="N675" s="55" t="str">
        <f t="shared" si="105"/>
        <v>T_B</v>
      </c>
      <c r="O675" s="34">
        <v>3509624</v>
      </c>
      <c r="P675" s="27">
        <v>44816</v>
      </c>
      <c r="Q675" s="36">
        <v>0.69513888888888886</v>
      </c>
      <c r="R675" s="37">
        <v>52360</v>
      </c>
      <c r="S675" s="37">
        <v>17360</v>
      </c>
      <c r="T675" s="21">
        <f t="shared" si="98"/>
        <v>35000</v>
      </c>
      <c r="U675" s="22">
        <f t="shared" si="104"/>
        <v>39909900</v>
      </c>
      <c r="V675" s="117" t="s">
        <v>157</v>
      </c>
      <c r="W675" s="118" t="s">
        <v>102</v>
      </c>
      <c r="X675" s="23">
        <f t="shared" si="99"/>
        <v>1.0000000000000001E-5</v>
      </c>
      <c r="Y675" s="24">
        <f t="shared" si="100"/>
        <v>0</v>
      </c>
      <c r="Z675" s="25" t="str">
        <f t="shared" si="101"/>
        <v>Descargado</v>
      </c>
      <c r="AA675" s="25">
        <f t="shared" ca="1" si="102"/>
        <v>1.007638888891961</v>
      </c>
      <c r="AB675" s="52"/>
    </row>
    <row r="676" spans="1:28" x14ac:dyDescent="0.25">
      <c r="A676" s="12">
        <v>670</v>
      </c>
      <c r="B676" s="26">
        <v>20713</v>
      </c>
      <c r="C676" s="27">
        <v>44815</v>
      </c>
      <c r="D676" s="28">
        <v>0.69374999999999998</v>
      </c>
      <c r="E676" s="29" t="s">
        <v>339</v>
      </c>
      <c r="F676" s="30" t="s">
        <v>106</v>
      </c>
      <c r="G676" s="31">
        <v>52120</v>
      </c>
      <c r="H676" s="31">
        <v>17620</v>
      </c>
      <c r="I676" s="19">
        <f t="shared" si="97"/>
        <v>34500</v>
      </c>
      <c r="J676" s="20">
        <f t="shared" si="103"/>
        <v>39968610</v>
      </c>
      <c r="K676" s="30" t="s">
        <v>56</v>
      </c>
      <c r="L676" s="236" t="s">
        <v>193</v>
      </c>
      <c r="M676" s="33">
        <v>35</v>
      </c>
      <c r="N676" s="55" t="str">
        <f t="shared" si="105"/>
        <v>T_B</v>
      </c>
      <c r="O676" s="34">
        <v>3508584</v>
      </c>
      <c r="P676" s="27">
        <v>44816</v>
      </c>
      <c r="Q676" s="36">
        <v>0.4284722222222222</v>
      </c>
      <c r="R676" s="37">
        <v>52240</v>
      </c>
      <c r="S676" s="37">
        <v>17680</v>
      </c>
      <c r="T676" s="21">
        <f t="shared" si="98"/>
        <v>34560</v>
      </c>
      <c r="U676" s="22">
        <f t="shared" si="104"/>
        <v>39944460</v>
      </c>
      <c r="V676" s="117" t="s">
        <v>157</v>
      </c>
      <c r="W676" s="118" t="s">
        <v>102</v>
      </c>
      <c r="X676" s="23">
        <f t="shared" si="99"/>
        <v>60</v>
      </c>
      <c r="Y676" s="24">
        <f t="shared" si="100"/>
        <v>1.7391304347826088E-3</v>
      </c>
      <c r="Z676" s="25" t="str">
        <f t="shared" si="101"/>
        <v>Descargado</v>
      </c>
      <c r="AA676" s="25">
        <f t="shared" ca="1" si="102"/>
        <v>0.73472222222335404</v>
      </c>
      <c r="AB676" s="52"/>
    </row>
    <row r="677" spans="1:28" x14ac:dyDescent="0.25">
      <c r="A677" s="12">
        <v>671</v>
      </c>
      <c r="B677" s="26">
        <v>20714</v>
      </c>
      <c r="C677" s="27">
        <v>44815</v>
      </c>
      <c r="D677" s="28">
        <v>0.69791666666666663</v>
      </c>
      <c r="E677" s="29" t="s">
        <v>150</v>
      </c>
      <c r="F677" s="30" t="s">
        <v>106</v>
      </c>
      <c r="G677" s="31">
        <v>51460</v>
      </c>
      <c r="H677" s="31">
        <v>18000</v>
      </c>
      <c r="I677" s="19">
        <f t="shared" si="97"/>
        <v>33460</v>
      </c>
      <c r="J677" s="20">
        <f t="shared" si="103"/>
        <v>40002070</v>
      </c>
      <c r="K677" s="30" t="s">
        <v>56</v>
      </c>
      <c r="L677" s="32" t="s">
        <v>33</v>
      </c>
      <c r="M677" s="33">
        <v>35</v>
      </c>
      <c r="N677" s="55" t="str">
        <f t="shared" si="105"/>
        <v>T_B</v>
      </c>
      <c r="O677" s="34">
        <v>3509084</v>
      </c>
      <c r="P677" s="27">
        <v>44816</v>
      </c>
      <c r="Q677" s="36">
        <v>0.58472222222222225</v>
      </c>
      <c r="R677" s="37">
        <v>51340</v>
      </c>
      <c r="S677" s="37">
        <v>17790</v>
      </c>
      <c r="T677" s="21">
        <f t="shared" si="98"/>
        <v>33550</v>
      </c>
      <c r="U677" s="22">
        <f t="shared" si="104"/>
        <v>39978010</v>
      </c>
      <c r="V677" s="117" t="s">
        <v>157</v>
      </c>
      <c r="W677" s="118" t="s">
        <v>102</v>
      </c>
      <c r="X677" s="23">
        <f t="shared" si="99"/>
        <v>90</v>
      </c>
      <c r="Y677" s="24">
        <f t="shared" si="100"/>
        <v>2.6897788404064557E-3</v>
      </c>
      <c r="Z677" s="25" t="str">
        <f t="shared" si="101"/>
        <v>Descargado</v>
      </c>
      <c r="AA677" s="25">
        <f t="shared" ca="1" si="102"/>
        <v>0.8868055555576575</v>
      </c>
      <c r="AB677" s="52"/>
    </row>
    <row r="678" spans="1:28" x14ac:dyDescent="0.25">
      <c r="A678" s="12">
        <v>672</v>
      </c>
      <c r="B678" s="26">
        <v>20715</v>
      </c>
      <c r="C678" s="27">
        <v>44815</v>
      </c>
      <c r="D678" s="28">
        <v>0.70624999999999993</v>
      </c>
      <c r="E678" s="29" t="s">
        <v>163</v>
      </c>
      <c r="F678" s="30" t="s">
        <v>106</v>
      </c>
      <c r="G678" s="31">
        <v>48680</v>
      </c>
      <c r="H678" s="31">
        <v>17080</v>
      </c>
      <c r="I678" s="19">
        <f t="shared" si="97"/>
        <v>31600</v>
      </c>
      <c r="J678" s="20">
        <f t="shared" si="103"/>
        <v>40033670</v>
      </c>
      <c r="K678" s="30" t="s">
        <v>55</v>
      </c>
      <c r="L678" s="32" t="s">
        <v>32</v>
      </c>
      <c r="M678" s="33">
        <v>36</v>
      </c>
      <c r="N678" s="55" t="str">
        <f t="shared" si="105"/>
        <v>T_A</v>
      </c>
      <c r="O678" s="34">
        <v>3508904</v>
      </c>
      <c r="P678" s="27">
        <v>44816</v>
      </c>
      <c r="Q678" s="36">
        <v>0.49305555555555558</v>
      </c>
      <c r="R678" s="37">
        <v>48520</v>
      </c>
      <c r="S678" s="37">
        <v>17040</v>
      </c>
      <c r="T678" s="21">
        <f t="shared" si="98"/>
        <v>31480</v>
      </c>
      <c r="U678" s="22">
        <f t="shared" si="104"/>
        <v>40009490</v>
      </c>
      <c r="V678" s="117" t="s">
        <v>157</v>
      </c>
      <c r="W678" s="118" t="s">
        <v>102</v>
      </c>
      <c r="X678" s="23">
        <f t="shared" si="99"/>
        <v>-120</v>
      </c>
      <c r="Y678" s="24">
        <f t="shared" si="100"/>
        <v>-3.7974683544303796E-3</v>
      </c>
      <c r="Z678" s="25" t="str">
        <f t="shared" si="101"/>
        <v>Descargado</v>
      </c>
      <c r="AA678" s="25">
        <f t="shared" ca="1" si="102"/>
        <v>0.78680555555183673</v>
      </c>
      <c r="AB678" s="52"/>
    </row>
    <row r="679" spans="1:28" x14ac:dyDescent="0.25">
      <c r="A679" s="12">
        <v>673</v>
      </c>
      <c r="B679" s="26">
        <v>20716</v>
      </c>
      <c r="C679" s="27">
        <v>44815</v>
      </c>
      <c r="D679" s="28">
        <v>0.71180555555555547</v>
      </c>
      <c r="E679" s="29" t="s">
        <v>289</v>
      </c>
      <c r="F679" s="30" t="s">
        <v>106</v>
      </c>
      <c r="G679" s="31">
        <v>52360</v>
      </c>
      <c r="H679" s="31">
        <v>17960</v>
      </c>
      <c r="I679" s="19">
        <f t="shared" si="97"/>
        <v>34400</v>
      </c>
      <c r="J679" s="20">
        <f t="shared" si="103"/>
        <v>40068070</v>
      </c>
      <c r="K679" s="30" t="s">
        <v>55</v>
      </c>
      <c r="L679" s="32" t="s">
        <v>25</v>
      </c>
      <c r="M679" s="33">
        <v>36</v>
      </c>
      <c r="N679" s="55" t="str">
        <f t="shared" si="105"/>
        <v>T_A</v>
      </c>
      <c r="O679" s="34">
        <v>3509105</v>
      </c>
      <c r="P679" s="27">
        <v>44816</v>
      </c>
      <c r="Q679" s="36">
        <v>0.59930555555555554</v>
      </c>
      <c r="R679" s="37">
        <v>52040</v>
      </c>
      <c r="S679" s="37">
        <v>17900</v>
      </c>
      <c r="T679" s="21">
        <f t="shared" si="98"/>
        <v>34140</v>
      </c>
      <c r="U679" s="22">
        <f t="shared" si="104"/>
        <v>40043630</v>
      </c>
      <c r="V679" s="117" t="s">
        <v>157</v>
      </c>
      <c r="W679" s="118" t="s">
        <v>102</v>
      </c>
      <c r="X679" s="23">
        <f t="shared" si="99"/>
        <v>-260</v>
      </c>
      <c r="Y679" s="24">
        <f t="shared" si="100"/>
        <v>-7.5581395348837208E-3</v>
      </c>
      <c r="Z679" s="25" t="str">
        <f t="shared" si="101"/>
        <v>Descargado</v>
      </c>
      <c r="AA679" s="25">
        <f t="shared" ca="1" si="102"/>
        <v>0.88750000000436557</v>
      </c>
      <c r="AB679" s="52"/>
    </row>
    <row r="680" spans="1:28" x14ac:dyDescent="0.25">
      <c r="A680" s="12">
        <v>674</v>
      </c>
      <c r="B680" s="26">
        <v>20717</v>
      </c>
      <c r="C680" s="27">
        <v>44815</v>
      </c>
      <c r="D680" s="28">
        <v>0.71736111111111101</v>
      </c>
      <c r="E680" s="29" t="s">
        <v>159</v>
      </c>
      <c r="F680" s="30" t="s">
        <v>106</v>
      </c>
      <c r="G680" s="31">
        <v>52240</v>
      </c>
      <c r="H680" s="31">
        <v>18150</v>
      </c>
      <c r="I680" s="19">
        <f t="shared" si="97"/>
        <v>34090</v>
      </c>
      <c r="J680" s="20">
        <f t="shared" si="103"/>
        <v>40102160</v>
      </c>
      <c r="K680" s="30" t="s">
        <v>56</v>
      </c>
      <c r="L680" s="32" t="s">
        <v>33</v>
      </c>
      <c r="M680" s="33">
        <v>35</v>
      </c>
      <c r="N680" s="55" t="str">
        <f t="shared" si="105"/>
        <v>T_B</v>
      </c>
      <c r="O680" s="34">
        <v>3509086</v>
      </c>
      <c r="P680" s="27">
        <v>44816</v>
      </c>
      <c r="Q680" s="36">
        <v>0.59513888888888888</v>
      </c>
      <c r="R680" s="37">
        <v>52440</v>
      </c>
      <c r="S680" s="37">
        <v>18210</v>
      </c>
      <c r="T680" s="21">
        <f t="shared" si="98"/>
        <v>34230</v>
      </c>
      <c r="U680" s="22">
        <f t="shared" si="104"/>
        <v>40077860</v>
      </c>
      <c r="V680" s="117" t="s">
        <v>157</v>
      </c>
      <c r="W680" s="118" t="s">
        <v>102</v>
      </c>
      <c r="X680" s="23">
        <f t="shared" si="99"/>
        <v>140</v>
      </c>
      <c r="Y680" s="24">
        <f t="shared" si="100"/>
        <v>4.1067761806981521E-3</v>
      </c>
      <c r="Z680" s="25" t="str">
        <f t="shared" si="101"/>
        <v>Descargado</v>
      </c>
      <c r="AA680" s="25">
        <f t="shared" ca="1" si="102"/>
        <v>0.87777777777228039</v>
      </c>
      <c r="AB680" s="52"/>
    </row>
    <row r="681" spans="1:28" x14ac:dyDescent="0.25">
      <c r="A681" s="12">
        <v>675</v>
      </c>
      <c r="B681" s="26">
        <v>20718</v>
      </c>
      <c r="C681" s="27">
        <v>44815</v>
      </c>
      <c r="D681" s="28">
        <v>0.7270833333333333</v>
      </c>
      <c r="E681" s="29" t="s">
        <v>141</v>
      </c>
      <c r="F681" s="30" t="s">
        <v>106</v>
      </c>
      <c r="G681" s="31">
        <v>48800</v>
      </c>
      <c r="H681" s="31">
        <v>17660</v>
      </c>
      <c r="I681" s="19">
        <f t="shared" si="97"/>
        <v>31140</v>
      </c>
      <c r="J681" s="20">
        <f t="shared" si="103"/>
        <v>40133300</v>
      </c>
      <c r="K681" s="30" t="s">
        <v>56</v>
      </c>
      <c r="L681" s="32" t="s">
        <v>32</v>
      </c>
      <c r="M681" s="33">
        <v>35</v>
      </c>
      <c r="N681" s="55" t="str">
        <f t="shared" si="105"/>
        <v>T_B</v>
      </c>
      <c r="O681" s="34">
        <v>3509485</v>
      </c>
      <c r="P681" s="27">
        <v>44816</v>
      </c>
      <c r="Q681" s="36">
        <v>0.66805555555555562</v>
      </c>
      <c r="R681" s="37">
        <v>48580</v>
      </c>
      <c r="S681" s="37">
        <v>17520</v>
      </c>
      <c r="T681" s="21">
        <f t="shared" si="98"/>
        <v>31060</v>
      </c>
      <c r="U681" s="22">
        <f t="shared" si="104"/>
        <v>40108920</v>
      </c>
      <c r="V681" s="117" t="s">
        <v>157</v>
      </c>
      <c r="W681" s="118" t="s">
        <v>102</v>
      </c>
      <c r="X681" s="23">
        <f t="shared" si="99"/>
        <v>-80</v>
      </c>
      <c r="Y681" s="24">
        <f t="shared" si="100"/>
        <v>-2.569043031470777E-3</v>
      </c>
      <c r="Z681" s="25" t="str">
        <f t="shared" si="101"/>
        <v>Descargado</v>
      </c>
      <c r="AA681" s="25">
        <f t="shared" ca="1" si="102"/>
        <v>0.94097222222626442</v>
      </c>
      <c r="AB681" s="52"/>
    </row>
    <row r="682" spans="1:28" x14ac:dyDescent="0.25">
      <c r="A682" s="12">
        <v>676</v>
      </c>
      <c r="B682" s="26">
        <v>20719</v>
      </c>
      <c r="C682" s="27">
        <v>44815</v>
      </c>
      <c r="D682" s="28">
        <v>0.73055555555555562</v>
      </c>
      <c r="E682" s="29" t="s">
        <v>253</v>
      </c>
      <c r="F682" s="30" t="s">
        <v>106</v>
      </c>
      <c r="G682" s="31">
        <v>48500</v>
      </c>
      <c r="H682" s="31">
        <v>17440</v>
      </c>
      <c r="I682" s="19">
        <f t="shared" si="97"/>
        <v>31060</v>
      </c>
      <c r="J682" s="20">
        <f t="shared" si="103"/>
        <v>40164360</v>
      </c>
      <c r="K682" s="30" t="s">
        <v>55</v>
      </c>
      <c r="L682" s="32" t="s">
        <v>32</v>
      </c>
      <c r="M682" s="33">
        <v>36</v>
      </c>
      <c r="N682" s="55" t="str">
        <f t="shared" si="105"/>
        <v>T_A</v>
      </c>
      <c r="O682" s="34">
        <v>3509504</v>
      </c>
      <c r="P682" s="27">
        <v>44816</v>
      </c>
      <c r="Q682" s="36">
        <v>0.67222222222222217</v>
      </c>
      <c r="R682" s="37">
        <v>48300</v>
      </c>
      <c r="S682" s="37">
        <v>17210</v>
      </c>
      <c r="T682" s="21">
        <f t="shared" si="98"/>
        <v>31090</v>
      </c>
      <c r="U682" s="22">
        <f t="shared" si="104"/>
        <v>40140010</v>
      </c>
      <c r="V682" s="117" t="s">
        <v>157</v>
      </c>
      <c r="W682" s="118" t="s">
        <v>102</v>
      </c>
      <c r="X682" s="23">
        <f t="shared" si="99"/>
        <v>30</v>
      </c>
      <c r="Y682" s="24">
        <f t="shared" si="100"/>
        <v>9.6587250482936256E-4</v>
      </c>
      <c r="Z682" s="25" t="str">
        <f t="shared" si="101"/>
        <v>Descargado</v>
      </c>
      <c r="AA682" s="25">
        <f t="shared" ca="1" si="102"/>
        <v>0.94166666666569654</v>
      </c>
      <c r="AB682" s="52"/>
    </row>
    <row r="683" spans="1:28" x14ac:dyDescent="0.25">
      <c r="A683" s="12">
        <v>677</v>
      </c>
      <c r="B683" s="26">
        <v>20720</v>
      </c>
      <c r="C683" s="27">
        <v>44815</v>
      </c>
      <c r="D683" s="28">
        <v>0.73749999999999993</v>
      </c>
      <c r="E683" s="29" t="s">
        <v>166</v>
      </c>
      <c r="F683" s="30" t="s">
        <v>106</v>
      </c>
      <c r="G683" s="31">
        <v>48800</v>
      </c>
      <c r="H683" s="31">
        <v>17450</v>
      </c>
      <c r="I683" s="19">
        <f t="shared" si="97"/>
        <v>31350</v>
      </c>
      <c r="J683" s="20">
        <f t="shared" si="103"/>
        <v>40195710</v>
      </c>
      <c r="K683" s="30" t="s">
        <v>56</v>
      </c>
      <c r="L683" s="32" t="s">
        <v>32</v>
      </c>
      <c r="M683" s="33">
        <v>35</v>
      </c>
      <c r="N683" s="55" t="str">
        <f t="shared" si="105"/>
        <v>T_B</v>
      </c>
      <c r="O683" s="34">
        <v>3509145</v>
      </c>
      <c r="P683" s="27">
        <v>44816</v>
      </c>
      <c r="Q683" s="36">
        <v>0.61319444444444449</v>
      </c>
      <c r="R683" s="37">
        <v>48600</v>
      </c>
      <c r="S683" s="37">
        <v>17240</v>
      </c>
      <c r="T683" s="21">
        <f t="shared" si="98"/>
        <v>31360</v>
      </c>
      <c r="U683" s="22">
        <f t="shared" si="104"/>
        <v>40171370</v>
      </c>
      <c r="V683" s="117" t="s">
        <v>157</v>
      </c>
      <c r="W683" s="118" t="s">
        <v>102</v>
      </c>
      <c r="X683" s="23">
        <f t="shared" si="99"/>
        <v>10</v>
      </c>
      <c r="Y683" s="24">
        <f t="shared" si="100"/>
        <v>3.1897926634768739E-4</v>
      </c>
      <c r="Z683" s="25" t="str">
        <f t="shared" si="101"/>
        <v>Descargado</v>
      </c>
      <c r="AA683" s="25">
        <f t="shared" ca="1" si="102"/>
        <v>0.87569444443943212</v>
      </c>
      <c r="AB683" s="52"/>
    </row>
    <row r="684" spans="1:28" x14ac:dyDescent="0.25">
      <c r="A684" s="12">
        <v>678</v>
      </c>
      <c r="B684" s="26">
        <v>20721</v>
      </c>
      <c r="C684" s="27">
        <v>44815</v>
      </c>
      <c r="D684" s="28">
        <v>0.74722222222222223</v>
      </c>
      <c r="E684" s="29" t="s">
        <v>137</v>
      </c>
      <c r="F684" s="30" t="s">
        <v>106</v>
      </c>
      <c r="G684" s="31">
        <v>48820</v>
      </c>
      <c r="H684" s="31">
        <v>17540</v>
      </c>
      <c r="I684" s="19">
        <f t="shared" si="97"/>
        <v>31280</v>
      </c>
      <c r="J684" s="20">
        <f t="shared" si="103"/>
        <v>40226990</v>
      </c>
      <c r="K684" s="30" t="s">
        <v>56</v>
      </c>
      <c r="L684" s="32" t="s">
        <v>32</v>
      </c>
      <c r="M684" s="33">
        <v>35</v>
      </c>
      <c r="N684" s="55" t="str">
        <f t="shared" si="105"/>
        <v>T_B</v>
      </c>
      <c r="O684" s="34">
        <v>3509044</v>
      </c>
      <c r="P684" s="27">
        <v>44816</v>
      </c>
      <c r="Q684" s="36">
        <v>0.57708333333333328</v>
      </c>
      <c r="R684" s="37">
        <v>49380</v>
      </c>
      <c r="S684" s="37">
        <v>17830</v>
      </c>
      <c r="T684" s="21">
        <f t="shared" si="98"/>
        <v>31550</v>
      </c>
      <c r="U684" s="22">
        <f t="shared" si="104"/>
        <v>40202920</v>
      </c>
      <c r="V684" s="117" t="s">
        <v>157</v>
      </c>
      <c r="W684" s="118" t="s">
        <v>102</v>
      </c>
      <c r="X684" s="23">
        <f t="shared" si="99"/>
        <v>270</v>
      </c>
      <c r="Y684" s="24">
        <f t="shared" si="100"/>
        <v>8.6317135549872116E-3</v>
      </c>
      <c r="Z684" s="25" t="str">
        <f t="shared" si="101"/>
        <v>Descargado</v>
      </c>
      <c r="AA684" s="25">
        <f t="shared" ca="1" si="102"/>
        <v>0.82986111110949423</v>
      </c>
      <c r="AB684" s="52"/>
    </row>
    <row r="685" spans="1:28" x14ac:dyDescent="0.25">
      <c r="A685" s="12">
        <v>679</v>
      </c>
      <c r="B685" s="26">
        <v>20722</v>
      </c>
      <c r="C685" s="27">
        <v>44815</v>
      </c>
      <c r="D685" s="28">
        <v>0.75555555555555554</v>
      </c>
      <c r="E685" s="29" t="s">
        <v>346</v>
      </c>
      <c r="F685" s="30" t="s">
        <v>106</v>
      </c>
      <c r="G685" s="31">
        <v>51560</v>
      </c>
      <c r="H685" s="31">
        <v>18320</v>
      </c>
      <c r="I685" s="19">
        <f t="shared" si="97"/>
        <v>33240</v>
      </c>
      <c r="J685" s="20">
        <f t="shared" si="103"/>
        <v>40260230</v>
      </c>
      <c r="K685" s="30" t="s">
        <v>56</v>
      </c>
      <c r="L685" s="32" t="s">
        <v>33</v>
      </c>
      <c r="M685" s="33">
        <v>35</v>
      </c>
      <c r="N685" s="55" t="str">
        <f t="shared" si="105"/>
        <v>T_B</v>
      </c>
      <c r="O685" s="34">
        <v>3509784</v>
      </c>
      <c r="P685" s="27">
        <v>44816</v>
      </c>
      <c r="Q685" s="36">
        <v>0.72013888888888899</v>
      </c>
      <c r="R685" s="37">
        <v>51560</v>
      </c>
      <c r="S685" s="37">
        <v>18480</v>
      </c>
      <c r="T685" s="21">
        <f t="shared" si="98"/>
        <v>33080</v>
      </c>
      <c r="U685" s="22">
        <f t="shared" si="104"/>
        <v>40236000</v>
      </c>
      <c r="V685" s="117" t="s">
        <v>157</v>
      </c>
      <c r="W685" s="118" t="s">
        <v>102</v>
      </c>
      <c r="X685" s="23">
        <f t="shared" si="99"/>
        <v>-160</v>
      </c>
      <c r="Y685" s="24">
        <f t="shared" si="100"/>
        <v>-4.8134777376654635E-3</v>
      </c>
      <c r="Z685" s="25" t="str">
        <f t="shared" si="101"/>
        <v>Descargado</v>
      </c>
      <c r="AA685" s="25">
        <f t="shared" ca="1" si="102"/>
        <v>0.9645833333270275</v>
      </c>
      <c r="AB685" s="52"/>
    </row>
    <row r="686" spans="1:28" x14ac:dyDescent="0.25">
      <c r="A686" s="12">
        <v>680</v>
      </c>
      <c r="B686" s="26">
        <v>20723</v>
      </c>
      <c r="C686" s="27">
        <v>44815</v>
      </c>
      <c r="D686" s="28">
        <v>0.75902777777777775</v>
      </c>
      <c r="E686" s="29" t="s">
        <v>317</v>
      </c>
      <c r="F686" s="30" t="s">
        <v>106</v>
      </c>
      <c r="G686" s="31">
        <v>51960</v>
      </c>
      <c r="H686" s="31">
        <v>17110</v>
      </c>
      <c r="I686" s="19">
        <f t="shared" si="97"/>
        <v>34850</v>
      </c>
      <c r="J686" s="20">
        <f t="shared" si="103"/>
        <v>40295080</v>
      </c>
      <c r="K686" s="30" t="s">
        <v>56</v>
      </c>
      <c r="L686" s="32" t="s">
        <v>32</v>
      </c>
      <c r="M686" s="33">
        <v>35</v>
      </c>
      <c r="N686" s="55" t="str">
        <f t="shared" si="105"/>
        <v>T_B</v>
      </c>
      <c r="O686" s="34">
        <v>3509804</v>
      </c>
      <c r="P686" s="27">
        <v>44816</v>
      </c>
      <c r="Q686" s="36">
        <v>0.73263888888888884</v>
      </c>
      <c r="R686" s="37">
        <v>51720</v>
      </c>
      <c r="S686" s="37">
        <v>17240</v>
      </c>
      <c r="T686" s="21">
        <f t="shared" si="98"/>
        <v>34480</v>
      </c>
      <c r="U686" s="22">
        <f t="shared" si="104"/>
        <v>40270480</v>
      </c>
      <c r="V686" s="117" t="s">
        <v>157</v>
      </c>
      <c r="W686" s="118" t="s">
        <v>102</v>
      </c>
      <c r="X686" s="23">
        <f t="shared" si="99"/>
        <v>-370</v>
      </c>
      <c r="Y686" s="24">
        <f t="shared" si="100"/>
        <v>-1.0616929698708751E-2</v>
      </c>
      <c r="Z686" s="25" t="str">
        <f t="shared" si="101"/>
        <v>Descargado</v>
      </c>
      <c r="AA686" s="25">
        <f t="shared" ca="1" si="102"/>
        <v>0.97361111111240461</v>
      </c>
      <c r="AB686" s="52"/>
    </row>
    <row r="687" spans="1:28" x14ac:dyDescent="0.25">
      <c r="A687" s="12">
        <v>681</v>
      </c>
      <c r="B687" s="26">
        <v>20724</v>
      </c>
      <c r="C687" s="27">
        <v>44815</v>
      </c>
      <c r="D687" s="28">
        <v>0.76944444444444438</v>
      </c>
      <c r="E687" s="29" t="s">
        <v>236</v>
      </c>
      <c r="F687" s="30" t="s">
        <v>106</v>
      </c>
      <c r="G687" s="31">
        <v>48980</v>
      </c>
      <c r="H687" s="31">
        <v>17310</v>
      </c>
      <c r="I687" s="19">
        <f t="shared" si="97"/>
        <v>31670</v>
      </c>
      <c r="J687" s="20">
        <f t="shared" si="103"/>
        <v>40326750</v>
      </c>
      <c r="K687" s="30" t="s">
        <v>56</v>
      </c>
      <c r="L687" s="32" t="s">
        <v>32</v>
      </c>
      <c r="M687" s="33">
        <v>35</v>
      </c>
      <c r="N687" s="55" t="str">
        <f t="shared" si="105"/>
        <v>T_B</v>
      </c>
      <c r="O687" s="34">
        <v>3509024</v>
      </c>
      <c r="P687" s="27">
        <v>44816</v>
      </c>
      <c r="Q687" s="36">
        <v>0.57638888888888895</v>
      </c>
      <c r="R687" s="37">
        <v>48980</v>
      </c>
      <c r="S687" s="37">
        <v>17240</v>
      </c>
      <c r="T687" s="21">
        <f t="shared" si="98"/>
        <v>31740</v>
      </c>
      <c r="U687" s="22">
        <f t="shared" si="104"/>
        <v>40302220</v>
      </c>
      <c r="V687" s="117" t="s">
        <v>157</v>
      </c>
      <c r="W687" s="118" t="s">
        <v>102</v>
      </c>
      <c r="X687" s="23">
        <f t="shared" si="99"/>
        <v>70</v>
      </c>
      <c r="Y687" s="24">
        <f t="shared" si="100"/>
        <v>2.2102936532996525E-3</v>
      </c>
      <c r="Z687" s="25" t="str">
        <f t="shared" si="101"/>
        <v>Descargado</v>
      </c>
      <c r="AA687" s="25">
        <f t="shared" ca="1" si="102"/>
        <v>0.80694444444816327</v>
      </c>
      <c r="AB687" s="52"/>
    </row>
    <row r="688" spans="1:28" x14ac:dyDescent="0.25">
      <c r="A688" s="12">
        <v>682</v>
      </c>
      <c r="B688" s="26">
        <v>20725</v>
      </c>
      <c r="C688" s="27">
        <v>44815</v>
      </c>
      <c r="D688" s="28">
        <v>0.77361111111111114</v>
      </c>
      <c r="E688" s="29" t="s">
        <v>176</v>
      </c>
      <c r="F688" s="30" t="s">
        <v>106</v>
      </c>
      <c r="G688" s="31">
        <v>51360</v>
      </c>
      <c r="H688" s="31">
        <v>18290</v>
      </c>
      <c r="I688" s="19">
        <f t="shared" si="97"/>
        <v>33070</v>
      </c>
      <c r="J688" s="20">
        <f t="shared" si="103"/>
        <v>40359820</v>
      </c>
      <c r="K688" s="30" t="s">
        <v>56</v>
      </c>
      <c r="L688" s="32" t="s">
        <v>33</v>
      </c>
      <c r="M688" s="33">
        <v>35</v>
      </c>
      <c r="N688" s="55" t="str">
        <f t="shared" si="105"/>
        <v>T_B</v>
      </c>
      <c r="O688" s="34">
        <v>3509444</v>
      </c>
      <c r="P688" s="27">
        <v>44816</v>
      </c>
      <c r="Q688" s="36">
        <v>0.65694444444444444</v>
      </c>
      <c r="R688" s="37">
        <v>51320</v>
      </c>
      <c r="S688" s="37">
        <v>18380</v>
      </c>
      <c r="T688" s="21">
        <f t="shared" si="98"/>
        <v>32940</v>
      </c>
      <c r="U688" s="22">
        <f t="shared" si="104"/>
        <v>40335160</v>
      </c>
      <c r="V688" s="117" t="s">
        <v>157</v>
      </c>
      <c r="W688" s="118" t="s">
        <v>102</v>
      </c>
      <c r="X688" s="23">
        <f t="shared" si="99"/>
        <v>-130</v>
      </c>
      <c r="Y688" s="24">
        <f t="shared" si="100"/>
        <v>-3.9310553371635923E-3</v>
      </c>
      <c r="Z688" s="25" t="str">
        <f t="shared" si="101"/>
        <v>Descargado</v>
      </c>
      <c r="AA688" s="25">
        <f t="shared" ca="1" si="102"/>
        <v>0.88333333333866904</v>
      </c>
      <c r="AB688" s="52"/>
    </row>
    <row r="689" spans="1:28" x14ac:dyDescent="0.25">
      <c r="A689" s="12">
        <v>683</v>
      </c>
      <c r="B689" s="26">
        <v>20726</v>
      </c>
      <c r="C689" s="27">
        <v>44815</v>
      </c>
      <c r="D689" s="28">
        <v>0.77986111111111101</v>
      </c>
      <c r="E689" s="29" t="s">
        <v>347</v>
      </c>
      <c r="F689" s="30" t="s">
        <v>106</v>
      </c>
      <c r="G689" s="31">
        <v>52100</v>
      </c>
      <c r="H689" s="31">
        <v>17540</v>
      </c>
      <c r="I689" s="19">
        <f t="shared" si="97"/>
        <v>34560</v>
      </c>
      <c r="J689" s="20">
        <f t="shared" si="103"/>
        <v>40394380</v>
      </c>
      <c r="K689" s="30" t="s">
        <v>56</v>
      </c>
      <c r="L689" s="32" t="s">
        <v>33</v>
      </c>
      <c r="M689" s="33">
        <v>35</v>
      </c>
      <c r="N689" s="55" t="str">
        <f t="shared" si="105"/>
        <v>T_B</v>
      </c>
      <c r="O689" s="34">
        <v>3509564</v>
      </c>
      <c r="P689" s="27">
        <v>44816</v>
      </c>
      <c r="Q689" s="36">
        <v>0.6875</v>
      </c>
      <c r="R689" s="37">
        <v>51880</v>
      </c>
      <c r="S689" s="37">
        <v>17380</v>
      </c>
      <c r="T689" s="21">
        <f t="shared" si="98"/>
        <v>34500</v>
      </c>
      <c r="U689" s="22">
        <f t="shared" si="104"/>
        <v>40369660</v>
      </c>
      <c r="V689" s="117" t="s">
        <v>157</v>
      </c>
      <c r="W689" s="118" t="s">
        <v>102</v>
      </c>
      <c r="X689" s="23">
        <f t="shared" si="99"/>
        <v>-60</v>
      </c>
      <c r="Y689" s="24">
        <f t="shared" si="100"/>
        <v>-1.736111111111111E-3</v>
      </c>
      <c r="Z689" s="25" t="str">
        <f t="shared" si="101"/>
        <v>Descargado</v>
      </c>
      <c r="AA689" s="25">
        <f t="shared" ca="1" si="102"/>
        <v>0.90763888888614019</v>
      </c>
      <c r="AB689" s="52"/>
    </row>
    <row r="690" spans="1:28" x14ac:dyDescent="0.25">
      <c r="A690" s="12">
        <v>684</v>
      </c>
      <c r="B690" s="26">
        <v>20738</v>
      </c>
      <c r="C690" s="27">
        <v>44816</v>
      </c>
      <c r="D690" s="28">
        <v>0.32222222222222224</v>
      </c>
      <c r="E690" s="29" t="s">
        <v>245</v>
      </c>
      <c r="F690" s="30" t="s">
        <v>106</v>
      </c>
      <c r="G690" s="31">
        <v>52120</v>
      </c>
      <c r="H690" s="31">
        <v>19350</v>
      </c>
      <c r="I690" s="19">
        <f t="shared" si="97"/>
        <v>32770</v>
      </c>
      <c r="J690" s="20">
        <f t="shared" si="103"/>
        <v>40427150</v>
      </c>
      <c r="K690" s="30" t="s">
        <v>56</v>
      </c>
      <c r="L690" s="32" t="s">
        <v>25</v>
      </c>
      <c r="M690" s="33">
        <v>35</v>
      </c>
      <c r="N690" s="55" t="str">
        <f t="shared" si="105"/>
        <v>T_B</v>
      </c>
      <c r="O690" s="34">
        <v>3509884</v>
      </c>
      <c r="P690" s="27">
        <v>44816</v>
      </c>
      <c r="Q690" s="36">
        <v>0.75486111111111109</v>
      </c>
      <c r="R690" s="37">
        <v>51960</v>
      </c>
      <c r="S690" s="37">
        <v>19240</v>
      </c>
      <c r="T690" s="21">
        <f t="shared" si="98"/>
        <v>32720</v>
      </c>
      <c r="U690" s="22">
        <f t="shared" si="104"/>
        <v>40402380</v>
      </c>
      <c r="V690" s="117" t="s">
        <v>157</v>
      </c>
      <c r="W690" s="118" t="s">
        <v>102</v>
      </c>
      <c r="X690" s="23">
        <f t="shared" si="99"/>
        <v>-50</v>
      </c>
      <c r="Y690" s="24">
        <f t="shared" si="100"/>
        <v>-1.5257857796765334E-3</v>
      </c>
      <c r="Z690" s="25" t="str">
        <f t="shared" si="101"/>
        <v>Descargado</v>
      </c>
      <c r="AA690" s="25">
        <f t="shared" ca="1" si="102"/>
        <v>0.43263888888759539</v>
      </c>
      <c r="AB690" s="52"/>
    </row>
    <row r="691" spans="1:28" x14ac:dyDescent="0.25">
      <c r="A691" s="12">
        <v>685</v>
      </c>
      <c r="B691" s="26">
        <v>20742</v>
      </c>
      <c r="C691" s="27">
        <v>44816</v>
      </c>
      <c r="D691" s="28">
        <v>0.32777777777777778</v>
      </c>
      <c r="E691" s="29" t="s">
        <v>144</v>
      </c>
      <c r="F691" s="30" t="s">
        <v>106</v>
      </c>
      <c r="G691" s="31">
        <v>49160</v>
      </c>
      <c r="H691" s="31">
        <v>17370</v>
      </c>
      <c r="I691" s="19">
        <f t="shared" si="97"/>
        <v>31790</v>
      </c>
      <c r="J691" s="20">
        <f t="shared" si="103"/>
        <v>40458940</v>
      </c>
      <c r="K691" s="30" t="s">
        <v>56</v>
      </c>
      <c r="L691" s="32" t="s">
        <v>32</v>
      </c>
      <c r="M691" s="33">
        <v>35</v>
      </c>
      <c r="N691" s="55" t="str">
        <f t="shared" si="105"/>
        <v>T_B</v>
      </c>
      <c r="O691" s="34">
        <v>3509464</v>
      </c>
      <c r="P691" s="27">
        <v>44816</v>
      </c>
      <c r="Q691" s="36">
        <v>0.65763888888888888</v>
      </c>
      <c r="R691" s="37">
        <v>49200</v>
      </c>
      <c r="S691" s="37">
        <v>17210</v>
      </c>
      <c r="T691" s="21">
        <f t="shared" si="98"/>
        <v>31990</v>
      </c>
      <c r="U691" s="22">
        <f t="shared" si="104"/>
        <v>40434370</v>
      </c>
      <c r="V691" s="117" t="s">
        <v>157</v>
      </c>
      <c r="W691" s="118" t="s">
        <v>102</v>
      </c>
      <c r="X691" s="23">
        <f t="shared" si="99"/>
        <v>200</v>
      </c>
      <c r="Y691" s="24">
        <f t="shared" si="100"/>
        <v>6.2912865681031774E-3</v>
      </c>
      <c r="Z691" s="25" t="str">
        <f t="shared" si="101"/>
        <v>Descargado</v>
      </c>
      <c r="AA691" s="25">
        <f t="shared" ca="1" si="102"/>
        <v>0.32986111110949423</v>
      </c>
      <c r="AB691" s="52"/>
    </row>
    <row r="692" spans="1:28" x14ac:dyDescent="0.25">
      <c r="A692" s="12">
        <v>686</v>
      </c>
      <c r="B692" s="26">
        <v>20744</v>
      </c>
      <c r="C692" s="27">
        <v>44816</v>
      </c>
      <c r="D692" s="28">
        <v>0.33888888888888885</v>
      </c>
      <c r="E692" s="29" t="s">
        <v>151</v>
      </c>
      <c r="F692" s="30" t="s">
        <v>106</v>
      </c>
      <c r="G692" s="31">
        <v>48600</v>
      </c>
      <c r="H692" s="31">
        <v>17100</v>
      </c>
      <c r="I692" s="19">
        <f t="shared" si="97"/>
        <v>31500</v>
      </c>
      <c r="J692" s="20">
        <f t="shared" si="103"/>
        <v>40490440</v>
      </c>
      <c r="K692" s="30" t="s">
        <v>69</v>
      </c>
      <c r="L692" s="32" t="s">
        <v>32</v>
      </c>
      <c r="M692" s="33">
        <v>34</v>
      </c>
      <c r="N692" s="55" t="str">
        <f t="shared" si="105"/>
        <v>T_C</v>
      </c>
      <c r="O692" s="34">
        <v>3509824</v>
      </c>
      <c r="P692" s="27">
        <v>44816</v>
      </c>
      <c r="Q692" s="36">
        <v>0.73611111111111116</v>
      </c>
      <c r="R692" s="37">
        <v>48420</v>
      </c>
      <c r="S692" s="37">
        <v>17060</v>
      </c>
      <c r="T692" s="21">
        <f t="shared" si="98"/>
        <v>31360</v>
      </c>
      <c r="U692" s="22">
        <f t="shared" si="104"/>
        <v>40465730</v>
      </c>
      <c r="V692" s="117" t="s">
        <v>158</v>
      </c>
      <c r="W692" s="118" t="s">
        <v>102</v>
      </c>
      <c r="X692" s="23">
        <f t="shared" si="99"/>
        <v>-140</v>
      </c>
      <c r="Y692" s="24">
        <f t="shared" si="100"/>
        <v>-4.4444444444444444E-3</v>
      </c>
      <c r="Z692" s="25" t="str">
        <f t="shared" si="101"/>
        <v>Descargado</v>
      </c>
      <c r="AA692" s="25">
        <f t="shared" ca="1" si="102"/>
        <v>0.39722222222189885</v>
      </c>
      <c r="AB692" s="52"/>
    </row>
    <row r="693" spans="1:28" x14ac:dyDescent="0.25">
      <c r="A693" s="12">
        <v>687</v>
      </c>
      <c r="B693" s="26">
        <v>20745</v>
      </c>
      <c r="C693" s="27">
        <v>44816</v>
      </c>
      <c r="D693" s="28">
        <v>0.33680555555555558</v>
      </c>
      <c r="E693" s="29" t="s">
        <v>340</v>
      </c>
      <c r="F693" s="30" t="s">
        <v>106</v>
      </c>
      <c r="G693" s="31">
        <v>51780</v>
      </c>
      <c r="H693" s="31">
        <v>18120</v>
      </c>
      <c r="I693" s="19">
        <f t="shared" si="97"/>
        <v>33660</v>
      </c>
      <c r="J693" s="20">
        <f t="shared" si="103"/>
        <v>40524100</v>
      </c>
      <c r="K693" s="30" t="s">
        <v>56</v>
      </c>
      <c r="L693" s="32" t="s">
        <v>33</v>
      </c>
      <c r="M693" s="33">
        <v>35</v>
      </c>
      <c r="N693" s="55" t="str">
        <f t="shared" si="105"/>
        <v>T_B</v>
      </c>
      <c r="O693" s="34">
        <v>3510105</v>
      </c>
      <c r="P693" s="27">
        <v>44816</v>
      </c>
      <c r="Q693" s="36">
        <v>0.8354166666666667</v>
      </c>
      <c r="R693" s="37">
        <v>51880</v>
      </c>
      <c r="S693" s="37">
        <v>18130</v>
      </c>
      <c r="T693" s="21">
        <f t="shared" si="98"/>
        <v>33750</v>
      </c>
      <c r="U693" s="22">
        <f t="shared" si="104"/>
        <v>40499480</v>
      </c>
      <c r="V693" s="117" t="s">
        <v>157</v>
      </c>
      <c r="W693" s="118" t="s">
        <v>102</v>
      </c>
      <c r="X693" s="23">
        <f t="shared" si="99"/>
        <v>90</v>
      </c>
      <c r="Y693" s="24">
        <f t="shared" si="100"/>
        <v>2.6737967914438501E-3</v>
      </c>
      <c r="Z693" s="25" t="str">
        <f t="shared" si="101"/>
        <v>Descargado</v>
      </c>
      <c r="AA693" s="25">
        <f t="shared" ca="1" si="102"/>
        <v>0.49861111111385981</v>
      </c>
      <c r="AB693" s="52"/>
    </row>
    <row r="694" spans="1:28" x14ac:dyDescent="0.25">
      <c r="A694" s="12">
        <v>688</v>
      </c>
      <c r="B694" s="26">
        <v>20748</v>
      </c>
      <c r="C694" s="27">
        <v>44816</v>
      </c>
      <c r="D694" s="28">
        <v>0.35138888888888892</v>
      </c>
      <c r="E694" s="29" t="s">
        <v>350</v>
      </c>
      <c r="F694" s="30" t="s">
        <v>106</v>
      </c>
      <c r="G694" s="31">
        <v>52240</v>
      </c>
      <c r="H694" s="31">
        <v>19070</v>
      </c>
      <c r="I694" s="19">
        <f t="shared" si="97"/>
        <v>33170</v>
      </c>
      <c r="J694" s="20">
        <f t="shared" si="103"/>
        <v>40557270</v>
      </c>
      <c r="K694" s="30" t="s">
        <v>69</v>
      </c>
      <c r="L694" s="32" t="s">
        <v>33</v>
      </c>
      <c r="M694" s="33">
        <v>34</v>
      </c>
      <c r="N694" s="55" t="str">
        <f t="shared" si="105"/>
        <v>T_C</v>
      </c>
      <c r="O694" s="34">
        <v>3510106</v>
      </c>
      <c r="P694" s="27">
        <v>44816</v>
      </c>
      <c r="Q694" s="36">
        <v>0.83750000000000002</v>
      </c>
      <c r="R694" s="37">
        <v>52360</v>
      </c>
      <c r="S694" s="37">
        <v>19170</v>
      </c>
      <c r="T694" s="21">
        <f t="shared" si="98"/>
        <v>33190</v>
      </c>
      <c r="U694" s="22">
        <f t="shared" si="104"/>
        <v>40532670</v>
      </c>
      <c r="V694" s="117" t="s">
        <v>158</v>
      </c>
      <c r="W694" s="118" t="s">
        <v>102</v>
      </c>
      <c r="X694" s="23">
        <f t="shared" si="99"/>
        <v>20</v>
      </c>
      <c r="Y694" s="24">
        <f t="shared" si="100"/>
        <v>6.0295447693699126E-4</v>
      </c>
      <c r="Z694" s="25" t="str">
        <f t="shared" si="101"/>
        <v>Descargado</v>
      </c>
      <c r="AA694" s="25">
        <f t="shared" ca="1" si="102"/>
        <v>0.48611111110949423</v>
      </c>
      <c r="AB694" s="52"/>
    </row>
    <row r="695" spans="1:28" x14ac:dyDescent="0.25">
      <c r="A695" s="12">
        <v>689</v>
      </c>
      <c r="B695" s="26">
        <v>20754</v>
      </c>
      <c r="C695" s="27">
        <v>44816</v>
      </c>
      <c r="D695" s="28">
        <v>0.35902777777777778</v>
      </c>
      <c r="E695" s="29" t="s">
        <v>160</v>
      </c>
      <c r="F695" s="30" t="s">
        <v>106</v>
      </c>
      <c r="G695" s="31">
        <v>51620</v>
      </c>
      <c r="H695" s="31">
        <v>16950</v>
      </c>
      <c r="I695" s="19">
        <f t="shared" si="97"/>
        <v>34670</v>
      </c>
      <c r="J695" s="20">
        <f t="shared" si="103"/>
        <v>40591940</v>
      </c>
      <c r="K695" s="30" t="s">
        <v>69</v>
      </c>
      <c r="L695" s="32" t="s">
        <v>33</v>
      </c>
      <c r="M695" s="33">
        <v>34</v>
      </c>
      <c r="N695" s="55" t="str">
        <f t="shared" si="105"/>
        <v>T_C</v>
      </c>
      <c r="O695" s="34">
        <v>3510104</v>
      </c>
      <c r="P695" s="27">
        <v>44816</v>
      </c>
      <c r="Q695" s="36">
        <v>0.79236111111111107</v>
      </c>
      <c r="R695" s="37">
        <v>51600</v>
      </c>
      <c r="S695" s="37">
        <v>17080</v>
      </c>
      <c r="T695" s="21">
        <f t="shared" si="98"/>
        <v>34520</v>
      </c>
      <c r="U695" s="22">
        <f t="shared" si="104"/>
        <v>40567190</v>
      </c>
      <c r="V695" s="117" t="s">
        <v>158</v>
      </c>
      <c r="W695" s="118" t="s">
        <v>102</v>
      </c>
      <c r="X695" s="23">
        <f t="shared" si="99"/>
        <v>-150</v>
      </c>
      <c r="Y695" s="24">
        <f t="shared" si="100"/>
        <v>-4.3265070666282084E-3</v>
      </c>
      <c r="Z695" s="25" t="str">
        <f t="shared" si="101"/>
        <v>Descargado</v>
      </c>
      <c r="AA695" s="25">
        <f t="shared" ca="1" si="102"/>
        <v>0.43333333333430346</v>
      </c>
      <c r="AB695" s="52"/>
    </row>
    <row r="696" spans="1:28" x14ac:dyDescent="0.25">
      <c r="A696" s="12">
        <v>690</v>
      </c>
      <c r="B696" s="26">
        <v>20755</v>
      </c>
      <c r="C696" s="27">
        <v>44816</v>
      </c>
      <c r="D696" s="28">
        <v>0.35694444444444445</v>
      </c>
      <c r="E696" s="29" t="s">
        <v>172</v>
      </c>
      <c r="F696" s="30" t="s">
        <v>106</v>
      </c>
      <c r="G696" s="31">
        <v>48860</v>
      </c>
      <c r="H696" s="31">
        <v>16580</v>
      </c>
      <c r="I696" s="19">
        <f t="shared" si="97"/>
        <v>32280</v>
      </c>
      <c r="J696" s="20">
        <f t="shared" si="103"/>
        <v>40624220</v>
      </c>
      <c r="K696" s="30" t="s">
        <v>56</v>
      </c>
      <c r="L696" s="32" t="s">
        <v>32</v>
      </c>
      <c r="M696" s="33">
        <v>38</v>
      </c>
      <c r="N696" s="55" t="str">
        <f t="shared" si="105"/>
        <v>T_B</v>
      </c>
      <c r="O696" s="34">
        <v>3511224</v>
      </c>
      <c r="P696" s="27">
        <v>44817</v>
      </c>
      <c r="Q696" s="36">
        <v>0.58472222222222225</v>
      </c>
      <c r="R696" s="37">
        <v>48940</v>
      </c>
      <c r="S696" s="37">
        <v>16680</v>
      </c>
      <c r="T696" s="21">
        <f t="shared" si="98"/>
        <v>32260</v>
      </c>
      <c r="U696" s="22">
        <f t="shared" si="104"/>
        <v>40599450</v>
      </c>
      <c r="V696" s="117" t="s">
        <v>157</v>
      </c>
      <c r="W696" s="118" t="s">
        <v>102</v>
      </c>
      <c r="X696" s="23">
        <f t="shared" si="99"/>
        <v>-20</v>
      </c>
      <c r="Y696" s="24">
        <f t="shared" si="100"/>
        <v>-6.1957868649318464E-4</v>
      </c>
      <c r="Z696" s="25" t="str">
        <f t="shared" si="101"/>
        <v>Descargado</v>
      </c>
      <c r="AA696" s="25">
        <f t="shared" ca="1" si="102"/>
        <v>1.2277777777781012</v>
      </c>
      <c r="AB696" s="52"/>
    </row>
    <row r="697" spans="1:28" x14ac:dyDescent="0.25">
      <c r="A697" s="12">
        <v>691</v>
      </c>
      <c r="B697" s="26">
        <v>20764</v>
      </c>
      <c r="C697" s="27">
        <v>44816</v>
      </c>
      <c r="D697" s="28">
        <v>0.37708333333333338</v>
      </c>
      <c r="E697" s="29" t="s">
        <v>203</v>
      </c>
      <c r="F697" s="30" t="s">
        <v>106</v>
      </c>
      <c r="G697" s="31">
        <v>52040</v>
      </c>
      <c r="H697" s="31">
        <v>17570</v>
      </c>
      <c r="I697" s="19">
        <f t="shared" si="97"/>
        <v>34470</v>
      </c>
      <c r="J697" s="20">
        <f t="shared" si="103"/>
        <v>40658690</v>
      </c>
      <c r="K697" s="30" t="s">
        <v>55</v>
      </c>
      <c r="L697" s="32" t="s">
        <v>193</v>
      </c>
      <c r="M697" s="33">
        <v>36</v>
      </c>
      <c r="N697" s="55" t="str">
        <f t="shared" si="105"/>
        <v>T_A</v>
      </c>
      <c r="O697" s="34">
        <v>3509964</v>
      </c>
      <c r="P697" s="27">
        <v>44816</v>
      </c>
      <c r="Q697" s="36">
        <v>0.76458333333333339</v>
      </c>
      <c r="R697" s="37">
        <v>51960</v>
      </c>
      <c r="S697" s="37">
        <v>17580</v>
      </c>
      <c r="T697" s="21">
        <f t="shared" si="98"/>
        <v>34380</v>
      </c>
      <c r="U697" s="22">
        <f t="shared" si="104"/>
        <v>40633830</v>
      </c>
      <c r="V697" s="117" t="s">
        <v>157</v>
      </c>
      <c r="W697" s="118" t="s">
        <v>102</v>
      </c>
      <c r="X697" s="23">
        <f t="shared" si="99"/>
        <v>-90</v>
      </c>
      <c r="Y697" s="24">
        <f t="shared" si="100"/>
        <v>-2.6109660574412533E-3</v>
      </c>
      <c r="Z697" s="25" t="str">
        <f t="shared" si="101"/>
        <v>Descargado</v>
      </c>
      <c r="AA697" s="25">
        <f t="shared" ca="1" si="102"/>
        <v>0.38749999999708962</v>
      </c>
      <c r="AB697" s="52"/>
    </row>
    <row r="698" spans="1:28" x14ac:dyDescent="0.25">
      <c r="A698" s="12">
        <v>692</v>
      </c>
      <c r="B698" s="26">
        <v>20767</v>
      </c>
      <c r="C698" s="27">
        <v>44816</v>
      </c>
      <c r="D698" s="28">
        <v>0.38819444444444445</v>
      </c>
      <c r="E698" s="29" t="s">
        <v>351</v>
      </c>
      <c r="F698" s="30" t="s">
        <v>106</v>
      </c>
      <c r="G698" s="31">
        <v>51980</v>
      </c>
      <c r="H698" s="31">
        <v>17290</v>
      </c>
      <c r="I698" s="19">
        <f t="shared" si="97"/>
        <v>34690</v>
      </c>
      <c r="J698" s="20">
        <f t="shared" si="103"/>
        <v>40693380</v>
      </c>
      <c r="K698" s="30" t="s">
        <v>56</v>
      </c>
      <c r="L698" s="223" t="s">
        <v>32</v>
      </c>
      <c r="M698" s="33">
        <v>38</v>
      </c>
      <c r="N698" s="55" t="str">
        <f t="shared" si="105"/>
        <v>T_B</v>
      </c>
      <c r="O698" s="34">
        <v>3511344</v>
      </c>
      <c r="P698" s="27">
        <v>44817</v>
      </c>
      <c r="Q698" s="36">
        <v>0.61041666666666672</v>
      </c>
      <c r="R698" s="37">
        <v>52200</v>
      </c>
      <c r="S698" s="37">
        <v>17310</v>
      </c>
      <c r="T698" s="21">
        <f t="shared" si="98"/>
        <v>34890</v>
      </c>
      <c r="U698" s="22">
        <f t="shared" si="104"/>
        <v>40668720</v>
      </c>
      <c r="V698" s="117" t="s">
        <v>157</v>
      </c>
      <c r="W698" s="118" t="s">
        <v>102</v>
      </c>
      <c r="X698" s="23">
        <f t="shared" si="99"/>
        <v>200</v>
      </c>
      <c r="Y698" s="24">
        <f t="shared" si="100"/>
        <v>5.7653502450273853E-3</v>
      </c>
      <c r="Z698" s="25" t="str">
        <f t="shared" si="101"/>
        <v>Descargado</v>
      </c>
      <c r="AA698" s="25">
        <f t="shared" ca="1" si="102"/>
        <v>1.2222222222262644</v>
      </c>
      <c r="AB698" s="52"/>
    </row>
    <row r="699" spans="1:28" x14ac:dyDescent="0.25">
      <c r="A699" s="12">
        <v>693</v>
      </c>
      <c r="B699" s="26">
        <v>20775</v>
      </c>
      <c r="C699" s="27">
        <v>44816</v>
      </c>
      <c r="D699" s="28">
        <v>0.40208333333333335</v>
      </c>
      <c r="E699" s="29" t="s">
        <v>330</v>
      </c>
      <c r="F699" s="30" t="s">
        <v>106</v>
      </c>
      <c r="G699" s="31">
        <v>52220</v>
      </c>
      <c r="H699" s="31">
        <v>17500</v>
      </c>
      <c r="I699" s="19">
        <f t="shared" si="97"/>
        <v>34720</v>
      </c>
      <c r="J699" s="20">
        <f t="shared" si="103"/>
        <v>40728100</v>
      </c>
      <c r="K699" s="30" t="s">
        <v>56</v>
      </c>
      <c r="L699" s="32" t="s">
        <v>32</v>
      </c>
      <c r="M699" s="33">
        <v>35</v>
      </c>
      <c r="N699" s="55" t="str">
        <f t="shared" si="105"/>
        <v>T_B</v>
      </c>
      <c r="O699" s="34">
        <v>3509844</v>
      </c>
      <c r="P699" s="27">
        <v>44816</v>
      </c>
      <c r="Q699" s="36">
        <v>0.74305555555555547</v>
      </c>
      <c r="R699" s="37">
        <v>52020</v>
      </c>
      <c r="S699" s="37">
        <v>17460</v>
      </c>
      <c r="T699" s="21">
        <f t="shared" si="98"/>
        <v>34560</v>
      </c>
      <c r="U699" s="22">
        <f t="shared" si="104"/>
        <v>40703280</v>
      </c>
      <c r="V699" s="117" t="s">
        <v>157</v>
      </c>
      <c r="W699" s="118" t="s">
        <v>102</v>
      </c>
      <c r="X699" s="23">
        <f t="shared" si="99"/>
        <v>-160</v>
      </c>
      <c r="Y699" s="24">
        <f t="shared" si="100"/>
        <v>-4.608294930875576E-3</v>
      </c>
      <c r="Z699" s="25" t="str">
        <f t="shared" si="101"/>
        <v>Descargado</v>
      </c>
      <c r="AA699" s="25">
        <f t="shared" ca="1" si="102"/>
        <v>0.34097222222044365</v>
      </c>
      <c r="AB699" s="52"/>
    </row>
    <row r="700" spans="1:28" x14ac:dyDescent="0.25">
      <c r="A700" s="12">
        <v>694</v>
      </c>
      <c r="B700" s="26">
        <v>20776</v>
      </c>
      <c r="C700" s="27">
        <v>44816</v>
      </c>
      <c r="D700" s="28">
        <v>0.41250000000000003</v>
      </c>
      <c r="E700" s="29" t="s">
        <v>218</v>
      </c>
      <c r="F700" s="30" t="s">
        <v>106</v>
      </c>
      <c r="G700" s="31">
        <v>52340</v>
      </c>
      <c r="H700" s="31">
        <v>18950</v>
      </c>
      <c r="I700" s="19">
        <f t="shared" si="97"/>
        <v>33390</v>
      </c>
      <c r="J700" s="20">
        <f t="shared" si="103"/>
        <v>40761490</v>
      </c>
      <c r="K700" s="30" t="s">
        <v>56</v>
      </c>
      <c r="L700" s="32" t="s">
        <v>33</v>
      </c>
      <c r="M700" s="33">
        <v>35</v>
      </c>
      <c r="N700" s="55" t="str">
        <f t="shared" si="105"/>
        <v>T_B</v>
      </c>
      <c r="O700" s="34">
        <v>3509864</v>
      </c>
      <c r="P700" s="27">
        <v>44816</v>
      </c>
      <c r="Q700" s="36">
        <v>0.75069444444444444</v>
      </c>
      <c r="R700" s="37">
        <v>51980</v>
      </c>
      <c r="S700" s="37">
        <v>18810</v>
      </c>
      <c r="T700" s="21">
        <f t="shared" si="98"/>
        <v>33170</v>
      </c>
      <c r="U700" s="22">
        <f t="shared" si="104"/>
        <v>40736450</v>
      </c>
      <c r="V700" s="117" t="s">
        <v>157</v>
      </c>
      <c r="W700" s="118" t="s">
        <v>102</v>
      </c>
      <c r="X700" s="23">
        <f t="shared" si="99"/>
        <v>-220</v>
      </c>
      <c r="Y700" s="24">
        <f t="shared" si="100"/>
        <v>-6.5887990416292307E-3</v>
      </c>
      <c r="Z700" s="25" t="str">
        <f t="shared" si="101"/>
        <v>Descargado</v>
      </c>
      <c r="AA700" s="25">
        <f t="shared" ca="1" si="102"/>
        <v>0.33819444444816327</v>
      </c>
      <c r="AB700" s="52"/>
    </row>
    <row r="701" spans="1:28" x14ac:dyDescent="0.25">
      <c r="A701" s="12">
        <v>695</v>
      </c>
      <c r="B701" s="26">
        <v>20785</v>
      </c>
      <c r="C701" s="27">
        <v>44816</v>
      </c>
      <c r="D701" s="28">
        <v>0.42986111111111108</v>
      </c>
      <c r="E701" s="29" t="s">
        <v>143</v>
      </c>
      <c r="F701" s="30" t="s">
        <v>106</v>
      </c>
      <c r="G701" s="31">
        <v>52100</v>
      </c>
      <c r="H701" s="31">
        <v>18090</v>
      </c>
      <c r="I701" s="19">
        <f t="shared" si="97"/>
        <v>34010</v>
      </c>
      <c r="J701" s="20">
        <f t="shared" si="103"/>
        <v>40795500</v>
      </c>
      <c r="K701" s="30" t="s">
        <v>56</v>
      </c>
      <c r="L701" s="32" t="s">
        <v>33</v>
      </c>
      <c r="M701" s="33">
        <v>35</v>
      </c>
      <c r="N701" s="55" t="str">
        <f t="shared" si="105"/>
        <v>T_B</v>
      </c>
      <c r="O701" s="34">
        <v>3510804</v>
      </c>
      <c r="P701" s="27">
        <v>44817</v>
      </c>
      <c r="Q701" s="36">
        <v>0.41666666666666669</v>
      </c>
      <c r="R701" s="37">
        <v>52140</v>
      </c>
      <c r="S701" s="37">
        <v>17810</v>
      </c>
      <c r="T701" s="21">
        <f t="shared" si="98"/>
        <v>34330</v>
      </c>
      <c r="U701" s="22">
        <f t="shared" si="104"/>
        <v>40770780</v>
      </c>
      <c r="V701" s="117" t="s">
        <v>157</v>
      </c>
      <c r="W701" s="118" t="s">
        <v>102</v>
      </c>
      <c r="X701" s="23">
        <f t="shared" si="99"/>
        <v>320</v>
      </c>
      <c r="Y701" s="24">
        <f t="shared" si="100"/>
        <v>9.4089973537194935E-3</v>
      </c>
      <c r="Z701" s="25" t="str">
        <f t="shared" si="101"/>
        <v>Descargado</v>
      </c>
      <c r="AA701" s="25">
        <f t="shared" ca="1" si="102"/>
        <v>0.98680555555620231</v>
      </c>
      <c r="AB701" s="52"/>
    </row>
    <row r="702" spans="1:28" x14ac:dyDescent="0.25">
      <c r="A702" s="12">
        <v>696</v>
      </c>
      <c r="B702" s="26">
        <v>20786</v>
      </c>
      <c r="C702" s="27">
        <v>44816</v>
      </c>
      <c r="D702" s="28">
        <v>0.43541666666666662</v>
      </c>
      <c r="E702" s="29" t="s">
        <v>291</v>
      </c>
      <c r="F702" s="30" t="s">
        <v>106</v>
      </c>
      <c r="G702" s="31">
        <v>50240</v>
      </c>
      <c r="H702" s="31">
        <v>18460</v>
      </c>
      <c r="I702" s="19">
        <f t="shared" si="97"/>
        <v>31780</v>
      </c>
      <c r="J702" s="20">
        <f t="shared" si="103"/>
        <v>40827280</v>
      </c>
      <c r="K702" s="30" t="s">
        <v>55</v>
      </c>
      <c r="L702" s="32" t="s">
        <v>25</v>
      </c>
      <c r="M702" s="33">
        <v>36</v>
      </c>
      <c r="N702" s="55" t="str">
        <f t="shared" si="105"/>
        <v>T_A</v>
      </c>
      <c r="O702" s="34">
        <v>3510124</v>
      </c>
      <c r="P702" s="27">
        <v>44816</v>
      </c>
      <c r="Q702" s="36">
        <v>0.83611111111111114</v>
      </c>
      <c r="R702" s="37">
        <v>49660</v>
      </c>
      <c r="S702" s="37">
        <v>18290</v>
      </c>
      <c r="T702" s="21">
        <f t="shared" si="98"/>
        <v>31370</v>
      </c>
      <c r="U702" s="22">
        <f t="shared" si="104"/>
        <v>40802150</v>
      </c>
      <c r="V702" s="117" t="s">
        <v>157</v>
      </c>
      <c r="W702" s="118" t="s">
        <v>102</v>
      </c>
      <c r="X702" s="23">
        <f t="shared" si="99"/>
        <v>-410</v>
      </c>
      <c r="Y702" s="24">
        <f t="shared" si="100"/>
        <v>-1.2901195720578981E-2</v>
      </c>
      <c r="Z702" s="25" t="str">
        <f t="shared" si="101"/>
        <v>Descargado</v>
      </c>
      <c r="AA702" s="25">
        <f t="shared" ca="1" si="102"/>
        <v>0.40069444444088731</v>
      </c>
      <c r="AB702" s="52"/>
    </row>
    <row r="703" spans="1:28" x14ac:dyDescent="0.25">
      <c r="A703" s="12">
        <v>697</v>
      </c>
      <c r="B703" s="26">
        <v>20793</v>
      </c>
      <c r="C703" s="27">
        <v>44816</v>
      </c>
      <c r="D703" s="28">
        <v>0.44791666666666669</v>
      </c>
      <c r="E703" s="29" t="s">
        <v>293</v>
      </c>
      <c r="F703" s="30" t="s">
        <v>106</v>
      </c>
      <c r="G703" s="31">
        <v>51820</v>
      </c>
      <c r="H703" s="31">
        <v>18670</v>
      </c>
      <c r="I703" s="19">
        <f t="shared" si="97"/>
        <v>33150</v>
      </c>
      <c r="J703" s="20">
        <f t="shared" si="103"/>
        <v>40860430</v>
      </c>
      <c r="K703" s="30" t="s">
        <v>55</v>
      </c>
      <c r="L703" s="32" t="s">
        <v>25</v>
      </c>
      <c r="M703" s="33">
        <v>36</v>
      </c>
      <c r="N703" s="55" t="str">
        <f t="shared" si="105"/>
        <v>T_A</v>
      </c>
      <c r="O703" s="34">
        <v>3510144</v>
      </c>
      <c r="P703" s="27">
        <v>44816</v>
      </c>
      <c r="Q703" s="36">
        <v>0.83819444444444446</v>
      </c>
      <c r="R703" s="37">
        <v>51080</v>
      </c>
      <c r="S703" s="37">
        <v>18160</v>
      </c>
      <c r="T703" s="21">
        <f t="shared" si="98"/>
        <v>32920</v>
      </c>
      <c r="U703" s="22">
        <f t="shared" si="104"/>
        <v>40835070</v>
      </c>
      <c r="V703" s="117" t="s">
        <v>157</v>
      </c>
      <c r="W703" s="118" t="s">
        <v>102</v>
      </c>
      <c r="X703" s="23">
        <f t="shared" si="99"/>
        <v>-230</v>
      </c>
      <c r="Y703" s="24">
        <f t="shared" si="100"/>
        <v>-6.9381598793363496E-3</v>
      </c>
      <c r="Z703" s="25" t="str">
        <f t="shared" si="101"/>
        <v>Descargado</v>
      </c>
      <c r="AA703" s="25">
        <f t="shared" ca="1" si="102"/>
        <v>0.39027777777664596</v>
      </c>
      <c r="AB703" s="52"/>
    </row>
    <row r="704" spans="1:28" x14ac:dyDescent="0.25">
      <c r="A704" s="12">
        <v>698</v>
      </c>
      <c r="B704" s="26">
        <v>20801</v>
      </c>
      <c r="C704" s="27">
        <v>44816</v>
      </c>
      <c r="D704" s="28">
        <v>0.47916666666666669</v>
      </c>
      <c r="E704" s="29" t="s">
        <v>189</v>
      </c>
      <c r="F704" s="30" t="s">
        <v>106</v>
      </c>
      <c r="G704" s="31">
        <v>52560</v>
      </c>
      <c r="H704" s="31">
        <v>18700</v>
      </c>
      <c r="I704" s="19">
        <f t="shared" si="97"/>
        <v>33860</v>
      </c>
      <c r="J704" s="20">
        <f t="shared" si="103"/>
        <v>40894290</v>
      </c>
      <c r="K704" s="30" t="s">
        <v>56</v>
      </c>
      <c r="L704" s="32" t="s">
        <v>33</v>
      </c>
      <c r="M704" s="33">
        <v>35</v>
      </c>
      <c r="N704" s="55" t="str">
        <f t="shared" si="105"/>
        <v>T_B</v>
      </c>
      <c r="O704" s="34">
        <v>3510585</v>
      </c>
      <c r="P704" s="27">
        <v>44817</v>
      </c>
      <c r="Q704" s="36">
        <v>0.37361111111111112</v>
      </c>
      <c r="R704" s="37">
        <v>51960</v>
      </c>
      <c r="S704" s="37">
        <v>18700</v>
      </c>
      <c r="T704" s="21">
        <f t="shared" si="98"/>
        <v>33260</v>
      </c>
      <c r="U704" s="22">
        <f t="shared" si="104"/>
        <v>40868330</v>
      </c>
      <c r="V704" s="117" t="s">
        <v>157</v>
      </c>
      <c r="W704" s="118" t="s">
        <v>102</v>
      </c>
      <c r="X704" s="23">
        <f t="shared" si="99"/>
        <v>-600</v>
      </c>
      <c r="Y704" s="24">
        <f t="shared" si="100"/>
        <v>-1.772002362669817E-2</v>
      </c>
      <c r="Z704" s="25" t="str">
        <f t="shared" si="101"/>
        <v>Descargado</v>
      </c>
      <c r="AA704" s="25">
        <f t="shared" ca="1" si="102"/>
        <v>0.89444444444961846</v>
      </c>
      <c r="AB704" s="52"/>
    </row>
    <row r="705" spans="1:28" x14ac:dyDescent="0.25">
      <c r="A705" s="12">
        <v>699</v>
      </c>
      <c r="B705" s="26">
        <v>20802</v>
      </c>
      <c r="C705" s="27">
        <v>44816</v>
      </c>
      <c r="D705" s="28">
        <v>0.48472222222222222</v>
      </c>
      <c r="E705" s="29" t="s">
        <v>210</v>
      </c>
      <c r="F705" s="30" t="s">
        <v>106</v>
      </c>
      <c r="G705" s="31">
        <v>49300</v>
      </c>
      <c r="H705" s="31">
        <v>17840</v>
      </c>
      <c r="I705" s="19">
        <f t="shared" si="97"/>
        <v>31460</v>
      </c>
      <c r="J705" s="20">
        <f t="shared" si="103"/>
        <v>40925750</v>
      </c>
      <c r="K705" s="30" t="s">
        <v>56</v>
      </c>
      <c r="L705" s="32" t="s">
        <v>32</v>
      </c>
      <c r="M705" s="33">
        <v>35</v>
      </c>
      <c r="N705" s="55" t="str">
        <f t="shared" si="105"/>
        <v>T_B</v>
      </c>
      <c r="O705" s="34">
        <v>3510044</v>
      </c>
      <c r="P705" s="27">
        <v>44816</v>
      </c>
      <c r="Q705" s="36">
        <v>0.77361111111111114</v>
      </c>
      <c r="R705" s="37">
        <v>47980</v>
      </c>
      <c r="S705" s="37">
        <v>17100</v>
      </c>
      <c r="T705" s="21">
        <f t="shared" si="98"/>
        <v>30880</v>
      </c>
      <c r="U705" s="22">
        <f t="shared" si="104"/>
        <v>40899210</v>
      </c>
      <c r="V705" s="117" t="s">
        <v>157</v>
      </c>
      <c r="W705" s="118" t="s">
        <v>102</v>
      </c>
      <c r="X705" s="23">
        <f t="shared" si="99"/>
        <v>-580</v>
      </c>
      <c r="Y705" s="24">
        <f t="shared" si="100"/>
        <v>-1.8436109345200253E-2</v>
      </c>
      <c r="Z705" s="25" t="str">
        <f t="shared" si="101"/>
        <v>Descargado</v>
      </c>
      <c r="AA705" s="25">
        <f t="shared" ca="1" si="102"/>
        <v>0.288888888884685</v>
      </c>
      <c r="AB705" s="52"/>
    </row>
    <row r="706" spans="1:28" x14ac:dyDescent="0.25">
      <c r="A706" s="12">
        <v>700</v>
      </c>
      <c r="B706" s="26">
        <v>20816</v>
      </c>
      <c r="C706" s="27">
        <v>44816</v>
      </c>
      <c r="D706" s="28">
        <v>0.55486111111111114</v>
      </c>
      <c r="E706" s="29" t="s">
        <v>247</v>
      </c>
      <c r="F706" s="30" t="s">
        <v>106</v>
      </c>
      <c r="G706" s="31">
        <v>48000</v>
      </c>
      <c r="H706" s="31">
        <v>17680</v>
      </c>
      <c r="I706" s="19">
        <f t="shared" si="97"/>
        <v>30320</v>
      </c>
      <c r="J706" s="20">
        <f t="shared" si="103"/>
        <v>40956070</v>
      </c>
      <c r="K706" s="30" t="s">
        <v>55</v>
      </c>
      <c r="L706" s="32" t="s">
        <v>32</v>
      </c>
      <c r="M706" s="33">
        <v>36</v>
      </c>
      <c r="N706" s="55" t="str">
        <f t="shared" si="105"/>
        <v>T_A</v>
      </c>
      <c r="O706" s="34">
        <v>3510225</v>
      </c>
      <c r="P706" s="27">
        <v>44816</v>
      </c>
      <c r="Q706" s="36">
        <v>0.91319444444444453</v>
      </c>
      <c r="R706" s="37">
        <v>46560</v>
      </c>
      <c r="S706" s="37">
        <v>16740</v>
      </c>
      <c r="T706" s="21">
        <f t="shared" si="98"/>
        <v>29820</v>
      </c>
      <c r="U706" s="22">
        <f t="shared" si="104"/>
        <v>40929030</v>
      </c>
      <c r="V706" s="117" t="s">
        <v>157</v>
      </c>
      <c r="W706" s="118" t="s">
        <v>102</v>
      </c>
      <c r="X706" s="23">
        <f t="shared" si="99"/>
        <v>-500</v>
      </c>
      <c r="Y706" s="24">
        <f t="shared" si="100"/>
        <v>-1.6490765171503958E-2</v>
      </c>
      <c r="Z706" s="25" t="str">
        <f t="shared" si="101"/>
        <v>Descargado</v>
      </c>
      <c r="AA706" s="25">
        <f t="shared" ca="1" si="102"/>
        <v>0.35833333333721384</v>
      </c>
      <c r="AB706" s="52"/>
    </row>
    <row r="707" spans="1:28" x14ac:dyDescent="0.25">
      <c r="A707" s="12">
        <v>701</v>
      </c>
      <c r="B707" s="26">
        <v>20817</v>
      </c>
      <c r="C707" s="27">
        <v>44816</v>
      </c>
      <c r="D707" s="28">
        <v>0.53611111111111109</v>
      </c>
      <c r="E707" s="29" t="s">
        <v>303</v>
      </c>
      <c r="F707" s="30" t="s">
        <v>106</v>
      </c>
      <c r="G707" s="31">
        <v>52180</v>
      </c>
      <c r="H707" s="31">
        <v>19510</v>
      </c>
      <c r="I707" s="19">
        <f t="shared" si="97"/>
        <v>32670</v>
      </c>
      <c r="J707" s="20">
        <f t="shared" si="103"/>
        <v>40988740</v>
      </c>
      <c r="K707" s="30" t="s">
        <v>55</v>
      </c>
      <c r="L707" s="32" t="s">
        <v>25</v>
      </c>
      <c r="M707" s="33">
        <v>36</v>
      </c>
      <c r="N707" s="55" t="str">
        <f t="shared" si="105"/>
        <v>T_A</v>
      </c>
      <c r="O707" s="34">
        <v>3510224</v>
      </c>
      <c r="P707" s="27">
        <v>44816</v>
      </c>
      <c r="Q707" s="36">
        <v>0.88750000000000007</v>
      </c>
      <c r="R707" s="37">
        <v>51540</v>
      </c>
      <c r="S707" s="37">
        <v>18420</v>
      </c>
      <c r="T707" s="21">
        <f t="shared" si="98"/>
        <v>33120</v>
      </c>
      <c r="U707" s="22">
        <f t="shared" si="104"/>
        <v>40962150</v>
      </c>
      <c r="V707" s="117" t="s">
        <v>157</v>
      </c>
      <c r="W707" s="118" t="s">
        <v>102</v>
      </c>
      <c r="X707" s="23">
        <f t="shared" si="99"/>
        <v>450</v>
      </c>
      <c r="Y707" s="24">
        <f t="shared" si="100"/>
        <v>1.3774104683195593E-2</v>
      </c>
      <c r="Z707" s="25" t="str">
        <f t="shared" si="101"/>
        <v>Descargado</v>
      </c>
      <c r="AA707" s="25">
        <f t="shared" ca="1" si="102"/>
        <v>0.351388888884685</v>
      </c>
      <c r="AB707" s="52"/>
    </row>
    <row r="708" spans="1:28" x14ac:dyDescent="0.25">
      <c r="A708" s="12">
        <v>702</v>
      </c>
      <c r="B708" s="26">
        <v>20821</v>
      </c>
      <c r="C708" s="27">
        <v>44816</v>
      </c>
      <c r="D708" s="28">
        <v>0.54861111111111105</v>
      </c>
      <c r="E708" s="29" t="s">
        <v>153</v>
      </c>
      <c r="F708" s="30" t="s">
        <v>106</v>
      </c>
      <c r="G708" s="31">
        <v>52260</v>
      </c>
      <c r="H708" s="31">
        <v>17970</v>
      </c>
      <c r="I708" s="19">
        <f t="shared" si="97"/>
        <v>34290</v>
      </c>
      <c r="J708" s="20">
        <f t="shared" si="103"/>
        <v>41023030</v>
      </c>
      <c r="K708" s="30" t="s">
        <v>55</v>
      </c>
      <c r="L708" s="32" t="s">
        <v>33</v>
      </c>
      <c r="M708" s="33">
        <v>36</v>
      </c>
      <c r="N708" s="55" t="str">
        <f t="shared" si="105"/>
        <v>T_A</v>
      </c>
      <c r="O708" s="34">
        <v>3510764</v>
      </c>
      <c r="P708" s="27">
        <v>44817</v>
      </c>
      <c r="Q708" s="36">
        <v>0.41597222222222219</v>
      </c>
      <c r="R708" s="37">
        <v>50540</v>
      </c>
      <c r="S708" s="37">
        <v>18170</v>
      </c>
      <c r="T708" s="21">
        <f t="shared" si="98"/>
        <v>32370</v>
      </c>
      <c r="U708" s="22">
        <f t="shared" si="104"/>
        <v>40994520</v>
      </c>
      <c r="V708" s="117" t="s">
        <v>157</v>
      </c>
      <c r="W708" s="118" t="s">
        <v>102</v>
      </c>
      <c r="X708" s="23">
        <f t="shared" si="99"/>
        <v>-1920</v>
      </c>
      <c r="Y708" s="24">
        <f t="shared" si="100"/>
        <v>-5.599300087489064E-2</v>
      </c>
      <c r="Z708" s="25" t="str">
        <f t="shared" si="101"/>
        <v>Descargado</v>
      </c>
      <c r="AA708" s="25">
        <f t="shared" ca="1" si="102"/>
        <v>0.867361111115315</v>
      </c>
      <c r="AB708" s="52"/>
    </row>
    <row r="709" spans="1:28" x14ac:dyDescent="0.25">
      <c r="A709" s="12">
        <v>703</v>
      </c>
      <c r="B709" s="26">
        <v>20824</v>
      </c>
      <c r="C709" s="27">
        <v>44816</v>
      </c>
      <c r="D709" s="28">
        <v>0.56527777777777777</v>
      </c>
      <c r="E709" s="29" t="s">
        <v>201</v>
      </c>
      <c r="F709" s="30" t="s">
        <v>106</v>
      </c>
      <c r="G709" s="31">
        <v>49260</v>
      </c>
      <c r="H709" s="31">
        <v>17940</v>
      </c>
      <c r="I709" s="19">
        <f t="shared" si="97"/>
        <v>31320</v>
      </c>
      <c r="J709" s="20">
        <f t="shared" si="103"/>
        <v>41054350</v>
      </c>
      <c r="K709" s="30" t="s">
        <v>55</v>
      </c>
      <c r="L709" s="32" t="s">
        <v>32</v>
      </c>
      <c r="M709" s="33">
        <v>36</v>
      </c>
      <c r="N709" s="55" t="str">
        <f t="shared" si="105"/>
        <v>T_A</v>
      </c>
      <c r="O709" s="34">
        <v>3510264</v>
      </c>
      <c r="P709" s="27">
        <v>44816</v>
      </c>
      <c r="Q709" s="36">
        <v>0.92013888888888884</v>
      </c>
      <c r="R709" s="37">
        <v>47940</v>
      </c>
      <c r="S709" s="37">
        <v>17830</v>
      </c>
      <c r="T709" s="21">
        <f t="shared" si="98"/>
        <v>30110</v>
      </c>
      <c r="U709" s="22">
        <f t="shared" si="104"/>
        <v>41024630</v>
      </c>
      <c r="V709" s="117" t="s">
        <v>157</v>
      </c>
      <c r="W709" s="118" t="s">
        <v>102</v>
      </c>
      <c r="X709" s="23">
        <f t="shared" si="99"/>
        <v>-1210</v>
      </c>
      <c r="Y709" s="24">
        <f t="shared" si="100"/>
        <v>-3.8633461047254153E-2</v>
      </c>
      <c r="Z709" s="25" t="str">
        <f t="shared" si="101"/>
        <v>Descargado</v>
      </c>
      <c r="AA709" s="25">
        <f t="shared" ca="1" si="102"/>
        <v>0.35486111111094942</v>
      </c>
      <c r="AB709" s="52"/>
    </row>
    <row r="710" spans="1:28" x14ac:dyDescent="0.25">
      <c r="A710" s="12">
        <v>704</v>
      </c>
      <c r="B710" s="26">
        <v>20825</v>
      </c>
      <c r="C710" s="27">
        <v>44816</v>
      </c>
      <c r="D710" s="28">
        <v>0.57777777777777783</v>
      </c>
      <c r="E710" s="29" t="s">
        <v>230</v>
      </c>
      <c r="F710" s="30" t="s">
        <v>106</v>
      </c>
      <c r="G710" s="31">
        <v>52220</v>
      </c>
      <c r="H710" s="31">
        <v>18600</v>
      </c>
      <c r="I710" s="19">
        <f t="shared" ref="I710:I773" si="106">IF(U710=0,0,(G710-H710))</f>
        <v>33620</v>
      </c>
      <c r="J710" s="20">
        <f t="shared" si="103"/>
        <v>41087970</v>
      </c>
      <c r="K710" s="30" t="s">
        <v>55</v>
      </c>
      <c r="L710" s="32" t="s">
        <v>25</v>
      </c>
      <c r="M710" s="33">
        <v>36</v>
      </c>
      <c r="N710" s="55" t="str">
        <f t="shared" si="105"/>
        <v>T_A</v>
      </c>
      <c r="O710" s="34">
        <v>3510604</v>
      </c>
      <c r="P710" s="27">
        <v>44817</v>
      </c>
      <c r="Q710" s="36">
        <v>0.38125000000000003</v>
      </c>
      <c r="R710" s="37">
        <v>50240</v>
      </c>
      <c r="S710" s="37">
        <v>18100</v>
      </c>
      <c r="T710" s="21">
        <f t="shared" ref="T710:T773" si="107">R710-S710</f>
        <v>32140</v>
      </c>
      <c r="U710" s="22">
        <f t="shared" si="104"/>
        <v>41056770</v>
      </c>
      <c r="V710" s="117" t="s">
        <v>157</v>
      </c>
      <c r="W710" s="118" t="s">
        <v>102</v>
      </c>
      <c r="X710" s="23">
        <f t="shared" ref="X710:X773" si="108">IF(T710&gt;0,IF((T710-I710)=0,0.00001,(T710-I710)),0)</f>
        <v>-1480</v>
      </c>
      <c r="Y710" s="24">
        <f t="shared" ref="Y710:Y773" si="109">(T710-I710)/I710</f>
        <v>-4.4021415823914334E-2</v>
      </c>
      <c r="Z710" s="25" t="str">
        <f t="shared" ref="Z710:Z773" si="110">IF(E710&gt;0,IF((P710+Q710)&gt;0,"Descargado","En Transito"),"")</f>
        <v>Descargado</v>
      </c>
      <c r="AA710" s="25">
        <f t="shared" ref="AA710:AA773" ca="1" si="111">IF(E710&gt;0,IF(P710=0,((NOW())-(C710+D710)),((P710+Q710)-(C710+D710))),"")</f>
        <v>0.80347222222189885</v>
      </c>
      <c r="AB710" s="52"/>
    </row>
    <row r="711" spans="1:28" x14ac:dyDescent="0.25">
      <c r="A711" s="12">
        <v>705</v>
      </c>
      <c r="B711" s="26">
        <v>20830</v>
      </c>
      <c r="C711" s="27">
        <v>44816</v>
      </c>
      <c r="D711" s="28">
        <v>0.59513888888888888</v>
      </c>
      <c r="E711" s="29" t="s">
        <v>304</v>
      </c>
      <c r="F711" s="30" t="s">
        <v>106</v>
      </c>
      <c r="G711" s="31">
        <v>52040</v>
      </c>
      <c r="H711" s="31">
        <v>19110</v>
      </c>
      <c r="I711" s="19">
        <f t="shared" si="106"/>
        <v>32930</v>
      </c>
      <c r="J711" s="20">
        <f t="shared" ref="J711:J774" si="112">IF(I711&gt;0,(I711+J710),0)</f>
        <v>41120900</v>
      </c>
      <c r="K711" s="30" t="s">
        <v>55</v>
      </c>
      <c r="L711" s="32" t="s">
        <v>25</v>
      </c>
      <c r="M711" s="33">
        <v>36</v>
      </c>
      <c r="N711" s="55" t="str">
        <f t="shared" si="105"/>
        <v>T_A</v>
      </c>
      <c r="O711" s="34">
        <v>3510805</v>
      </c>
      <c r="P711" s="27">
        <v>44817</v>
      </c>
      <c r="Q711" s="36">
        <v>0.4291666666666667</v>
      </c>
      <c r="R711" s="37">
        <v>50440</v>
      </c>
      <c r="S711" s="37">
        <v>18090</v>
      </c>
      <c r="T711" s="21">
        <f t="shared" si="107"/>
        <v>32350</v>
      </c>
      <c r="U711" s="22">
        <f t="shared" ref="U711:U774" si="113">IF(T711&gt;0,(T711+U710),0)</f>
        <v>41089120</v>
      </c>
      <c r="V711" s="117" t="s">
        <v>157</v>
      </c>
      <c r="W711" s="118" t="s">
        <v>102</v>
      </c>
      <c r="X711" s="23">
        <f t="shared" si="108"/>
        <v>-580</v>
      </c>
      <c r="Y711" s="24">
        <f t="shared" si="109"/>
        <v>-1.7613118736714242E-2</v>
      </c>
      <c r="Z711" s="25" t="str">
        <f t="shared" si="110"/>
        <v>Descargado</v>
      </c>
      <c r="AA711" s="25">
        <f t="shared" ca="1" si="111"/>
        <v>0.83402777778246673</v>
      </c>
      <c r="AB711" s="52"/>
    </row>
    <row r="712" spans="1:28" x14ac:dyDescent="0.25">
      <c r="A712" s="12">
        <v>706</v>
      </c>
      <c r="B712" s="26">
        <v>20832</v>
      </c>
      <c r="C712" s="27">
        <v>44816</v>
      </c>
      <c r="D712" s="28">
        <v>0.59930555555555554</v>
      </c>
      <c r="E712" s="29" t="s">
        <v>169</v>
      </c>
      <c r="F712" s="30" t="s">
        <v>106</v>
      </c>
      <c r="G712" s="31">
        <v>47400</v>
      </c>
      <c r="H712" s="31">
        <v>16740</v>
      </c>
      <c r="I712" s="19">
        <f t="shared" si="106"/>
        <v>30660</v>
      </c>
      <c r="J712" s="20">
        <f t="shared" si="112"/>
        <v>41151560</v>
      </c>
      <c r="K712" s="30" t="s">
        <v>55</v>
      </c>
      <c r="L712" s="32" t="s">
        <v>32</v>
      </c>
      <c r="M712" s="33">
        <v>36</v>
      </c>
      <c r="N712" s="55" t="str">
        <f t="shared" si="105"/>
        <v>T_A</v>
      </c>
      <c r="O712" s="34">
        <v>3510704</v>
      </c>
      <c r="P712" s="27">
        <v>44817</v>
      </c>
      <c r="Q712" s="36">
        <v>0.38819444444444445</v>
      </c>
      <c r="R712" s="37">
        <v>46060</v>
      </c>
      <c r="S712" s="37">
        <v>16340</v>
      </c>
      <c r="T712" s="21">
        <f t="shared" si="107"/>
        <v>29720</v>
      </c>
      <c r="U712" s="22">
        <f t="shared" si="113"/>
        <v>41118840</v>
      </c>
      <c r="V712" s="117" t="s">
        <v>157</v>
      </c>
      <c r="W712" s="118" t="s">
        <v>102</v>
      </c>
      <c r="X712" s="23">
        <f t="shared" si="108"/>
        <v>-940</v>
      </c>
      <c r="Y712" s="24">
        <f t="shared" si="109"/>
        <v>-3.0658838878016959E-2</v>
      </c>
      <c r="Z712" s="25" t="str">
        <f t="shared" si="110"/>
        <v>Descargado</v>
      </c>
      <c r="AA712" s="25">
        <f t="shared" ca="1" si="111"/>
        <v>0.788888888884685</v>
      </c>
      <c r="AB712" s="52"/>
    </row>
    <row r="713" spans="1:28" x14ac:dyDescent="0.25">
      <c r="A713" s="12">
        <v>707</v>
      </c>
      <c r="B713" s="26">
        <v>20837</v>
      </c>
      <c r="C713" s="27">
        <v>44816</v>
      </c>
      <c r="D713" s="28">
        <v>0.62638888888888888</v>
      </c>
      <c r="E713" s="29" t="s">
        <v>204</v>
      </c>
      <c r="F713" s="30" t="s">
        <v>106</v>
      </c>
      <c r="G713" s="31">
        <v>48840</v>
      </c>
      <c r="H713" s="31">
        <v>18090</v>
      </c>
      <c r="I713" s="19">
        <f t="shared" si="106"/>
        <v>30750</v>
      </c>
      <c r="J713" s="20">
        <f t="shared" si="112"/>
        <v>41182310</v>
      </c>
      <c r="K713" s="30" t="s">
        <v>56</v>
      </c>
      <c r="L713" s="32" t="s">
        <v>32</v>
      </c>
      <c r="M713" s="33">
        <v>35</v>
      </c>
      <c r="N713" s="55" t="str">
        <f t="shared" ref="N713:N776" si="114">IF(R713=0,"",IF(K713="0X50  MM T 2","T_B",IF(K713="0X50  MM T 1","T_A",IF(K713="TERMICO 0X50","T_CMAX",IF(K713="0X50  MM T 4","T_D",IF(K713="0X50  MM T 3","T_C",IF(K713="0X12  MM T 1","T_A1",IF(K713="0X50 MM","CNR",""))))))))</f>
        <v>T_B</v>
      </c>
      <c r="O713" s="34">
        <v>3510744</v>
      </c>
      <c r="P713" s="27">
        <v>44817</v>
      </c>
      <c r="Q713" s="36">
        <v>0.4152777777777778</v>
      </c>
      <c r="R713" s="37">
        <v>47640</v>
      </c>
      <c r="S713" s="37">
        <v>17870</v>
      </c>
      <c r="T713" s="21">
        <f t="shared" si="107"/>
        <v>29770</v>
      </c>
      <c r="U713" s="22">
        <f t="shared" si="113"/>
        <v>41148610</v>
      </c>
      <c r="V713" s="117" t="s">
        <v>157</v>
      </c>
      <c r="W713" s="118" t="s">
        <v>102</v>
      </c>
      <c r="X713" s="23">
        <f t="shared" si="108"/>
        <v>-980</v>
      </c>
      <c r="Y713" s="24">
        <f t="shared" si="109"/>
        <v>-3.186991869918699E-2</v>
      </c>
      <c r="Z713" s="25" t="str">
        <f t="shared" si="110"/>
        <v>Descargado</v>
      </c>
      <c r="AA713" s="25">
        <f t="shared" ca="1" si="111"/>
        <v>0.78888888889196096</v>
      </c>
      <c r="AB713" s="52"/>
    </row>
    <row r="714" spans="1:28" x14ac:dyDescent="0.25">
      <c r="A714" s="12">
        <v>708</v>
      </c>
      <c r="B714" s="26">
        <v>20842</v>
      </c>
      <c r="C714" s="27">
        <v>44816</v>
      </c>
      <c r="D714" s="28">
        <v>0.6333333333333333</v>
      </c>
      <c r="E714" s="29" t="s">
        <v>152</v>
      </c>
      <c r="F714" s="30" t="s">
        <v>106</v>
      </c>
      <c r="G714" s="31">
        <v>51440</v>
      </c>
      <c r="H714" s="31">
        <v>17450</v>
      </c>
      <c r="I714" s="19">
        <f t="shared" si="106"/>
        <v>33990</v>
      </c>
      <c r="J714" s="20">
        <f t="shared" si="112"/>
        <v>41216300</v>
      </c>
      <c r="K714" s="30" t="s">
        <v>69</v>
      </c>
      <c r="L714" s="32" t="s">
        <v>33</v>
      </c>
      <c r="M714" s="33">
        <v>34</v>
      </c>
      <c r="N714" s="55" t="str">
        <f t="shared" si="114"/>
        <v>T_C</v>
      </c>
      <c r="O714" s="34">
        <v>3510644</v>
      </c>
      <c r="P714" s="27">
        <v>44817</v>
      </c>
      <c r="Q714" s="36">
        <v>0.38263888888888892</v>
      </c>
      <c r="R714" s="37">
        <v>50760</v>
      </c>
      <c r="S714" s="37">
        <v>17410</v>
      </c>
      <c r="T714" s="21">
        <f t="shared" si="107"/>
        <v>33350</v>
      </c>
      <c r="U714" s="22">
        <f t="shared" si="113"/>
        <v>41181960</v>
      </c>
      <c r="V714" s="117" t="s">
        <v>158</v>
      </c>
      <c r="W714" s="118" t="s">
        <v>102</v>
      </c>
      <c r="X714" s="23">
        <f t="shared" si="108"/>
        <v>-640</v>
      </c>
      <c r="Y714" s="24">
        <f t="shared" si="109"/>
        <v>-1.8829067372756692E-2</v>
      </c>
      <c r="Z714" s="25" t="str">
        <f t="shared" si="110"/>
        <v>Descargado</v>
      </c>
      <c r="AA714" s="25">
        <f t="shared" ca="1" si="111"/>
        <v>0.74930555556056788</v>
      </c>
      <c r="AB714" s="52"/>
    </row>
    <row r="715" spans="1:28" x14ac:dyDescent="0.25">
      <c r="A715" s="12">
        <v>709</v>
      </c>
      <c r="B715" s="26">
        <v>20843</v>
      </c>
      <c r="C715" s="27">
        <v>44816</v>
      </c>
      <c r="D715" s="28">
        <v>0.6430555555555556</v>
      </c>
      <c r="E715" s="29" t="s">
        <v>167</v>
      </c>
      <c r="F715" s="30" t="s">
        <v>106</v>
      </c>
      <c r="G715" s="31">
        <v>48760</v>
      </c>
      <c r="H715" s="31">
        <v>17570</v>
      </c>
      <c r="I715" s="19">
        <f t="shared" si="106"/>
        <v>31190</v>
      </c>
      <c r="J715" s="20">
        <f t="shared" si="112"/>
        <v>41247490</v>
      </c>
      <c r="K715" s="30" t="s">
        <v>69</v>
      </c>
      <c r="L715" s="32" t="s">
        <v>32</v>
      </c>
      <c r="M715" s="33">
        <v>34</v>
      </c>
      <c r="N715" s="55" t="str">
        <f t="shared" si="114"/>
        <v>T_C</v>
      </c>
      <c r="O715" s="34">
        <v>3510265</v>
      </c>
      <c r="P715" s="27">
        <v>44816</v>
      </c>
      <c r="Q715" s="36">
        <v>0.93055555555555547</v>
      </c>
      <c r="R715" s="37">
        <v>48000</v>
      </c>
      <c r="S715" s="37">
        <v>17200</v>
      </c>
      <c r="T715" s="21">
        <f t="shared" si="107"/>
        <v>30800</v>
      </c>
      <c r="U715" s="22">
        <f t="shared" si="113"/>
        <v>41212760</v>
      </c>
      <c r="V715" s="117" t="s">
        <v>158</v>
      </c>
      <c r="W715" s="118" t="s">
        <v>102</v>
      </c>
      <c r="X715" s="23">
        <f t="shared" si="108"/>
        <v>-390</v>
      </c>
      <c r="Y715" s="24">
        <f t="shared" si="109"/>
        <v>-1.2504007694773967E-2</v>
      </c>
      <c r="Z715" s="25" t="str">
        <f t="shared" si="110"/>
        <v>Descargado</v>
      </c>
      <c r="AA715" s="25">
        <f t="shared" ca="1" si="111"/>
        <v>0.28749999999854481</v>
      </c>
      <c r="AB715" s="52"/>
    </row>
    <row r="716" spans="1:28" x14ac:dyDescent="0.25">
      <c r="A716" s="12">
        <v>710</v>
      </c>
      <c r="B716" s="26">
        <v>20857</v>
      </c>
      <c r="C716" s="27">
        <v>44816</v>
      </c>
      <c r="D716" s="28">
        <v>0.65486111111111112</v>
      </c>
      <c r="E716" s="29" t="s">
        <v>170</v>
      </c>
      <c r="F716" s="30" t="s">
        <v>106</v>
      </c>
      <c r="G716" s="31">
        <v>49280</v>
      </c>
      <c r="H716" s="31">
        <v>17720</v>
      </c>
      <c r="I716" s="19">
        <f t="shared" si="106"/>
        <v>31560</v>
      </c>
      <c r="J716" s="20">
        <f t="shared" si="112"/>
        <v>41279050</v>
      </c>
      <c r="K716" s="30" t="s">
        <v>56</v>
      </c>
      <c r="L716" s="32" t="s">
        <v>32</v>
      </c>
      <c r="M716" s="33">
        <v>38</v>
      </c>
      <c r="N716" s="55" t="str">
        <f t="shared" si="114"/>
        <v>T_B</v>
      </c>
      <c r="O716" s="34">
        <v>3511725</v>
      </c>
      <c r="P716" s="27">
        <v>44817</v>
      </c>
      <c r="Q716" s="36">
        <v>0.72638888888888886</v>
      </c>
      <c r="R716" s="37">
        <v>48760</v>
      </c>
      <c r="S716" s="37">
        <v>17620</v>
      </c>
      <c r="T716" s="21">
        <f t="shared" si="107"/>
        <v>31140</v>
      </c>
      <c r="U716" s="22">
        <f t="shared" si="113"/>
        <v>41243900</v>
      </c>
      <c r="V716" s="117" t="s">
        <v>157</v>
      </c>
      <c r="W716" s="118" t="s">
        <v>102</v>
      </c>
      <c r="X716" s="23">
        <f t="shared" si="108"/>
        <v>-420</v>
      </c>
      <c r="Y716" s="24">
        <f t="shared" si="109"/>
        <v>-1.3307984790874524E-2</v>
      </c>
      <c r="Z716" s="25" t="str">
        <f t="shared" si="110"/>
        <v>Descargado</v>
      </c>
      <c r="AA716" s="25">
        <f t="shared" ca="1" si="111"/>
        <v>1.0715277777781012</v>
      </c>
      <c r="AB716" s="52"/>
    </row>
    <row r="717" spans="1:28" x14ac:dyDescent="0.25">
      <c r="A717" s="12">
        <v>711</v>
      </c>
      <c r="B717" s="26">
        <v>20859</v>
      </c>
      <c r="C717" s="27">
        <v>44816</v>
      </c>
      <c r="D717" s="28">
        <v>0.66388888888888886</v>
      </c>
      <c r="E717" s="29" t="s">
        <v>191</v>
      </c>
      <c r="F717" s="30" t="s">
        <v>106</v>
      </c>
      <c r="G717" s="31">
        <v>49020</v>
      </c>
      <c r="H717" s="31">
        <v>17690</v>
      </c>
      <c r="I717" s="19">
        <f t="shared" si="106"/>
        <v>31330</v>
      </c>
      <c r="J717" s="20">
        <f t="shared" si="112"/>
        <v>41310380</v>
      </c>
      <c r="K717" s="30" t="s">
        <v>56</v>
      </c>
      <c r="L717" s="32" t="s">
        <v>32</v>
      </c>
      <c r="M717" s="33">
        <v>38</v>
      </c>
      <c r="N717" s="55" t="str">
        <f t="shared" si="114"/>
        <v>T_B</v>
      </c>
      <c r="O717" s="34">
        <v>3511346</v>
      </c>
      <c r="P717" s="27">
        <v>44817</v>
      </c>
      <c r="Q717" s="36">
        <v>0.6118055555555556</v>
      </c>
      <c r="R717" s="37">
        <v>48960</v>
      </c>
      <c r="S717" s="37">
        <v>17330</v>
      </c>
      <c r="T717" s="21">
        <f t="shared" si="107"/>
        <v>31630</v>
      </c>
      <c r="U717" s="22">
        <f t="shared" si="113"/>
        <v>41275530</v>
      </c>
      <c r="V717" s="117" t="s">
        <v>157</v>
      </c>
      <c r="W717" s="118" t="s">
        <v>102</v>
      </c>
      <c r="X717" s="23">
        <f t="shared" si="108"/>
        <v>300</v>
      </c>
      <c r="Y717" s="24">
        <f t="shared" si="109"/>
        <v>9.5754867539099911E-3</v>
      </c>
      <c r="Z717" s="25" t="str">
        <f t="shared" si="110"/>
        <v>Descargado</v>
      </c>
      <c r="AA717" s="25">
        <f t="shared" ca="1" si="111"/>
        <v>0.94791666666424135</v>
      </c>
      <c r="AB717" s="52"/>
    </row>
    <row r="718" spans="1:28" x14ac:dyDescent="0.25">
      <c r="A718" s="12">
        <v>712</v>
      </c>
      <c r="B718" s="26">
        <v>20870</v>
      </c>
      <c r="C718" s="27">
        <v>44816</v>
      </c>
      <c r="D718" s="28">
        <v>0.68541666666666667</v>
      </c>
      <c r="E718" s="29" t="s">
        <v>337</v>
      </c>
      <c r="F718" s="30" t="s">
        <v>106</v>
      </c>
      <c r="G718" s="31">
        <v>51640</v>
      </c>
      <c r="H718" s="31">
        <v>17490</v>
      </c>
      <c r="I718" s="19">
        <f t="shared" si="106"/>
        <v>34150</v>
      </c>
      <c r="J718" s="20">
        <f t="shared" si="112"/>
        <v>41344530</v>
      </c>
      <c r="K718" s="30" t="s">
        <v>56</v>
      </c>
      <c r="L718" s="32" t="s">
        <v>25</v>
      </c>
      <c r="M718" s="33">
        <v>35</v>
      </c>
      <c r="N718" s="55" t="str">
        <f t="shared" si="114"/>
        <v>T_B</v>
      </c>
      <c r="O718" s="34">
        <v>3510305</v>
      </c>
      <c r="P718" s="27">
        <v>44816</v>
      </c>
      <c r="Q718" s="36">
        <v>0.97152777777777777</v>
      </c>
      <c r="R718" s="37">
        <v>51400</v>
      </c>
      <c r="S718" s="37">
        <v>17630</v>
      </c>
      <c r="T718" s="21">
        <f t="shared" si="107"/>
        <v>33770</v>
      </c>
      <c r="U718" s="22">
        <f t="shared" si="113"/>
        <v>41309300</v>
      </c>
      <c r="V718" s="117" t="s">
        <v>157</v>
      </c>
      <c r="W718" s="118" t="s">
        <v>102</v>
      </c>
      <c r="X718" s="23">
        <f t="shared" si="108"/>
        <v>-380</v>
      </c>
      <c r="Y718" s="24">
        <f t="shared" si="109"/>
        <v>-1.1127379209370425E-2</v>
      </c>
      <c r="Z718" s="25" t="str">
        <f t="shared" si="110"/>
        <v>Descargado</v>
      </c>
      <c r="AA718" s="25">
        <f t="shared" ca="1" si="111"/>
        <v>0.28611111111240461</v>
      </c>
      <c r="AB718" s="52"/>
    </row>
    <row r="719" spans="1:28" x14ac:dyDescent="0.25">
      <c r="A719" s="12">
        <v>713</v>
      </c>
      <c r="B719" s="26">
        <v>20871</v>
      </c>
      <c r="C719" s="27">
        <v>44816</v>
      </c>
      <c r="D719" s="28">
        <v>0.69444444444444453</v>
      </c>
      <c r="E719" s="29" t="s">
        <v>178</v>
      </c>
      <c r="F719" s="30" t="s">
        <v>106</v>
      </c>
      <c r="G719" s="31">
        <v>48520</v>
      </c>
      <c r="H719" s="31">
        <v>17160</v>
      </c>
      <c r="I719" s="19">
        <f t="shared" si="106"/>
        <v>31360</v>
      </c>
      <c r="J719" s="20">
        <f t="shared" si="112"/>
        <v>41375890</v>
      </c>
      <c r="K719" s="30" t="s">
        <v>55</v>
      </c>
      <c r="L719" s="32" t="s">
        <v>32</v>
      </c>
      <c r="M719" s="33">
        <v>37</v>
      </c>
      <c r="N719" s="55" t="str">
        <f t="shared" si="114"/>
        <v>T_A</v>
      </c>
      <c r="O719" s="34">
        <v>3511364</v>
      </c>
      <c r="P719" s="27">
        <v>44817</v>
      </c>
      <c r="Q719" s="36">
        <v>0.6166666666666667</v>
      </c>
      <c r="R719" s="37">
        <v>48460</v>
      </c>
      <c r="S719" s="37">
        <v>17360</v>
      </c>
      <c r="T719" s="21">
        <f t="shared" si="107"/>
        <v>31100</v>
      </c>
      <c r="U719" s="22">
        <f t="shared" si="113"/>
        <v>41340400</v>
      </c>
      <c r="V719" s="117" t="s">
        <v>157</v>
      </c>
      <c r="W719" s="118" t="s">
        <v>102</v>
      </c>
      <c r="X719" s="23">
        <f t="shared" si="108"/>
        <v>-260</v>
      </c>
      <c r="Y719" s="24">
        <f t="shared" si="109"/>
        <v>-8.2908163265306128E-3</v>
      </c>
      <c r="Z719" s="25" t="str">
        <f t="shared" si="110"/>
        <v>Descargado</v>
      </c>
      <c r="AA719" s="25">
        <f t="shared" ca="1" si="111"/>
        <v>0.92222222222335404</v>
      </c>
      <c r="AB719" s="52"/>
    </row>
    <row r="720" spans="1:28" x14ac:dyDescent="0.25">
      <c r="A720" s="12">
        <v>714</v>
      </c>
      <c r="B720" s="26">
        <v>20877</v>
      </c>
      <c r="C720" s="27">
        <v>44816</v>
      </c>
      <c r="D720" s="28">
        <v>0.70486111111111116</v>
      </c>
      <c r="E720" s="29" t="s">
        <v>352</v>
      </c>
      <c r="F720" s="30" t="s">
        <v>106</v>
      </c>
      <c r="G720" s="31">
        <v>50660</v>
      </c>
      <c r="H720" s="31">
        <v>17130</v>
      </c>
      <c r="I720" s="19">
        <f t="shared" si="106"/>
        <v>33530</v>
      </c>
      <c r="J720" s="20">
        <f t="shared" si="112"/>
        <v>41409420</v>
      </c>
      <c r="K720" s="30" t="s">
        <v>55</v>
      </c>
      <c r="L720" s="32" t="s">
        <v>25</v>
      </c>
      <c r="M720" s="33">
        <v>36</v>
      </c>
      <c r="N720" s="55" t="str">
        <f t="shared" si="114"/>
        <v>T_A</v>
      </c>
      <c r="O720" s="34">
        <v>3511125</v>
      </c>
      <c r="P720" s="27">
        <v>44817</v>
      </c>
      <c r="Q720" s="36">
        <v>0.64374999999999993</v>
      </c>
      <c r="R720" s="37">
        <v>51080</v>
      </c>
      <c r="S720" s="37">
        <v>17690</v>
      </c>
      <c r="T720" s="21">
        <f t="shared" si="107"/>
        <v>33390</v>
      </c>
      <c r="U720" s="22">
        <f t="shared" si="113"/>
        <v>41373790</v>
      </c>
      <c r="V720" s="117" t="s">
        <v>157</v>
      </c>
      <c r="W720" s="118" t="s">
        <v>102</v>
      </c>
      <c r="X720" s="23">
        <f t="shared" si="108"/>
        <v>-140</v>
      </c>
      <c r="Y720" s="24">
        <f t="shared" si="109"/>
        <v>-4.1753653444676405E-3</v>
      </c>
      <c r="Z720" s="25" t="str">
        <f t="shared" si="110"/>
        <v>Descargado</v>
      </c>
      <c r="AA720" s="25">
        <f t="shared" ca="1" si="111"/>
        <v>0.93888888889341615</v>
      </c>
      <c r="AB720" s="52"/>
    </row>
    <row r="721" spans="1:28" x14ac:dyDescent="0.25">
      <c r="A721" s="12">
        <v>715</v>
      </c>
      <c r="B721" s="26">
        <v>20878</v>
      </c>
      <c r="C721" s="27">
        <v>44816</v>
      </c>
      <c r="D721" s="28">
        <v>0.71319444444444446</v>
      </c>
      <c r="E721" s="29" t="s">
        <v>226</v>
      </c>
      <c r="F721" s="30" t="s">
        <v>106</v>
      </c>
      <c r="G721" s="31">
        <v>52060</v>
      </c>
      <c r="H721" s="31">
        <v>17300</v>
      </c>
      <c r="I721" s="19">
        <f t="shared" si="106"/>
        <v>34760</v>
      </c>
      <c r="J721" s="20">
        <f t="shared" si="112"/>
        <v>41444180</v>
      </c>
      <c r="K721" s="30" t="s">
        <v>69</v>
      </c>
      <c r="L721" s="32" t="s">
        <v>25</v>
      </c>
      <c r="M721" s="33">
        <v>34</v>
      </c>
      <c r="N721" s="55" t="str">
        <f t="shared" si="114"/>
        <v>T_C</v>
      </c>
      <c r="O721" s="34">
        <v>3510806</v>
      </c>
      <c r="P721" s="27">
        <v>44817</v>
      </c>
      <c r="Q721" s="36">
        <v>0.59722222222222221</v>
      </c>
      <c r="R721" s="37">
        <v>52620</v>
      </c>
      <c r="S721" s="37">
        <v>17900</v>
      </c>
      <c r="T721" s="21">
        <f t="shared" si="107"/>
        <v>34720</v>
      </c>
      <c r="U721" s="22">
        <f t="shared" si="113"/>
        <v>41408510</v>
      </c>
      <c r="V721" s="117" t="s">
        <v>158</v>
      </c>
      <c r="W721" s="118" t="s">
        <v>102</v>
      </c>
      <c r="X721" s="23">
        <f t="shared" si="108"/>
        <v>-40</v>
      </c>
      <c r="Y721" s="24">
        <f t="shared" si="109"/>
        <v>-1.1507479861910242E-3</v>
      </c>
      <c r="Z721" s="25" t="str">
        <f t="shared" si="110"/>
        <v>Descargado</v>
      </c>
      <c r="AA721" s="25">
        <f t="shared" ca="1" si="111"/>
        <v>0.88402777777810115</v>
      </c>
      <c r="AB721" s="52"/>
    </row>
    <row r="722" spans="1:28" x14ac:dyDescent="0.25">
      <c r="A722" s="12">
        <v>716</v>
      </c>
      <c r="B722" s="26">
        <v>20888</v>
      </c>
      <c r="C722" s="27">
        <v>44816</v>
      </c>
      <c r="D722" s="28">
        <v>0.73125000000000007</v>
      </c>
      <c r="E722" s="29" t="s">
        <v>242</v>
      </c>
      <c r="F722" s="30" t="s">
        <v>106</v>
      </c>
      <c r="G722" s="31">
        <v>51640</v>
      </c>
      <c r="H722" s="31">
        <v>17280</v>
      </c>
      <c r="I722" s="19">
        <f t="shared" si="106"/>
        <v>34360</v>
      </c>
      <c r="J722" s="20">
        <f t="shared" si="112"/>
        <v>41478540</v>
      </c>
      <c r="K722" s="30" t="s">
        <v>69</v>
      </c>
      <c r="L722" s="32" t="s">
        <v>25</v>
      </c>
      <c r="M722" s="33">
        <v>34</v>
      </c>
      <c r="N722" s="55" t="str">
        <f t="shared" si="114"/>
        <v>T_C</v>
      </c>
      <c r="O722" s="34">
        <v>3511185</v>
      </c>
      <c r="P722" s="27">
        <v>44817</v>
      </c>
      <c r="Q722" s="36">
        <v>0.63680555555555551</v>
      </c>
      <c r="R722" s="37">
        <v>51560</v>
      </c>
      <c r="S722" s="37">
        <v>17150</v>
      </c>
      <c r="T722" s="21">
        <f t="shared" si="107"/>
        <v>34410</v>
      </c>
      <c r="U722" s="22">
        <f t="shared" si="113"/>
        <v>41442920</v>
      </c>
      <c r="V722" s="117" t="s">
        <v>158</v>
      </c>
      <c r="W722" s="118" t="s">
        <v>102</v>
      </c>
      <c r="X722" s="23">
        <f t="shared" si="108"/>
        <v>50</v>
      </c>
      <c r="Y722" s="24">
        <f t="shared" si="109"/>
        <v>1.4551804423748546E-3</v>
      </c>
      <c r="Z722" s="25" t="str">
        <f t="shared" si="110"/>
        <v>Descargado</v>
      </c>
      <c r="AA722" s="25">
        <f t="shared" ca="1" si="111"/>
        <v>0.90555555556056788</v>
      </c>
      <c r="AB722" s="52"/>
    </row>
    <row r="723" spans="1:28" x14ac:dyDescent="0.25">
      <c r="A723" s="12">
        <v>717</v>
      </c>
      <c r="B723" s="26">
        <v>20905</v>
      </c>
      <c r="C723" s="27">
        <v>44816</v>
      </c>
      <c r="D723" s="28">
        <v>0.80486111111111114</v>
      </c>
      <c r="E723" s="29" t="s">
        <v>262</v>
      </c>
      <c r="F723" s="30" t="s">
        <v>106</v>
      </c>
      <c r="G723" s="31">
        <v>51520</v>
      </c>
      <c r="H723" s="31">
        <v>18260</v>
      </c>
      <c r="I723" s="19">
        <f t="shared" si="106"/>
        <v>33260</v>
      </c>
      <c r="J723" s="20">
        <f t="shared" si="112"/>
        <v>41511800</v>
      </c>
      <c r="K723" s="30" t="s">
        <v>56</v>
      </c>
      <c r="L723" s="32" t="s">
        <v>25</v>
      </c>
      <c r="M723" s="33">
        <v>35</v>
      </c>
      <c r="N723" s="55" t="str">
        <f t="shared" si="114"/>
        <v>T_B</v>
      </c>
      <c r="O723" s="34">
        <v>3510524</v>
      </c>
      <c r="P723" s="27">
        <v>44817</v>
      </c>
      <c r="Q723" s="36">
        <v>0.34930555555555554</v>
      </c>
      <c r="R723" s="37">
        <v>51340</v>
      </c>
      <c r="S723" s="37">
        <v>18150</v>
      </c>
      <c r="T723" s="21">
        <f t="shared" si="107"/>
        <v>33190</v>
      </c>
      <c r="U723" s="22">
        <f t="shared" si="113"/>
        <v>41476110</v>
      </c>
      <c r="V723" s="117" t="s">
        <v>157</v>
      </c>
      <c r="W723" s="118" t="s">
        <v>102</v>
      </c>
      <c r="X723" s="23">
        <f t="shared" si="108"/>
        <v>-70</v>
      </c>
      <c r="Y723" s="24">
        <f t="shared" si="109"/>
        <v>-2.1046301864101023E-3</v>
      </c>
      <c r="Z723" s="25" t="str">
        <f t="shared" si="110"/>
        <v>Descargado</v>
      </c>
      <c r="AA723" s="25">
        <f t="shared" ca="1" si="111"/>
        <v>0.54444444445107365</v>
      </c>
      <c r="AB723" s="52"/>
    </row>
    <row r="724" spans="1:28" x14ac:dyDescent="0.25">
      <c r="A724" s="12">
        <v>718</v>
      </c>
      <c r="B724" s="26">
        <v>20906</v>
      </c>
      <c r="C724" s="27">
        <v>44816</v>
      </c>
      <c r="D724" s="28">
        <v>0.80972222222222223</v>
      </c>
      <c r="E724" s="29" t="s">
        <v>264</v>
      </c>
      <c r="F724" s="30" t="s">
        <v>106</v>
      </c>
      <c r="G724" s="31">
        <v>52460</v>
      </c>
      <c r="H724" s="31">
        <v>18710</v>
      </c>
      <c r="I724" s="19">
        <f t="shared" si="106"/>
        <v>33750</v>
      </c>
      <c r="J724" s="20">
        <f t="shared" si="112"/>
        <v>41545550</v>
      </c>
      <c r="K724" s="30" t="s">
        <v>56</v>
      </c>
      <c r="L724" s="32" t="s">
        <v>25</v>
      </c>
      <c r="M724" s="33">
        <v>35</v>
      </c>
      <c r="N724" s="55" t="str">
        <f t="shared" si="114"/>
        <v>T_B</v>
      </c>
      <c r="O724" s="34">
        <v>3510525</v>
      </c>
      <c r="P724" s="27">
        <v>44817</v>
      </c>
      <c r="Q724" s="36">
        <v>0.35138888888888892</v>
      </c>
      <c r="R724" s="37">
        <v>52300</v>
      </c>
      <c r="S724" s="37">
        <v>18580</v>
      </c>
      <c r="T724" s="21">
        <f t="shared" si="107"/>
        <v>33720</v>
      </c>
      <c r="U724" s="22">
        <f t="shared" si="113"/>
        <v>41509830</v>
      </c>
      <c r="V724" s="117" t="s">
        <v>157</v>
      </c>
      <c r="W724" s="118" t="s">
        <v>102</v>
      </c>
      <c r="X724" s="23">
        <f t="shared" si="108"/>
        <v>-30</v>
      </c>
      <c r="Y724" s="24">
        <f t="shared" si="109"/>
        <v>-8.8888888888888893E-4</v>
      </c>
      <c r="Z724" s="25" t="str">
        <f t="shared" si="110"/>
        <v>Descargado</v>
      </c>
      <c r="AA724" s="25">
        <f t="shared" ca="1" si="111"/>
        <v>0.54166666667151731</v>
      </c>
      <c r="AB724" s="52"/>
    </row>
    <row r="725" spans="1:28" x14ac:dyDescent="0.25">
      <c r="A725" s="12">
        <v>719</v>
      </c>
      <c r="B725" s="26">
        <v>20909</v>
      </c>
      <c r="C725" s="27">
        <v>44816</v>
      </c>
      <c r="D725" s="28">
        <v>0.8208333333333333</v>
      </c>
      <c r="E725" s="29" t="s">
        <v>267</v>
      </c>
      <c r="F725" s="30" t="s">
        <v>106</v>
      </c>
      <c r="G725" s="31">
        <v>52580</v>
      </c>
      <c r="H725" s="31">
        <v>18330</v>
      </c>
      <c r="I725" s="19">
        <f t="shared" si="106"/>
        <v>34250</v>
      </c>
      <c r="J725" s="20">
        <f t="shared" si="112"/>
        <v>41579800</v>
      </c>
      <c r="K725" s="30" t="s">
        <v>55</v>
      </c>
      <c r="L725" s="32" t="s">
        <v>25</v>
      </c>
      <c r="M725" s="33">
        <v>37</v>
      </c>
      <c r="N725" s="55" t="str">
        <f t="shared" si="114"/>
        <v>T_A</v>
      </c>
      <c r="O725" s="34">
        <v>3511165</v>
      </c>
      <c r="P725" s="27">
        <v>44817</v>
      </c>
      <c r="Q725" s="36">
        <v>0.56388888888888888</v>
      </c>
      <c r="R725" s="37">
        <v>52500</v>
      </c>
      <c r="S725" s="37">
        <v>18220</v>
      </c>
      <c r="T725" s="21">
        <f t="shared" si="107"/>
        <v>34280</v>
      </c>
      <c r="U725" s="22">
        <f t="shared" si="113"/>
        <v>41544110</v>
      </c>
      <c r="V725" s="117" t="s">
        <v>157</v>
      </c>
      <c r="W725" s="118" t="s">
        <v>102</v>
      </c>
      <c r="X725" s="23">
        <f t="shared" si="108"/>
        <v>30</v>
      </c>
      <c r="Y725" s="24">
        <f t="shared" si="109"/>
        <v>8.7591240875912405E-4</v>
      </c>
      <c r="Z725" s="25" t="str">
        <f t="shared" si="110"/>
        <v>Descargado</v>
      </c>
      <c r="AA725" s="25">
        <f t="shared" ca="1" si="111"/>
        <v>0.74305555555474712</v>
      </c>
      <c r="AB725" s="52"/>
    </row>
    <row r="726" spans="1:28" x14ac:dyDescent="0.25">
      <c r="A726" s="12">
        <v>720</v>
      </c>
      <c r="B726" s="26">
        <v>20915</v>
      </c>
      <c r="C726" s="27">
        <v>44816</v>
      </c>
      <c r="D726" s="28">
        <v>0.87916666666666676</v>
      </c>
      <c r="E726" s="29" t="s">
        <v>329</v>
      </c>
      <c r="F726" s="30" t="s">
        <v>106</v>
      </c>
      <c r="G726" s="31">
        <v>51940</v>
      </c>
      <c r="H726" s="31">
        <v>18170</v>
      </c>
      <c r="I726" s="19">
        <f t="shared" si="106"/>
        <v>33770</v>
      </c>
      <c r="J726" s="20">
        <f t="shared" si="112"/>
        <v>41613570</v>
      </c>
      <c r="K726" s="30" t="s">
        <v>55</v>
      </c>
      <c r="L726" s="32" t="s">
        <v>25</v>
      </c>
      <c r="M726" s="33">
        <v>36</v>
      </c>
      <c r="N726" s="55" t="str">
        <f t="shared" si="114"/>
        <v>T_A</v>
      </c>
      <c r="O726" s="34">
        <v>3510545</v>
      </c>
      <c r="P726" s="27">
        <v>44817</v>
      </c>
      <c r="Q726" s="36">
        <v>0.35416666666666669</v>
      </c>
      <c r="R726" s="37">
        <v>51780</v>
      </c>
      <c r="S726" s="37">
        <v>18030</v>
      </c>
      <c r="T726" s="21">
        <f t="shared" si="107"/>
        <v>33750</v>
      </c>
      <c r="U726" s="22">
        <f t="shared" si="113"/>
        <v>41577860</v>
      </c>
      <c r="V726" s="117" t="s">
        <v>157</v>
      </c>
      <c r="W726" s="118" t="s">
        <v>102</v>
      </c>
      <c r="X726" s="23">
        <f t="shared" si="108"/>
        <v>-20</v>
      </c>
      <c r="Y726" s="24">
        <f t="shared" si="109"/>
        <v>-5.9224163458691142E-4</v>
      </c>
      <c r="Z726" s="25" t="str">
        <f t="shared" si="110"/>
        <v>Descargado</v>
      </c>
      <c r="AA726" s="25">
        <f t="shared" ca="1" si="111"/>
        <v>0.47499999999854481</v>
      </c>
      <c r="AB726" s="52"/>
    </row>
    <row r="727" spans="1:28" x14ac:dyDescent="0.25">
      <c r="A727" s="12">
        <v>721</v>
      </c>
      <c r="B727" s="26">
        <v>20916</v>
      </c>
      <c r="C727" s="27">
        <v>44816</v>
      </c>
      <c r="D727" s="28">
        <v>0.88888888888888884</v>
      </c>
      <c r="E727" s="29" t="s">
        <v>305</v>
      </c>
      <c r="F727" s="30" t="s">
        <v>106</v>
      </c>
      <c r="G727" s="31">
        <v>51920</v>
      </c>
      <c r="H727" s="31">
        <v>18540</v>
      </c>
      <c r="I727" s="19">
        <f t="shared" si="106"/>
        <v>33380</v>
      </c>
      <c r="J727" s="20">
        <f t="shared" si="112"/>
        <v>41646950</v>
      </c>
      <c r="K727" s="30" t="s">
        <v>55</v>
      </c>
      <c r="L727" s="32" t="s">
        <v>25</v>
      </c>
      <c r="M727" s="33">
        <v>36</v>
      </c>
      <c r="N727" s="55" t="str">
        <f t="shared" si="114"/>
        <v>T_A</v>
      </c>
      <c r="O727" s="34">
        <v>3510564</v>
      </c>
      <c r="P727" s="27">
        <v>44817</v>
      </c>
      <c r="Q727" s="36">
        <v>0.35833333333333334</v>
      </c>
      <c r="R727" s="37">
        <v>51760</v>
      </c>
      <c r="S727" s="37">
        <v>18360</v>
      </c>
      <c r="T727" s="21">
        <f t="shared" si="107"/>
        <v>33400</v>
      </c>
      <c r="U727" s="22">
        <f t="shared" si="113"/>
        <v>41611260</v>
      </c>
      <c r="V727" s="117" t="s">
        <v>157</v>
      </c>
      <c r="W727" s="118" t="s">
        <v>102</v>
      </c>
      <c r="X727" s="23">
        <f t="shared" si="108"/>
        <v>20</v>
      </c>
      <c r="Y727" s="24">
        <f t="shared" si="109"/>
        <v>5.9916117435590175E-4</v>
      </c>
      <c r="Z727" s="25" t="str">
        <f t="shared" si="110"/>
        <v>Descargado</v>
      </c>
      <c r="AA727" s="25">
        <f t="shared" ca="1" si="111"/>
        <v>0.46944444443943212</v>
      </c>
      <c r="AB727" s="52"/>
    </row>
    <row r="728" spans="1:28" x14ac:dyDescent="0.25">
      <c r="A728" s="12">
        <v>722</v>
      </c>
      <c r="B728" s="26">
        <v>20917</v>
      </c>
      <c r="C728" s="27">
        <v>44816</v>
      </c>
      <c r="D728" s="28">
        <v>0.8930555555555556</v>
      </c>
      <c r="E728" s="29" t="s">
        <v>254</v>
      </c>
      <c r="F728" s="30" t="s">
        <v>106</v>
      </c>
      <c r="G728" s="31">
        <v>47900</v>
      </c>
      <c r="H728" s="31">
        <v>17170</v>
      </c>
      <c r="I728" s="19">
        <f t="shared" si="106"/>
        <v>30730</v>
      </c>
      <c r="J728" s="20">
        <f t="shared" si="112"/>
        <v>41677680</v>
      </c>
      <c r="K728" s="30" t="s">
        <v>55</v>
      </c>
      <c r="L728" s="32" t="s">
        <v>32</v>
      </c>
      <c r="M728" s="33">
        <v>36</v>
      </c>
      <c r="N728" s="55" t="str">
        <f t="shared" si="114"/>
        <v>T_A</v>
      </c>
      <c r="O728" s="34">
        <v>3511044</v>
      </c>
      <c r="P728" s="27">
        <v>44817</v>
      </c>
      <c r="Q728" s="36">
        <v>0.47222222222222227</v>
      </c>
      <c r="R728" s="37">
        <v>47760</v>
      </c>
      <c r="S728" s="37">
        <v>17090</v>
      </c>
      <c r="T728" s="21">
        <f t="shared" si="107"/>
        <v>30670</v>
      </c>
      <c r="U728" s="22">
        <f t="shared" si="113"/>
        <v>41641930</v>
      </c>
      <c r="V728" s="117" t="s">
        <v>157</v>
      </c>
      <c r="W728" s="118" t="s">
        <v>102</v>
      </c>
      <c r="X728" s="23">
        <f t="shared" si="108"/>
        <v>-60</v>
      </c>
      <c r="Y728" s="24">
        <f t="shared" si="109"/>
        <v>-1.9524894240156199E-3</v>
      </c>
      <c r="Z728" s="25" t="str">
        <f t="shared" si="110"/>
        <v>Descargado</v>
      </c>
      <c r="AA728" s="25">
        <f t="shared" ca="1" si="111"/>
        <v>0.57916666666278616</v>
      </c>
      <c r="AB728" s="52"/>
    </row>
    <row r="729" spans="1:28" x14ac:dyDescent="0.25">
      <c r="A729" s="12">
        <v>723</v>
      </c>
      <c r="B729" s="26">
        <v>20918</v>
      </c>
      <c r="C729" s="27">
        <v>44816</v>
      </c>
      <c r="D729" s="28">
        <v>0.90625</v>
      </c>
      <c r="E729" s="29" t="s">
        <v>341</v>
      </c>
      <c r="F729" s="30" t="s">
        <v>106</v>
      </c>
      <c r="G729" s="31">
        <v>52520</v>
      </c>
      <c r="H729" s="31">
        <v>18660</v>
      </c>
      <c r="I729" s="19">
        <f t="shared" si="106"/>
        <v>33860</v>
      </c>
      <c r="J729" s="20">
        <f t="shared" si="112"/>
        <v>41711540</v>
      </c>
      <c r="K729" s="30" t="s">
        <v>55</v>
      </c>
      <c r="L729" s="32" t="s">
        <v>193</v>
      </c>
      <c r="M729" s="33">
        <v>37</v>
      </c>
      <c r="N729" s="55" t="str">
        <f t="shared" si="114"/>
        <v>T_A</v>
      </c>
      <c r="O729" s="34">
        <v>3512004</v>
      </c>
      <c r="P729" s="27">
        <v>44817</v>
      </c>
      <c r="Q729" s="36">
        <v>0.91666666666666663</v>
      </c>
      <c r="R729" s="37">
        <v>52480</v>
      </c>
      <c r="S729" s="37">
        <v>18710</v>
      </c>
      <c r="T729" s="21">
        <f t="shared" si="107"/>
        <v>33770</v>
      </c>
      <c r="U729" s="22">
        <f t="shared" si="113"/>
        <v>41675700</v>
      </c>
      <c r="V729" s="117" t="s">
        <v>157</v>
      </c>
      <c r="W729" s="118" t="s">
        <v>102</v>
      </c>
      <c r="X729" s="23">
        <f t="shared" si="108"/>
        <v>-90</v>
      </c>
      <c r="Y729" s="24">
        <f t="shared" si="109"/>
        <v>-2.6580035440047253E-3</v>
      </c>
      <c r="Z729" s="25" t="str">
        <f t="shared" si="110"/>
        <v>Descargado</v>
      </c>
      <c r="AA729" s="25">
        <f t="shared" ca="1" si="111"/>
        <v>1.0104166666642413</v>
      </c>
      <c r="AB729" s="52"/>
    </row>
    <row r="730" spans="1:28" x14ac:dyDescent="0.25">
      <c r="A730" s="12">
        <v>724</v>
      </c>
      <c r="B730" s="26">
        <v>20919</v>
      </c>
      <c r="C730" s="27">
        <v>44816</v>
      </c>
      <c r="D730" s="28">
        <v>0.9145833333333333</v>
      </c>
      <c r="E730" s="29" t="s">
        <v>161</v>
      </c>
      <c r="F730" s="30" t="s">
        <v>106</v>
      </c>
      <c r="G730" s="31">
        <v>48740</v>
      </c>
      <c r="H730" s="31">
        <v>17510</v>
      </c>
      <c r="I730" s="19">
        <f t="shared" si="106"/>
        <v>31230</v>
      </c>
      <c r="J730" s="20">
        <f t="shared" si="112"/>
        <v>41742770</v>
      </c>
      <c r="K730" s="30" t="s">
        <v>55</v>
      </c>
      <c r="L730" s="32" t="s">
        <v>32</v>
      </c>
      <c r="M730" s="33">
        <v>36</v>
      </c>
      <c r="N730" s="55" t="str">
        <f t="shared" si="114"/>
        <v>T_A</v>
      </c>
      <c r="O730" s="34">
        <v>3510944</v>
      </c>
      <c r="P730" s="27">
        <v>44817</v>
      </c>
      <c r="Q730" s="36">
        <v>0.4458333333333333</v>
      </c>
      <c r="R730" s="37">
        <v>48520</v>
      </c>
      <c r="S730" s="37">
        <v>17290</v>
      </c>
      <c r="T730" s="21">
        <f t="shared" si="107"/>
        <v>31230</v>
      </c>
      <c r="U730" s="22">
        <f t="shared" si="113"/>
        <v>41706930</v>
      </c>
      <c r="V730" s="117" t="s">
        <v>157</v>
      </c>
      <c r="W730" s="118" t="s">
        <v>102</v>
      </c>
      <c r="X730" s="23">
        <f t="shared" si="108"/>
        <v>1.0000000000000001E-5</v>
      </c>
      <c r="Y730" s="24">
        <f t="shared" si="109"/>
        <v>0</v>
      </c>
      <c r="Z730" s="25" t="str">
        <f t="shared" si="110"/>
        <v>Descargado</v>
      </c>
      <c r="AA730" s="25">
        <f t="shared" ca="1" si="111"/>
        <v>0.53125</v>
      </c>
      <c r="AB730" s="52"/>
    </row>
    <row r="731" spans="1:28" x14ac:dyDescent="0.25">
      <c r="A731" s="12">
        <v>725</v>
      </c>
      <c r="B731" s="26">
        <v>20920</v>
      </c>
      <c r="C731" s="27">
        <v>44816</v>
      </c>
      <c r="D731" s="28">
        <v>0.92222222222222217</v>
      </c>
      <c r="E731" s="29" t="s">
        <v>173</v>
      </c>
      <c r="F731" s="30" t="s">
        <v>106</v>
      </c>
      <c r="G731" s="31">
        <v>48640</v>
      </c>
      <c r="H731" s="31">
        <v>18020</v>
      </c>
      <c r="I731" s="19">
        <f t="shared" si="106"/>
        <v>30620</v>
      </c>
      <c r="J731" s="20">
        <f t="shared" si="112"/>
        <v>41773390</v>
      </c>
      <c r="K731" s="30" t="s">
        <v>55</v>
      </c>
      <c r="L731" s="32" t="s">
        <v>32</v>
      </c>
      <c r="M731" s="33">
        <v>37</v>
      </c>
      <c r="N731" s="55" t="str">
        <f t="shared" si="114"/>
        <v>T_A</v>
      </c>
      <c r="O731" s="34">
        <v>3511404</v>
      </c>
      <c r="P731" s="27">
        <v>44817</v>
      </c>
      <c r="Q731" s="36">
        <v>0.62638888888888888</v>
      </c>
      <c r="R731" s="37">
        <v>48500</v>
      </c>
      <c r="S731" s="37">
        <v>17760</v>
      </c>
      <c r="T731" s="21">
        <f t="shared" si="107"/>
        <v>30740</v>
      </c>
      <c r="U731" s="22">
        <f t="shared" si="113"/>
        <v>41737670</v>
      </c>
      <c r="V731" s="117" t="s">
        <v>157</v>
      </c>
      <c r="W731" s="118" t="s">
        <v>102</v>
      </c>
      <c r="X731" s="23">
        <f t="shared" si="108"/>
        <v>120</v>
      </c>
      <c r="Y731" s="24">
        <f t="shared" si="109"/>
        <v>3.9190071848465057E-3</v>
      </c>
      <c r="Z731" s="25" t="str">
        <f t="shared" si="110"/>
        <v>Descargado</v>
      </c>
      <c r="AA731" s="25">
        <f t="shared" ca="1" si="111"/>
        <v>0.70416666666278616</v>
      </c>
      <c r="AB731" s="52"/>
    </row>
    <row r="732" spans="1:28" x14ac:dyDescent="0.25">
      <c r="A732" s="12">
        <v>726</v>
      </c>
      <c r="B732" s="26">
        <v>20921</v>
      </c>
      <c r="C732" s="27">
        <v>44816</v>
      </c>
      <c r="D732" s="28">
        <v>0.93541666666666667</v>
      </c>
      <c r="E732" s="29" t="s">
        <v>353</v>
      </c>
      <c r="F732" s="30" t="s">
        <v>106</v>
      </c>
      <c r="G732" s="31">
        <v>51780</v>
      </c>
      <c r="H732" s="31">
        <v>17510</v>
      </c>
      <c r="I732" s="19">
        <f t="shared" si="106"/>
        <v>34270</v>
      </c>
      <c r="J732" s="20">
        <f t="shared" si="112"/>
        <v>41807660</v>
      </c>
      <c r="K732" s="30" t="s">
        <v>55</v>
      </c>
      <c r="L732" s="32" t="s">
        <v>25</v>
      </c>
      <c r="M732" s="33">
        <v>36</v>
      </c>
      <c r="N732" s="55" t="str">
        <f t="shared" si="114"/>
        <v>T_A</v>
      </c>
      <c r="O732" s="34">
        <v>3511204</v>
      </c>
      <c r="P732" s="27">
        <v>44817</v>
      </c>
      <c r="Q732" s="36">
        <v>0.67499999999999993</v>
      </c>
      <c r="R732" s="37">
        <v>51520</v>
      </c>
      <c r="S732" s="37">
        <v>17310</v>
      </c>
      <c r="T732" s="21">
        <f t="shared" si="107"/>
        <v>34210</v>
      </c>
      <c r="U732" s="22">
        <f t="shared" si="113"/>
        <v>41771880</v>
      </c>
      <c r="V732" s="117" t="s">
        <v>157</v>
      </c>
      <c r="W732" s="118" t="s">
        <v>102</v>
      </c>
      <c r="X732" s="23">
        <f t="shared" si="108"/>
        <v>-60</v>
      </c>
      <c r="Y732" s="24">
        <f t="shared" si="109"/>
        <v>-1.7508024511234317E-3</v>
      </c>
      <c r="Z732" s="25" t="str">
        <f t="shared" si="110"/>
        <v>Descargado</v>
      </c>
      <c r="AA732" s="25">
        <f t="shared" ca="1" si="111"/>
        <v>0.73958333333575865</v>
      </c>
      <c r="AB732" s="52"/>
    </row>
    <row r="733" spans="1:28" x14ac:dyDescent="0.25">
      <c r="A733" s="12">
        <v>727</v>
      </c>
      <c r="B733" s="26">
        <v>20922</v>
      </c>
      <c r="C733" s="27">
        <v>44816</v>
      </c>
      <c r="D733" s="28">
        <v>0.94652777777777775</v>
      </c>
      <c r="E733" s="29" t="s">
        <v>256</v>
      </c>
      <c r="F733" s="30" t="s">
        <v>106</v>
      </c>
      <c r="G733" s="31">
        <v>47900</v>
      </c>
      <c r="H733" s="31">
        <v>17710</v>
      </c>
      <c r="I733" s="19">
        <f t="shared" si="106"/>
        <v>30190</v>
      </c>
      <c r="J733" s="20">
        <f t="shared" si="112"/>
        <v>41837850</v>
      </c>
      <c r="K733" s="30" t="s">
        <v>55</v>
      </c>
      <c r="L733" s="32" t="s">
        <v>32</v>
      </c>
      <c r="M733" s="33">
        <v>36</v>
      </c>
      <c r="N733" s="55" t="str">
        <f t="shared" si="114"/>
        <v>T_A</v>
      </c>
      <c r="O733" s="34">
        <v>3510964</v>
      </c>
      <c r="P733" s="27">
        <v>44817</v>
      </c>
      <c r="Q733" s="36">
        <v>0.4465277777777778</v>
      </c>
      <c r="R733" s="37">
        <v>47700</v>
      </c>
      <c r="S733" s="37">
        <v>17530</v>
      </c>
      <c r="T733" s="21">
        <f t="shared" si="107"/>
        <v>30170</v>
      </c>
      <c r="U733" s="22">
        <f t="shared" si="113"/>
        <v>41802050</v>
      </c>
      <c r="V733" s="117" t="s">
        <v>157</v>
      </c>
      <c r="W733" s="118" t="s">
        <v>102</v>
      </c>
      <c r="X733" s="23">
        <f t="shared" si="108"/>
        <v>-20</v>
      </c>
      <c r="Y733" s="24">
        <f t="shared" si="109"/>
        <v>-6.6247101689301095E-4</v>
      </c>
      <c r="Z733" s="25" t="str">
        <f t="shared" si="110"/>
        <v>Descargado</v>
      </c>
      <c r="AA733" s="25">
        <f t="shared" ca="1" si="111"/>
        <v>0.5</v>
      </c>
      <c r="AB733" s="52"/>
    </row>
    <row r="734" spans="1:28" x14ac:dyDescent="0.25">
      <c r="A734" s="12">
        <v>728</v>
      </c>
      <c r="B734" s="26">
        <v>20923</v>
      </c>
      <c r="C734" s="27">
        <v>44816</v>
      </c>
      <c r="D734" s="28">
        <v>0.95277777777777783</v>
      </c>
      <c r="E734" s="29" t="s">
        <v>312</v>
      </c>
      <c r="F734" s="30" t="s">
        <v>106</v>
      </c>
      <c r="G734" s="31">
        <v>52140</v>
      </c>
      <c r="H734" s="31">
        <v>18070</v>
      </c>
      <c r="I734" s="19">
        <f t="shared" si="106"/>
        <v>34070</v>
      </c>
      <c r="J734" s="20">
        <f t="shared" si="112"/>
        <v>41871920</v>
      </c>
      <c r="K734" s="30" t="s">
        <v>55</v>
      </c>
      <c r="L734" s="32" t="s">
        <v>193</v>
      </c>
      <c r="M734" s="33">
        <v>37</v>
      </c>
      <c r="N734" s="55" t="str">
        <f t="shared" si="114"/>
        <v>T_A</v>
      </c>
      <c r="O734" s="34">
        <v>3511991</v>
      </c>
      <c r="P734" s="27">
        <v>44817</v>
      </c>
      <c r="Q734" s="36">
        <v>0.90138888888888891</v>
      </c>
      <c r="R734" s="37">
        <v>51940</v>
      </c>
      <c r="S734" s="37">
        <v>17950</v>
      </c>
      <c r="T734" s="21">
        <f t="shared" si="107"/>
        <v>33990</v>
      </c>
      <c r="U734" s="22">
        <f t="shared" si="113"/>
        <v>41836040</v>
      </c>
      <c r="V734" s="117" t="s">
        <v>157</v>
      </c>
      <c r="W734" s="118" t="s">
        <v>102</v>
      </c>
      <c r="X734" s="23">
        <f t="shared" si="108"/>
        <v>-80</v>
      </c>
      <c r="Y734" s="24">
        <f t="shared" si="109"/>
        <v>-2.348106838861168E-3</v>
      </c>
      <c r="Z734" s="25" t="str">
        <f t="shared" si="110"/>
        <v>Descargado</v>
      </c>
      <c r="AA734" s="25">
        <f t="shared" ca="1" si="111"/>
        <v>0.94861111111094942</v>
      </c>
      <c r="AB734" s="52"/>
    </row>
    <row r="735" spans="1:28" x14ac:dyDescent="0.25">
      <c r="A735" s="12">
        <v>729</v>
      </c>
      <c r="B735" s="26">
        <v>20924</v>
      </c>
      <c r="C735" s="27">
        <v>44816</v>
      </c>
      <c r="D735" s="28">
        <v>0.95972222222222225</v>
      </c>
      <c r="E735" s="29" t="s">
        <v>252</v>
      </c>
      <c r="F735" s="30" t="s">
        <v>106</v>
      </c>
      <c r="G735" s="31">
        <v>51580</v>
      </c>
      <c r="H735" s="31">
        <v>17740</v>
      </c>
      <c r="I735" s="19">
        <f t="shared" si="106"/>
        <v>33840</v>
      </c>
      <c r="J735" s="20">
        <f t="shared" si="112"/>
        <v>41905760</v>
      </c>
      <c r="K735" s="30" t="s">
        <v>55</v>
      </c>
      <c r="L735" s="32" t="s">
        <v>25</v>
      </c>
      <c r="M735" s="33">
        <v>37</v>
      </c>
      <c r="N735" s="55" t="str">
        <f t="shared" si="114"/>
        <v>T_A</v>
      </c>
      <c r="O735" s="34">
        <v>3511844</v>
      </c>
      <c r="P735" s="27">
        <v>44817</v>
      </c>
      <c r="Q735" s="36">
        <v>0.76180555555555562</v>
      </c>
      <c r="R735" s="37">
        <v>51800</v>
      </c>
      <c r="S735" s="37">
        <v>17990</v>
      </c>
      <c r="T735" s="21">
        <f t="shared" si="107"/>
        <v>33810</v>
      </c>
      <c r="U735" s="22">
        <f t="shared" si="113"/>
        <v>41869850</v>
      </c>
      <c r="V735" s="117" t="s">
        <v>157</v>
      </c>
      <c r="W735" s="118" t="s">
        <v>102</v>
      </c>
      <c r="X735" s="23">
        <f t="shared" si="108"/>
        <v>-30</v>
      </c>
      <c r="Y735" s="24">
        <f t="shared" si="109"/>
        <v>-8.8652482269503544E-4</v>
      </c>
      <c r="Z735" s="25" t="str">
        <f t="shared" si="110"/>
        <v>Descargado</v>
      </c>
      <c r="AA735" s="25">
        <f t="shared" ca="1" si="111"/>
        <v>0.80208333333575865</v>
      </c>
      <c r="AB735" s="52"/>
    </row>
    <row r="736" spans="1:28" x14ac:dyDescent="0.25">
      <c r="A736" s="12">
        <v>730</v>
      </c>
      <c r="B736" s="26">
        <v>20925</v>
      </c>
      <c r="C736" s="27">
        <v>44816</v>
      </c>
      <c r="D736" s="28">
        <v>0.96736111111111101</v>
      </c>
      <c r="E736" s="29" t="s">
        <v>279</v>
      </c>
      <c r="F736" s="30" t="s">
        <v>106</v>
      </c>
      <c r="G736" s="31">
        <v>52700</v>
      </c>
      <c r="H736" s="31">
        <v>19420</v>
      </c>
      <c r="I736" s="19">
        <f t="shared" si="106"/>
        <v>33280</v>
      </c>
      <c r="J736" s="20">
        <f t="shared" si="112"/>
        <v>41939040</v>
      </c>
      <c r="K736" s="30" t="s">
        <v>55</v>
      </c>
      <c r="L736" s="32" t="s">
        <v>25</v>
      </c>
      <c r="M736" s="33">
        <v>37</v>
      </c>
      <c r="N736" s="55" t="str">
        <f t="shared" si="114"/>
        <v>T_A</v>
      </c>
      <c r="O736" s="34">
        <v>3511604</v>
      </c>
      <c r="P736" s="27">
        <v>44817</v>
      </c>
      <c r="Q736" s="36">
        <v>0.68194444444444446</v>
      </c>
      <c r="R736" s="37">
        <v>52360</v>
      </c>
      <c r="S736" s="37">
        <v>19020</v>
      </c>
      <c r="T736" s="21">
        <f t="shared" si="107"/>
        <v>33340</v>
      </c>
      <c r="U736" s="22">
        <f t="shared" si="113"/>
        <v>41903190</v>
      </c>
      <c r="V736" s="117" t="s">
        <v>157</v>
      </c>
      <c r="W736" s="118" t="s">
        <v>102</v>
      </c>
      <c r="X736" s="23">
        <f t="shared" si="108"/>
        <v>60</v>
      </c>
      <c r="Y736" s="24">
        <f t="shared" si="109"/>
        <v>1.8028846153846155E-3</v>
      </c>
      <c r="Z736" s="25" t="str">
        <f t="shared" si="110"/>
        <v>Descargado</v>
      </c>
      <c r="AA736" s="25">
        <f t="shared" ca="1" si="111"/>
        <v>0.7145833333270275</v>
      </c>
      <c r="AB736" s="52"/>
    </row>
    <row r="737" spans="1:28" x14ac:dyDescent="0.25">
      <c r="A737" s="12">
        <v>731</v>
      </c>
      <c r="B737" s="26">
        <v>20926</v>
      </c>
      <c r="C737" s="27">
        <v>44816</v>
      </c>
      <c r="D737" s="28">
        <v>0.9770833333333333</v>
      </c>
      <c r="E737" s="29" t="s">
        <v>338</v>
      </c>
      <c r="F737" s="30" t="s">
        <v>106</v>
      </c>
      <c r="G737" s="31">
        <v>51880</v>
      </c>
      <c r="H737" s="31">
        <v>17670</v>
      </c>
      <c r="I737" s="19">
        <f t="shared" si="106"/>
        <v>34210</v>
      </c>
      <c r="J737" s="20">
        <f t="shared" si="112"/>
        <v>41973250</v>
      </c>
      <c r="K737" s="30" t="s">
        <v>55</v>
      </c>
      <c r="L737" s="32" t="s">
        <v>193</v>
      </c>
      <c r="M737" s="33">
        <v>37</v>
      </c>
      <c r="N737" s="55" t="str">
        <f t="shared" si="114"/>
        <v>T_A</v>
      </c>
      <c r="O737" s="34">
        <v>3512006</v>
      </c>
      <c r="P737" s="27">
        <v>44817</v>
      </c>
      <c r="Q737" s="36">
        <v>0.93541666666666667</v>
      </c>
      <c r="R737" s="37">
        <v>51940</v>
      </c>
      <c r="S737" s="37">
        <v>17620</v>
      </c>
      <c r="T737" s="21">
        <f t="shared" si="107"/>
        <v>34320</v>
      </c>
      <c r="U737" s="22">
        <f t="shared" si="113"/>
        <v>41937510</v>
      </c>
      <c r="V737" s="117" t="s">
        <v>157</v>
      </c>
      <c r="W737" s="118" t="s">
        <v>102</v>
      </c>
      <c r="X737" s="23">
        <f t="shared" si="108"/>
        <v>110</v>
      </c>
      <c r="Y737" s="24">
        <f t="shared" si="109"/>
        <v>3.2154340836012861E-3</v>
      </c>
      <c r="Z737" s="25" t="str">
        <f t="shared" si="110"/>
        <v>Descargado</v>
      </c>
      <c r="AA737" s="25">
        <f t="shared" ca="1" si="111"/>
        <v>0.95833333333575865</v>
      </c>
      <c r="AB737" s="52"/>
    </row>
    <row r="738" spans="1:28" x14ac:dyDescent="0.25">
      <c r="A738" s="12">
        <v>732</v>
      </c>
      <c r="B738" s="26">
        <v>20927</v>
      </c>
      <c r="C738" s="27">
        <v>44816</v>
      </c>
      <c r="D738" s="28">
        <v>0.98333333333333339</v>
      </c>
      <c r="E738" s="29" t="s">
        <v>188</v>
      </c>
      <c r="F738" s="30" t="s">
        <v>106</v>
      </c>
      <c r="G738" s="31">
        <v>52180</v>
      </c>
      <c r="H738" s="31">
        <v>18630</v>
      </c>
      <c r="I738" s="19">
        <f t="shared" si="106"/>
        <v>33550</v>
      </c>
      <c r="J738" s="20">
        <f t="shared" si="112"/>
        <v>42006800</v>
      </c>
      <c r="K738" s="30" t="s">
        <v>55</v>
      </c>
      <c r="L738" s="32" t="s">
        <v>25</v>
      </c>
      <c r="M738" s="33">
        <v>37</v>
      </c>
      <c r="N738" s="55" t="str">
        <f t="shared" si="114"/>
        <v>T_A</v>
      </c>
      <c r="O738" s="34">
        <v>3511585</v>
      </c>
      <c r="P738" s="27">
        <v>44817</v>
      </c>
      <c r="Q738" s="36">
        <v>0.67569444444444438</v>
      </c>
      <c r="R738" s="37">
        <v>52200</v>
      </c>
      <c r="S738" s="37">
        <v>18610</v>
      </c>
      <c r="T738" s="21">
        <f t="shared" si="107"/>
        <v>33590</v>
      </c>
      <c r="U738" s="22">
        <f t="shared" si="113"/>
        <v>41971100</v>
      </c>
      <c r="V738" s="117" t="s">
        <v>157</v>
      </c>
      <c r="W738" s="118" t="s">
        <v>102</v>
      </c>
      <c r="X738" s="23">
        <f t="shared" si="108"/>
        <v>40</v>
      </c>
      <c r="Y738" s="24">
        <f t="shared" si="109"/>
        <v>1.1922503725782414E-3</v>
      </c>
      <c r="Z738" s="25" t="str">
        <f t="shared" si="110"/>
        <v>Descargado</v>
      </c>
      <c r="AA738" s="25">
        <f t="shared" ca="1" si="111"/>
        <v>0.69236111111240461</v>
      </c>
      <c r="AB738" s="52"/>
    </row>
    <row r="739" spans="1:28" x14ac:dyDescent="0.25">
      <c r="A739" s="12">
        <v>733</v>
      </c>
      <c r="B739" s="26">
        <v>20928</v>
      </c>
      <c r="C739" s="27">
        <v>44816</v>
      </c>
      <c r="D739" s="28">
        <v>0.99236111111111114</v>
      </c>
      <c r="E739" s="29" t="s">
        <v>339</v>
      </c>
      <c r="F739" s="30" t="s">
        <v>106</v>
      </c>
      <c r="G739" s="31">
        <v>52120</v>
      </c>
      <c r="H739" s="31">
        <v>17640</v>
      </c>
      <c r="I739" s="19">
        <f t="shared" si="106"/>
        <v>34480</v>
      </c>
      <c r="J739" s="20">
        <f t="shared" si="112"/>
        <v>42041280</v>
      </c>
      <c r="K739" s="30" t="s">
        <v>55</v>
      </c>
      <c r="L739" s="32" t="s">
        <v>193</v>
      </c>
      <c r="M739" s="33">
        <v>37</v>
      </c>
      <c r="N739" s="55" t="str">
        <f t="shared" si="114"/>
        <v>T_A</v>
      </c>
      <c r="O739" s="34">
        <v>3512008</v>
      </c>
      <c r="P739" s="27">
        <v>44817</v>
      </c>
      <c r="Q739" s="36">
        <v>0.94513888888888886</v>
      </c>
      <c r="R739" s="37">
        <v>52080</v>
      </c>
      <c r="S739" s="37">
        <v>17690</v>
      </c>
      <c r="T739" s="21">
        <f t="shared" si="107"/>
        <v>34390</v>
      </c>
      <c r="U739" s="22">
        <f t="shared" si="113"/>
        <v>42005490</v>
      </c>
      <c r="V739" s="117" t="s">
        <v>157</v>
      </c>
      <c r="W739" s="118" t="s">
        <v>102</v>
      </c>
      <c r="X739" s="23">
        <f t="shared" si="108"/>
        <v>-90</v>
      </c>
      <c r="Y739" s="24">
        <f t="shared" si="109"/>
        <v>-2.6102088167053363E-3</v>
      </c>
      <c r="Z739" s="25" t="str">
        <f t="shared" si="110"/>
        <v>Descargado</v>
      </c>
      <c r="AA739" s="25">
        <f t="shared" ca="1" si="111"/>
        <v>0.95277777778392192</v>
      </c>
      <c r="AB739" s="52"/>
    </row>
    <row r="740" spans="1:28" x14ac:dyDescent="0.25">
      <c r="A740" s="12">
        <v>734</v>
      </c>
      <c r="B740" s="26">
        <v>20929</v>
      </c>
      <c r="C740" s="27">
        <v>44817</v>
      </c>
      <c r="D740" s="28">
        <v>7.2222222222222229E-2</v>
      </c>
      <c r="E740" s="29" t="s">
        <v>246</v>
      </c>
      <c r="F740" s="30" t="s">
        <v>106</v>
      </c>
      <c r="G740" s="31">
        <v>52400</v>
      </c>
      <c r="H740" s="31">
        <v>17160</v>
      </c>
      <c r="I740" s="19">
        <f t="shared" si="106"/>
        <v>35240</v>
      </c>
      <c r="J740" s="20">
        <f t="shared" si="112"/>
        <v>42076520</v>
      </c>
      <c r="K740" s="30" t="s">
        <v>55</v>
      </c>
      <c r="L740" s="32" t="s">
        <v>193</v>
      </c>
      <c r="M740" s="33">
        <v>37</v>
      </c>
      <c r="N740" s="55" t="str">
        <f t="shared" si="114"/>
        <v>T_A</v>
      </c>
      <c r="O740" s="34">
        <v>3512009</v>
      </c>
      <c r="P740" s="27">
        <v>44817</v>
      </c>
      <c r="Q740" s="36">
        <v>0.95486111111111116</v>
      </c>
      <c r="R740" s="37">
        <v>52300</v>
      </c>
      <c r="S740" s="37">
        <v>17110</v>
      </c>
      <c r="T740" s="21">
        <f t="shared" si="107"/>
        <v>35190</v>
      </c>
      <c r="U740" s="22">
        <f t="shared" si="113"/>
        <v>42040680</v>
      </c>
      <c r="V740" s="117" t="s">
        <v>157</v>
      </c>
      <c r="W740" s="118" t="s">
        <v>102</v>
      </c>
      <c r="X740" s="23">
        <f t="shared" si="108"/>
        <v>-50</v>
      </c>
      <c r="Y740" s="24">
        <f t="shared" si="109"/>
        <v>-1.4188422247446084E-3</v>
      </c>
      <c r="Z740" s="25" t="str">
        <f t="shared" si="110"/>
        <v>Descargado</v>
      </c>
      <c r="AA740" s="25">
        <f t="shared" ca="1" si="111"/>
        <v>0.882638888884685</v>
      </c>
      <c r="AB740" s="52"/>
    </row>
    <row r="741" spans="1:28" x14ac:dyDescent="0.25">
      <c r="A741" s="12">
        <v>735</v>
      </c>
      <c r="B741" s="26">
        <v>20930</v>
      </c>
      <c r="C741" s="27">
        <v>44817</v>
      </c>
      <c r="D741" s="28">
        <v>8.1944444444444445E-2</v>
      </c>
      <c r="E741" s="29" t="s">
        <v>200</v>
      </c>
      <c r="F741" s="30" t="s">
        <v>106</v>
      </c>
      <c r="G741" s="31">
        <v>48700</v>
      </c>
      <c r="H741" s="31">
        <v>18250</v>
      </c>
      <c r="I741" s="19">
        <f t="shared" si="106"/>
        <v>30450</v>
      </c>
      <c r="J741" s="20">
        <f t="shared" si="112"/>
        <v>42106970</v>
      </c>
      <c r="K741" s="30" t="s">
        <v>55</v>
      </c>
      <c r="L741" s="32" t="s">
        <v>32</v>
      </c>
      <c r="M741" s="33">
        <v>36</v>
      </c>
      <c r="N741" s="55" t="str">
        <f t="shared" si="114"/>
        <v>T_A</v>
      </c>
      <c r="O741" s="34">
        <v>3511504</v>
      </c>
      <c r="P741" s="27">
        <v>44817</v>
      </c>
      <c r="Q741" s="36">
        <v>0.66249999999999998</v>
      </c>
      <c r="R741" s="37">
        <v>48340</v>
      </c>
      <c r="S741" s="37">
        <v>17910</v>
      </c>
      <c r="T741" s="21">
        <f t="shared" si="107"/>
        <v>30430</v>
      </c>
      <c r="U741" s="22">
        <f t="shared" si="113"/>
        <v>42071110</v>
      </c>
      <c r="V741" s="117" t="s">
        <v>157</v>
      </c>
      <c r="W741" s="118" t="s">
        <v>102</v>
      </c>
      <c r="X741" s="23">
        <f t="shared" si="108"/>
        <v>-20</v>
      </c>
      <c r="Y741" s="24">
        <f t="shared" si="109"/>
        <v>-6.5681444991789822E-4</v>
      </c>
      <c r="Z741" s="25" t="str">
        <f t="shared" si="110"/>
        <v>Descargado</v>
      </c>
      <c r="AA741" s="25">
        <f t="shared" ca="1" si="111"/>
        <v>0.58055555555620231</v>
      </c>
      <c r="AB741" s="52"/>
    </row>
    <row r="742" spans="1:28" x14ac:dyDescent="0.25">
      <c r="A742" s="12">
        <v>736</v>
      </c>
      <c r="B742" s="26">
        <v>20931</v>
      </c>
      <c r="C742" s="27">
        <v>44817</v>
      </c>
      <c r="D742" s="28">
        <v>9.8611111111111108E-2</v>
      </c>
      <c r="E742" s="29" t="s">
        <v>195</v>
      </c>
      <c r="F742" s="30" t="s">
        <v>106</v>
      </c>
      <c r="G742" s="31">
        <v>51480</v>
      </c>
      <c r="H742" s="31">
        <v>17330</v>
      </c>
      <c r="I742" s="19">
        <f t="shared" si="106"/>
        <v>34150</v>
      </c>
      <c r="J742" s="20">
        <f t="shared" si="112"/>
        <v>42141120</v>
      </c>
      <c r="K742" s="30" t="s">
        <v>55</v>
      </c>
      <c r="L742" s="32" t="s">
        <v>193</v>
      </c>
      <c r="M742" s="33">
        <v>37</v>
      </c>
      <c r="N742" s="55" t="str">
        <f t="shared" si="114"/>
        <v>T_A</v>
      </c>
      <c r="O742" s="34">
        <v>3511986</v>
      </c>
      <c r="P742" s="27">
        <v>44817</v>
      </c>
      <c r="Q742" s="36">
        <v>0.89097222222222217</v>
      </c>
      <c r="R742" s="37">
        <v>51580</v>
      </c>
      <c r="S742" s="37">
        <v>17300</v>
      </c>
      <c r="T742" s="21">
        <f t="shared" si="107"/>
        <v>34280</v>
      </c>
      <c r="U742" s="22">
        <f t="shared" si="113"/>
        <v>42105390</v>
      </c>
      <c r="V742" s="117" t="s">
        <v>157</v>
      </c>
      <c r="W742" s="118" t="s">
        <v>102</v>
      </c>
      <c r="X742" s="23">
        <f t="shared" si="108"/>
        <v>130</v>
      </c>
      <c r="Y742" s="24">
        <f t="shared" si="109"/>
        <v>3.8067349926793558E-3</v>
      </c>
      <c r="Z742" s="25" t="str">
        <f t="shared" si="110"/>
        <v>Descargado</v>
      </c>
      <c r="AA742" s="25">
        <f t="shared" ca="1" si="111"/>
        <v>0.79236111111094942</v>
      </c>
      <c r="AB742" s="52"/>
    </row>
    <row r="743" spans="1:28" x14ac:dyDescent="0.25">
      <c r="A743" s="12">
        <v>737</v>
      </c>
      <c r="B743" s="26">
        <v>20932</v>
      </c>
      <c r="C743" s="27">
        <v>44817</v>
      </c>
      <c r="D743" s="28">
        <v>0.10902777777777778</v>
      </c>
      <c r="E743" s="29" t="s">
        <v>298</v>
      </c>
      <c r="F743" s="30" t="s">
        <v>106</v>
      </c>
      <c r="G743" s="31">
        <v>48620</v>
      </c>
      <c r="H743" s="31">
        <v>18120</v>
      </c>
      <c r="I743" s="19">
        <f t="shared" si="106"/>
        <v>30500</v>
      </c>
      <c r="J743" s="20">
        <f t="shared" si="112"/>
        <v>42171620</v>
      </c>
      <c r="K743" s="30" t="s">
        <v>55</v>
      </c>
      <c r="L743" s="32" t="s">
        <v>32</v>
      </c>
      <c r="M743" s="33">
        <v>37</v>
      </c>
      <c r="N743" s="55" t="str">
        <f t="shared" si="114"/>
        <v>T_A</v>
      </c>
      <c r="O743" s="34">
        <v>3511644</v>
      </c>
      <c r="P743" s="27">
        <v>44817</v>
      </c>
      <c r="Q743" s="36">
        <v>0.68819444444444444</v>
      </c>
      <c r="R743" s="37">
        <v>48420</v>
      </c>
      <c r="S743" s="37">
        <v>17790</v>
      </c>
      <c r="T743" s="21">
        <f t="shared" si="107"/>
        <v>30630</v>
      </c>
      <c r="U743" s="22">
        <f t="shared" si="113"/>
        <v>42136020</v>
      </c>
      <c r="V743" s="117" t="s">
        <v>157</v>
      </c>
      <c r="W743" s="118" t="s">
        <v>102</v>
      </c>
      <c r="X743" s="23">
        <f t="shared" si="108"/>
        <v>130</v>
      </c>
      <c r="Y743" s="24">
        <f t="shared" si="109"/>
        <v>4.2622950819672135E-3</v>
      </c>
      <c r="Z743" s="25" t="str">
        <f t="shared" si="110"/>
        <v>Descargado</v>
      </c>
      <c r="AA743" s="25">
        <f t="shared" ca="1" si="111"/>
        <v>0.57916666667006211</v>
      </c>
      <c r="AB743" s="52"/>
    </row>
    <row r="744" spans="1:28" x14ac:dyDescent="0.25">
      <c r="A744" s="12">
        <v>738</v>
      </c>
      <c r="B744" s="26">
        <v>20933</v>
      </c>
      <c r="C744" s="27">
        <v>44817</v>
      </c>
      <c r="D744" s="28">
        <v>0.12569444444444444</v>
      </c>
      <c r="E744" s="29" t="s">
        <v>155</v>
      </c>
      <c r="F744" s="30" t="s">
        <v>106</v>
      </c>
      <c r="G744" s="31">
        <v>52080</v>
      </c>
      <c r="H744" s="31">
        <v>18520</v>
      </c>
      <c r="I744" s="19">
        <f t="shared" si="106"/>
        <v>33560</v>
      </c>
      <c r="J744" s="20">
        <f t="shared" si="112"/>
        <v>42205180</v>
      </c>
      <c r="K744" s="30" t="s">
        <v>55</v>
      </c>
      <c r="L744" s="32" t="s">
        <v>32</v>
      </c>
      <c r="M744" s="33">
        <v>36</v>
      </c>
      <c r="N744" s="55" t="str">
        <f t="shared" si="114"/>
        <v>T_A</v>
      </c>
      <c r="O744" s="34">
        <v>3511124</v>
      </c>
      <c r="P744" s="27">
        <v>44817</v>
      </c>
      <c r="Q744" s="36">
        <v>0.51180555555555551</v>
      </c>
      <c r="R744" s="37">
        <v>52040</v>
      </c>
      <c r="S744" s="37">
        <v>18360</v>
      </c>
      <c r="T744" s="21">
        <f t="shared" si="107"/>
        <v>33680</v>
      </c>
      <c r="U744" s="22">
        <f t="shared" si="113"/>
        <v>42169700</v>
      </c>
      <c r="V744" s="117" t="s">
        <v>157</v>
      </c>
      <c r="W744" s="118" t="s">
        <v>102</v>
      </c>
      <c r="X744" s="23">
        <f t="shared" si="108"/>
        <v>120</v>
      </c>
      <c r="Y744" s="24">
        <f t="shared" si="109"/>
        <v>3.5756853396901071E-3</v>
      </c>
      <c r="Z744" s="25" t="str">
        <f t="shared" si="110"/>
        <v>Descargado</v>
      </c>
      <c r="AA744" s="25">
        <f t="shared" ca="1" si="111"/>
        <v>0.38611111111094942</v>
      </c>
      <c r="AB744" s="52"/>
    </row>
    <row r="745" spans="1:28" x14ac:dyDescent="0.25">
      <c r="A745" s="12">
        <v>739</v>
      </c>
      <c r="B745" s="26">
        <v>20934</v>
      </c>
      <c r="C745" s="27">
        <v>44817</v>
      </c>
      <c r="D745" s="28">
        <v>0.12847222222222224</v>
      </c>
      <c r="E745" s="29" t="s">
        <v>211</v>
      </c>
      <c r="F745" s="30" t="s">
        <v>106</v>
      </c>
      <c r="G745" s="31">
        <v>51740</v>
      </c>
      <c r="H745" s="31">
        <v>17620</v>
      </c>
      <c r="I745" s="19">
        <f t="shared" si="106"/>
        <v>34120</v>
      </c>
      <c r="J745" s="20">
        <f t="shared" si="112"/>
        <v>42239300</v>
      </c>
      <c r="K745" s="30" t="s">
        <v>55</v>
      </c>
      <c r="L745" s="32" t="s">
        <v>193</v>
      </c>
      <c r="M745" s="33">
        <v>37</v>
      </c>
      <c r="N745" s="55" t="str">
        <f t="shared" si="114"/>
        <v>T_A</v>
      </c>
      <c r="O745" s="34">
        <v>3511985</v>
      </c>
      <c r="P745" s="27">
        <v>44817</v>
      </c>
      <c r="Q745" s="36">
        <v>0.88750000000000007</v>
      </c>
      <c r="R745" s="37">
        <v>51760</v>
      </c>
      <c r="S745" s="37">
        <v>17660</v>
      </c>
      <c r="T745" s="21">
        <f t="shared" si="107"/>
        <v>34100</v>
      </c>
      <c r="U745" s="22">
        <f t="shared" si="113"/>
        <v>42203800</v>
      </c>
      <c r="V745" s="117" t="s">
        <v>157</v>
      </c>
      <c r="W745" s="118" t="s">
        <v>102</v>
      </c>
      <c r="X745" s="23">
        <f t="shared" si="108"/>
        <v>-20</v>
      </c>
      <c r="Y745" s="24">
        <f t="shared" si="109"/>
        <v>-5.8616647127784287E-4</v>
      </c>
      <c r="Z745" s="25" t="str">
        <f t="shared" si="110"/>
        <v>Descargado</v>
      </c>
      <c r="AA745" s="25">
        <f t="shared" ca="1" si="111"/>
        <v>0.75902777777810115</v>
      </c>
      <c r="AB745" s="52"/>
    </row>
    <row r="746" spans="1:28" x14ac:dyDescent="0.25">
      <c r="A746" s="12">
        <v>740</v>
      </c>
      <c r="B746" s="26">
        <v>20935</v>
      </c>
      <c r="C746" s="27">
        <v>44817</v>
      </c>
      <c r="D746" s="28">
        <v>0.14097222222222222</v>
      </c>
      <c r="E746" s="29" t="s">
        <v>180</v>
      </c>
      <c r="F746" s="30" t="s">
        <v>106</v>
      </c>
      <c r="G746" s="31">
        <v>48920</v>
      </c>
      <c r="H746" s="31">
        <v>17380</v>
      </c>
      <c r="I746" s="19">
        <f t="shared" si="106"/>
        <v>31540</v>
      </c>
      <c r="J746" s="20">
        <f t="shared" si="112"/>
        <v>42270840</v>
      </c>
      <c r="K746" s="30" t="s">
        <v>55</v>
      </c>
      <c r="L746" s="32" t="s">
        <v>32</v>
      </c>
      <c r="M746" s="33">
        <v>37</v>
      </c>
      <c r="N746" s="55" t="str">
        <f t="shared" si="114"/>
        <v>T_A</v>
      </c>
      <c r="O746" s="34">
        <v>3511485</v>
      </c>
      <c r="P746" s="27">
        <v>44817</v>
      </c>
      <c r="Q746" s="36">
        <v>0.65763888888888888</v>
      </c>
      <c r="R746" s="37">
        <v>48920</v>
      </c>
      <c r="S746" s="37">
        <v>17200</v>
      </c>
      <c r="T746" s="21">
        <f t="shared" si="107"/>
        <v>31720</v>
      </c>
      <c r="U746" s="22">
        <f t="shared" si="113"/>
        <v>42235520</v>
      </c>
      <c r="V746" s="117" t="s">
        <v>157</v>
      </c>
      <c r="W746" s="118" t="s">
        <v>102</v>
      </c>
      <c r="X746" s="23">
        <f t="shared" si="108"/>
        <v>180</v>
      </c>
      <c r="Y746" s="24">
        <f t="shared" si="109"/>
        <v>5.7070386810399495E-3</v>
      </c>
      <c r="Z746" s="25" t="str">
        <f t="shared" si="110"/>
        <v>Descargado</v>
      </c>
      <c r="AA746" s="25">
        <f t="shared" ca="1" si="111"/>
        <v>0.51666666666278616</v>
      </c>
      <c r="AB746" s="52"/>
    </row>
    <row r="747" spans="1:28" x14ac:dyDescent="0.25">
      <c r="A747" s="12">
        <v>741</v>
      </c>
      <c r="B747" s="26">
        <v>20936</v>
      </c>
      <c r="C747" s="27">
        <v>44817</v>
      </c>
      <c r="D747" s="28">
        <v>0.15277777777777776</v>
      </c>
      <c r="E747" s="29" t="s">
        <v>137</v>
      </c>
      <c r="F747" s="30" t="s">
        <v>106</v>
      </c>
      <c r="G747" s="31">
        <v>48180</v>
      </c>
      <c r="H747" s="31">
        <v>17750</v>
      </c>
      <c r="I747" s="19">
        <f t="shared" si="106"/>
        <v>30430</v>
      </c>
      <c r="J747" s="20">
        <f t="shared" si="112"/>
        <v>42301270</v>
      </c>
      <c r="K747" s="30" t="s">
        <v>55</v>
      </c>
      <c r="L747" s="32" t="s">
        <v>32</v>
      </c>
      <c r="M747" s="33">
        <v>37</v>
      </c>
      <c r="N747" s="55" t="str">
        <f t="shared" si="114"/>
        <v>T_A</v>
      </c>
      <c r="O747" s="34">
        <v>3511424</v>
      </c>
      <c r="P747" s="27">
        <v>44817</v>
      </c>
      <c r="Q747" s="36">
        <v>0.63750000000000007</v>
      </c>
      <c r="R747" s="37">
        <v>48200</v>
      </c>
      <c r="S747" s="37">
        <v>17820</v>
      </c>
      <c r="T747" s="21">
        <f t="shared" si="107"/>
        <v>30380</v>
      </c>
      <c r="U747" s="22">
        <f t="shared" si="113"/>
        <v>42265900</v>
      </c>
      <c r="V747" s="117" t="s">
        <v>157</v>
      </c>
      <c r="W747" s="118" t="s">
        <v>102</v>
      </c>
      <c r="X747" s="23">
        <f t="shared" si="108"/>
        <v>-50</v>
      </c>
      <c r="Y747" s="24">
        <f t="shared" si="109"/>
        <v>-1.6431153466973381E-3</v>
      </c>
      <c r="Z747" s="25" t="str">
        <f t="shared" si="110"/>
        <v>Descargado</v>
      </c>
      <c r="AA747" s="25">
        <f t="shared" ca="1" si="111"/>
        <v>0.48472222221607808</v>
      </c>
      <c r="AB747" s="52"/>
    </row>
    <row r="748" spans="1:28" x14ac:dyDescent="0.25">
      <c r="A748" s="12">
        <v>742</v>
      </c>
      <c r="B748" s="26">
        <v>20937</v>
      </c>
      <c r="C748" s="27">
        <v>44817</v>
      </c>
      <c r="D748" s="28">
        <v>0.16527777777777777</v>
      </c>
      <c r="E748" s="29" t="s">
        <v>288</v>
      </c>
      <c r="F748" s="30" t="s">
        <v>106</v>
      </c>
      <c r="G748" s="31">
        <v>48840</v>
      </c>
      <c r="H748" s="31">
        <v>17330</v>
      </c>
      <c r="I748" s="19">
        <f t="shared" si="106"/>
        <v>31510</v>
      </c>
      <c r="J748" s="20">
        <f t="shared" si="112"/>
        <v>42332780</v>
      </c>
      <c r="K748" s="30" t="s">
        <v>55</v>
      </c>
      <c r="L748" s="32" t="s">
        <v>32</v>
      </c>
      <c r="M748" s="33">
        <v>37</v>
      </c>
      <c r="N748" s="55" t="str">
        <f t="shared" si="114"/>
        <v>T_A</v>
      </c>
      <c r="O748" s="34">
        <v>3511624</v>
      </c>
      <c r="P748" s="27">
        <v>44817</v>
      </c>
      <c r="Q748" s="36">
        <v>0.68263888888888891</v>
      </c>
      <c r="R748" s="37">
        <v>48680</v>
      </c>
      <c r="S748" s="37">
        <v>17160</v>
      </c>
      <c r="T748" s="21">
        <f t="shared" si="107"/>
        <v>31520</v>
      </c>
      <c r="U748" s="22">
        <f t="shared" si="113"/>
        <v>42297420</v>
      </c>
      <c r="V748" s="117" t="s">
        <v>157</v>
      </c>
      <c r="W748" s="118" t="s">
        <v>102</v>
      </c>
      <c r="X748" s="23">
        <f t="shared" si="108"/>
        <v>10</v>
      </c>
      <c r="Y748" s="24">
        <f t="shared" si="109"/>
        <v>3.1735956839098697E-4</v>
      </c>
      <c r="Z748" s="25" t="str">
        <f t="shared" si="110"/>
        <v>Descargado</v>
      </c>
      <c r="AA748" s="25">
        <f t="shared" ca="1" si="111"/>
        <v>0.51736111110949423</v>
      </c>
      <c r="AB748" s="52"/>
    </row>
    <row r="749" spans="1:28" x14ac:dyDescent="0.25">
      <c r="A749" s="12">
        <v>743</v>
      </c>
      <c r="B749" s="26">
        <v>20938</v>
      </c>
      <c r="C749" s="27">
        <v>44817</v>
      </c>
      <c r="D749" s="28">
        <v>0.16944444444444443</v>
      </c>
      <c r="E749" s="29" t="s">
        <v>164</v>
      </c>
      <c r="F749" s="30" t="s">
        <v>106</v>
      </c>
      <c r="G749" s="31">
        <v>48300</v>
      </c>
      <c r="H749" s="31">
        <v>17320</v>
      </c>
      <c r="I749" s="19">
        <f t="shared" si="106"/>
        <v>30980</v>
      </c>
      <c r="J749" s="20">
        <f t="shared" si="112"/>
        <v>42363760</v>
      </c>
      <c r="K749" s="30" t="s">
        <v>55</v>
      </c>
      <c r="L749" s="32" t="s">
        <v>32</v>
      </c>
      <c r="M749" s="33">
        <v>37</v>
      </c>
      <c r="N749" s="55" t="str">
        <f t="shared" si="114"/>
        <v>T_A</v>
      </c>
      <c r="O749" s="34">
        <v>3512205</v>
      </c>
      <c r="P749" s="27">
        <v>44818</v>
      </c>
      <c r="Q749" s="36">
        <v>0.36874999999999997</v>
      </c>
      <c r="R749" s="37">
        <v>48080</v>
      </c>
      <c r="S749" s="37">
        <v>17140</v>
      </c>
      <c r="T749" s="21">
        <f t="shared" si="107"/>
        <v>30940</v>
      </c>
      <c r="U749" s="22">
        <f t="shared" si="113"/>
        <v>42328360</v>
      </c>
      <c r="V749" s="117" t="s">
        <v>157</v>
      </c>
      <c r="W749" s="118" t="s">
        <v>102</v>
      </c>
      <c r="X749" s="23">
        <f t="shared" si="108"/>
        <v>-40</v>
      </c>
      <c r="Y749" s="24">
        <f t="shared" si="109"/>
        <v>-1.2911555842479018E-3</v>
      </c>
      <c r="Z749" s="25" t="str">
        <f t="shared" si="110"/>
        <v>Descargado</v>
      </c>
      <c r="AA749" s="25">
        <f t="shared" ca="1" si="111"/>
        <v>1.1993055555576575</v>
      </c>
      <c r="AB749" s="52"/>
    </row>
    <row r="750" spans="1:28" x14ac:dyDescent="0.25">
      <c r="A750" s="12">
        <v>744</v>
      </c>
      <c r="B750" s="26">
        <v>20939</v>
      </c>
      <c r="C750" s="27">
        <v>44817</v>
      </c>
      <c r="D750" s="28">
        <v>0.18472222222222223</v>
      </c>
      <c r="E750" s="29" t="s">
        <v>236</v>
      </c>
      <c r="F750" s="30" t="s">
        <v>106</v>
      </c>
      <c r="G750" s="31">
        <v>48960</v>
      </c>
      <c r="H750" s="31">
        <v>17630</v>
      </c>
      <c r="I750" s="19">
        <f t="shared" si="106"/>
        <v>31330</v>
      </c>
      <c r="J750" s="20">
        <f t="shared" si="112"/>
        <v>42395090</v>
      </c>
      <c r="K750" s="30" t="s">
        <v>55</v>
      </c>
      <c r="L750" s="32" t="s">
        <v>32</v>
      </c>
      <c r="M750" s="33">
        <v>37</v>
      </c>
      <c r="N750" s="55" t="str">
        <f t="shared" si="114"/>
        <v>T_A</v>
      </c>
      <c r="O750" s="34">
        <v>3514044</v>
      </c>
      <c r="P750" s="27">
        <v>44818</v>
      </c>
      <c r="Q750" s="36">
        <v>0.86249999999999993</v>
      </c>
      <c r="R750" s="37">
        <v>48900</v>
      </c>
      <c r="S750" s="37">
        <v>17460</v>
      </c>
      <c r="T750" s="21">
        <f t="shared" si="107"/>
        <v>31440</v>
      </c>
      <c r="U750" s="22">
        <f t="shared" si="113"/>
        <v>42359800</v>
      </c>
      <c r="V750" s="117" t="s">
        <v>157</v>
      </c>
      <c r="W750" s="118" t="s">
        <v>102</v>
      </c>
      <c r="X750" s="23">
        <f t="shared" si="108"/>
        <v>110</v>
      </c>
      <c r="Y750" s="24">
        <f t="shared" si="109"/>
        <v>3.5110118097669966E-3</v>
      </c>
      <c r="Z750" s="25" t="str">
        <f t="shared" si="110"/>
        <v>Descargado</v>
      </c>
      <c r="AA750" s="25">
        <f t="shared" ca="1" si="111"/>
        <v>1.6777777777824667</v>
      </c>
      <c r="AB750" s="52"/>
    </row>
    <row r="751" spans="1:28" x14ac:dyDescent="0.25">
      <c r="A751" s="12">
        <v>745</v>
      </c>
      <c r="B751" s="26">
        <v>20940</v>
      </c>
      <c r="C751" s="27">
        <v>44817</v>
      </c>
      <c r="D751" s="28">
        <v>0.19097222222222221</v>
      </c>
      <c r="E751" s="29" t="s">
        <v>227</v>
      </c>
      <c r="F751" s="30" t="s">
        <v>106</v>
      </c>
      <c r="G751" s="31">
        <v>51700</v>
      </c>
      <c r="H751" s="31">
        <v>18160</v>
      </c>
      <c r="I751" s="19">
        <f t="shared" si="106"/>
        <v>33540</v>
      </c>
      <c r="J751" s="20">
        <f t="shared" si="112"/>
        <v>42428630</v>
      </c>
      <c r="K751" s="30" t="s">
        <v>55</v>
      </c>
      <c r="L751" s="32" t="s">
        <v>25</v>
      </c>
      <c r="M751" s="33">
        <v>37</v>
      </c>
      <c r="N751" s="55" t="str">
        <f t="shared" si="114"/>
        <v>T_A</v>
      </c>
      <c r="O751" s="34">
        <v>3511784</v>
      </c>
      <c r="P751" s="27">
        <v>44817</v>
      </c>
      <c r="Q751" s="36">
        <v>0.73749999999999993</v>
      </c>
      <c r="R751" s="37">
        <v>51420</v>
      </c>
      <c r="S751" s="37">
        <v>17980</v>
      </c>
      <c r="T751" s="21">
        <f t="shared" si="107"/>
        <v>33440</v>
      </c>
      <c r="U751" s="22">
        <f t="shared" si="113"/>
        <v>42393240</v>
      </c>
      <c r="V751" s="117" t="s">
        <v>157</v>
      </c>
      <c r="W751" s="118" t="s">
        <v>102</v>
      </c>
      <c r="X751" s="23">
        <f t="shared" si="108"/>
        <v>-100</v>
      </c>
      <c r="Y751" s="24">
        <f t="shared" si="109"/>
        <v>-2.9815146094215863E-3</v>
      </c>
      <c r="Z751" s="25" t="str">
        <f t="shared" si="110"/>
        <v>Descargado</v>
      </c>
      <c r="AA751" s="25">
        <f t="shared" ca="1" si="111"/>
        <v>0.54652777778392192</v>
      </c>
      <c r="AB751" s="52"/>
    </row>
    <row r="752" spans="1:28" x14ac:dyDescent="0.25">
      <c r="A752" s="12">
        <v>746</v>
      </c>
      <c r="B752" s="26">
        <v>20941</v>
      </c>
      <c r="C752" s="27">
        <v>44817</v>
      </c>
      <c r="D752" s="28">
        <v>0.21041666666666667</v>
      </c>
      <c r="E752" s="29" t="s">
        <v>330</v>
      </c>
      <c r="F752" s="30" t="s">
        <v>106</v>
      </c>
      <c r="G752" s="31">
        <v>52180</v>
      </c>
      <c r="H752" s="31">
        <v>18100</v>
      </c>
      <c r="I752" s="19">
        <f t="shared" si="106"/>
        <v>34080</v>
      </c>
      <c r="J752" s="20">
        <f t="shared" si="112"/>
        <v>42462710</v>
      </c>
      <c r="K752" s="30" t="s">
        <v>55</v>
      </c>
      <c r="L752" s="32" t="s">
        <v>32</v>
      </c>
      <c r="M752" s="33">
        <v>37</v>
      </c>
      <c r="N752" s="55" t="str">
        <f t="shared" si="114"/>
        <v>T_A</v>
      </c>
      <c r="O752" s="34">
        <v>3511971</v>
      </c>
      <c r="P752" s="27">
        <v>44817</v>
      </c>
      <c r="Q752" s="36">
        <v>0.875</v>
      </c>
      <c r="R752" s="37">
        <v>52020</v>
      </c>
      <c r="S752" s="37">
        <v>17880</v>
      </c>
      <c r="T752" s="21">
        <f t="shared" si="107"/>
        <v>34140</v>
      </c>
      <c r="U752" s="22">
        <f t="shared" si="113"/>
        <v>42427380</v>
      </c>
      <c r="V752" s="117" t="s">
        <v>157</v>
      </c>
      <c r="W752" s="118" t="s">
        <v>102</v>
      </c>
      <c r="X752" s="23">
        <f t="shared" si="108"/>
        <v>60</v>
      </c>
      <c r="Y752" s="24">
        <f t="shared" si="109"/>
        <v>1.7605633802816902E-3</v>
      </c>
      <c r="Z752" s="25" t="str">
        <f t="shared" si="110"/>
        <v>Descargado</v>
      </c>
      <c r="AA752" s="25">
        <f t="shared" ca="1" si="111"/>
        <v>0.66458333333139308</v>
      </c>
      <c r="AB752" s="52"/>
    </row>
    <row r="753" spans="1:28" x14ac:dyDescent="0.25">
      <c r="A753" s="12">
        <v>747</v>
      </c>
      <c r="B753" s="26">
        <v>20942</v>
      </c>
      <c r="C753" s="27">
        <v>44817</v>
      </c>
      <c r="D753" s="28">
        <v>0.22569444444444445</v>
      </c>
      <c r="E753" s="29" t="s">
        <v>160</v>
      </c>
      <c r="F753" s="30" t="s">
        <v>106</v>
      </c>
      <c r="G753" s="31">
        <v>51720</v>
      </c>
      <c r="H753" s="31">
        <v>17180</v>
      </c>
      <c r="I753" s="19">
        <f t="shared" si="106"/>
        <v>34540</v>
      </c>
      <c r="J753" s="20">
        <f t="shared" si="112"/>
        <v>42497250</v>
      </c>
      <c r="K753" s="30" t="s">
        <v>55</v>
      </c>
      <c r="L753" s="32" t="s">
        <v>33</v>
      </c>
      <c r="M753" s="33">
        <v>37</v>
      </c>
      <c r="N753" s="55" t="str">
        <f t="shared" si="114"/>
        <v>T_A</v>
      </c>
      <c r="O753" s="34">
        <v>3511786</v>
      </c>
      <c r="P753" s="27">
        <v>44817</v>
      </c>
      <c r="Q753" s="36">
        <v>0.74444444444444446</v>
      </c>
      <c r="R753" s="37">
        <v>51800</v>
      </c>
      <c r="S753" s="37">
        <v>17170</v>
      </c>
      <c r="T753" s="21">
        <f t="shared" si="107"/>
        <v>34630</v>
      </c>
      <c r="U753" s="22">
        <f t="shared" si="113"/>
        <v>42462010</v>
      </c>
      <c r="V753" s="117" t="s">
        <v>157</v>
      </c>
      <c r="W753" s="118" t="s">
        <v>102</v>
      </c>
      <c r="X753" s="23">
        <f t="shared" si="108"/>
        <v>90</v>
      </c>
      <c r="Y753" s="24">
        <f t="shared" si="109"/>
        <v>2.6056745801968733E-3</v>
      </c>
      <c r="Z753" s="25" t="str">
        <f t="shared" si="110"/>
        <v>Descargado</v>
      </c>
      <c r="AA753" s="25">
        <f t="shared" ca="1" si="111"/>
        <v>0.51874999999563443</v>
      </c>
      <c r="AB753" s="52"/>
    </row>
    <row r="754" spans="1:28" x14ac:dyDescent="0.25">
      <c r="A754" s="12">
        <v>748</v>
      </c>
      <c r="B754" s="26">
        <v>20943</v>
      </c>
      <c r="C754" s="27">
        <v>44817</v>
      </c>
      <c r="D754" s="28">
        <v>0.21805555555555556</v>
      </c>
      <c r="E754" s="29" t="s">
        <v>344</v>
      </c>
      <c r="F754" s="30" t="s">
        <v>106</v>
      </c>
      <c r="G754" s="31">
        <v>52260</v>
      </c>
      <c r="H754" s="31">
        <v>18300</v>
      </c>
      <c r="I754" s="19">
        <f t="shared" si="106"/>
        <v>33960</v>
      </c>
      <c r="J754" s="20">
        <f t="shared" si="112"/>
        <v>42531210</v>
      </c>
      <c r="K754" s="30" t="s">
        <v>55</v>
      </c>
      <c r="L754" s="32" t="s">
        <v>33</v>
      </c>
      <c r="M754" s="33">
        <v>37</v>
      </c>
      <c r="N754" s="55" t="str">
        <f t="shared" si="114"/>
        <v>T_A</v>
      </c>
      <c r="O754" s="34">
        <v>3511664</v>
      </c>
      <c r="P754" s="27">
        <v>44817</v>
      </c>
      <c r="Q754" s="36">
        <v>0.70347222222222217</v>
      </c>
      <c r="R754" s="37">
        <v>52220</v>
      </c>
      <c r="S754" s="37">
        <v>18340</v>
      </c>
      <c r="T754" s="21">
        <f t="shared" si="107"/>
        <v>33880</v>
      </c>
      <c r="U754" s="22">
        <f t="shared" si="113"/>
        <v>42495890</v>
      </c>
      <c r="V754" s="117" t="s">
        <v>157</v>
      </c>
      <c r="W754" s="118" t="s">
        <v>102</v>
      </c>
      <c r="X754" s="23">
        <f t="shared" si="108"/>
        <v>-80</v>
      </c>
      <c r="Y754" s="24">
        <f t="shared" si="109"/>
        <v>-2.3557126030624262E-3</v>
      </c>
      <c r="Z754" s="25" t="str">
        <f t="shared" si="110"/>
        <v>Descargado</v>
      </c>
      <c r="AA754" s="25">
        <f t="shared" ca="1" si="111"/>
        <v>0.48541666667006211</v>
      </c>
      <c r="AB754" s="52"/>
    </row>
    <row r="755" spans="1:28" x14ac:dyDescent="0.25">
      <c r="A755" s="12">
        <v>749</v>
      </c>
      <c r="B755" s="26">
        <v>20950</v>
      </c>
      <c r="C755" s="27">
        <v>44817</v>
      </c>
      <c r="D755" s="28">
        <v>0.36180555555555555</v>
      </c>
      <c r="E755" s="29" t="s">
        <v>144</v>
      </c>
      <c r="F755" s="30" t="s">
        <v>106</v>
      </c>
      <c r="G755" s="31">
        <v>48820</v>
      </c>
      <c r="H755" s="31">
        <v>17520</v>
      </c>
      <c r="I755" s="19">
        <f t="shared" si="106"/>
        <v>31300</v>
      </c>
      <c r="J755" s="20">
        <f t="shared" si="112"/>
        <v>42562510</v>
      </c>
      <c r="K755" s="30" t="s">
        <v>55</v>
      </c>
      <c r="L755" s="32" t="s">
        <v>32</v>
      </c>
      <c r="M755" s="33">
        <v>37</v>
      </c>
      <c r="N755" s="55" t="str">
        <f t="shared" si="114"/>
        <v>T_A</v>
      </c>
      <c r="O755" s="34">
        <v>3511964</v>
      </c>
      <c r="P755" s="27">
        <v>44817</v>
      </c>
      <c r="Q755" s="36">
        <v>0.84930555555555554</v>
      </c>
      <c r="R755" s="37">
        <v>48580</v>
      </c>
      <c r="S755" s="37">
        <v>17320</v>
      </c>
      <c r="T755" s="21">
        <f t="shared" si="107"/>
        <v>31260</v>
      </c>
      <c r="U755" s="22">
        <f t="shared" si="113"/>
        <v>42527150</v>
      </c>
      <c r="V755" s="117" t="s">
        <v>157</v>
      </c>
      <c r="W755" s="118" t="s">
        <v>102</v>
      </c>
      <c r="X755" s="23">
        <f t="shared" si="108"/>
        <v>-40</v>
      </c>
      <c r="Y755" s="24">
        <f t="shared" si="109"/>
        <v>-1.2779552715654952E-3</v>
      </c>
      <c r="Z755" s="25" t="str">
        <f t="shared" si="110"/>
        <v>Descargado</v>
      </c>
      <c r="AA755" s="25">
        <f t="shared" ca="1" si="111"/>
        <v>0.48750000000291038</v>
      </c>
      <c r="AB755" s="52"/>
    </row>
    <row r="756" spans="1:28" x14ac:dyDescent="0.25">
      <c r="A756" s="12">
        <v>750</v>
      </c>
      <c r="B756" s="26">
        <v>20957</v>
      </c>
      <c r="C756" s="27">
        <v>44817</v>
      </c>
      <c r="D756" s="28">
        <v>0.38055555555555554</v>
      </c>
      <c r="E756" s="29" t="s">
        <v>151</v>
      </c>
      <c r="F756" s="30" t="s">
        <v>106</v>
      </c>
      <c r="G756" s="31">
        <v>48700</v>
      </c>
      <c r="H756" s="31">
        <v>17330</v>
      </c>
      <c r="I756" s="19">
        <f t="shared" si="106"/>
        <v>31370</v>
      </c>
      <c r="J756" s="20">
        <f t="shared" si="112"/>
        <v>42593880</v>
      </c>
      <c r="K756" s="30" t="s">
        <v>55</v>
      </c>
      <c r="L756" s="32" t="s">
        <v>32</v>
      </c>
      <c r="M756" s="33">
        <v>37</v>
      </c>
      <c r="N756" s="55" t="str">
        <f t="shared" si="114"/>
        <v>T_A</v>
      </c>
      <c r="O756" s="34">
        <v>3511965</v>
      </c>
      <c r="P756" s="27">
        <v>44817</v>
      </c>
      <c r="Q756" s="36">
        <v>0.85555555555555562</v>
      </c>
      <c r="R756" s="37">
        <v>48660</v>
      </c>
      <c r="S756" s="37">
        <v>17320</v>
      </c>
      <c r="T756" s="21">
        <f t="shared" si="107"/>
        <v>31340</v>
      </c>
      <c r="U756" s="22">
        <f t="shared" si="113"/>
        <v>42558490</v>
      </c>
      <c r="V756" s="117" t="s">
        <v>157</v>
      </c>
      <c r="W756" s="118" t="s">
        <v>102</v>
      </c>
      <c r="X756" s="23">
        <f t="shared" si="108"/>
        <v>-30</v>
      </c>
      <c r="Y756" s="24">
        <f t="shared" si="109"/>
        <v>-9.5632770162575704E-4</v>
      </c>
      <c r="Z756" s="25" t="str">
        <f t="shared" si="110"/>
        <v>Descargado</v>
      </c>
      <c r="AA756" s="25">
        <f t="shared" ca="1" si="111"/>
        <v>0.47499999999854481</v>
      </c>
      <c r="AB756" s="52"/>
    </row>
    <row r="757" spans="1:28" x14ac:dyDescent="0.25">
      <c r="A757" s="12">
        <v>751</v>
      </c>
      <c r="B757" s="26">
        <v>20959</v>
      </c>
      <c r="C757" s="27">
        <v>44817</v>
      </c>
      <c r="D757" s="28">
        <v>0.3972222222222222</v>
      </c>
      <c r="E757" s="29" t="s">
        <v>315</v>
      </c>
      <c r="F757" s="30" t="s">
        <v>106</v>
      </c>
      <c r="G757" s="31">
        <v>52300</v>
      </c>
      <c r="H757" s="31">
        <v>17360</v>
      </c>
      <c r="I757" s="19">
        <f t="shared" si="106"/>
        <v>34940</v>
      </c>
      <c r="J757" s="20">
        <f t="shared" si="112"/>
        <v>42628820</v>
      </c>
      <c r="K757" s="30" t="s">
        <v>56</v>
      </c>
      <c r="L757" s="32" t="s">
        <v>193</v>
      </c>
      <c r="M757" s="33">
        <v>38</v>
      </c>
      <c r="N757" s="55" t="str">
        <f t="shared" si="114"/>
        <v>T_B</v>
      </c>
      <c r="O757" s="34">
        <v>3511987</v>
      </c>
      <c r="P757" s="27">
        <v>44817</v>
      </c>
      <c r="Q757" s="36">
        <v>0.89583333333333337</v>
      </c>
      <c r="R757" s="37">
        <v>52240</v>
      </c>
      <c r="S757" s="37">
        <v>17340</v>
      </c>
      <c r="T757" s="21">
        <f t="shared" si="107"/>
        <v>34900</v>
      </c>
      <c r="U757" s="22">
        <f t="shared" si="113"/>
        <v>42593390</v>
      </c>
      <c r="V757" s="117" t="s">
        <v>157</v>
      </c>
      <c r="W757" s="118" t="s">
        <v>102</v>
      </c>
      <c r="X757" s="23">
        <f t="shared" si="108"/>
        <v>-40</v>
      </c>
      <c r="Y757" s="24">
        <f t="shared" si="109"/>
        <v>-1.1448196908986834E-3</v>
      </c>
      <c r="Z757" s="25" t="str">
        <f t="shared" si="110"/>
        <v>Descargado</v>
      </c>
      <c r="AA757" s="25">
        <f t="shared" ca="1" si="111"/>
        <v>0.49861111111385981</v>
      </c>
      <c r="AB757" s="52"/>
    </row>
    <row r="758" spans="1:28" x14ac:dyDescent="0.25">
      <c r="A758" s="12">
        <v>752</v>
      </c>
      <c r="B758" s="26">
        <v>20960</v>
      </c>
      <c r="C758" s="27">
        <v>44817</v>
      </c>
      <c r="D758" s="28">
        <v>0.39999999999999997</v>
      </c>
      <c r="E758" s="29" t="s">
        <v>141</v>
      </c>
      <c r="F758" s="30" t="s">
        <v>106</v>
      </c>
      <c r="G758" s="31">
        <v>49060</v>
      </c>
      <c r="H758" s="31">
        <v>17760</v>
      </c>
      <c r="I758" s="19">
        <f t="shared" si="106"/>
        <v>31300</v>
      </c>
      <c r="J758" s="20">
        <f t="shared" si="112"/>
        <v>42660120</v>
      </c>
      <c r="K758" s="30" t="s">
        <v>69</v>
      </c>
      <c r="L758" s="32" t="s">
        <v>32</v>
      </c>
      <c r="M758" s="33">
        <v>34</v>
      </c>
      <c r="N758" s="55" t="str">
        <f t="shared" si="114"/>
        <v>T_C</v>
      </c>
      <c r="O758" s="34">
        <v>3511978</v>
      </c>
      <c r="P758" s="27">
        <v>44817</v>
      </c>
      <c r="Q758" s="36">
        <v>0.88055555555555554</v>
      </c>
      <c r="R758" s="37">
        <v>48940</v>
      </c>
      <c r="S758" s="37">
        <v>17760</v>
      </c>
      <c r="T758" s="21">
        <f t="shared" si="107"/>
        <v>31180</v>
      </c>
      <c r="U758" s="22">
        <f t="shared" si="113"/>
        <v>42624570</v>
      </c>
      <c r="V758" s="117" t="s">
        <v>158</v>
      </c>
      <c r="W758" s="118" t="s">
        <v>102</v>
      </c>
      <c r="X758" s="23">
        <f t="shared" si="108"/>
        <v>-120</v>
      </c>
      <c r="Y758" s="24">
        <f t="shared" si="109"/>
        <v>-3.8338658146964857E-3</v>
      </c>
      <c r="Z758" s="25" t="str">
        <f t="shared" si="110"/>
        <v>Descargado</v>
      </c>
      <c r="AA758" s="25">
        <f t="shared" ca="1" si="111"/>
        <v>0.4805555555576575</v>
      </c>
      <c r="AB758" s="52"/>
    </row>
    <row r="759" spans="1:28" x14ac:dyDescent="0.25">
      <c r="A759" s="12">
        <v>753</v>
      </c>
      <c r="B759" s="26">
        <v>20975</v>
      </c>
      <c r="C759" s="27">
        <v>44817</v>
      </c>
      <c r="D759" s="28">
        <v>0.41388888888888892</v>
      </c>
      <c r="E759" s="29" t="s">
        <v>253</v>
      </c>
      <c r="F759" s="30" t="s">
        <v>106</v>
      </c>
      <c r="G759" s="31">
        <v>49000</v>
      </c>
      <c r="H759" s="31">
        <v>17450</v>
      </c>
      <c r="I759" s="19">
        <f t="shared" si="106"/>
        <v>31550</v>
      </c>
      <c r="J759" s="20">
        <f t="shared" si="112"/>
        <v>42691670</v>
      </c>
      <c r="K759" s="30" t="s">
        <v>55</v>
      </c>
      <c r="L759" s="32" t="s">
        <v>32</v>
      </c>
      <c r="M759" s="33">
        <v>37</v>
      </c>
      <c r="N759" s="55" t="str">
        <f t="shared" si="114"/>
        <v>T_A</v>
      </c>
      <c r="O759" s="34">
        <v>3511966</v>
      </c>
      <c r="P759" s="27">
        <v>44817</v>
      </c>
      <c r="Q759" s="36">
        <v>0.86111111111111116</v>
      </c>
      <c r="R759" s="37">
        <v>49040</v>
      </c>
      <c r="S759" s="37">
        <v>17460</v>
      </c>
      <c r="T759" s="21">
        <f t="shared" si="107"/>
        <v>31580</v>
      </c>
      <c r="U759" s="22">
        <f t="shared" si="113"/>
        <v>42656150</v>
      </c>
      <c r="V759" s="117" t="s">
        <v>157</v>
      </c>
      <c r="W759" s="118" t="s">
        <v>102</v>
      </c>
      <c r="X759" s="23">
        <f t="shared" si="108"/>
        <v>30</v>
      </c>
      <c r="Y759" s="24">
        <f t="shared" si="109"/>
        <v>9.5087163232963554E-4</v>
      </c>
      <c r="Z759" s="25" t="str">
        <f t="shared" si="110"/>
        <v>Descargado</v>
      </c>
      <c r="AA759" s="25">
        <f t="shared" ca="1" si="111"/>
        <v>0.44722222221753327</v>
      </c>
      <c r="AB759" s="52"/>
    </row>
    <row r="760" spans="1:28" x14ac:dyDescent="0.25">
      <c r="A760" s="12">
        <v>754</v>
      </c>
      <c r="B760" s="26">
        <v>20988</v>
      </c>
      <c r="C760" s="27">
        <v>44817</v>
      </c>
      <c r="D760" s="28">
        <v>0.46666666666666662</v>
      </c>
      <c r="E760" s="29" t="s">
        <v>210</v>
      </c>
      <c r="F760" s="30" t="s">
        <v>106</v>
      </c>
      <c r="G760" s="31">
        <v>48720</v>
      </c>
      <c r="H760" s="31">
        <v>17330</v>
      </c>
      <c r="I760" s="19">
        <f t="shared" si="106"/>
        <v>31390</v>
      </c>
      <c r="J760" s="20">
        <f t="shared" si="112"/>
        <v>42723060</v>
      </c>
      <c r="K760" s="30" t="s">
        <v>69</v>
      </c>
      <c r="L760" s="32" t="s">
        <v>32</v>
      </c>
      <c r="M760" s="33">
        <v>34</v>
      </c>
      <c r="N760" s="55" t="str">
        <f t="shared" si="114"/>
        <v>T_C</v>
      </c>
      <c r="O760" s="34">
        <v>3512086</v>
      </c>
      <c r="P760" s="27">
        <v>44818</v>
      </c>
      <c r="Q760" s="36">
        <v>0.32222222222222224</v>
      </c>
      <c r="R760" s="37">
        <v>48500</v>
      </c>
      <c r="S760" s="37">
        <v>17150</v>
      </c>
      <c r="T760" s="21">
        <f t="shared" si="107"/>
        <v>31350</v>
      </c>
      <c r="U760" s="22">
        <f t="shared" si="113"/>
        <v>42687500</v>
      </c>
      <c r="V760" s="117" t="s">
        <v>158</v>
      </c>
      <c r="W760" s="118" t="s">
        <v>102</v>
      </c>
      <c r="X760" s="23">
        <f t="shared" si="108"/>
        <v>-40</v>
      </c>
      <c r="Y760" s="24">
        <f t="shared" si="109"/>
        <v>-1.2742911755336094E-3</v>
      </c>
      <c r="Z760" s="25" t="str">
        <f t="shared" si="110"/>
        <v>Descargado</v>
      </c>
      <c r="AA760" s="25">
        <f t="shared" ca="1" si="111"/>
        <v>0.8555555555576575</v>
      </c>
      <c r="AB760" s="52"/>
    </row>
    <row r="761" spans="1:28" x14ac:dyDescent="0.25">
      <c r="A761" s="12">
        <v>755</v>
      </c>
      <c r="B761" s="26">
        <v>20989</v>
      </c>
      <c r="C761" s="27">
        <v>44817</v>
      </c>
      <c r="D761" s="28">
        <v>0.47569444444444442</v>
      </c>
      <c r="E761" s="29" t="s">
        <v>354</v>
      </c>
      <c r="F761" s="30" t="s">
        <v>106</v>
      </c>
      <c r="G761" s="31">
        <v>52260</v>
      </c>
      <c r="H761" s="31">
        <v>17450</v>
      </c>
      <c r="I761" s="19">
        <f t="shared" si="106"/>
        <v>34810</v>
      </c>
      <c r="J761" s="20">
        <f t="shared" si="112"/>
        <v>42757870</v>
      </c>
      <c r="K761" s="30" t="s">
        <v>55</v>
      </c>
      <c r="L761" s="32" t="s">
        <v>25</v>
      </c>
      <c r="M761" s="33">
        <v>37</v>
      </c>
      <c r="N761" s="55" t="str">
        <f t="shared" si="114"/>
        <v>T_A</v>
      </c>
      <c r="O761" s="34">
        <v>3512364</v>
      </c>
      <c r="P761" s="27">
        <v>44818</v>
      </c>
      <c r="Q761" s="36">
        <v>0.44166666666666665</v>
      </c>
      <c r="R761" s="37">
        <v>52040</v>
      </c>
      <c r="S761" s="37">
        <v>17270</v>
      </c>
      <c r="T761" s="21">
        <f t="shared" si="107"/>
        <v>34770</v>
      </c>
      <c r="U761" s="22">
        <f t="shared" si="113"/>
        <v>42722270</v>
      </c>
      <c r="V761" s="117" t="s">
        <v>157</v>
      </c>
      <c r="W761" s="118" t="s">
        <v>102</v>
      </c>
      <c r="X761" s="23">
        <f t="shared" si="108"/>
        <v>-40</v>
      </c>
      <c r="Y761" s="24">
        <f t="shared" si="109"/>
        <v>-1.1490950876185005E-3</v>
      </c>
      <c r="Z761" s="25" t="str">
        <f t="shared" si="110"/>
        <v>Descargado</v>
      </c>
      <c r="AA761" s="25">
        <f t="shared" ca="1" si="111"/>
        <v>0.96597222222044365</v>
      </c>
      <c r="AB761" s="52"/>
    </row>
    <row r="762" spans="1:28" x14ac:dyDescent="0.25">
      <c r="A762" s="12">
        <v>756</v>
      </c>
      <c r="B762" s="26">
        <v>21003</v>
      </c>
      <c r="C762" s="27">
        <v>44817</v>
      </c>
      <c r="D762" s="28">
        <v>0.48680555555555555</v>
      </c>
      <c r="E762" s="29" t="s">
        <v>355</v>
      </c>
      <c r="F762" s="30" t="s">
        <v>106</v>
      </c>
      <c r="G762" s="31">
        <v>51740</v>
      </c>
      <c r="H762" s="31">
        <v>19070</v>
      </c>
      <c r="I762" s="19">
        <f t="shared" si="106"/>
        <v>32670</v>
      </c>
      <c r="J762" s="20">
        <f t="shared" si="112"/>
        <v>42790540</v>
      </c>
      <c r="K762" s="30" t="s">
        <v>55</v>
      </c>
      <c r="L762" s="32" t="s">
        <v>33</v>
      </c>
      <c r="M762" s="33">
        <v>37</v>
      </c>
      <c r="N762" s="55" t="str">
        <f t="shared" si="114"/>
        <v>T_A</v>
      </c>
      <c r="O762" s="34">
        <v>3512005</v>
      </c>
      <c r="P762" s="27">
        <v>44817</v>
      </c>
      <c r="Q762" s="36">
        <v>0.93472222222222223</v>
      </c>
      <c r="R762" s="37">
        <v>51660</v>
      </c>
      <c r="S762" s="37">
        <v>19000</v>
      </c>
      <c r="T762" s="21">
        <f t="shared" si="107"/>
        <v>32660</v>
      </c>
      <c r="U762" s="22">
        <f t="shared" si="113"/>
        <v>42754930</v>
      </c>
      <c r="V762" s="117" t="s">
        <v>157</v>
      </c>
      <c r="W762" s="118" t="s">
        <v>102</v>
      </c>
      <c r="X762" s="23">
        <f t="shared" si="108"/>
        <v>-10</v>
      </c>
      <c r="Y762" s="24">
        <f t="shared" si="109"/>
        <v>-3.0609121518212427E-4</v>
      </c>
      <c r="Z762" s="25" t="str">
        <f t="shared" si="110"/>
        <v>Descargado</v>
      </c>
      <c r="AA762" s="25">
        <f t="shared" ca="1" si="111"/>
        <v>0.44791666666424135</v>
      </c>
      <c r="AB762" s="52"/>
    </row>
    <row r="763" spans="1:28" x14ac:dyDescent="0.25">
      <c r="A763" s="12">
        <v>757</v>
      </c>
      <c r="B763" s="26">
        <v>21019</v>
      </c>
      <c r="C763" s="27">
        <v>44817</v>
      </c>
      <c r="D763" s="28">
        <v>0.52083333333333337</v>
      </c>
      <c r="E763" s="29" t="s">
        <v>237</v>
      </c>
      <c r="F763" s="30" t="s">
        <v>106</v>
      </c>
      <c r="G763" s="31">
        <v>48020</v>
      </c>
      <c r="H763" s="31">
        <v>17680</v>
      </c>
      <c r="I763" s="19">
        <f t="shared" si="106"/>
        <v>30340</v>
      </c>
      <c r="J763" s="20">
        <f t="shared" si="112"/>
        <v>42820880</v>
      </c>
      <c r="K763" s="30" t="s">
        <v>56</v>
      </c>
      <c r="L763" s="32" t="s">
        <v>32</v>
      </c>
      <c r="M763" s="33">
        <v>38</v>
      </c>
      <c r="N763" s="55" t="str">
        <f t="shared" si="114"/>
        <v>T_B</v>
      </c>
      <c r="O763" s="34">
        <v>3513124</v>
      </c>
      <c r="P763" s="27">
        <v>44818</v>
      </c>
      <c r="Q763" s="36">
        <v>0.65</v>
      </c>
      <c r="R763" s="37">
        <v>47920</v>
      </c>
      <c r="S763" s="37">
        <v>17560</v>
      </c>
      <c r="T763" s="21">
        <f t="shared" si="107"/>
        <v>30360</v>
      </c>
      <c r="U763" s="22">
        <f t="shared" si="113"/>
        <v>42785290</v>
      </c>
      <c r="V763" s="117" t="s">
        <v>157</v>
      </c>
      <c r="W763" s="118" t="s">
        <v>102</v>
      </c>
      <c r="X763" s="23">
        <f t="shared" si="108"/>
        <v>20</v>
      </c>
      <c r="Y763" s="24">
        <f t="shared" si="109"/>
        <v>6.5919578114700061E-4</v>
      </c>
      <c r="Z763" s="25" t="str">
        <f t="shared" si="110"/>
        <v>Descargado</v>
      </c>
      <c r="AA763" s="25">
        <f t="shared" ca="1" si="111"/>
        <v>1.1291666666656965</v>
      </c>
      <c r="AB763" s="52"/>
    </row>
    <row r="764" spans="1:28" x14ac:dyDescent="0.25">
      <c r="A764" s="12">
        <v>758</v>
      </c>
      <c r="B764" s="26">
        <v>21028</v>
      </c>
      <c r="C764" s="27">
        <v>44817</v>
      </c>
      <c r="D764" s="28">
        <v>0.54375000000000007</v>
      </c>
      <c r="E764" s="29" t="s">
        <v>186</v>
      </c>
      <c r="F764" s="30" t="s">
        <v>106</v>
      </c>
      <c r="G764" s="31">
        <v>48900</v>
      </c>
      <c r="H764" s="31">
        <v>17350</v>
      </c>
      <c r="I764" s="19">
        <f t="shared" si="106"/>
        <v>31550</v>
      </c>
      <c r="J764" s="20">
        <f t="shared" si="112"/>
        <v>42852430</v>
      </c>
      <c r="K764" s="30" t="s">
        <v>55</v>
      </c>
      <c r="L764" s="32" t="s">
        <v>32</v>
      </c>
      <c r="M764" s="33">
        <v>37</v>
      </c>
      <c r="N764" s="55" t="str">
        <f t="shared" si="114"/>
        <v>T_A</v>
      </c>
      <c r="O764" s="34">
        <v>3513604</v>
      </c>
      <c r="P764" s="27">
        <v>44818</v>
      </c>
      <c r="Q764" s="36">
        <v>0.71875</v>
      </c>
      <c r="R764" s="37">
        <v>48780</v>
      </c>
      <c r="S764" s="37">
        <v>17200</v>
      </c>
      <c r="T764" s="21">
        <f t="shared" si="107"/>
        <v>31580</v>
      </c>
      <c r="U764" s="22">
        <f t="shared" si="113"/>
        <v>42816870</v>
      </c>
      <c r="V764" s="117" t="s">
        <v>157</v>
      </c>
      <c r="W764" s="118" t="s">
        <v>102</v>
      </c>
      <c r="X764" s="23">
        <f t="shared" si="108"/>
        <v>30</v>
      </c>
      <c r="Y764" s="24">
        <f t="shared" si="109"/>
        <v>9.5087163232963554E-4</v>
      </c>
      <c r="Z764" s="25" t="str">
        <f t="shared" si="110"/>
        <v>Descargado</v>
      </c>
      <c r="AA764" s="25">
        <f t="shared" ca="1" si="111"/>
        <v>1.1750000000029104</v>
      </c>
      <c r="AB764" s="52"/>
    </row>
    <row r="765" spans="1:28" x14ac:dyDescent="0.25">
      <c r="A765" s="12">
        <v>759</v>
      </c>
      <c r="B765" s="26">
        <v>21034</v>
      </c>
      <c r="C765" s="27">
        <v>44817</v>
      </c>
      <c r="D765" s="28">
        <v>0.5805555555555556</v>
      </c>
      <c r="E765" s="29" t="s">
        <v>311</v>
      </c>
      <c r="F765" s="30" t="s">
        <v>106</v>
      </c>
      <c r="G765" s="31">
        <v>51960</v>
      </c>
      <c r="H765" s="31">
        <v>17850</v>
      </c>
      <c r="I765" s="19">
        <f t="shared" si="106"/>
        <v>34110</v>
      </c>
      <c r="J765" s="20">
        <f t="shared" si="112"/>
        <v>42886540</v>
      </c>
      <c r="K765" s="30" t="s">
        <v>55</v>
      </c>
      <c r="L765" s="32" t="s">
        <v>25</v>
      </c>
      <c r="M765" s="33">
        <v>37</v>
      </c>
      <c r="N765" s="55" t="str">
        <f t="shared" si="114"/>
        <v>T_A</v>
      </c>
      <c r="O765" s="34">
        <v>3512105</v>
      </c>
      <c r="P765" s="27">
        <v>44818</v>
      </c>
      <c r="Q765" s="36">
        <v>0.33749999999999997</v>
      </c>
      <c r="R765" s="37">
        <v>51820</v>
      </c>
      <c r="S765" s="37">
        <v>17690</v>
      </c>
      <c r="T765" s="21">
        <f t="shared" si="107"/>
        <v>34130</v>
      </c>
      <c r="U765" s="22">
        <f t="shared" si="113"/>
        <v>42851000</v>
      </c>
      <c r="V765" s="117" t="s">
        <v>157</v>
      </c>
      <c r="W765" s="118" t="s">
        <v>102</v>
      </c>
      <c r="X765" s="23">
        <f t="shared" si="108"/>
        <v>20</v>
      </c>
      <c r="Y765" s="24">
        <f t="shared" si="109"/>
        <v>5.863383172090296E-4</v>
      </c>
      <c r="Z765" s="25" t="str">
        <f t="shared" si="110"/>
        <v>Descargado</v>
      </c>
      <c r="AA765" s="25">
        <f t="shared" ca="1" si="111"/>
        <v>0.75694444444525288</v>
      </c>
      <c r="AB765" s="52"/>
    </row>
    <row r="766" spans="1:28" x14ac:dyDescent="0.25">
      <c r="A766" s="12">
        <v>760</v>
      </c>
      <c r="B766" s="26">
        <v>21035</v>
      </c>
      <c r="C766" s="27">
        <v>44817</v>
      </c>
      <c r="D766" s="28">
        <v>0.58888888888888891</v>
      </c>
      <c r="E766" s="29" t="s">
        <v>167</v>
      </c>
      <c r="F766" s="30" t="s">
        <v>106</v>
      </c>
      <c r="G766" s="31">
        <v>48420</v>
      </c>
      <c r="H766" s="31">
        <v>17270</v>
      </c>
      <c r="I766" s="19">
        <f t="shared" si="106"/>
        <v>31150</v>
      </c>
      <c r="J766" s="20">
        <f t="shared" si="112"/>
        <v>42917690</v>
      </c>
      <c r="K766" s="30" t="s">
        <v>55</v>
      </c>
      <c r="L766" s="32" t="s">
        <v>32</v>
      </c>
      <c r="M766" s="33">
        <v>37</v>
      </c>
      <c r="N766" s="55" t="str">
        <f t="shared" si="114"/>
        <v>T_A</v>
      </c>
      <c r="O766" s="34">
        <v>3512104</v>
      </c>
      <c r="P766" s="27">
        <v>44818</v>
      </c>
      <c r="Q766" s="36">
        <v>0.33333333333333331</v>
      </c>
      <c r="R766" s="37">
        <v>48160</v>
      </c>
      <c r="S766" s="37">
        <v>17200</v>
      </c>
      <c r="T766" s="21">
        <f t="shared" si="107"/>
        <v>30960</v>
      </c>
      <c r="U766" s="22">
        <f t="shared" si="113"/>
        <v>42881960</v>
      </c>
      <c r="V766" s="117" t="s">
        <v>157</v>
      </c>
      <c r="W766" s="118" t="s">
        <v>102</v>
      </c>
      <c r="X766" s="23">
        <f t="shared" si="108"/>
        <v>-190</v>
      </c>
      <c r="Y766" s="24">
        <f t="shared" si="109"/>
        <v>-6.0995184590690206E-3</v>
      </c>
      <c r="Z766" s="25" t="str">
        <f t="shared" si="110"/>
        <v>Descargado</v>
      </c>
      <c r="AA766" s="25">
        <f t="shared" ca="1" si="111"/>
        <v>0.74444444444816327</v>
      </c>
      <c r="AB766" s="52"/>
    </row>
    <row r="767" spans="1:28" x14ac:dyDescent="0.25">
      <c r="A767" s="12">
        <v>761</v>
      </c>
      <c r="B767" s="26">
        <v>21041</v>
      </c>
      <c r="C767" s="27">
        <v>44817</v>
      </c>
      <c r="D767" s="28">
        <v>0.59861111111111109</v>
      </c>
      <c r="E767" s="29" t="s">
        <v>203</v>
      </c>
      <c r="F767" s="30" t="s">
        <v>106</v>
      </c>
      <c r="G767" s="31">
        <v>51800</v>
      </c>
      <c r="H767" s="31">
        <v>17580</v>
      </c>
      <c r="I767" s="19">
        <f t="shared" si="106"/>
        <v>34220</v>
      </c>
      <c r="J767" s="20">
        <f t="shared" si="112"/>
        <v>42951910</v>
      </c>
      <c r="K767" s="30" t="s">
        <v>55</v>
      </c>
      <c r="L767" s="32" t="s">
        <v>193</v>
      </c>
      <c r="M767" s="33">
        <v>37</v>
      </c>
      <c r="N767" s="55" t="str">
        <f t="shared" si="114"/>
        <v>T_A</v>
      </c>
      <c r="O767" s="34">
        <v>3512304</v>
      </c>
      <c r="P767" s="27">
        <v>44818</v>
      </c>
      <c r="Q767" s="36">
        <v>0.39999999999999997</v>
      </c>
      <c r="R767" s="37">
        <v>51800</v>
      </c>
      <c r="S767" s="37">
        <v>17610</v>
      </c>
      <c r="T767" s="21">
        <f t="shared" si="107"/>
        <v>34190</v>
      </c>
      <c r="U767" s="22">
        <f t="shared" si="113"/>
        <v>42916150</v>
      </c>
      <c r="V767" s="117" t="s">
        <v>157</v>
      </c>
      <c r="W767" s="118" t="s">
        <v>102</v>
      </c>
      <c r="X767" s="23">
        <f t="shared" si="108"/>
        <v>-30</v>
      </c>
      <c r="Y767" s="24">
        <f t="shared" si="109"/>
        <v>-8.7668030391583869E-4</v>
      </c>
      <c r="Z767" s="25" t="str">
        <f t="shared" si="110"/>
        <v>Descargado</v>
      </c>
      <c r="AA767" s="25">
        <f t="shared" ca="1" si="111"/>
        <v>0.80138888888905058</v>
      </c>
      <c r="AB767" s="52"/>
    </row>
    <row r="768" spans="1:28" x14ac:dyDescent="0.25">
      <c r="A768" s="12">
        <v>762</v>
      </c>
      <c r="B768" s="26">
        <v>21043</v>
      </c>
      <c r="C768" s="27">
        <v>44817</v>
      </c>
      <c r="D768" s="28">
        <v>0.62986111111111109</v>
      </c>
      <c r="E768" s="29" t="s">
        <v>356</v>
      </c>
      <c r="F768" s="30" t="s">
        <v>106</v>
      </c>
      <c r="G768" s="31">
        <v>51640</v>
      </c>
      <c r="H768" s="31">
        <v>19050</v>
      </c>
      <c r="I768" s="19">
        <f t="shared" si="106"/>
        <v>32590</v>
      </c>
      <c r="J768" s="20">
        <f t="shared" si="112"/>
        <v>42984500</v>
      </c>
      <c r="K768" s="30" t="s">
        <v>69</v>
      </c>
      <c r="L768" s="32" t="s">
        <v>33</v>
      </c>
      <c r="M768" s="33">
        <v>34</v>
      </c>
      <c r="N768" s="55" t="str">
        <f t="shared" si="114"/>
        <v>T_C</v>
      </c>
      <c r="O768" s="34">
        <v>3512244</v>
      </c>
      <c r="P768" s="27">
        <v>44818</v>
      </c>
      <c r="Q768" s="36">
        <v>0.38541666666666669</v>
      </c>
      <c r="R768" s="37">
        <v>51660</v>
      </c>
      <c r="S768" s="37">
        <v>19060</v>
      </c>
      <c r="T768" s="21">
        <f t="shared" si="107"/>
        <v>32600</v>
      </c>
      <c r="U768" s="22">
        <f t="shared" si="113"/>
        <v>42948750</v>
      </c>
      <c r="V768" s="117" t="s">
        <v>158</v>
      </c>
      <c r="W768" s="118" t="s">
        <v>102</v>
      </c>
      <c r="X768" s="23">
        <f t="shared" si="108"/>
        <v>10</v>
      </c>
      <c r="Y768" s="24">
        <f t="shared" si="109"/>
        <v>3.0684258975145751E-4</v>
      </c>
      <c r="Z768" s="25" t="str">
        <f t="shared" si="110"/>
        <v>Descargado</v>
      </c>
      <c r="AA768" s="25">
        <f t="shared" ca="1" si="111"/>
        <v>0.75555555555183673</v>
      </c>
      <c r="AB768" s="52"/>
    </row>
    <row r="769" spans="1:28" x14ac:dyDescent="0.25">
      <c r="A769" s="12">
        <v>763</v>
      </c>
      <c r="B769" s="26">
        <v>21052</v>
      </c>
      <c r="C769" s="27">
        <v>44817</v>
      </c>
      <c r="D769" s="28">
        <v>0.61458333333333337</v>
      </c>
      <c r="E769" s="29" t="s">
        <v>176</v>
      </c>
      <c r="F769" s="30" t="s">
        <v>106</v>
      </c>
      <c r="G769" s="31">
        <v>51800</v>
      </c>
      <c r="H769" s="31">
        <v>18270</v>
      </c>
      <c r="I769" s="19">
        <f t="shared" si="106"/>
        <v>33530</v>
      </c>
      <c r="J769" s="20">
        <f t="shared" si="112"/>
        <v>43018030</v>
      </c>
      <c r="K769" s="30" t="s">
        <v>55</v>
      </c>
      <c r="L769" s="32" t="s">
        <v>33</v>
      </c>
      <c r="M769" s="33">
        <v>37</v>
      </c>
      <c r="N769" s="55" t="str">
        <f t="shared" si="114"/>
        <v>T_A</v>
      </c>
      <c r="O769" s="34">
        <v>3512149</v>
      </c>
      <c r="P769" s="27">
        <v>44818</v>
      </c>
      <c r="Q769" s="36">
        <v>0.35555555555555557</v>
      </c>
      <c r="R769" s="37">
        <v>51760</v>
      </c>
      <c r="S769" s="37">
        <v>18440</v>
      </c>
      <c r="T769" s="21">
        <f t="shared" si="107"/>
        <v>33320</v>
      </c>
      <c r="U769" s="22">
        <f t="shared" si="113"/>
        <v>42982070</v>
      </c>
      <c r="V769" s="117" t="s">
        <v>157</v>
      </c>
      <c r="W769" s="118" t="s">
        <v>102</v>
      </c>
      <c r="X769" s="23">
        <f t="shared" si="108"/>
        <v>-210</v>
      </c>
      <c r="Y769" s="24">
        <f t="shared" si="109"/>
        <v>-6.2630480167014616E-3</v>
      </c>
      <c r="Z769" s="25" t="str">
        <f t="shared" si="110"/>
        <v>Descargado</v>
      </c>
      <c r="AA769" s="25">
        <f t="shared" ca="1" si="111"/>
        <v>0.74097222222189885</v>
      </c>
      <c r="AB769" s="52"/>
    </row>
    <row r="770" spans="1:28" x14ac:dyDescent="0.25">
      <c r="A770" s="12">
        <v>764</v>
      </c>
      <c r="B770" s="26">
        <v>21054</v>
      </c>
      <c r="C770" s="27">
        <v>44817</v>
      </c>
      <c r="D770" s="28">
        <v>0.62777777777777777</v>
      </c>
      <c r="E770" s="29" t="s">
        <v>340</v>
      </c>
      <c r="F770" s="30" t="s">
        <v>106</v>
      </c>
      <c r="G770" s="31">
        <v>52560</v>
      </c>
      <c r="H770" s="31">
        <v>18050</v>
      </c>
      <c r="I770" s="19">
        <f t="shared" si="106"/>
        <v>34510</v>
      </c>
      <c r="J770" s="20">
        <f t="shared" si="112"/>
        <v>43052540</v>
      </c>
      <c r="K770" s="30" t="s">
        <v>55</v>
      </c>
      <c r="L770" s="32" t="s">
        <v>33</v>
      </c>
      <c r="M770" s="33">
        <v>37</v>
      </c>
      <c r="N770" s="55" t="str">
        <f t="shared" si="114"/>
        <v>T_A</v>
      </c>
      <c r="O770" s="34">
        <v>3512150</v>
      </c>
      <c r="P770" s="27">
        <v>44818</v>
      </c>
      <c r="Q770" s="36">
        <v>0.3611111111111111</v>
      </c>
      <c r="R770" s="37">
        <v>52240</v>
      </c>
      <c r="S770" s="37">
        <v>18150</v>
      </c>
      <c r="T770" s="21">
        <f t="shared" si="107"/>
        <v>34090</v>
      </c>
      <c r="U770" s="22">
        <f t="shared" si="113"/>
        <v>43016160</v>
      </c>
      <c r="V770" s="117" t="s">
        <v>157</v>
      </c>
      <c r="W770" s="118" t="s">
        <v>102</v>
      </c>
      <c r="X770" s="23">
        <f t="shared" si="108"/>
        <v>-420</v>
      </c>
      <c r="Y770" s="24">
        <f t="shared" si="109"/>
        <v>-1.2170385395537525E-2</v>
      </c>
      <c r="Z770" s="25" t="str">
        <f t="shared" si="110"/>
        <v>Descargado</v>
      </c>
      <c r="AA770" s="25">
        <f t="shared" ca="1" si="111"/>
        <v>0.73333333332993789</v>
      </c>
      <c r="AB770" s="52"/>
    </row>
    <row r="771" spans="1:28" x14ac:dyDescent="0.25">
      <c r="A771" s="12">
        <v>765</v>
      </c>
      <c r="B771" s="26">
        <v>21071</v>
      </c>
      <c r="C771" s="27">
        <v>44817</v>
      </c>
      <c r="D771" s="28">
        <v>0.65763888888888888</v>
      </c>
      <c r="E771" s="29" t="s">
        <v>306</v>
      </c>
      <c r="F771" s="30" t="s">
        <v>106</v>
      </c>
      <c r="G771" s="31">
        <v>52180</v>
      </c>
      <c r="H771" s="31">
        <v>17960</v>
      </c>
      <c r="I771" s="19">
        <f t="shared" si="106"/>
        <v>34220</v>
      </c>
      <c r="J771" s="20">
        <f t="shared" si="112"/>
        <v>43086760</v>
      </c>
      <c r="K771" s="30" t="s">
        <v>69</v>
      </c>
      <c r="L771" s="32" t="s">
        <v>25</v>
      </c>
      <c r="M771" s="33">
        <v>34</v>
      </c>
      <c r="N771" s="55" t="str">
        <f t="shared" si="114"/>
        <v>T_C</v>
      </c>
      <c r="O771" s="34">
        <v>3512324</v>
      </c>
      <c r="P771" s="27">
        <v>44818</v>
      </c>
      <c r="Q771" s="36">
        <v>0.40763888888888888</v>
      </c>
      <c r="R771" s="37">
        <v>51800</v>
      </c>
      <c r="S771" s="37">
        <v>17770</v>
      </c>
      <c r="T771" s="21">
        <f t="shared" si="107"/>
        <v>34030</v>
      </c>
      <c r="U771" s="22">
        <f t="shared" si="113"/>
        <v>43050190</v>
      </c>
      <c r="V771" s="117" t="s">
        <v>158</v>
      </c>
      <c r="W771" s="118" t="s">
        <v>102</v>
      </c>
      <c r="X771" s="23">
        <f t="shared" si="108"/>
        <v>-190</v>
      </c>
      <c r="Y771" s="24">
        <f t="shared" si="109"/>
        <v>-5.5523085914669784E-3</v>
      </c>
      <c r="Z771" s="25" t="str">
        <f t="shared" si="110"/>
        <v>Descargado</v>
      </c>
      <c r="AA771" s="25">
        <f t="shared" ca="1" si="111"/>
        <v>0.75</v>
      </c>
      <c r="AB771" s="52"/>
    </row>
    <row r="772" spans="1:28" x14ac:dyDescent="0.25">
      <c r="A772" s="12">
        <v>766</v>
      </c>
      <c r="B772" s="26">
        <v>21072</v>
      </c>
      <c r="C772" s="27">
        <v>44817</v>
      </c>
      <c r="D772" s="28">
        <v>0.66041666666666665</v>
      </c>
      <c r="E772" s="29" t="s">
        <v>189</v>
      </c>
      <c r="F772" s="30" t="s">
        <v>106</v>
      </c>
      <c r="G772" s="31">
        <v>52280</v>
      </c>
      <c r="H772" s="31">
        <v>18460</v>
      </c>
      <c r="I772" s="19">
        <f t="shared" si="106"/>
        <v>33820</v>
      </c>
      <c r="J772" s="20">
        <f t="shared" si="112"/>
        <v>43120580</v>
      </c>
      <c r="K772" s="30" t="s">
        <v>56</v>
      </c>
      <c r="L772" s="32" t="s">
        <v>33</v>
      </c>
      <c r="M772" s="33">
        <v>38</v>
      </c>
      <c r="N772" s="55" t="str">
        <f t="shared" si="114"/>
        <v>T_B</v>
      </c>
      <c r="O772" s="34">
        <v>3512404</v>
      </c>
      <c r="P772" s="27">
        <v>44818</v>
      </c>
      <c r="Q772" s="36">
        <v>0.44027777777777777</v>
      </c>
      <c r="R772" s="37">
        <v>52420</v>
      </c>
      <c r="S772" s="37">
        <v>18670</v>
      </c>
      <c r="T772" s="21">
        <f t="shared" si="107"/>
        <v>33750</v>
      </c>
      <c r="U772" s="22">
        <f t="shared" si="113"/>
        <v>43083940</v>
      </c>
      <c r="V772" s="117" t="s">
        <v>157</v>
      </c>
      <c r="W772" s="118" t="s">
        <v>102</v>
      </c>
      <c r="X772" s="23">
        <f t="shared" si="108"/>
        <v>-70</v>
      </c>
      <c r="Y772" s="24">
        <f t="shared" si="109"/>
        <v>-2.0697811945594325E-3</v>
      </c>
      <c r="Z772" s="25" t="str">
        <f t="shared" si="110"/>
        <v>Descargado</v>
      </c>
      <c r="AA772" s="25">
        <f t="shared" ca="1" si="111"/>
        <v>0.77986111111385981</v>
      </c>
      <c r="AB772" s="52"/>
    </row>
    <row r="773" spans="1:28" x14ac:dyDescent="0.25">
      <c r="A773" s="12">
        <v>767</v>
      </c>
      <c r="B773" s="26">
        <v>21078</v>
      </c>
      <c r="C773" s="27">
        <v>44817</v>
      </c>
      <c r="D773" s="28">
        <v>0.67708333333333337</v>
      </c>
      <c r="E773" s="29" t="s">
        <v>350</v>
      </c>
      <c r="F773" s="30" t="s">
        <v>106</v>
      </c>
      <c r="G773" s="31">
        <v>52660</v>
      </c>
      <c r="H773" s="31">
        <v>19030</v>
      </c>
      <c r="I773" s="19">
        <f t="shared" si="106"/>
        <v>33630</v>
      </c>
      <c r="J773" s="20">
        <f t="shared" si="112"/>
        <v>43154210</v>
      </c>
      <c r="K773" s="30" t="s">
        <v>56</v>
      </c>
      <c r="L773" s="32" t="s">
        <v>33</v>
      </c>
      <c r="M773" s="33">
        <v>38</v>
      </c>
      <c r="N773" s="55" t="str">
        <f t="shared" si="114"/>
        <v>T_B</v>
      </c>
      <c r="O773" s="34">
        <v>3513464</v>
      </c>
      <c r="P773" s="27">
        <v>44818</v>
      </c>
      <c r="Q773" s="36">
        <v>0.68958333333333333</v>
      </c>
      <c r="R773" s="37">
        <v>52700</v>
      </c>
      <c r="S773" s="37">
        <v>19100</v>
      </c>
      <c r="T773" s="21">
        <f t="shared" si="107"/>
        <v>33600</v>
      </c>
      <c r="U773" s="22">
        <f t="shared" si="113"/>
        <v>43117540</v>
      </c>
      <c r="V773" s="117" t="s">
        <v>157</v>
      </c>
      <c r="W773" s="118" t="s">
        <v>102</v>
      </c>
      <c r="X773" s="23">
        <f t="shared" si="108"/>
        <v>-30</v>
      </c>
      <c r="Y773" s="24">
        <f t="shared" si="109"/>
        <v>-8.9206066012488853E-4</v>
      </c>
      <c r="Z773" s="25" t="str">
        <f t="shared" si="110"/>
        <v>Descargado</v>
      </c>
      <c r="AA773" s="25">
        <f t="shared" ca="1" si="111"/>
        <v>1.0124999999970896</v>
      </c>
      <c r="AB773" s="52"/>
    </row>
    <row r="774" spans="1:28" x14ac:dyDescent="0.25">
      <c r="A774" s="12">
        <v>768</v>
      </c>
      <c r="B774" s="26">
        <v>21079</v>
      </c>
      <c r="C774" s="27">
        <v>44817</v>
      </c>
      <c r="D774" s="28">
        <v>0.69097222222222221</v>
      </c>
      <c r="E774" s="29" t="s">
        <v>163</v>
      </c>
      <c r="F774" s="30" t="s">
        <v>106</v>
      </c>
      <c r="G774" s="31">
        <v>48460</v>
      </c>
      <c r="H774" s="31">
        <v>16990</v>
      </c>
      <c r="I774" s="19">
        <f t="shared" ref="I774:I837" si="115">IF(U774=0,0,(G774-H774))</f>
        <v>31470</v>
      </c>
      <c r="J774" s="20">
        <f t="shared" si="112"/>
        <v>43185680</v>
      </c>
      <c r="K774" s="30" t="s">
        <v>56</v>
      </c>
      <c r="L774" s="32" t="s">
        <v>32</v>
      </c>
      <c r="M774" s="33">
        <v>38</v>
      </c>
      <c r="N774" s="55" t="str">
        <f t="shared" si="114"/>
        <v>T_B</v>
      </c>
      <c r="O774" s="34">
        <v>3512184</v>
      </c>
      <c r="P774" s="27">
        <v>44818</v>
      </c>
      <c r="Q774" s="36">
        <v>0.3659722222222222</v>
      </c>
      <c r="R774" s="37">
        <v>48440</v>
      </c>
      <c r="S774" s="37">
        <v>17120</v>
      </c>
      <c r="T774" s="21">
        <f t="shared" ref="T774:T837" si="116">R774-S774</f>
        <v>31320</v>
      </c>
      <c r="U774" s="22">
        <f t="shared" si="113"/>
        <v>43148860</v>
      </c>
      <c r="V774" s="117" t="s">
        <v>157</v>
      </c>
      <c r="W774" s="118" t="s">
        <v>102</v>
      </c>
      <c r="X774" s="23">
        <f t="shared" ref="X774:X837" si="117">IF(T774&gt;0,IF((T774-I774)=0,0.00001,(T774-I774)),0)</f>
        <v>-150</v>
      </c>
      <c r="Y774" s="24">
        <f t="shared" ref="Y774:Y837" si="118">(T774-I774)/I774</f>
        <v>-4.7664442326024788E-3</v>
      </c>
      <c r="Z774" s="25" t="str">
        <f t="shared" ref="Z774:Z837" si="119">IF(E774&gt;0,IF((P774+Q774)&gt;0,"Descargado","En Transito"),"")</f>
        <v>Descargado</v>
      </c>
      <c r="AA774" s="25">
        <f t="shared" ref="AA774:AA837" ca="1" si="120">IF(E774&gt;0,IF(P774=0,((NOW())-(C774+D774)),((P774+Q774)-(C774+D774))),"")</f>
        <v>0.67500000000291038</v>
      </c>
      <c r="AB774" s="52"/>
    </row>
    <row r="775" spans="1:28" x14ac:dyDescent="0.25">
      <c r="A775" s="12">
        <v>769</v>
      </c>
      <c r="B775" s="26">
        <v>21090</v>
      </c>
      <c r="C775" s="27">
        <v>44817</v>
      </c>
      <c r="D775" s="28">
        <v>0.6972222222222223</v>
      </c>
      <c r="E775" s="29" t="s">
        <v>169</v>
      </c>
      <c r="F775" s="30" t="s">
        <v>106</v>
      </c>
      <c r="G775" s="31">
        <v>48300</v>
      </c>
      <c r="H775" s="31">
        <v>16470</v>
      </c>
      <c r="I775" s="19">
        <f t="shared" si="115"/>
        <v>31830</v>
      </c>
      <c r="J775" s="20">
        <f t="shared" ref="J775:J838" si="121">IF(I775&gt;0,(I775+J774),0)</f>
        <v>43217510</v>
      </c>
      <c r="K775" s="30" t="s">
        <v>56</v>
      </c>
      <c r="L775" s="32" t="s">
        <v>32</v>
      </c>
      <c r="M775" s="33">
        <v>38</v>
      </c>
      <c r="N775" s="55" t="str">
        <f t="shared" si="114"/>
        <v>T_B</v>
      </c>
      <c r="O775" s="34">
        <v>3512345</v>
      </c>
      <c r="P775" s="27">
        <v>44818</v>
      </c>
      <c r="Q775" s="36">
        <v>0.41041666666666665</v>
      </c>
      <c r="R775" s="37">
        <v>48420</v>
      </c>
      <c r="S775" s="37">
        <v>16440</v>
      </c>
      <c r="T775" s="21">
        <f t="shared" si="116"/>
        <v>31980</v>
      </c>
      <c r="U775" s="22">
        <f t="shared" ref="U775:U838" si="122">IF(T775&gt;0,(T775+U774),0)</f>
        <v>43180840</v>
      </c>
      <c r="V775" s="117" t="s">
        <v>157</v>
      </c>
      <c r="W775" s="118" t="s">
        <v>102</v>
      </c>
      <c r="X775" s="23">
        <f t="shared" si="117"/>
        <v>150</v>
      </c>
      <c r="Y775" s="24">
        <f t="shared" si="118"/>
        <v>4.7125353440150798E-3</v>
      </c>
      <c r="Z775" s="25" t="str">
        <f t="shared" si="119"/>
        <v>Descargado</v>
      </c>
      <c r="AA775" s="25">
        <f t="shared" ca="1" si="120"/>
        <v>0.71319444444088731</v>
      </c>
      <c r="AB775" s="52"/>
    </row>
    <row r="776" spans="1:28" x14ac:dyDescent="0.25">
      <c r="A776" s="12">
        <v>770</v>
      </c>
      <c r="B776" s="26">
        <v>21092</v>
      </c>
      <c r="C776" s="27">
        <v>44817</v>
      </c>
      <c r="D776" s="28">
        <v>0.70624999999999993</v>
      </c>
      <c r="E776" s="29" t="s">
        <v>190</v>
      </c>
      <c r="F776" s="30" t="s">
        <v>106</v>
      </c>
      <c r="G776" s="31">
        <v>52120</v>
      </c>
      <c r="H776" s="31">
        <v>18570</v>
      </c>
      <c r="I776" s="19">
        <f t="shared" si="115"/>
        <v>33550</v>
      </c>
      <c r="J776" s="20">
        <f t="shared" si="121"/>
        <v>43251060</v>
      </c>
      <c r="K776" s="30" t="s">
        <v>56</v>
      </c>
      <c r="L776" s="32" t="s">
        <v>33</v>
      </c>
      <c r="M776" s="33">
        <v>38</v>
      </c>
      <c r="N776" s="55" t="str">
        <f t="shared" si="114"/>
        <v>T_B</v>
      </c>
      <c r="O776" s="34">
        <v>3512405</v>
      </c>
      <c r="P776" s="27">
        <v>44818</v>
      </c>
      <c r="Q776" s="36">
        <v>0.44236111111111115</v>
      </c>
      <c r="R776" s="37">
        <v>52180</v>
      </c>
      <c r="S776" s="37">
        <v>18710</v>
      </c>
      <c r="T776" s="21">
        <f t="shared" si="116"/>
        <v>33470</v>
      </c>
      <c r="U776" s="22">
        <f t="shared" si="122"/>
        <v>43214310</v>
      </c>
      <c r="V776" s="117" t="s">
        <v>157</v>
      </c>
      <c r="W776" s="118" t="s">
        <v>102</v>
      </c>
      <c r="X776" s="23">
        <f t="shared" si="117"/>
        <v>-80</v>
      </c>
      <c r="Y776" s="24">
        <f t="shared" si="118"/>
        <v>-2.3845007451564829E-3</v>
      </c>
      <c r="Z776" s="25" t="str">
        <f t="shared" si="119"/>
        <v>Descargado</v>
      </c>
      <c r="AA776" s="25">
        <f t="shared" ca="1" si="120"/>
        <v>0.73611111110949423</v>
      </c>
      <c r="AB776" s="52"/>
    </row>
    <row r="777" spans="1:28" x14ac:dyDescent="0.25">
      <c r="A777" s="12">
        <v>771</v>
      </c>
      <c r="B777" s="26">
        <v>21093</v>
      </c>
      <c r="C777" s="27">
        <v>44817</v>
      </c>
      <c r="D777" s="28">
        <v>0.70763888888888893</v>
      </c>
      <c r="E777" s="29" t="s">
        <v>357</v>
      </c>
      <c r="F777" s="30" t="s">
        <v>106</v>
      </c>
      <c r="G777" s="31">
        <v>51900</v>
      </c>
      <c r="H777" s="31">
        <v>18180</v>
      </c>
      <c r="I777" s="19">
        <f t="shared" si="115"/>
        <v>33720</v>
      </c>
      <c r="J777" s="20">
        <f t="shared" si="121"/>
        <v>43284780</v>
      </c>
      <c r="K777" s="30" t="s">
        <v>69</v>
      </c>
      <c r="L777" s="32" t="s">
        <v>33</v>
      </c>
      <c r="M777" s="33">
        <v>34</v>
      </c>
      <c r="N777" s="55" t="str">
        <f t="shared" ref="N777:N840" si="123">IF(R777=0,"",IF(K777="0X50  MM T 2","T_B",IF(K777="0X50  MM T 1","T_A",IF(K777="TERMICO 0X50","T_CMAX",IF(K777="0X50  MM T 4","T_D",IF(K777="0X50  MM T 3","T_C",IF(K777="0X12  MM T 1","T_A1",IF(K777="0X50 MM","CNR",""))))))))</f>
        <v>T_C</v>
      </c>
      <c r="O777" s="34">
        <v>3512424</v>
      </c>
      <c r="P777" s="27">
        <v>44818</v>
      </c>
      <c r="Q777" s="36">
        <v>0.44861111111111113</v>
      </c>
      <c r="R777" s="37">
        <v>52080</v>
      </c>
      <c r="S777" s="37">
        <v>18360</v>
      </c>
      <c r="T777" s="21">
        <f t="shared" si="116"/>
        <v>33720</v>
      </c>
      <c r="U777" s="22">
        <f t="shared" si="122"/>
        <v>43248030</v>
      </c>
      <c r="V777" s="117" t="s">
        <v>158</v>
      </c>
      <c r="W777" s="118" t="s">
        <v>102</v>
      </c>
      <c r="X777" s="23">
        <f t="shared" si="117"/>
        <v>1.0000000000000001E-5</v>
      </c>
      <c r="Y777" s="24">
        <f t="shared" si="118"/>
        <v>0</v>
      </c>
      <c r="Z777" s="25" t="str">
        <f t="shared" si="119"/>
        <v>Descargado</v>
      </c>
      <c r="AA777" s="25">
        <f t="shared" ca="1" si="120"/>
        <v>0.74097222222189885</v>
      </c>
      <c r="AB777" s="52"/>
    </row>
    <row r="778" spans="1:28" x14ac:dyDescent="0.25">
      <c r="A778" s="12">
        <v>772</v>
      </c>
      <c r="B778" s="26">
        <v>21098</v>
      </c>
      <c r="C778" s="27">
        <v>44817</v>
      </c>
      <c r="D778" s="28">
        <v>0.7284722222222223</v>
      </c>
      <c r="E778" s="29" t="s">
        <v>232</v>
      </c>
      <c r="F778" s="30" t="s">
        <v>106</v>
      </c>
      <c r="G778" s="31">
        <v>52540</v>
      </c>
      <c r="H778" s="31">
        <v>19030</v>
      </c>
      <c r="I778" s="19">
        <f t="shared" si="115"/>
        <v>33510</v>
      </c>
      <c r="J778" s="20">
        <f t="shared" si="121"/>
        <v>43318290</v>
      </c>
      <c r="K778" s="30" t="s">
        <v>56</v>
      </c>
      <c r="L778" s="32" t="s">
        <v>25</v>
      </c>
      <c r="M778" s="33">
        <v>38</v>
      </c>
      <c r="N778" s="55" t="str">
        <f t="shared" si="123"/>
        <v>T_B</v>
      </c>
      <c r="O778" s="34">
        <v>3512544</v>
      </c>
      <c r="P778" s="27">
        <v>44818</v>
      </c>
      <c r="Q778" s="36">
        <v>0.46319444444444446</v>
      </c>
      <c r="R778" s="37">
        <v>52340</v>
      </c>
      <c r="S778" s="37">
        <v>18860</v>
      </c>
      <c r="T778" s="21">
        <f t="shared" si="116"/>
        <v>33480</v>
      </c>
      <c r="U778" s="22">
        <f t="shared" si="122"/>
        <v>43281510</v>
      </c>
      <c r="V778" s="117" t="s">
        <v>157</v>
      </c>
      <c r="W778" s="118" t="s">
        <v>102</v>
      </c>
      <c r="X778" s="23">
        <f t="shared" si="117"/>
        <v>-30</v>
      </c>
      <c r="Y778" s="24">
        <f t="shared" si="118"/>
        <v>-8.9525514771709937E-4</v>
      </c>
      <c r="Z778" s="25" t="str">
        <f t="shared" si="119"/>
        <v>Descargado</v>
      </c>
      <c r="AA778" s="25">
        <f t="shared" ca="1" si="120"/>
        <v>0.73472222221607808</v>
      </c>
      <c r="AB778" s="52"/>
    </row>
    <row r="779" spans="1:28" x14ac:dyDescent="0.25">
      <c r="A779" s="12">
        <v>773</v>
      </c>
      <c r="B779" s="26">
        <v>21100</v>
      </c>
      <c r="C779" s="27">
        <v>44817</v>
      </c>
      <c r="D779" s="28">
        <v>0.7319444444444444</v>
      </c>
      <c r="E779" s="29" t="s">
        <v>294</v>
      </c>
      <c r="F779" s="30" t="s">
        <v>106</v>
      </c>
      <c r="G779" s="31">
        <v>51400</v>
      </c>
      <c r="H779" s="31">
        <v>18680</v>
      </c>
      <c r="I779" s="19">
        <f t="shared" si="115"/>
        <v>32720</v>
      </c>
      <c r="J779" s="20">
        <f t="shared" si="121"/>
        <v>43351010</v>
      </c>
      <c r="K779" s="30" t="s">
        <v>69</v>
      </c>
      <c r="L779" s="32" t="s">
        <v>25</v>
      </c>
      <c r="M779" s="33">
        <v>34</v>
      </c>
      <c r="N779" s="55" t="str">
        <f t="shared" si="123"/>
        <v>T_C</v>
      </c>
      <c r="O779" s="34">
        <v>3512485</v>
      </c>
      <c r="P779" s="27">
        <v>44818</v>
      </c>
      <c r="Q779" s="36">
        <v>0.46180555555555558</v>
      </c>
      <c r="R779" s="37">
        <v>51640</v>
      </c>
      <c r="S779" s="37">
        <v>19020</v>
      </c>
      <c r="T779" s="21">
        <f t="shared" si="116"/>
        <v>32620</v>
      </c>
      <c r="U779" s="22">
        <f t="shared" si="122"/>
        <v>43314130</v>
      </c>
      <c r="V779" s="117" t="s">
        <v>158</v>
      </c>
      <c r="W779" s="118" t="s">
        <v>102</v>
      </c>
      <c r="X779" s="23">
        <f t="shared" si="117"/>
        <v>-100</v>
      </c>
      <c r="Y779" s="24">
        <f t="shared" si="118"/>
        <v>-3.0562347188264061E-3</v>
      </c>
      <c r="Z779" s="25" t="str">
        <f t="shared" si="119"/>
        <v>Descargado</v>
      </c>
      <c r="AA779" s="25">
        <f t="shared" ca="1" si="120"/>
        <v>0.72986111111094942</v>
      </c>
      <c r="AB779" s="52"/>
    </row>
    <row r="780" spans="1:28" x14ac:dyDescent="0.25">
      <c r="A780" s="12">
        <v>774</v>
      </c>
      <c r="B780" s="26">
        <v>21101</v>
      </c>
      <c r="C780" s="27">
        <v>44817</v>
      </c>
      <c r="D780" s="28">
        <v>0.72986111111111107</v>
      </c>
      <c r="E780" s="29" t="s">
        <v>281</v>
      </c>
      <c r="F780" s="30" t="s">
        <v>106</v>
      </c>
      <c r="G780" s="31">
        <v>52240</v>
      </c>
      <c r="H780" s="31">
        <v>18630</v>
      </c>
      <c r="I780" s="19">
        <f t="shared" si="115"/>
        <v>33610</v>
      </c>
      <c r="J780" s="20">
        <f t="shared" si="121"/>
        <v>43384620</v>
      </c>
      <c r="K780" s="30" t="s">
        <v>56</v>
      </c>
      <c r="L780" s="32" t="s">
        <v>25</v>
      </c>
      <c r="M780" s="33">
        <v>38</v>
      </c>
      <c r="N780" s="55" t="str">
        <f t="shared" si="123"/>
        <v>T_B</v>
      </c>
      <c r="O780" s="34">
        <v>3512465</v>
      </c>
      <c r="P780" s="27">
        <v>44818</v>
      </c>
      <c r="Q780" s="36">
        <v>0.4548611111111111</v>
      </c>
      <c r="R780" s="37">
        <v>52120</v>
      </c>
      <c r="S780" s="37">
        <v>18530</v>
      </c>
      <c r="T780" s="21">
        <f t="shared" si="116"/>
        <v>33590</v>
      </c>
      <c r="U780" s="22">
        <f t="shared" si="122"/>
        <v>43347720</v>
      </c>
      <c r="V780" s="117" t="s">
        <v>157</v>
      </c>
      <c r="W780" s="118" t="s">
        <v>102</v>
      </c>
      <c r="X780" s="23">
        <f t="shared" si="117"/>
        <v>-20</v>
      </c>
      <c r="Y780" s="24">
        <f t="shared" si="118"/>
        <v>-5.9506099375185957E-4</v>
      </c>
      <c r="Z780" s="25" t="str">
        <f t="shared" si="119"/>
        <v>Descargado</v>
      </c>
      <c r="AA780" s="25">
        <f t="shared" ca="1" si="120"/>
        <v>0.72499999999854481</v>
      </c>
      <c r="AB780" s="52"/>
    </row>
    <row r="781" spans="1:28" x14ac:dyDescent="0.25">
      <c r="A781" s="12">
        <v>775</v>
      </c>
      <c r="B781" s="26">
        <v>21109</v>
      </c>
      <c r="C781" s="27">
        <v>44817</v>
      </c>
      <c r="D781" s="28">
        <v>0.86597222222222225</v>
      </c>
      <c r="E781" s="29" t="s">
        <v>214</v>
      </c>
      <c r="F781" s="30" t="s">
        <v>106</v>
      </c>
      <c r="G781" s="31">
        <v>52200</v>
      </c>
      <c r="H781" s="31">
        <v>18400</v>
      </c>
      <c r="I781" s="19">
        <f t="shared" si="115"/>
        <v>33800</v>
      </c>
      <c r="J781" s="20">
        <f t="shared" si="121"/>
        <v>43418420</v>
      </c>
      <c r="K781" s="30" t="s">
        <v>56</v>
      </c>
      <c r="L781" s="32" t="s">
        <v>33</v>
      </c>
      <c r="M781" s="33">
        <v>38</v>
      </c>
      <c r="N781" s="55" t="str">
        <f t="shared" si="123"/>
        <v>T_B</v>
      </c>
      <c r="O781" s="34">
        <v>3512724</v>
      </c>
      <c r="P781" s="27">
        <v>44818</v>
      </c>
      <c r="Q781" s="36">
        <v>0.56736111111111109</v>
      </c>
      <c r="R781" s="37">
        <v>52200</v>
      </c>
      <c r="S781" s="37">
        <v>18490</v>
      </c>
      <c r="T781" s="21">
        <f t="shared" si="116"/>
        <v>33710</v>
      </c>
      <c r="U781" s="22">
        <f t="shared" si="122"/>
        <v>43381430</v>
      </c>
      <c r="V781" s="117" t="s">
        <v>157</v>
      </c>
      <c r="W781" s="118" t="s">
        <v>102</v>
      </c>
      <c r="X781" s="23">
        <f t="shared" si="117"/>
        <v>-90</v>
      </c>
      <c r="Y781" s="24">
        <f t="shared" si="118"/>
        <v>-2.6627218934911242E-3</v>
      </c>
      <c r="Z781" s="25" t="str">
        <f t="shared" si="119"/>
        <v>Descargado</v>
      </c>
      <c r="AA781" s="25">
        <f t="shared" ca="1" si="120"/>
        <v>0.70138888889050577</v>
      </c>
      <c r="AB781" s="52"/>
    </row>
    <row r="782" spans="1:28" x14ac:dyDescent="0.25">
      <c r="A782" s="12">
        <v>776</v>
      </c>
      <c r="B782" s="26">
        <v>21110</v>
      </c>
      <c r="C782" s="27">
        <v>44817</v>
      </c>
      <c r="D782" s="28">
        <v>0.81805555555555554</v>
      </c>
      <c r="E782" s="29" t="s">
        <v>289</v>
      </c>
      <c r="F782" s="30" t="s">
        <v>106</v>
      </c>
      <c r="G782" s="31">
        <v>51620</v>
      </c>
      <c r="H782" s="31">
        <v>17610</v>
      </c>
      <c r="I782" s="19">
        <f t="shared" si="115"/>
        <v>34010</v>
      </c>
      <c r="J782" s="20">
        <f t="shared" si="121"/>
        <v>43452430</v>
      </c>
      <c r="K782" s="30" t="s">
        <v>55</v>
      </c>
      <c r="L782" s="32" t="s">
        <v>25</v>
      </c>
      <c r="M782" s="33">
        <v>37</v>
      </c>
      <c r="N782" s="55" t="str">
        <f t="shared" si="123"/>
        <v>T_A</v>
      </c>
      <c r="O782" s="34">
        <v>3512664</v>
      </c>
      <c r="P782" s="27">
        <v>44818</v>
      </c>
      <c r="Q782" s="36">
        <v>0.4916666666666667</v>
      </c>
      <c r="R782" s="37">
        <v>52080</v>
      </c>
      <c r="S782" s="37">
        <v>18200</v>
      </c>
      <c r="T782" s="21">
        <f t="shared" si="116"/>
        <v>33880</v>
      </c>
      <c r="U782" s="22">
        <f t="shared" si="122"/>
        <v>43415310</v>
      </c>
      <c r="V782" s="117" t="s">
        <v>157</v>
      </c>
      <c r="W782" s="118" t="s">
        <v>102</v>
      </c>
      <c r="X782" s="23">
        <f t="shared" si="117"/>
        <v>-130</v>
      </c>
      <c r="Y782" s="24">
        <f t="shared" si="118"/>
        <v>-3.8224051749485444E-3</v>
      </c>
      <c r="Z782" s="25" t="str">
        <f t="shared" si="119"/>
        <v>Descargado</v>
      </c>
      <c r="AA782" s="25">
        <f t="shared" ca="1" si="120"/>
        <v>0.67361111110949423</v>
      </c>
      <c r="AB782" s="52"/>
    </row>
    <row r="783" spans="1:28" x14ac:dyDescent="0.25">
      <c r="A783" s="12">
        <v>777</v>
      </c>
      <c r="B783" s="26">
        <v>21111</v>
      </c>
      <c r="C783" s="27">
        <v>44817</v>
      </c>
      <c r="D783" s="28">
        <v>0.86597222222222225</v>
      </c>
      <c r="E783" s="29" t="s">
        <v>358</v>
      </c>
      <c r="F783" s="30" t="s">
        <v>106</v>
      </c>
      <c r="G783" s="31">
        <v>52240</v>
      </c>
      <c r="H783" s="31">
        <v>18450</v>
      </c>
      <c r="I783" s="19">
        <f t="shared" si="115"/>
        <v>33790</v>
      </c>
      <c r="J783" s="20">
        <f t="shared" si="121"/>
        <v>43486220</v>
      </c>
      <c r="K783" s="30" t="s">
        <v>56</v>
      </c>
      <c r="L783" s="32" t="s">
        <v>33</v>
      </c>
      <c r="M783" s="33">
        <v>38</v>
      </c>
      <c r="N783" s="55" t="str">
        <f t="shared" si="123"/>
        <v>T_B</v>
      </c>
      <c r="O783" s="34">
        <v>3512685</v>
      </c>
      <c r="P783" s="27">
        <v>44818</v>
      </c>
      <c r="Q783" s="36">
        <v>0.51041666666666663</v>
      </c>
      <c r="R783" s="37">
        <v>52320</v>
      </c>
      <c r="S783" s="37">
        <v>18520</v>
      </c>
      <c r="T783" s="21">
        <f t="shared" si="116"/>
        <v>33800</v>
      </c>
      <c r="U783" s="22">
        <f t="shared" si="122"/>
        <v>43449110</v>
      </c>
      <c r="V783" s="117" t="s">
        <v>157</v>
      </c>
      <c r="W783" s="118" t="s">
        <v>102</v>
      </c>
      <c r="X783" s="23">
        <f t="shared" si="117"/>
        <v>10</v>
      </c>
      <c r="Y783" s="24">
        <f t="shared" si="118"/>
        <v>2.9594554601953242E-4</v>
      </c>
      <c r="Z783" s="25" t="str">
        <f t="shared" si="119"/>
        <v>Descargado</v>
      </c>
      <c r="AA783" s="25">
        <f t="shared" ca="1" si="120"/>
        <v>0.6444444444423425</v>
      </c>
      <c r="AB783" s="52"/>
    </row>
    <row r="784" spans="1:28" x14ac:dyDescent="0.25">
      <c r="A784" s="12">
        <v>778</v>
      </c>
      <c r="B784" s="26">
        <v>21112</v>
      </c>
      <c r="C784" s="27">
        <v>44817</v>
      </c>
      <c r="D784" s="28">
        <v>0.86597222222222225</v>
      </c>
      <c r="E784" s="29" t="s">
        <v>273</v>
      </c>
      <c r="F784" s="30" t="s">
        <v>106</v>
      </c>
      <c r="G784" s="31">
        <v>51500</v>
      </c>
      <c r="H784" s="31">
        <v>17650</v>
      </c>
      <c r="I784" s="19">
        <f t="shared" si="115"/>
        <v>33850</v>
      </c>
      <c r="J784" s="20">
        <f t="shared" si="121"/>
        <v>43520070</v>
      </c>
      <c r="K784" s="30" t="s">
        <v>55</v>
      </c>
      <c r="L784" s="32" t="s">
        <v>33</v>
      </c>
      <c r="M784" s="33">
        <v>37</v>
      </c>
      <c r="N784" s="55" t="str">
        <f t="shared" si="123"/>
        <v>T_A</v>
      </c>
      <c r="O784" s="34">
        <v>3512744</v>
      </c>
      <c r="P784" s="27">
        <v>44818</v>
      </c>
      <c r="Q784" s="36">
        <v>0.57500000000000007</v>
      </c>
      <c r="R784" s="37">
        <v>51660</v>
      </c>
      <c r="S784" s="37">
        <v>17950</v>
      </c>
      <c r="T784" s="21">
        <f t="shared" si="116"/>
        <v>33710</v>
      </c>
      <c r="U784" s="22">
        <f t="shared" si="122"/>
        <v>43482820</v>
      </c>
      <c r="V784" s="117" t="s">
        <v>157</v>
      </c>
      <c r="W784" s="118" t="s">
        <v>102</v>
      </c>
      <c r="X784" s="23">
        <f t="shared" si="117"/>
        <v>-140</v>
      </c>
      <c r="Y784" s="24">
        <f t="shared" si="118"/>
        <v>-4.13589364844904E-3</v>
      </c>
      <c r="Z784" s="25" t="str">
        <f t="shared" si="119"/>
        <v>Descargado</v>
      </c>
      <c r="AA784" s="25">
        <f t="shared" ca="1" si="120"/>
        <v>0.70902777777519077</v>
      </c>
      <c r="AB784" s="52"/>
    </row>
    <row r="785" spans="1:28" x14ac:dyDescent="0.25">
      <c r="A785" s="12">
        <v>779</v>
      </c>
      <c r="B785" s="26">
        <v>21114</v>
      </c>
      <c r="C785" s="27">
        <v>44817</v>
      </c>
      <c r="D785" s="28">
        <v>0.86944444444444446</v>
      </c>
      <c r="E785" s="29" t="s">
        <v>179</v>
      </c>
      <c r="F785" s="30" t="s">
        <v>106</v>
      </c>
      <c r="G785" s="31">
        <v>48420</v>
      </c>
      <c r="H785" s="31">
        <v>17300</v>
      </c>
      <c r="I785" s="19">
        <f t="shared" si="115"/>
        <v>31120</v>
      </c>
      <c r="J785" s="20">
        <f t="shared" si="121"/>
        <v>43551190</v>
      </c>
      <c r="K785" s="30" t="s">
        <v>55</v>
      </c>
      <c r="L785" s="32" t="s">
        <v>32</v>
      </c>
      <c r="M785" s="33">
        <v>37</v>
      </c>
      <c r="N785" s="55" t="str">
        <f t="shared" si="123"/>
        <v>T_A</v>
      </c>
      <c r="O785" s="34">
        <v>3512904</v>
      </c>
      <c r="P785" s="27">
        <v>44818</v>
      </c>
      <c r="Q785" s="36">
        <v>0.60625000000000007</v>
      </c>
      <c r="R785" s="37">
        <v>48480</v>
      </c>
      <c r="S785" s="37">
        <v>17010</v>
      </c>
      <c r="T785" s="21">
        <f t="shared" si="116"/>
        <v>31470</v>
      </c>
      <c r="U785" s="22">
        <f t="shared" si="122"/>
        <v>43514290</v>
      </c>
      <c r="V785" s="117" t="s">
        <v>157</v>
      </c>
      <c r="W785" s="118" t="s">
        <v>102</v>
      </c>
      <c r="X785" s="23">
        <f t="shared" si="117"/>
        <v>350</v>
      </c>
      <c r="Y785" s="24">
        <f t="shared" si="118"/>
        <v>1.1246786632390746E-2</v>
      </c>
      <c r="Z785" s="25" t="str">
        <f t="shared" si="119"/>
        <v>Descargado</v>
      </c>
      <c r="AA785" s="25">
        <f t="shared" ca="1" si="120"/>
        <v>0.73680555555620231</v>
      </c>
      <c r="AB785" s="52"/>
    </row>
    <row r="786" spans="1:28" x14ac:dyDescent="0.25">
      <c r="A786" s="12">
        <v>780</v>
      </c>
      <c r="B786" s="26">
        <v>21116</v>
      </c>
      <c r="C786" s="27">
        <v>44818</v>
      </c>
      <c r="D786" s="28">
        <v>0.14097222222222222</v>
      </c>
      <c r="E786" s="29" t="s">
        <v>161</v>
      </c>
      <c r="F786" s="30" t="s">
        <v>106</v>
      </c>
      <c r="G786" s="31">
        <v>48880</v>
      </c>
      <c r="H786" s="31">
        <v>17420</v>
      </c>
      <c r="I786" s="19">
        <f t="shared" si="115"/>
        <v>31460</v>
      </c>
      <c r="J786" s="20">
        <f t="shared" si="121"/>
        <v>43582650</v>
      </c>
      <c r="K786" s="30" t="s">
        <v>55</v>
      </c>
      <c r="L786" s="32" t="s">
        <v>32</v>
      </c>
      <c r="M786" s="33">
        <v>37</v>
      </c>
      <c r="N786" s="55" t="str">
        <f t="shared" si="123"/>
        <v>T_A</v>
      </c>
      <c r="O786" s="34">
        <v>3512884</v>
      </c>
      <c r="P786" s="27">
        <v>44818</v>
      </c>
      <c r="Q786" s="36">
        <v>0.60069444444444442</v>
      </c>
      <c r="R786" s="37">
        <v>48760</v>
      </c>
      <c r="S786" s="37">
        <v>17270</v>
      </c>
      <c r="T786" s="21">
        <f t="shared" si="116"/>
        <v>31490</v>
      </c>
      <c r="U786" s="22">
        <f t="shared" si="122"/>
        <v>43545780</v>
      </c>
      <c r="V786" s="117" t="s">
        <v>157</v>
      </c>
      <c r="W786" s="118" t="s">
        <v>102</v>
      </c>
      <c r="X786" s="23">
        <f t="shared" si="117"/>
        <v>30</v>
      </c>
      <c r="Y786" s="24">
        <f t="shared" si="118"/>
        <v>9.5359186268277173E-4</v>
      </c>
      <c r="Z786" s="25" t="str">
        <f t="shared" si="119"/>
        <v>Descargado</v>
      </c>
      <c r="AA786" s="25">
        <f t="shared" ca="1" si="120"/>
        <v>0.45972222222189885</v>
      </c>
      <c r="AB786" s="52"/>
    </row>
    <row r="787" spans="1:28" x14ac:dyDescent="0.25">
      <c r="A787" s="12">
        <v>781</v>
      </c>
      <c r="B787" s="26">
        <v>21117</v>
      </c>
      <c r="C787" s="27">
        <v>44818</v>
      </c>
      <c r="D787" s="28">
        <v>0.15763888888888888</v>
      </c>
      <c r="E787" s="29" t="s">
        <v>204</v>
      </c>
      <c r="F787" s="30" t="s">
        <v>106</v>
      </c>
      <c r="G787" s="31">
        <v>48540</v>
      </c>
      <c r="H787" s="31">
        <v>18080</v>
      </c>
      <c r="I787" s="19">
        <f t="shared" si="115"/>
        <v>30460</v>
      </c>
      <c r="J787" s="20">
        <f t="shared" si="121"/>
        <v>43613110</v>
      </c>
      <c r="K787" s="30" t="s">
        <v>55</v>
      </c>
      <c r="L787" s="32" t="s">
        <v>32</v>
      </c>
      <c r="M787" s="33">
        <v>37</v>
      </c>
      <c r="N787" s="55" t="str">
        <f t="shared" si="123"/>
        <v>T_A</v>
      </c>
      <c r="O787" s="34">
        <v>3512944</v>
      </c>
      <c r="P787" s="27">
        <v>44818</v>
      </c>
      <c r="Q787" s="36">
        <v>0.6166666666666667</v>
      </c>
      <c r="R787" s="37">
        <v>48380</v>
      </c>
      <c r="S787" s="37">
        <v>17850</v>
      </c>
      <c r="T787" s="21">
        <f t="shared" si="116"/>
        <v>30530</v>
      </c>
      <c r="U787" s="22">
        <f t="shared" si="122"/>
        <v>43576310</v>
      </c>
      <c r="V787" s="117" t="s">
        <v>157</v>
      </c>
      <c r="W787" s="118" t="s">
        <v>102</v>
      </c>
      <c r="X787" s="23">
        <f t="shared" si="117"/>
        <v>70</v>
      </c>
      <c r="Y787" s="24">
        <f t="shared" si="118"/>
        <v>2.2980958634274459E-3</v>
      </c>
      <c r="Z787" s="25" t="str">
        <f t="shared" si="119"/>
        <v>Descargado</v>
      </c>
      <c r="AA787" s="25">
        <f t="shared" ca="1" si="120"/>
        <v>0.45902777778246673</v>
      </c>
      <c r="AB787" s="52"/>
    </row>
    <row r="788" spans="1:28" x14ac:dyDescent="0.25">
      <c r="A788" s="12">
        <v>782</v>
      </c>
      <c r="B788" s="26">
        <v>21118</v>
      </c>
      <c r="C788" s="27">
        <v>44818</v>
      </c>
      <c r="D788" s="28">
        <v>0.16666666666666666</v>
      </c>
      <c r="E788" s="29" t="s">
        <v>247</v>
      </c>
      <c r="F788" s="30" t="s">
        <v>106</v>
      </c>
      <c r="G788" s="31">
        <v>48740</v>
      </c>
      <c r="H788" s="31">
        <v>16930</v>
      </c>
      <c r="I788" s="19">
        <f t="shared" si="115"/>
        <v>31810</v>
      </c>
      <c r="J788" s="20">
        <f t="shared" si="121"/>
        <v>43644920</v>
      </c>
      <c r="K788" s="30" t="s">
        <v>55</v>
      </c>
      <c r="L788" s="32" t="s">
        <v>32</v>
      </c>
      <c r="M788" s="33">
        <v>37</v>
      </c>
      <c r="N788" s="55" t="str">
        <f t="shared" si="123"/>
        <v>T_A</v>
      </c>
      <c r="O788" s="34">
        <v>3513324</v>
      </c>
      <c r="P788" s="27">
        <v>44818</v>
      </c>
      <c r="Q788" s="36">
        <v>0.67013888888888884</v>
      </c>
      <c r="R788" s="37">
        <v>48620</v>
      </c>
      <c r="S788" s="37">
        <v>16680</v>
      </c>
      <c r="T788" s="21">
        <f t="shared" si="116"/>
        <v>31940</v>
      </c>
      <c r="U788" s="22">
        <f t="shared" si="122"/>
        <v>43608250</v>
      </c>
      <c r="V788" s="117" t="s">
        <v>157</v>
      </c>
      <c r="W788" s="118" t="s">
        <v>102</v>
      </c>
      <c r="X788" s="23">
        <f t="shared" si="117"/>
        <v>130</v>
      </c>
      <c r="Y788" s="24">
        <f t="shared" si="118"/>
        <v>4.0867651681861048E-3</v>
      </c>
      <c r="Z788" s="25" t="str">
        <f t="shared" si="119"/>
        <v>Descargado</v>
      </c>
      <c r="AA788" s="25">
        <f t="shared" ca="1" si="120"/>
        <v>0.50347222222626442</v>
      </c>
      <c r="AB788" s="52"/>
    </row>
    <row r="789" spans="1:28" x14ac:dyDescent="0.25">
      <c r="A789" s="12">
        <v>783</v>
      </c>
      <c r="B789" s="26">
        <v>21119</v>
      </c>
      <c r="C789" s="27">
        <v>44818</v>
      </c>
      <c r="D789" s="28">
        <v>0.17986111111111111</v>
      </c>
      <c r="E789" s="29" t="s">
        <v>228</v>
      </c>
      <c r="F789" s="30" t="s">
        <v>106</v>
      </c>
      <c r="G789" s="31">
        <v>52160</v>
      </c>
      <c r="H789" s="31">
        <v>18460</v>
      </c>
      <c r="I789" s="19">
        <f t="shared" si="115"/>
        <v>33700</v>
      </c>
      <c r="J789" s="20">
        <f t="shared" si="121"/>
        <v>43678620</v>
      </c>
      <c r="K789" s="30" t="s">
        <v>55</v>
      </c>
      <c r="L789" s="32" t="s">
        <v>25</v>
      </c>
      <c r="M789" s="33">
        <v>37</v>
      </c>
      <c r="N789" s="55" t="str">
        <f t="shared" si="123"/>
        <v>T_A</v>
      </c>
      <c r="O789" s="34">
        <v>3513104</v>
      </c>
      <c r="P789" s="27">
        <v>44818</v>
      </c>
      <c r="Q789" s="36">
        <v>0.64444444444444449</v>
      </c>
      <c r="R789" s="37">
        <v>52180</v>
      </c>
      <c r="S789" s="37">
        <v>18250</v>
      </c>
      <c r="T789" s="21">
        <f t="shared" si="116"/>
        <v>33930</v>
      </c>
      <c r="U789" s="22">
        <f t="shared" si="122"/>
        <v>43642180</v>
      </c>
      <c r="V789" s="117" t="s">
        <v>157</v>
      </c>
      <c r="W789" s="118" t="s">
        <v>102</v>
      </c>
      <c r="X789" s="23">
        <f t="shared" si="117"/>
        <v>230</v>
      </c>
      <c r="Y789" s="24">
        <f t="shared" si="118"/>
        <v>6.8249258160237389E-3</v>
      </c>
      <c r="Z789" s="25" t="str">
        <f t="shared" si="119"/>
        <v>Descargado</v>
      </c>
      <c r="AA789" s="25">
        <f t="shared" ca="1" si="120"/>
        <v>0.46458333333430346</v>
      </c>
      <c r="AB789" s="52"/>
    </row>
    <row r="790" spans="1:28" x14ac:dyDescent="0.25">
      <c r="A790" s="12">
        <v>784</v>
      </c>
      <c r="B790" s="26">
        <v>21120</v>
      </c>
      <c r="C790" s="27">
        <v>44818</v>
      </c>
      <c r="D790" s="28">
        <v>0.19305555555555554</v>
      </c>
      <c r="E790" s="29" t="s">
        <v>143</v>
      </c>
      <c r="F790" s="30" t="s">
        <v>106</v>
      </c>
      <c r="G790" s="31">
        <v>52420</v>
      </c>
      <c r="H790" s="31">
        <v>18130</v>
      </c>
      <c r="I790" s="19">
        <f t="shared" si="115"/>
        <v>34290</v>
      </c>
      <c r="J790" s="20">
        <f t="shared" si="121"/>
        <v>43712910</v>
      </c>
      <c r="K790" s="30" t="s">
        <v>55</v>
      </c>
      <c r="L790" s="32" t="s">
        <v>33</v>
      </c>
      <c r="M790" s="33">
        <v>37</v>
      </c>
      <c r="N790" s="55" t="str">
        <f t="shared" si="123"/>
        <v>T_A</v>
      </c>
      <c r="O790" s="34">
        <v>3512784</v>
      </c>
      <c r="P790" s="27">
        <v>44818</v>
      </c>
      <c r="Q790" s="36">
        <v>0.5854166666666667</v>
      </c>
      <c r="R790" s="37">
        <v>52300</v>
      </c>
      <c r="S790" s="37">
        <v>17970</v>
      </c>
      <c r="T790" s="21">
        <f t="shared" si="116"/>
        <v>34330</v>
      </c>
      <c r="U790" s="22">
        <f t="shared" si="122"/>
        <v>43676510</v>
      </c>
      <c r="V790" s="117" t="s">
        <v>157</v>
      </c>
      <c r="W790" s="118" t="s">
        <v>102</v>
      </c>
      <c r="X790" s="23">
        <f t="shared" si="117"/>
        <v>40</v>
      </c>
      <c r="Y790" s="24">
        <f t="shared" si="118"/>
        <v>1.1665208515602217E-3</v>
      </c>
      <c r="Z790" s="25" t="str">
        <f t="shared" si="119"/>
        <v>Descargado</v>
      </c>
      <c r="AA790" s="25">
        <f t="shared" ca="1" si="120"/>
        <v>0.39236111110949423</v>
      </c>
      <c r="AB790" s="52"/>
    </row>
    <row r="791" spans="1:28" x14ac:dyDescent="0.25">
      <c r="A791" s="12">
        <v>785</v>
      </c>
      <c r="B791" s="26">
        <v>21121</v>
      </c>
      <c r="C791" s="27">
        <v>44818</v>
      </c>
      <c r="D791" s="28">
        <v>0.20486111111111113</v>
      </c>
      <c r="E791" s="29" t="s">
        <v>213</v>
      </c>
      <c r="F791" s="30" t="s">
        <v>106</v>
      </c>
      <c r="G791" s="31">
        <v>52500</v>
      </c>
      <c r="H791" s="31">
        <v>18630</v>
      </c>
      <c r="I791" s="19">
        <f t="shared" si="115"/>
        <v>33870</v>
      </c>
      <c r="J791" s="20">
        <f t="shared" si="121"/>
        <v>43746780</v>
      </c>
      <c r="K791" s="30" t="s">
        <v>55</v>
      </c>
      <c r="L791" s="32" t="s">
        <v>33</v>
      </c>
      <c r="M791" s="33">
        <v>37</v>
      </c>
      <c r="N791" s="55" t="str">
        <f t="shared" si="123"/>
        <v>T_A</v>
      </c>
      <c r="O791" s="34">
        <v>3513184</v>
      </c>
      <c r="P791" s="27">
        <v>44818</v>
      </c>
      <c r="Q791" s="36">
        <v>0.66041666666666665</v>
      </c>
      <c r="R791" s="37">
        <v>52280</v>
      </c>
      <c r="S791" s="37">
        <v>18440</v>
      </c>
      <c r="T791" s="21">
        <f t="shared" si="116"/>
        <v>33840</v>
      </c>
      <c r="U791" s="22">
        <f t="shared" si="122"/>
        <v>43710350</v>
      </c>
      <c r="V791" s="117" t="s">
        <v>157</v>
      </c>
      <c r="W791" s="118" t="s">
        <v>102</v>
      </c>
      <c r="X791" s="23">
        <f t="shared" si="117"/>
        <v>-30</v>
      </c>
      <c r="Y791" s="24">
        <f t="shared" si="118"/>
        <v>-8.8573959255978745E-4</v>
      </c>
      <c r="Z791" s="25" t="str">
        <f t="shared" si="119"/>
        <v>Descargado</v>
      </c>
      <c r="AA791" s="25">
        <f t="shared" ca="1" si="120"/>
        <v>0.45555555555620231</v>
      </c>
      <c r="AB791" s="52"/>
    </row>
    <row r="792" spans="1:28" x14ac:dyDescent="0.25">
      <c r="A792" s="12">
        <v>786</v>
      </c>
      <c r="B792" s="26">
        <v>21122</v>
      </c>
      <c r="C792" s="27">
        <v>44818</v>
      </c>
      <c r="D792" s="28">
        <v>0.21458333333333335</v>
      </c>
      <c r="E792" s="29" t="s">
        <v>140</v>
      </c>
      <c r="F792" s="30" t="s">
        <v>106</v>
      </c>
      <c r="G792" s="31">
        <v>51700</v>
      </c>
      <c r="H792" s="31">
        <v>17640</v>
      </c>
      <c r="I792" s="19">
        <f t="shared" si="115"/>
        <v>34060</v>
      </c>
      <c r="J792" s="20">
        <f t="shared" si="121"/>
        <v>43780840</v>
      </c>
      <c r="K792" s="30" t="s">
        <v>55</v>
      </c>
      <c r="L792" s="32" t="s">
        <v>33</v>
      </c>
      <c r="M792" s="33">
        <v>37</v>
      </c>
      <c r="N792" s="55" t="str">
        <f t="shared" si="123"/>
        <v>T_A</v>
      </c>
      <c r="O792" s="34">
        <v>3512924</v>
      </c>
      <c r="P792" s="27">
        <v>44818</v>
      </c>
      <c r="Q792" s="36">
        <v>0.61527777777777781</v>
      </c>
      <c r="R792" s="37">
        <v>51500</v>
      </c>
      <c r="S792" s="37">
        <v>17500</v>
      </c>
      <c r="T792" s="21">
        <f t="shared" si="116"/>
        <v>34000</v>
      </c>
      <c r="U792" s="22">
        <f t="shared" si="122"/>
        <v>43744350</v>
      </c>
      <c r="V792" s="117" t="s">
        <v>157</v>
      </c>
      <c r="W792" s="118" t="s">
        <v>102</v>
      </c>
      <c r="X792" s="23">
        <f t="shared" si="117"/>
        <v>-60</v>
      </c>
      <c r="Y792" s="24">
        <f t="shared" si="118"/>
        <v>-1.7615971814445098E-3</v>
      </c>
      <c r="Z792" s="25" t="str">
        <f t="shared" si="119"/>
        <v>Descargado</v>
      </c>
      <c r="AA792" s="25">
        <f t="shared" ca="1" si="120"/>
        <v>0.40069444444088731</v>
      </c>
      <c r="AB792" s="52"/>
    </row>
    <row r="793" spans="1:28" x14ac:dyDescent="0.25">
      <c r="A793" s="12">
        <v>787</v>
      </c>
      <c r="B793" s="26">
        <v>21123</v>
      </c>
      <c r="C793" s="27">
        <v>44818</v>
      </c>
      <c r="D793" s="28">
        <v>0.22361111111111109</v>
      </c>
      <c r="E793" s="29" t="s">
        <v>198</v>
      </c>
      <c r="F793" s="30" t="s">
        <v>106</v>
      </c>
      <c r="G793" s="31">
        <v>52040</v>
      </c>
      <c r="H793" s="31">
        <v>18620</v>
      </c>
      <c r="I793" s="19">
        <f t="shared" si="115"/>
        <v>33420</v>
      </c>
      <c r="J793" s="20">
        <f t="shared" si="121"/>
        <v>43814260</v>
      </c>
      <c r="K793" s="30" t="s">
        <v>55</v>
      </c>
      <c r="L793" s="32" t="s">
        <v>33</v>
      </c>
      <c r="M793" s="33">
        <v>37</v>
      </c>
      <c r="N793" s="55" t="str">
        <f t="shared" si="123"/>
        <v>T_A</v>
      </c>
      <c r="O793" s="34">
        <v>3512964</v>
      </c>
      <c r="P793" s="27">
        <v>44818</v>
      </c>
      <c r="Q793" s="36">
        <v>0.62291666666666667</v>
      </c>
      <c r="R793" s="37">
        <v>51740</v>
      </c>
      <c r="S793" s="37">
        <v>18300</v>
      </c>
      <c r="T793" s="21">
        <f t="shared" si="116"/>
        <v>33440</v>
      </c>
      <c r="U793" s="22">
        <f t="shared" si="122"/>
        <v>43777790</v>
      </c>
      <c r="V793" s="117" t="s">
        <v>157</v>
      </c>
      <c r="W793" s="118" t="s">
        <v>102</v>
      </c>
      <c r="X793" s="23">
        <f t="shared" si="117"/>
        <v>20</v>
      </c>
      <c r="Y793" s="24">
        <f t="shared" si="118"/>
        <v>5.9844404548174744E-4</v>
      </c>
      <c r="Z793" s="25" t="str">
        <f t="shared" si="119"/>
        <v>Descargado</v>
      </c>
      <c r="AA793" s="25">
        <f t="shared" ca="1" si="120"/>
        <v>0.39930555555474712</v>
      </c>
      <c r="AB793" s="52"/>
    </row>
    <row r="794" spans="1:28" x14ac:dyDescent="0.25">
      <c r="A794" s="12">
        <v>788</v>
      </c>
      <c r="B794" s="26">
        <v>21124</v>
      </c>
      <c r="C794" s="27">
        <v>44818</v>
      </c>
      <c r="D794" s="28">
        <v>0.23333333333333331</v>
      </c>
      <c r="E794" s="29" t="s">
        <v>359</v>
      </c>
      <c r="F794" s="30" t="s">
        <v>106</v>
      </c>
      <c r="G794" s="31">
        <v>52040</v>
      </c>
      <c r="H794" s="31">
        <v>18780</v>
      </c>
      <c r="I794" s="19">
        <f t="shared" si="115"/>
        <v>33260</v>
      </c>
      <c r="J794" s="20">
        <f t="shared" si="121"/>
        <v>43847520</v>
      </c>
      <c r="K794" s="30" t="s">
        <v>55</v>
      </c>
      <c r="L794" s="32" t="s">
        <v>33</v>
      </c>
      <c r="M794" s="33">
        <v>37</v>
      </c>
      <c r="N794" s="55" t="str">
        <f t="shared" si="123"/>
        <v>T_A</v>
      </c>
      <c r="O794" s="34">
        <v>3512864</v>
      </c>
      <c r="P794" s="27">
        <v>44818</v>
      </c>
      <c r="Q794" s="36">
        <v>0.59583333333333333</v>
      </c>
      <c r="R794" s="37">
        <v>51820</v>
      </c>
      <c r="S794" s="37">
        <v>18790</v>
      </c>
      <c r="T794" s="21">
        <f t="shared" si="116"/>
        <v>33030</v>
      </c>
      <c r="U794" s="22">
        <f t="shared" si="122"/>
        <v>43810820</v>
      </c>
      <c r="V794" s="117" t="s">
        <v>157</v>
      </c>
      <c r="W794" s="118" t="s">
        <v>102</v>
      </c>
      <c r="X794" s="23">
        <f t="shared" si="117"/>
        <v>-230</v>
      </c>
      <c r="Y794" s="24">
        <f t="shared" si="118"/>
        <v>-6.9152134696331934E-3</v>
      </c>
      <c r="Z794" s="25" t="str">
        <f t="shared" si="119"/>
        <v>Descargado</v>
      </c>
      <c r="AA794" s="25">
        <f t="shared" ca="1" si="120"/>
        <v>0.36250000000291038</v>
      </c>
      <c r="AB794" s="52"/>
    </row>
    <row r="795" spans="1:28" x14ac:dyDescent="0.25">
      <c r="A795" s="12">
        <v>789</v>
      </c>
      <c r="B795" s="26">
        <v>21125</v>
      </c>
      <c r="C795" s="27">
        <v>44818</v>
      </c>
      <c r="D795" s="28">
        <v>0.23958333333333334</v>
      </c>
      <c r="E795" s="29" t="s">
        <v>317</v>
      </c>
      <c r="F795" s="30" t="s">
        <v>106</v>
      </c>
      <c r="G795" s="31">
        <v>52320</v>
      </c>
      <c r="H795" s="31">
        <v>17490</v>
      </c>
      <c r="I795" s="19">
        <f t="shared" si="115"/>
        <v>34830</v>
      </c>
      <c r="J795" s="20">
        <f t="shared" si="121"/>
        <v>43882350</v>
      </c>
      <c r="K795" s="30" t="s">
        <v>55</v>
      </c>
      <c r="L795" s="32" t="s">
        <v>32</v>
      </c>
      <c r="M795" s="33">
        <v>37</v>
      </c>
      <c r="N795" s="55" t="str">
        <f t="shared" si="123"/>
        <v>T_A</v>
      </c>
      <c r="O795" s="34">
        <v>3514084</v>
      </c>
      <c r="P795" s="27">
        <v>44818</v>
      </c>
      <c r="Q795" s="36">
        <v>0.88194444444444453</v>
      </c>
      <c r="R795" s="37">
        <v>51980</v>
      </c>
      <c r="S795" s="37">
        <v>17340</v>
      </c>
      <c r="T795" s="21">
        <f t="shared" si="116"/>
        <v>34640</v>
      </c>
      <c r="U795" s="22">
        <f t="shared" si="122"/>
        <v>43845460</v>
      </c>
      <c r="V795" s="117" t="s">
        <v>157</v>
      </c>
      <c r="W795" s="118" t="s">
        <v>102</v>
      </c>
      <c r="X795" s="23">
        <f t="shared" si="117"/>
        <v>-190</v>
      </c>
      <c r="Y795" s="24">
        <f t="shared" si="118"/>
        <v>-5.4550674705713467E-3</v>
      </c>
      <c r="Z795" s="25" t="str">
        <f t="shared" si="119"/>
        <v>Descargado</v>
      </c>
      <c r="AA795" s="25">
        <f t="shared" ca="1" si="120"/>
        <v>0.64236111110949423</v>
      </c>
      <c r="AB795" s="52"/>
    </row>
    <row r="796" spans="1:28" x14ac:dyDescent="0.25">
      <c r="A796" s="12">
        <v>790</v>
      </c>
      <c r="B796" s="26">
        <v>21131</v>
      </c>
      <c r="C796" s="27">
        <v>44818</v>
      </c>
      <c r="D796" s="28">
        <v>0.4458333333333333</v>
      </c>
      <c r="E796" s="29" t="s">
        <v>269</v>
      </c>
      <c r="F796" s="30" t="s">
        <v>106</v>
      </c>
      <c r="G796" s="31">
        <v>51680</v>
      </c>
      <c r="H796" s="31">
        <v>18120</v>
      </c>
      <c r="I796" s="19">
        <f t="shared" si="115"/>
        <v>33560</v>
      </c>
      <c r="J796" s="20">
        <f t="shared" si="121"/>
        <v>43915910</v>
      </c>
      <c r="K796" s="30" t="s">
        <v>55</v>
      </c>
      <c r="L796" s="32" t="s">
        <v>25</v>
      </c>
      <c r="M796" s="33">
        <v>37</v>
      </c>
      <c r="N796" s="55" t="str">
        <f t="shared" si="123"/>
        <v>T_A</v>
      </c>
      <c r="O796" s="34">
        <v>3513844</v>
      </c>
      <c r="P796" s="27">
        <v>44818</v>
      </c>
      <c r="Q796" s="36">
        <v>0.78749999999999998</v>
      </c>
      <c r="R796" s="37">
        <v>51500</v>
      </c>
      <c r="S796" s="37">
        <v>17980</v>
      </c>
      <c r="T796" s="21">
        <f t="shared" si="116"/>
        <v>33520</v>
      </c>
      <c r="U796" s="22">
        <f t="shared" si="122"/>
        <v>43878980</v>
      </c>
      <c r="V796" s="117" t="s">
        <v>157</v>
      </c>
      <c r="W796" s="118" t="s">
        <v>102</v>
      </c>
      <c r="X796" s="23">
        <f t="shared" si="117"/>
        <v>-40</v>
      </c>
      <c r="Y796" s="24">
        <f t="shared" si="118"/>
        <v>-1.1918951132300357E-3</v>
      </c>
      <c r="Z796" s="25" t="str">
        <f t="shared" si="119"/>
        <v>Descargado</v>
      </c>
      <c r="AA796" s="25">
        <f t="shared" ca="1" si="120"/>
        <v>0.34166666666715173</v>
      </c>
      <c r="AB796" s="52"/>
    </row>
    <row r="797" spans="1:28" x14ac:dyDescent="0.25">
      <c r="A797" s="12">
        <v>791</v>
      </c>
      <c r="B797" s="26">
        <v>21132</v>
      </c>
      <c r="C797" s="27">
        <v>44818</v>
      </c>
      <c r="D797" s="28">
        <v>0.45069444444444445</v>
      </c>
      <c r="E797" s="29" t="s">
        <v>215</v>
      </c>
      <c r="F797" s="30" t="s">
        <v>106</v>
      </c>
      <c r="G797" s="31">
        <v>51720</v>
      </c>
      <c r="H797" s="31">
        <v>18150</v>
      </c>
      <c r="I797" s="19">
        <f t="shared" si="115"/>
        <v>33570</v>
      </c>
      <c r="J797" s="20">
        <f t="shared" si="121"/>
        <v>43949480</v>
      </c>
      <c r="K797" s="30" t="s">
        <v>55</v>
      </c>
      <c r="L797" s="32" t="s">
        <v>33</v>
      </c>
      <c r="M797" s="33">
        <v>37</v>
      </c>
      <c r="N797" s="55" t="str">
        <f t="shared" si="123"/>
        <v>T_A</v>
      </c>
      <c r="O797" s="34">
        <v>3513764</v>
      </c>
      <c r="P797" s="27">
        <v>44818</v>
      </c>
      <c r="Q797" s="36">
        <v>0.77083333333333337</v>
      </c>
      <c r="R797" s="37">
        <v>51460</v>
      </c>
      <c r="S797" s="37">
        <v>18030</v>
      </c>
      <c r="T797" s="21">
        <f t="shared" si="116"/>
        <v>33430</v>
      </c>
      <c r="U797" s="22">
        <f t="shared" si="122"/>
        <v>43912410</v>
      </c>
      <c r="V797" s="117" t="s">
        <v>157</v>
      </c>
      <c r="W797" s="118" t="s">
        <v>102</v>
      </c>
      <c r="X797" s="23">
        <f t="shared" si="117"/>
        <v>-140</v>
      </c>
      <c r="Y797" s="24">
        <f t="shared" si="118"/>
        <v>-4.1703902293714623E-3</v>
      </c>
      <c r="Z797" s="25" t="str">
        <f t="shared" si="119"/>
        <v>Descargado</v>
      </c>
      <c r="AA797" s="25">
        <f t="shared" ca="1" si="120"/>
        <v>0.32013888889196096</v>
      </c>
      <c r="AB797" s="52"/>
    </row>
    <row r="798" spans="1:28" x14ac:dyDescent="0.25">
      <c r="A798" s="12">
        <v>792</v>
      </c>
      <c r="B798" s="26">
        <v>21133</v>
      </c>
      <c r="C798" s="27">
        <v>44818</v>
      </c>
      <c r="D798" s="28">
        <v>0.46388888888888885</v>
      </c>
      <c r="E798" s="29" t="s">
        <v>344</v>
      </c>
      <c r="F798" s="30" t="s">
        <v>106</v>
      </c>
      <c r="G798" s="31">
        <v>52260</v>
      </c>
      <c r="H798" s="31">
        <v>18300</v>
      </c>
      <c r="I798" s="19">
        <f t="shared" si="115"/>
        <v>33960</v>
      </c>
      <c r="J798" s="20">
        <f t="shared" si="121"/>
        <v>43983440</v>
      </c>
      <c r="K798" s="30" t="s">
        <v>55</v>
      </c>
      <c r="L798" s="32" t="s">
        <v>33</v>
      </c>
      <c r="M798" s="33">
        <v>37</v>
      </c>
      <c r="N798" s="55" t="str">
        <f t="shared" si="123"/>
        <v>T_A</v>
      </c>
      <c r="O798" s="34">
        <v>3513824</v>
      </c>
      <c r="P798" s="27">
        <v>44818</v>
      </c>
      <c r="Q798" s="36">
        <v>0.77847222222222223</v>
      </c>
      <c r="R798" s="37">
        <v>52160</v>
      </c>
      <c r="S798" s="37">
        <v>18330</v>
      </c>
      <c r="T798" s="21">
        <f t="shared" si="116"/>
        <v>33830</v>
      </c>
      <c r="U798" s="22">
        <f t="shared" si="122"/>
        <v>43946240</v>
      </c>
      <c r="V798" s="117" t="s">
        <v>157</v>
      </c>
      <c r="W798" s="118" t="s">
        <v>102</v>
      </c>
      <c r="X798" s="23">
        <f t="shared" si="117"/>
        <v>-130</v>
      </c>
      <c r="Y798" s="24">
        <f t="shared" si="118"/>
        <v>-3.8280329799764428E-3</v>
      </c>
      <c r="Z798" s="25" t="str">
        <f t="shared" si="119"/>
        <v>Descargado</v>
      </c>
      <c r="AA798" s="25">
        <f t="shared" ca="1" si="120"/>
        <v>0.31458333333284827</v>
      </c>
      <c r="AB798" s="52"/>
    </row>
    <row r="799" spans="1:28" x14ac:dyDescent="0.25">
      <c r="A799" s="12">
        <v>793</v>
      </c>
      <c r="B799" s="26">
        <v>21141</v>
      </c>
      <c r="C799" s="27">
        <v>44818</v>
      </c>
      <c r="D799" s="28">
        <v>0.49722222222222223</v>
      </c>
      <c r="E799" s="29" t="s">
        <v>137</v>
      </c>
      <c r="F799" s="30" t="s">
        <v>106</v>
      </c>
      <c r="G799" s="31">
        <v>49180</v>
      </c>
      <c r="H799" s="31">
        <v>17730</v>
      </c>
      <c r="I799" s="19">
        <f t="shared" si="115"/>
        <v>31450</v>
      </c>
      <c r="J799" s="20">
        <f t="shared" si="121"/>
        <v>44014890</v>
      </c>
      <c r="K799" s="30" t="s">
        <v>55</v>
      </c>
      <c r="L799" s="32" t="s">
        <v>32</v>
      </c>
      <c r="M799" s="33">
        <v>37</v>
      </c>
      <c r="N799" s="55" t="str">
        <f t="shared" si="123"/>
        <v>T_A</v>
      </c>
      <c r="O799" s="34">
        <v>3513904</v>
      </c>
      <c r="P799" s="27">
        <v>44818</v>
      </c>
      <c r="Q799" s="36">
        <v>0.84861111111111109</v>
      </c>
      <c r="R799" s="37">
        <v>48780</v>
      </c>
      <c r="S799" s="37">
        <v>18020</v>
      </c>
      <c r="T799" s="21">
        <f t="shared" si="116"/>
        <v>30760</v>
      </c>
      <c r="U799" s="22">
        <f t="shared" si="122"/>
        <v>43977000</v>
      </c>
      <c r="V799" s="117" t="s">
        <v>157</v>
      </c>
      <c r="W799" s="118" t="s">
        <v>102</v>
      </c>
      <c r="X799" s="23">
        <f t="shared" si="117"/>
        <v>-690</v>
      </c>
      <c r="Y799" s="24">
        <f t="shared" si="118"/>
        <v>-2.1939586645468998E-2</v>
      </c>
      <c r="Z799" s="25" t="str">
        <f t="shared" si="119"/>
        <v>Descargado</v>
      </c>
      <c r="AA799" s="25">
        <f t="shared" ca="1" si="120"/>
        <v>0.35138888889196096</v>
      </c>
      <c r="AB799" s="52"/>
    </row>
    <row r="800" spans="1:28" x14ac:dyDescent="0.25">
      <c r="A800" s="12">
        <v>794</v>
      </c>
      <c r="B800" s="26">
        <v>21148</v>
      </c>
      <c r="C800" s="27">
        <v>44818</v>
      </c>
      <c r="D800" s="28">
        <v>0.51041666666666663</v>
      </c>
      <c r="E800" s="29" t="s">
        <v>250</v>
      </c>
      <c r="F800" s="30" t="s">
        <v>106</v>
      </c>
      <c r="G800" s="31">
        <v>52160</v>
      </c>
      <c r="H800" s="31">
        <v>18160</v>
      </c>
      <c r="I800" s="19">
        <f t="shared" si="115"/>
        <v>34000</v>
      </c>
      <c r="J800" s="20">
        <f t="shared" si="121"/>
        <v>44048890</v>
      </c>
      <c r="K800" s="30" t="s">
        <v>55</v>
      </c>
      <c r="L800" s="32" t="s">
        <v>32</v>
      </c>
      <c r="M800" s="33">
        <v>39</v>
      </c>
      <c r="N800" s="55" t="str">
        <f t="shared" si="123"/>
        <v>T_A</v>
      </c>
      <c r="O800" s="34">
        <v>3517484</v>
      </c>
      <c r="P800" s="27">
        <v>44821</v>
      </c>
      <c r="Q800" s="36">
        <v>0.48888888888888887</v>
      </c>
      <c r="R800" s="37">
        <v>52440</v>
      </c>
      <c r="S800" s="37">
        <v>18500</v>
      </c>
      <c r="T800" s="21">
        <f t="shared" si="116"/>
        <v>33940</v>
      </c>
      <c r="U800" s="22">
        <f t="shared" si="122"/>
        <v>44010940</v>
      </c>
      <c r="V800" s="117" t="s">
        <v>157</v>
      </c>
      <c r="W800" s="118" t="s">
        <v>102</v>
      </c>
      <c r="X800" s="23">
        <f t="shared" si="117"/>
        <v>-60</v>
      </c>
      <c r="Y800" s="24">
        <f t="shared" si="118"/>
        <v>-1.7647058823529412E-3</v>
      </c>
      <c r="Z800" s="25" t="str">
        <f t="shared" si="119"/>
        <v>Descargado</v>
      </c>
      <c r="AA800" s="25">
        <f t="shared" ca="1" si="120"/>
        <v>2.9784722222248092</v>
      </c>
      <c r="AB800" s="52"/>
    </row>
    <row r="801" spans="1:28" x14ac:dyDescent="0.25">
      <c r="A801" s="12">
        <v>795</v>
      </c>
      <c r="B801" s="26">
        <v>21149</v>
      </c>
      <c r="C801" s="27">
        <v>44818</v>
      </c>
      <c r="D801" s="28">
        <v>0.51666666666666672</v>
      </c>
      <c r="E801" s="29" t="s">
        <v>264</v>
      </c>
      <c r="F801" s="30" t="s">
        <v>106</v>
      </c>
      <c r="G801" s="31">
        <v>51960</v>
      </c>
      <c r="H801" s="31">
        <v>18550</v>
      </c>
      <c r="I801" s="19">
        <f t="shared" si="115"/>
        <v>33410</v>
      </c>
      <c r="J801" s="20">
        <f t="shared" si="121"/>
        <v>44082300</v>
      </c>
      <c r="K801" s="30" t="s">
        <v>55</v>
      </c>
      <c r="L801" s="32" t="s">
        <v>25</v>
      </c>
      <c r="M801" s="33">
        <v>37</v>
      </c>
      <c r="N801" s="55" t="str">
        <f t="shared" si="123"/>
        <v>T_A</v>
      </c>
      <c r="O801" s="34">
        <v>3514124</v>
      </c>
      <c r="P801" s="27">
        <v>44818</v>
      </c>
      <c r="Q801" s="36">
        <v>0.89374999999999993</v>
      </c>
      <c r="R801" s="37">
        <v>51700</v>
      </c>
      <c r="S801" s="37">
        <v>18330</v>
      </c>
      <c r="T801" s="21">
        <f t="shared" si="116"/>
        <v>33370</v>
      </c>
      <c r="U801" s="22">
        <f t="shared" si="122"/>
        <v>44044310</v>
      </c>
      <c r="V801" s="117" t="s">
        <v>157</v>
      </c>
      <c r="W801" s="118" t="s">
        <v>102</v>
      </c>
      <c r="X801" s="23">
        <f t="shared" si="117"/>
        <v>-40</v>
      </c>
      <c r="Y801" s="24">
        <f t="shared" si="118"/>
        <v>-1.1972463334331039E-3</v>
      </c>
      <c r="Z801" s="25" t="str">
        <f t="shared" si="119"/>
        <v>Descargado</v>
      </c>
      <c r="AA801" s="25">
        <f t="shared" ca="1" si="120"/>
        <v>0.37708333333284827</v>
      </c>
      <c r="AB801" s="52"/>
    </row>
    <row r="802" spans="1:28" x14ac:dyDescent="0.25">
      <c r="A802" s="12">
        <v>796</v>
      </c>
      <c r="B802" s="26">
        <v>21154</v>
      </c>
      <c r="C802" s="27">
        <v>44818</v>
      </c>
      <c r="D802" s="28">
        <v>0.54513888888888895</v>
      </c>
      <c r="E802" s="29" t="s">
        <v>178</v>
      </c>
      <c r="F802" s="30" t="s">
        <v>106</v>
      </c>
      <c r="G802" s="31">
        <v>48740</v>
      </c>
      <c r="H802" s="31">
        <v>17670</v>
      </c>
      <c r="I802" s="19">
        <f t="shared" si="115"/>
        <v>31070</v>
      </c>
      <c r="J802" s="20">
        <f t="shared" si="121"/>
        <v>44113370</v>
      </c>
      <c r="K802" s="30" t="s">
        <v>55</v>
      </c>
      <c r="L802" s="32" t="s">
        <v>32</v>
      </c>
      <c r="M802" s="33">
        <v>37</v>
      </c>
      <c r="N802" s="55" t="str">
        <f t="shared" si="123"/>
        <v>T_A</v>
      </c>
      <c r="O802" s="34">
        <v>3514004</v>
      </c>
      <c r="P802" s="27">
        <v>44818</v>
      </c>
      <c r="Q802" s="36">
        <v>0.85763888888888884</v>
      </c>
      <c r="R802" s="37">
        <v>48480</v>
      </c>
      <c r="S802" s="37">
        <v>17440</v>
      </c>
      <c r="T802" s="21">
        <f t="shared" si="116"/>
        <v>31040</v>
      </c>
      <c r="U802" s="22">
        <f t="shared" si="122"/>
        <v>44075350</v>
      </c>
      <c r="V802" s="117" t="s">
        <v>157</v>
      </c>
      <c r="W802" s="118" t="s">
        <v>102</v>
      </c>
      <c r="X802" s="23">
        <f t="shared" si="117"/>
        <v>-30</v>
      </c>
      <c r="Y802" s="24">
        <f t="shared" si="118"/>
        <v>-9.6556163501770192E-4</v>
      </c>
      <c r="Z802" s="25" t="str">
        <f t="shared" si="119"/>
        <v>Descargado</v>
      </c>
      <c r="AA802" s="25">
        <f t="shared" ca="1" si="120"/>
        <v>0.3125</v>
      </c>
      <c r="AB802" s="52"/>
    </row>
    <row r="803" spans="1:28" x14ac:dyDescent="0.25">
      <c r="A803" s="12">
        <v>797</v>
      </c>
      <c r="B803" s="26">
        <v>21155</v>
      </c>
      <c r="C803" s="27">
        <v>44818</v>
      </c>
      <c r="D803" s="28">
        <v>0.55347222222222225</v>
      </c>
      <c r="E803" s="29" t="s">
        <v>360</v>
      </c>
      <c r="F803" s="30" t="s">
        <v>106</v>
      </c>
      <c r="G803" s="31">
        <v>52340</v>
      </c>
      <c r="H803" s="31">
        <v>18420</v>
      </c>
      <c r="I803" s="19">
        <f t="shared" si="115"/>
        <v>33920</v>
      </c>
      <c r="J803" s="20">
        <f t="shared" si="121"/>
        <v>44147290</v>
      </c>
      <c r="K803" s="30" t="s">
        <v>55</v>
      </c>
      <c r="L803" s="32" t="s">
        <v>32</v>
      </c>
      <c r="M803" s="33">
        <v>39</v>
      </c>
      <c r="N803" s="55" t="str">
        <f t="shared" si="123"/>
        <v>T_A</v>
      </c>
      <c r="O803" s="34">
        <v>3517584</v>
      </c>
      <c r="P803" s="27">
        <v>44821</v>
      </c>
      <c r="Q803" s="36">
        <v>0.51527777777777783</v>
      </c>
      <c r="R803" s="37">
        <v>52180</v>
      </c>
      <c r="S803" s="37">
        <v>18510</v>
      </c>
      <c r="T803" s="21">
        <f t="shared" si="116"/>
        <v>33670</v>
      </c>
      <c r="U803" s="22">
        <f t="shared" si="122"/>
        <v>44109020</v>
      </c>
      <c r="V803" s="117" t="s">
        <v>157</v>
      </c>
      <c r="W803" s="118" t="s">
        <v>102</v>
      </c>
      <c r="X803" s="23">
        <f t="shared" si="117"/>
        <v>-250</v>
      </c>
      <c r="Y803" s="24">
        <f t="shared" si="118"/>
        <v>-7.3702830188679246E-3</v>
      </c>
      <c r="Z803" s="25" t="str">
        <f t="shared" si="119"/>
        <v>Descargado</v>
      </c>
      <c r="AA803" s="25">
        <f t="shared" ca="1" si="120"/>
        <v>2.9618055555547471</v>
      </c>
      <c r="AB803" s="52"/>
    </row>
    <row r="804" spans="1:28" x14ac:dyDescent="0.25">
      <c r="A804" s="12">
        <v>798</v>
      </c>
      <c r="B804" s="26">
        <v>21157</v>
      </c>
      <c r="C804" s="27">
        <v>44818</v>
      </c>
      <c r="D804" s="28">
        <v>0.57013888888888886</v>
      </c>
      <c r="E804" s="29" t="s">
        <v>254</v>
      </c>
      <c r="F804" s="30" t="s">
        <v>106</v>
      </c>
      <c r="G804" s="31">
        <v>48620</v>
      </c>
      <c r="H804" s="31">
        <v>17300</v>
      </c>
      <c r="I804" s="19">
        <f t="shared" si="115"/>
        <v>31320</v>
      </c>
      <c r="J804" s="20">
        <f t="shared" si="121"/>
        <v>44178610</v>
      </c>
      <c r="K804" s="30" t="s">
        <v>55</v>
      </c>
      <c r="L804" s="32" t="s">
        <v>32</v>
      </c>
      <c r="M804" s="33">
        <v>39</v>
      </c>
      <c r="N804" s="55" t="str">
        <f t="shared" si="123"/>
        <v>T_A</v>
      </c>
      <c r="O804" s="34">
        <v>3520364</v>
      </c>
      <c r="P804" s="27">
        <v>44821</v>
      </c>
      <c r="Q804" s="36">
        <v>0.39999999999999997</v>
      </c>
      <c r="R804" s="37">
        <v>48520</v>
      </c>
      <c r="S804" s="37">
        <v>17090</v>
      </c>
      <c r="T804" s="21">
        <f t="shared" si="116"/>
        <v>31430</v>
      </c>
      <c r="U804" s="22">
        <f t="shared" si="122"/>
        <v>44140450</v>
      </c>
      <c r="V804" s="117" t="s">
        <v>157</v>
      </c>
      <c r="W804" s="118" t="s">
        <v>102</v>
      </c>
      <c r="X804" s="23">
        <f t="shared" si="117"/>
        <v>110</v>
      </c>
      <c r="Y804" s="24">
        <f t="shared" si="118"/>
        <v>3.5121328224776501E-3</v>
      </c>
      <c r="Z804" s="25" t="str">
        <f t="shared" si="119"/>
        <v>Descargado</v>
      </c>
      <c r="AA804" s="25">
        <f t="shared" ca="1" si="120"/>
        <v>2.8298611111094942</v>
      </c>
      <c r="AB804" s="52"/>
    </row>
    <row r="805" spans="1:28" x14ac:dyDescent="0.25">
      <c r="A805" s="12">
        <v>799</v>
      </c>
      <c r="B805" s="26">
        <v>21158</v>
      </c>
      <c r="C805" s="27">
        <v>44818</v>
      </c>
      <c r="D805" s="28">
        <v>0.58124999999999993</v>
      </c>
      <c r="E805" s="29" t="s">
        <v>298</v>
      </c>
      <c r="F805" s="30" t="s">
        <v>106</v>
      </c>
      <c r="G805" s="31">
        <v>48720</v>
      </c>
      <c r="H805" s="31">
        <v>18000</v>
      </c>
      <c r="I805" s="19">
        <f t="shared" si="115"/>
        <v>30720</v>
      </c>
      <c r="J805" s="20">
        <f t="shared" si="121"/>
        <v>44209330</v>
      </c>
      <c r="K805" s="30" t="s">
        <v>55</v>
      </c>
      <c r="L805" s="32" t="s">
        <v>32</v>
      </c>
      <c r="M805" s="33">
        <v>37</v>
      </c>
      <c r="N805" s="55" t="str">
        <f t="shared" si="123"/>
        <v>T_A</v>
      </c>
      <c r="O805" s="34">
        <v>3514104</v>
      </c>
      <c r="P805" s="27">
        <v>44818</v>
      </c>
      <c r="Q805" s="36">
        <v>0.8930555555555556</v>
      </c>
      <c r="R805" s="37">
        <v>48580</v>
      </c>
      <c r="S805" s="37">
        <v>17820</v>
      </c>
      <c r="T805" s="21">
        <f t="shared" si="116"/>
        <v>30760</v>
      </c>
      <c r="U805" s="22">
        <f t="shared" si="122"/>
        <v>44171210</v>
      </c>
      <c r="V805" s="117" t="s">
        <v>157</v>
      </c>
      <c r="W805" s="118" t="s">
        <v>102</v>
      </c>
      <c r="X805" s="23">
        <f t="shared" si="117"/>
        <v>40</v>
      </c>
      <c r="Y805" s="24">
        <f t="shared" si="118"/>
        <v>1.3020833333333333E-3</v>
      </c>
      <c r="Z805" s="25" t="str">
        <f t="shared" si="119"/>
        <v>Descargado</v>
      </c>
      <c r="AA805" s="25">
        <f t="shared" ca="1" si="120"/>
        <v>0.31180555555329192</v>
      </c>
      <c r="AB805" s="52"/>
    </row>
    <row r="806" spans="1:28" x14ac:dyDescent="0.25">
      <c r="A806" s="12">
        <v>800</v>
      </c>
      <c r="B806" s="26">
        <v>21161</v>
      </c>
      <c r="C806" s="27">
        <v>44818</v>
      </c>
      <c r="D806" s="28">
        <v>0.59583333333333333</v>
      </c>
      <c r="E806" s="29" t="s">
        <v>305</v>
      </c>
      <c r="F806" s="30" t="s">
        <v>106</v>
      </c>
      <c r="G806" s="31">
        <v>51760</v>
      </c>
      <c r="H806" s="31">
        <v>18330</v>
      </c>
      <c r="I806" s="19">
        <f t="shared" si="115"/>
        <v>33430</v>
      </c>
      <c r="J806" s="20">
        <f t="shared" si="121"/>
        <v>44242760</v>
      </c>
      <c r="K806" s="30" t="s">
        <v>55</v>
      </c>
      <c r="L806" s="32" t="s">
        <v>25</v>
      </c>
      <c r="M806" s="33">
        <v>37</v>
      </c>
      <c r="N806" s="55" t="str">
        <f t="shared" si="123"/>
        <v>T_A</v>
      </c>
      <c r="O806" s="34">
        <v>3514185</v>
      </c>
      <c r="P806" s="27">
        <v>44818</v>
      </c>
      <c r="Q806" s="36">
        <v>0.90625</v>
      </c>
      <c r="R806" s="37">
        <v>51480</v>
      </c>
      <c r="S806" s="37">
        <v>18050</v>
      </c>
      <c r="T806" s="21">
        <f t="shared" si="116"/>
        <v>33430</v>
      </c>
      <c r="U806" s="22">
        <f t="shared" si="122"/>
        <v>44204640</v>
      </c>
      <c r="V806" s="117" t="s">
        <v>157</v>
      </c>
      <c r="W806" s="118" t="s">
        <v>102</v>
      </c>
      <c r="X806" s="23">
        <f t="shared" si="117"/>
        <v>1.0000000000000001E-5</v>
      </c>
      <c r="Y806" s="24">
        <f t="shared" si="118"/>
        <v>0</v>
      </c>
      <c r="Z806" s="25" t="str">
        <f t="shared" si="119"/>
        <v>Descargado</v>
      </c>
      <c r="AA806" s="25">
        <f t="shared" ca="1" si="120"/>
        <v>0.31041666666715173</v>
      </c>
      <c r="AB806" s="52"/>
    </row>
    <row r="807" spans="1:28" x14ac:dyDescent="0.25">
      <c r="A807" s="12">
        <v>801</v>
      </c>
      <c r="B807" s="26">
        <v>21166</v>
      </c>
      <c r="C807" s="27">
        <v>44818</v>
      </c>
      <c r="D807" s="28">
        <v>0.60416666666666663</v>
      </c>
      <c r="E807" s="29" t="s">
        <v>329</v>
      </c>
      <c r="F807" s="30" t="s">
        <v>106</v>
      </c>
      <c r="G807" s="31">
        <v>51740</v>
      </c>
      <c r="H807" s="31">
        <v>17930</v>
      </c>
      <c r="I807" s="19">
        <f t="shared" si="115"/>
        <v>33810</v>
      </c>
      <c r="J807" s="20">
        <f t="shared" si="121"/>
        <v>44276570</v>
      </c>
      <c r="K807" s="30" t="s">
        <v>55</v>
      </c>
      <c r="L807" s="32" t="s">
        <v>25</v>
      </c>
      <c r="M807" s="33">
        <v>37</v>
      </c>
      <c r="N807" s="55" t="str">
        <f t="shared" si="123"/>
        <v>T_A</v>
      </c>
      <c r="O807" s="34">
        <v>3514184</v>
      </c>
      <c r="P807" s="27">
        <v>44818</v>
      </c>
      <c r="Q807" s="36">
        <v>0.90208333333333324</v>
      </c>
      <c r="R807" s="37">
        <v>51460</v>
      </c>
      <c r="S807" s="37">
        <v>17750</v>
      </c>
      <c r="T807" s="21">
        <f t="shared" si="116"/>
        <v>33710</v>
      </c>
      <c r="U807" s="22">
        <f t="shared" si="122"/>
        <v>44238350</v>
      </c>
      <c r="V807" s="117" t="s">
        <v>157</v>
      </c>
      <c r="W807" s="118" t="s">
        <v>102</v>
      </c>
      <c r="X807" s="23">
        <f t="shared" si="117"/>
        <v>-100</v>
      </c>
      <c r="Y807" s="24">
        <f t="shared" si="118"/>
        <v>-2.9577048210588583E-3</v>
      </c>
      <c r="Z807" s="25" t="str">
        <f t="shared" si="119"/>
        <v>Descargado</v>
      </c>
      <c r="AA807" s="25">
        <f t="shared" ca="1" si="120"/>
        <v>0.29791666667006211</v>
      </c>
      <c r="AB807" s="52"/>
    </row>
    <row r="808" spans="1:28" x14ac:dyDescent="0.25">
      <c r="A808" s="12">
        <v>802</v>
      </c>
      <c r="B808" s="26">
        <v>21167</v>
      </c>
      <c r="C808" s="27">
        <v>44818</v>
      </c>
      <c r="D808" s="28">
        <v>0.61597222222222225</v>
      </c>
      <c r="E808" s="29" t="s">
        <v>171</v>
      </c>
      <c r="F808" s="30" t="s">
        <v>106</v>
      </c>
      <c r="G808" s="31">
        <v>49000</v>
      </c>
      <c r="H808" s="31">
        <v>17470</v>
      </c>
      <c r="I808" s="19">
        <f t="shared" si="115"/>
        <v>31530</v>
      </c>
      <c r="J808" s="20">
        <f t="shared" si="121"/>
        <v>44308100</v>
      </c>
      <c r="K808" s="30" t="s">
        <v>55</v>
      </c>
      <c r="L808" s="32" t="s">
        <v>32</v>
      </c>
      <c r="M808" s="33">
        <v>37</v>
      </c>
      <c r="N808" s="55" t="str">
        <f t="shared" si="123"/>
        <v>T_A</v>
      </c>
      <c r="O808" s="34">
        <v>3514205</v>
      </c>
      <c r="P808" s="27">
        <v>44818</v>
      </c>
      <c r="Q808" s="36">
        <v>0.91041666666666676</v>
      </c>
      <c r="R808" s="37">
        <v>48880</v>
      </c>
      <c r="S808" s="37">
        <v>17320</v>
      </c>
      <c r="T808" s="21">
        <f t="shared" si="116"/>
        <v>31560</v>
      </c>
      <c r="U808" s="22">
        <f t="shared" si="122"/>
        <v>44269910</v>
      </c>
      <c r="V808" s="117" t="s">
        <v>157</v>
      </c>
      <c r="W808" s="118" t="s">
        <v>102</v>
      </c>
      <c r="X808" s="23">
        <f t="shared" si="117"/>
        <v>30</v>
      </c>
      <c r="Y808" s="24">
        <f t="shared" si="118"/>
        <v>9.5147478591817321E-4</v>
      </c>
      <c r="Z808" s="25" t="str">
        <f t="shared" si="119"/>
        <v>Descargado</v>
      </c>
      <c r="AA808" s="25">
        <f t="shared" ca="1" si="120"/>
        <v>0.29444444444379769</v>
      </c>
      <c r="AB808" s="52"/>
    </row>
    <row r="809" spans="1:28" x14ac:dyDescent="0.25">
      <c r="A809" s="12">
        <v>803</v>
      </c>
      <c r="B809" s="26">
        <v>21177</v>
      </c>
      <c r="C809" s="27">
        <v>44818</v>
      </c>
      <c r="D809" s="28">
        <v>0.63750000000000007</v>
      </c>
      <c r="E809" s="29" t="s">
        <v>200</v>
      </c>
      <c r="F809" s="30" t="s">
        <v>106</v>
      </c>
      <c r="G809" s="31">
        <v>48740</v>
      </c>
      <c r="H809" s="31">
        <v>18040</v>
      </c>
      <c r="I809" s="19">
        <f t="shared" si="115"/>
        <v>30700</v>
      </c>
      <c r="J809" s="20">
        <f t="shared" si="121"/>
        <v>44338800</v>
      </c>
      <c r="K809" s="30" t="s">
        <v>69</v>
      </c>
      <c r="L809" s="32" t="s">
        <v>32</v>
      </c>
      <c r="M809" s="33">
        <v>34</v>
      </c>
      <c r="N809" s="55" t="str">
        <f t="shared" si="123"/>
        <v>T_C</v>
      </c>
      <c r="O809" s="34">
        <v>3514264</v>
      </c>
      <c r="P809" s="27">
        <v>44818</v>
      </c>
      <c r="Q809" s="36">
        <v>0.93055555555555547</v>
      </c>
      <c r="R809" s="37">
        <v>48700</v>
      </c>
      <c r="S809" s="37">
        <v>17960</v>
      </c>
      <c r="T809" s="21">
        <f t="shared" si="116"/>
        <v>30740</v>
      </c>
      <c r="U809" s="22">
        <f t="shared" si="122"/>
        <v>44300650</v>
      </c>
      <c r="V809" s="117" t="s">
        <v>158</v>
      </c>
      <c r="W809" s="118" t="s">
        <v>102</v>
      </c>
      <c r="X809" s="23">
        <f t="shared" si="117"/>
        <v>40</v>
      </c>
      <c r="Y809" s="24">
        <f t="shared" si="118"/>
        <v>1.3029315960912053E-3</v>
      </c>
      <c r="Z809" s="25" t="str">
        <f t="shared" si="119"/>
        <v>Descargado</v>
      </c>
      <c r="AA809" s="25">
        <f t="shared" ca="1" si="120"/>
        <v>0.2930555555576575</v>
      </c>
      <c r="AB809" s="52"/>
    </row>
    <row r="810" spans="1:28" x14ac:dyDescent="0.25">
      <c r="A810" s="12">
        <v>804</v>
      </c>
      <c r="B810" s="26">
        <v>21178</v>
      </c>
      <c r="C810" s="27">
        <v>44818</v>
      </c>
      <c r="D810" s="28">
        <v>0.64097222222222217</v>
      </c>
      <c r="E810" s="29" t="s">
        <v>345</v>
      </c>
      <c r="F810" s="30" t="s">
        <v>106</v>
      </c>
      <c r="G810" s="31">
        <v>51580</v>
      </c>
      <c r="H810" s="31">
        <v>17360</v>
      </c>
      <c r="I810" s="19">
        <f t="shared" si="115"/>
        <v>34220</v>
      </c>
      <c r="J810" s="20">
        <f t="shared" si="121"/>
        <v>44373020</v>
      </c>
      <c r="K810" s="30" t="s">
        <v>69</v>
      </c>
      <c r="L810" s="32" t="s">
        <v>33</v>
      </c>
      <c r="M810" s="33">
        <v>34</v>
      </c>
      <c r="N810" s="55" t="str">
        <f t="shared" si="123"/>
        <v>T_C</v>
      </c>
      <c r="O810" s="34">
        <v>3514224</v>
      </c>
      <c r="P810" s="27">
        <v>44818</v>
      </c>
      <c r="Q810" s="36">
        <v>0.91875000000000007</v>
      </c>
      <c r="R810" s="37">
        <v>51540</v>
      </c>
      <c r="S810" s="37">
        <v>17220</v>
      </c>
      <c r="T810" s="21">
        <f t="shared" si="116"/>
        <v>34320</v>
      </c>
      <c r="U810" s="22">
        <f t="shared" si="122"/>
        <v>44334970</v>
      </c>
      <c r="V810" s="117" t="s">
        <v>158</v>
      </c>
      <c r="W810" s="118" t="s">
        <v>102</v>
      </c>
      <c r="X810" s="23">
        <f t="shared" si="117"/>
        <v>100</v>
      </c>
      <c r="Y810" s="24">
        <f t="shared" si="118"/>
        <v>2.9222676797194622E-3</v>
      </c>
      <c r="Z810" s="25" t="str">
        <f t="shared" si="119"/>
        <v>Descargado</v>
      </c>
      <c r="AA810" s="25">
        <f t="shared" ca="1" si="120"/>
        <v>0.27777777777373558</v>
      </c>
      <c r="AB810" s="52"/>
    </row>
    <row r="811" spans="1:28" x14ac:dyDescent="0.25">
      <c r="A811" s="12">
        <v>805</v>
      </c>
      <c r="B811" s="26">
        <v>21179</v>
      </c>
      <c r="C811" s="27">
        <v>44818</v>
      </c>
      <c r="D811" s="28">
        <v>0.64861111111111114</v>
      </c>
      <c r="E811" s="29" t="s">
        <v>346</v>
      </c>
      <c r="F811" s="30" t="s">
        <v>106</v>
      </c>
      <c r="G811" s="31">
        <v>52280</v>
      </c>
      <c r="H811" s="31">
        <v>18470</v>
      </c>
      <c r="I811" s="19">
        <f t="shared" si="115"/>
        <v>33810</v>
      </c>
      <c r="J811" s="20">
        <f t="shared" si="121"/>
        <v>44406830</v>
      </c>
      <c r="K811" s="30" t="s">
        <v>69</v>
      </c>
      <c r="L811" s="32" t="s">
        <v>33</v>
      </c>
      <c r="M811" s="33">
        <v>34</v>
      </c>
      <c r="N811" s="55" t="str">
        <f t="shared" si="123"/>
        <v>T_C</v>
      </c>
      <c r="O811" s="34">
        <v>3514285</v>
      </c>
      <c r="P811" s="27">
        <v>44818</v>
      </c>
      <c r="Q811" s="36">
        <v>0.93819444444444444</v>
      </c>
      <c r="R811" s="37">
        <v>52300</v>
      </c>
      <c r="S811" s="37">
        <v>18540</v>
      </c>
      <c r="T811" s="21">
        <f t="shared" si="116"/>
        <v>33760</v>
      </c>
      <c r="U811" s="22">
        <f t="shared" si="122"/>
        <v>44368730</v>
      </c>
      <c r="V811" s="117" t="s">
        <v>158</v>
      </c>
      <c r="W811" s="118" t="s">
        <v>102</v>
      </c>
      <c r="X811" s="23">
        <f t="shared" si="117"/>
        <v>-50</v>
      </c>
      <c r="Y811" s="24">
        <f t="shared" si="118"/>
        <v>-1.4788524105294291E-3</v>
      </c>
      <c r="Z811" s="25" t="str">
        <f t="shared" si="119"/>
        <v>Descargado</v>
      </c>
      <c r="AA811" s="25">
        <f t="shared" ca="1" si="120"/>
        <v>0.28958333333866904</v>
      </c>
      <c r="AB811" s="52"/>
    </row>
    <row r="812" spans="1:28" x14ac:dyDescent="0.25">
      <c r="A812" s="12">
        <v>806</v>
      </c>
      <c r="B812" s="26">
        <v>21201</v>
      </c>
      <c r="C812" s="27">
        <v>44818</v>
      </c>
      <c r="D812" s="28">
        <v>0.69444444444444453</v>
      </c>
      <c r="E812" s="29" t="s">
        <v>361</v>
      </c>
      <c r="F812" s="30" t="s">
        <v>106</v>
      </c>
      <c r="G812" s="31">
        <v>52260</v>
      </c>
      <c r="H812" s="31">
        <v>17290</v>
      </c>
      <c r="I812" s="19">
        <f t="shared" si="115"/>
        <v>34970</v>
      </c>
      <c r="J812" s="20">
        <f t="shared" si="121"/>
        <v>44441800</v>
      </c>
      <c r="K812" s="30" t="s">
        <v>56</v>
      </c>
      <c r="L812" s="32" t="s">
        <v>33</v>
      </c>
      <c r="M812" s="33">
        <v>38</v>
      </c>
      <c r="N812" s="55" t="str">
        <f t="shared" si="123"/>
        <v>T_B</v>
      </c>
      <c r="O812" s="34">
        <v>3514704</v>
      </c>
      <c r="P812" s="27">
        <v>44819</v>
      </c>
      <c r="Q812" s="36">
        <v>0.4069444444444445</v>
      </c>
      <c r="R812" s="37">
        <v>52540</v>
      </c>
      <c r="S812" s="37">
        <v>17500</v>
      </c>
      <c r="T812" s="21">
        <f t="shared" si="116"/>
        <v>35040</v>
      </c>
      <c r="U812" s="22">
        <f t="shared" si="122"/>
        <v>44403770</v>
      </c>
      <c r="V812" s="117" t="s">
        <v>157</v>
      </c>
      <c r="W812" s="118" t="s">
        <v>102</v>
      </c>
      <c r="X812" s="23">
        <f t="shared" si="117"/>
        <v>70</v>
      </c>
      <c r="Y812" s="24">
        <f t="shared" si="118"/>
        <v>2.0017157563625965E-3</v>
      </c>
      <c r="Z812" s="25" t="str">
        <f t="shared" si="119"/>
        <v>Descargado</v>
      </c>
      <c r="AA812" s="25">
        <f t="shared" ca="1" si="120"/>
        <v>0.71250000000145519</v>
      </c>
      <c r="AB812" s="52"/>
    </row>
    <row r="813" spans="1:28" x14ac:dyDescent="0.25">
      <c r="A813" s="12">
        <v>807</v>
      </c>
      <c r="B813" s="26">
        <v>21205</v>
      </c>
      <c r="C813" s="27">
        <v>44818</v>
      </c>
      <c r="D813" s="28">
        <v>0.70486111111111116</v>
      </c>
      <c r="E813" s="29" t="s">
        <v>210</v>
      </c>
      <c r="F813" s="30" t="s">
        <v>106</v>
      </c>
      <c r="G813" s="31">
        <v>48660</v>
      </c>
      <c r="H813" s="31">
        <v>17320</v>
      </c>
      <c r="I813" s="19">
        <f t="shared" si="115"/>
        <v>31340</v>
      </c>
      <c r="J813" s="20">
        <f t="shared" si="121"/>
        <v>44473140</v>
      </c>
      <c r="K813" s="30" t="s">
        <v>69</v>
      </c>
      <c r="L813" s="32" t="s">
        <v>32</v>
      </c>
      <c r="M813" s="33">
        <v>40</v>
      </c>
      <c r="N813" s="55" t="str">
        <f t="shared" si="123"/>
        <v>T_C</v>
      </c>
      <c r="O813" s="34">
        <v>3515044</v>
      </c>
      <c r="P813" s="27">
        <v>44820</v>
      </c>
      <c r="Q813" s="36">
        <v>0.71944444444444444</v>
      </c>
      <c r="R813" s="37">
        <v>48520</v>
      </c>
      <c r="S813" s="37">
        <v>17160</v>
      </c>
      <c r="T813" s="21">
        <f t="shared" si="116"/>
        <v>31360</v>
      </c>
      <c r="U813" s="22">
        <f t="shared" si="122"/>
        <v>44435130</v>
      </c>
      <c r="V813" s="117" t="s">
        <v>158</v>
      </c>
      <c r="W813" s="118" t="s">
        <v>102</v>
      </c>
      <c r="X813" s="23">
        <f t="shared" si="117"/>
        <v>20</v>
      </c>
      <c r="Y813" s="24">
        <f t="shared" si="118"/>
        <v>6.3816209317166565E-4</v>
      </c>
      <c r="Z813" s="25" t="str">
        <f t="shared" si="119"/>
        <v>Descargado</v>
      </c>
      <c r="AA813" s="25">
        <f t="shared" ca="1" si="120"/>
        <v>2.0145833333372138</v>
      </c>
      <c r="AB813" s="52"/>
    </row>
    <row r="814" spans="1:28" x14ac:dyDescent="0.25">
      <c r="A814" s="12">
        <v>808</v>
      </c>
      <c r="B814" s="26">
        <v>21215</v>
      </c>
      <c r="C814" s="27">
        <v>44818</v>
      </c>
      <c r="D814" s="28">
        <v>0.72152777777777777</v>
      </c>
      <c r="E814" s="29" t="s">
        <v>162</v>
      </c>
      <c r="F814" s="30" t="s">
        <v>106</v>
      </c>
      <c r="G814" s="31">
        <v>52140</v>
      </c>
      <c r="H814" s="31">
        <v>19350</v>
      </c>
      <c r="I814" s="19">
        <f t="shared" si="115"/>
        <v>32790</v>
      </c>
      <c r="J814" s="20">
        <f t="shared" si="121"/>
        <v>44505930</v>
      </c>
      <c r="K814" s="30" t="s">
        <v>56</v>
      </c>
      <c r="L814" s="32" t="s">
        <v>33</v>
      </c>
      <c r="M814" s="33">
        <v>38</v>
      </c>
      <c r="N814" s="55" t="str">
        <f t="shared" si="123"/>
        <v>T_B</v>
      </c>
      <c r="O814" s="34">
        <v>3514584</v>
      </c>
      <c r="P814" s="27">
        <v>44819</v>
      </c>
      <c r="Q814" s="36">
        <v>0.35555555555555557</v>
      </c>
      <c r="R814" s="37">
        <v>52140</v>
      </c>
      <c r="S814" s="37">
        <v>19410</v>
      </c>
      <c r="T814" s="21">
        <f t="shared" si="116"/>
        <v>32730</v>
      </c>
      <c r="U814" s="22">
        <f t="shared" si="122"/>
        <v>44467860</v>
      </c>
      <c r="V814" s="117" t="s">
        <v>157</v>
      </c>
      <c r="W814" s="118" t="s">
        <v>102</v>
      </c>
      <c r="X814" s="23">
        <f t="shared" si="117"/>
        <v>-60</v>
      </c>
      <c r="Y814" s="24">
        <f t="shared" si="118"/>
        <v>-1.8298261665141812E-3</v>
      </c>
      <c r="Z814" s="25" t="str">
        <f t="shared" si="119"/>
        <v>Descargado</v>
      </c>
      <c r="AA814" s="25">
        <f t="shared" ca="1" si="120"/>
        <v>0.63402777777810115</v>
      </c>
      <c r="AB814" s="52"/>
    </row>
    <row r="815" spans="1:28" x14ac:dyDescent="0.25">
      <c r="A815" s="12">
        <v>809</v>
      </c>
      <c r="B815" s="26">
        <v>21219</v>
      </c>
      <c r="C815" s="27">
        <v>44818</v>
      </c>
      <c r="D815" s="28">
        <v>0.7319444444444444</v>
      </c>
      <c r="E815" s="29" t="s">
        <v>163</v>
      </c>
      <c r="F815" s="30" t="s">
        <v>106</v>
      </c>
      <c r="G815" s="31">
        <v>48720</v>
      </c>
      <c r="H815" s="31">
        <v>17200</v>
      </c>
      <c r="I815" s="19">
        <f t="shared" si="115"/>
        <v>31520</v>
      </c>
      <c r="J815" s="20">
        <f t="shared" si="121"/>
        <v>44537450</v>
      </c>
      <c r="K815" s="30" t="s">
        <v>56</v>
      </c>
      <c r="L815" s="32" t="s">
        <v>32</v>
      </c>
      <c r="M815" s="33">
        <v>38</v>
      </c>
      <c r="N815" s="55" t="str">
        <f t="shared" si="123"/>
        <v>T_B</v>
      </c>
      <c r="O815" s="34">
        <v>3516884</v>
      </c>
      <c r="P815" s="27">
        <v>44821</v>
      </c>
      <c r="Q815" s="36">
        <v>0.3659722222222222</v>
      </c>
      <c r="R815" s="37">
        <v>48580</v>
      </c>
      <c r="S815" s="37">
        <v>17090</v>
      </c>
      <c r="T815" s="21">
        <f t="shared" si="116"/>
        <v>31490</v>
      </c>
      <c r="U815" s="22">
        <f t="shared" si="122"/>
        <v>44499350</v>
      </c>
      <c r="V815" s="117" t="s">
        <v>157</v>
      </c>
      <c r="W815" s="118" t="s">
        <v>102</v>
      </c>
      <c r="X815" s="23">
        <f t="shared" si="117"/>
        <v>-30</v>
      </c>
      <c r="Y815" s="24">
        <f t="shared" si="118"/>
        <v>-9.5177664974619293E-4</v>
      </c>
      <c r="Z815" s="25" t="str">
        <f t="shared" si="119"/>
        <v>Descargado</v>
      </c>
      <c r="AA815" s="25">
        <f t="shared" ca="1" si="120"/>
        <v>2.6340277777781012</v>
      </c>
      <c r="AB815" s="52"/>
    </row>
    <row r="816" spans="1:28" x14ac:dyDescent="0.25">
      <c r="A816" s="12">
        <v>810</v>
      </c>
      <c r="B816" s="26">
        <v>21234</v>
      </c>
      <c r="C816" s="27">
        <v>44818</v>
      </c>
      <c r="D816" s="28">
        <v>0.79375000000000007</v>
      </c>
      <c r="E816" s="29" t="s">
        <v>253</v>
      </c>
      <c r="F816" s="30" t="s">
        <v>106</v>
      </c>
      <c r="G816" s="31">
        <v>48300</v>
      </c>
      <c r="H816" s="31">
        <v>17370</v>
      </c>
      <c r="I816" s="19">
        <f t="shared" si="115"/>
        <v>30930</v>
      </c>
      <c r="J816" s="20">
        <f t="shared" si="121"/>
        <v>44568380</v>
      </c>
      <c r="K816" s="30" t="s">
        <v>55</v>
      </c>
      <c r="L816" s="32" t="s">
        <v>32</v>
      </c>
      <c r="M816" s="33">
        <v>37</v>
      </c>
      <c r="N816" s="55" t="str">
        <f t="shared" si="123"/>
        <v>T_A</v>
      </c>
      <c r="O816" s="34">
        <v>3514504</v>
      </c>
      <c r="P816" s="27">
        <v>44819</v>
      </c>
      <c r="Q816" s="36">
        <v>0.33055555555555555</v>
      </c>
      <c r="R816" s="37">
        <v>48100</v>
      </c>
      <c r="S816" s="37">
        <v>17450</v>
      </c>
      <c r="T816" s="21">
        <f t="shared" si="116"/>
        <v>30650</v>
      </c>
      <c r="U816" s="22">
        <f t="shared" si="122"/>
        <v>44530000</v>
      </c>
      <c r="V816" s="117" t="s">
        <v>157</v>
      </c>
      <c r="W816" s="118" t="s">
        <v>102</v>
      </c>
      <c r="X816" s="23">
        <f t="shared" si="117"/>
        <v>-280</v>
      </c>
      <c r="Y816" s="24">
        <f t="shared" si="118"/>
        <v>-9.0526996443582291E-3</v>
      </c>
      <c r="Z816" s="25" t="str">
        <f t="shared" si="119"/>
        <v>Descargado</v>
      </c>
      <c r="AA816" s="25">
        <f t="shared" ca="1" si="120"/>
        <v>0.53680555555911269</v>
      </c>
      <c r="AB816" s="52"/>
    </row>
    <row r="817" spans="1:28" x14ac:dyDescent="0.25">
      <c r="A817" s="12">
        <v>811</v>
      </c>
      <c r="B817" s="26">
        <v>21235</v>
      </c>
      <c r="C817" s="27">
        <v>44818</v>
      </c>
      <c r="D817" s="28">
        <v>0.8041666666666667</v>
      </c>
      <c r="E817" s="29" t="s">
        <v>141</v>
      </c>
      <c r="F817" s="30" t="s">
        <v>106</v>
      </c>
      <c r="G817" s="31">
        <v>48700</v>
      </c>
      <c r="H817" s="31">
        <v>17690</v>
      </c>
      <c r="I817" s="19">
        <f t="shared" si="115"/>
        <v>31010</v>
      </c>
      <c r="J817" s="20">
        <f t="shared" si="121"/>
        <v>44599390</v>
      </c>
      <c r="K817" s="30" t="s">
        <v>55</v>
      </c>
      <c r="L817" s="32" t="s">
        <v>32</v>
      </c>
      <c r="M817" s="33">
        <v>37</v>
      </c>
      <c r="N817" s="55" t="str">
        <f t="shared" si="123"/>
        <v>T_A</v>
      </c>
      <c r="O817" s="34">
        <v>3514565</v>
      </c>
      <c r="P817" s="27">
        <v>44819</v>
      </c>
      <c r="Q817" s="36">
        <v>0.34097222222222223</v>
      </c>
      <c r="R817" s="37">
        <v>48660</v>
      </c>
      <c r="S817" s="37">
        <v>17760</v>
      </c>
      <c r="T817" s="21">
        <f t="shared" si="116"/>
        <v>30900</v>
      </c>
      <c r="U817" s="22">
        <f t="shared" si="122"/>
        <v>44560900</v>
      </c>
      <c r="V817" s="117" t="s">
        <v>157</v>
      </c>
      <c r="W817" s="118" t="s">
        <v>102</v>
      </c>
      <c r="X817" s="23">
        <f t="shared" si="117"/>
        <v>-110</v>
      </c>
      <c r="Y817" s="24">
        <f t="shared" si="118"/>
        <v>-3.547242824895195E-3</v>
      </c>
      <c r="Z817" s="25" t="str">
        <f t="shared" si="119"/>
        <v>Descargado</v>
      </c>
      <c r="AA817" s="25">
        <f t="shared" ca="1" si="120"/>
        <v>0.53680555555183673</v>
      </c>
      <c r="AB817" s="52"/>
    </row>
    <row r="818" spans="1:28" x14ac:dyDescent="0.25">
      <c r="A818" s="12">
        <v>812</v>
      </c>
      <c r="B818" s="26">
        <v>21239</v>
      </c>
      <c r="C818" s="27">
        <v>44818</v>
      </c>
      <c r="D818" s="28">
        <v>0.81388888888888899</v>
      </c>
      <c r="E818" s="29" t="s">
        <v>288</v>
      </c>
      <c r="F818" s="30" t="s">
        <v>106</v>
      </c>
      <c r="G818" s="31">
        <v>48360</v>
      </c>
      <c r="H818" s="31">
        <v>17280</v>
      </c>
      <c r="I818" s="19">
        <f t="shared" si="115"/>
        <v>31080</v>
      </c>
      <c r="J818" s="20">
        <f t="shared" si="121"/>
        <v>44630470</v>
      </c>
      <c r="K818" s="30" t="s">
        <v>55</v>
      </c>
      <c r="L818" s="32" t="s">
        <v>32</v>
      </c>
      <c r="M818" s="33">
        <v>37</v>
      </c>
      <c r="N818" s="55" t="str">
        <f t="shared" si="123"/>
        <v>T_A</v>
      </c>
      <c r="O818" s="34">
        <v>3514464</v>
      </c>
      <c r="P818" s="27">
        <v>44819</v>
      </c>
      <c r="Q818" s="36">
        <v>0.32291666666666669</v>
      </c>
      <c r="R818" s="37">
        <v>48160</v>
      </c>
      <c r="S818" s="37">
        <v>17330</v>
      </c>
      <c r="T818" s="21">
        <f t="shared" si="116"/>
        <v>30830</v>
      </c>
      <c r="U818" s="22">
        <f t="shared" si="122"/>
        <v>44591730</v>
      </c>
      <c r="V818" s="117" t="s">
        <v>157</v>
      </c>
      <c r="W818" s="118" t="s">
        <v>102</v>
      </c>
      <c r="X818" s="23">
        <f t="shared" si="117"/>
        <v>-250</v>
      </c>
      <c r="Y818" s="24">
        <f t="shared" si="118"/>
        <v>-8.0437580437580439E-3</v>
      </c>
      <c r="Z818" s="25" t="str">
        <f t="shared" si="119"/>
        <v>Descargado</v>
      </c>
      <c r="AA818" s="25">
        <f t="shared" ca="1" si="120"/>
        <v>0.50902777777810115</v>
      </c>
      <c r="AB818" s="52"/>
    </row>
    <row r="819" spans="1:28" x14ac:dyDescent="0.25">
      <c r="A819" s="12">
        <v>813</v>
      </c>
      <c r="B819" s="26">
        <v>21242</v>
      </c>
      <c r="C819" s="27">
        <v>44818</v>
      </c>
      <c r="D819" s="28">
        <v>0.8208333333333333</v>
      </c>
      <c r="E819" s="29" t="s">
        <v>362</v>
      </c>
      <c r="F819" s="30" t="s">
        <v>106</v>
      </c>
      <c r="G819" s="31">
        <v>52160</v>
      </c>
      <c r="H819" s="31">
        <v>17970</v>
      </c>
      <c r="I819" s="19">
        <f t="shared" si="115"/>
        <v>34190</v>
      </c>
      <c r="J819" s="20">
        <f t="shared" si="121"/>
        <v>44664660</v>
      </c>
      <c r="K819" s="30" t="s">
        <v>55</v>
      </c>
      <c r="L819" s="32" t="s">
        <v>32</v>
      </c>
      <c r="M819" s="33">
        <v>39</v>
      </c>
      <c r="N819" s="55" t="str">
        <f t="shared" si="123"/>
        <v>T_A</v>
      </c>
      <c r="O819" s="34">
        <v>3517724</v>
      </c>
      <c r="P819" s="27">
        <v>44821</v>
      </c>
      <c r="Q819" s="36">
        <v>0.58194444444444449</v>
      </c>
      <c r="R819" s="37">
        <v>52340</v>
      </c>
      <c r="S819" s="37">
        <v>18470</v>
      </c>
      <c r="T819" s="21">
        <f t="shared" si="116"/>
        <v>33870</v>
      </c>
      <c r="U819" s="22">
        <f t="shared" si="122"/>
        <v>44625600</v>
      </c>
      <c r="V819" s="117" t="s">
        <v>157</v>
      </c>
      <c r="W819" s="118" t="s">
        <v>102</v>
      </c>
      <c r="X819" s="23">
        <f t="shared" si="117"/>
        <v>-320</v>
      </c>
      <c r="Y819" s="24">
        <f t="shared" si="118"/>
        <v>-9.3594618309447205E-3</v>
      </c>
      <c r="Z819" s="25" t="str">
        <f t="shared" si="119"/>
        <v>Descargado</v>
      </c>
      <c r="AA819" s="25">
        <f t="shared" ca="1" si="120"/>
        <v>2.7611111111109494</v>
      </c>
      <c r="AB819" s="52"/>
    </row>
    <row r="820" spans="1:28" x14ac:dyDescent="0.25">
      <c r="A820" s="12">
        <v>814</v>
      </c>
      <c r="B820" s="26">
        <v>21243</v>
      </c>
      <c r="C820" s="27">
        <v>44818</v>
      </c>
      <c r="D820" s="28">
        <v>0.83333333333333337</v>
      </c>
      <c r="E820" s="29" t="s">
        <v>151</v>
      </c>
      <c r="F820" s="30" t="s">
        <v>106</v>
      </c>
      <c r="G820" s="31">
        <v>48200</v>
      </c>
      <c r="H820" s="31">
        <v>17200</v>
      </c>
      <c r="I820" s="19">
        <f t="shared" si="115"/>
        <v>31000</v>
      </c>
      <c r="J820" s="20">
        <f t="shared" si="121"/>
        <v>44695660</v>
      </c>
      <c r="K820" s="30" t="s">
        <v>55</v>
      </c>
      <c r="L820" s="32" t="s">
        <v>32</v>
      </c>
      <c r="M820" s="33">
        <v>37</v>
      </c>
      <c r="N820" s="55" t="str">
        <f t="shared" si="123"/>
        <v>T_A</v>
      </c>
      <c r="O820" s="34">
        <v>3514564</v>
      </c>
      <c r="P820" s="27">
        <v>44819</v>
      </c>
      <c r="Q820" s="36">
        <v>0.33680555555555558</v>
      </c>
      <c r="R820" s="37">
        <v>47920</v>
      </c>
      <c r="S820" s="37">
        <v>17100</v>
      </c>
      <c r="T820" s="21">
        <f t="shared" si="116"/>
        <v>30820</v>
      </c>
      <c r="U820" s="22">
        <f t="shared" si="122"/>
        <v>44656420</v>
      </c>
      <c r="V820" s="117" t="s">
        <v>157</v>
      </c>
      <c r="W820" s="118" t="s">
        <v>102</v>
      </c>
      <c r="X820" s="23">
        <f t="shared" si="117"/>
        <v>-180</v>
      </c>
      <c r="Y820" s="24">
        <f t="shared" si="118"/>
        <v>-5.8064516129032262E-3</v>
      </c>
      <c r="Z820" s="25" t="str">
        <f t="shared" si="119"/>
        <v>Descargado</v>
      </c>
      <c r="AA820" s="25">
        <f t="shared" ca="1" si="120"/>
        <v>0.50347222221898846</v>
      </c>
      <c r="AB820" s="52"/>
    </row>
    <row r="821" spans="1:28" x14ac:dyDescent="0.25">
      <c r="A821" s="12">
        <v>815</v>
      </c>
      <c r="B821" s="26">
        <v>21250</v>
      </c>
      <c r="C821" s="27">
        <v>44818</v>
      </c>
      <c r="D821" s="28">
        <v>0.84375</v>
      </c>
      <c r="E821" s="29" t="s">
        <v>144</v>
      </c>
      <c r="F821" s="30" t="s">
        <v>106</v>
      </c>
      <c r="G821" s="31">
        <v>48360</v>
      </c>
      <c r="H821" s="31">
        <v>17380</v>
      </c>
      <c r="I821" s="19">
        <f t="shared" si="115"/>
        <v>30980</v>
      </c>
      <c r="J821" s="20">
        <f t="shared" si="121"/>
        <v>44726640</v>
      </c>
      <c r="K821" s="30" t="s">
        <v>55</v>
      </c>
      <c r="L821" s="32" t="s">
        <v>32</v>
      </c>
      <c r="M821" s="33">
        <v>39</v>
      </c>
      <c r="N821" s="55" t="str">
        <f t="shared" si="123"/>
        <v>T_A</v>
      </c>
      <c r="O821" s="34">
        <v>3517324</v>
      </c>
      <c r="P821" s="27">
        <v>44821</v>
      </c>
      <c r="Q821" s="36">
        <v>0.43958333333333338</v>
      </c>
      <c r="R821" s="37">
        <v>48200</v>
      </c>
      <c r="S821" s="37">
        <v>17210</v>
      </c>
      <c r="T821" s="21">
        <f t="shared" si="116"/>
        <v>30990</v>
      </c>
      <c r="U821" s="22">
        <f t="shared" si="122"/>
        <v>44687410</v>
      </c>
      <c r="V821" s="117" t="s">
        <v>157</v>
      </c>
      <c r="W821" s="118" t="s">
        <v>102</v>
      </c>
      <c r="X821" s="23">
        <f t="shared" si="117"/>
        <v>10</v>
      </c>
      <c r="Y821" s="24">
        <f t="shared" si="118"/>
        <v>3.2278889606197545E-4</v>
      </c>
      <c r="Z821" s="25" t="str">
        <f t="shared" si="119"/>
        <v>Descargado</v>
      </c>
      <c r="AA821" s="25">
        <f t="shared" ca="1" si="120"/>
        <v>2.5958333333328483</v>
      </c>
      <c r="AB821" s="52"/>
    </row>
    <row r="822" spans="1:28" x14ac:dyDescent="0.25">
      <c r="A822" s="12">
        <v>816</v>
      </c>
      <c r="B822" s="26">
        <v>21278</v>
      </c>
      <c r="C822" s="27">
        <v>44818</v>
      </c>
      <c r="D822" s="28">
        <v>0.97222222222222221</v>
      </c>
      <c r="E822" s="29" t="s">
        <v>191</v>
      </c>
      <c r="F822" s="30" t="s">
        <v>106</v>
      </c>
      <c r="G822" s="31">
        <v>47880</v>
      </c>
      <c r="H822" s="31">
        <v>17530</v>
      </c>
      <c r="I822" s="19">
        <f t="shared" si="115"/>
        <v>30350</v>
      </c>
      <c r="J822" s="20">
        <f t="shared" si="121"/>
        <v>44756990</v>
      </c>
      <c r="K822" s="30" t="s">
        <v>55</v>
      </c>
      <c r="L822" s="32" t="s">
        <v>32</v>
      </c>
      <c r="M822" s="33">
        <v>39</v>
      </c>
      <c r="N822" s="55" t="str">
        <f t="shared" si="123"/>
        <v>T_A</v>
      </c>
      <c r="O822" s="34">
        <v>3520164</v>
      </c>
      <c r="P822" s="27">
        <v>44821</v>
      </c>
      <c r="Q822" s="36">
        <v>0.85763888888888884</v>
      </c>
      <c r="R822" s="37">
        <v>47720</v>
      </c>
      <c r="S822" s="37">
        <v>17280</v>
      </c>
      <c r="T822" s="21">
        <f t="shared" si="116"/>
        <v>30440</v>
      </c>
      <c r="U822" s="22">
        <f t="shared" si="122"/>
        <v>44717850</v>
      </c>
      <c r="V822" s="117" t="s">
        <v>157</v>
      </c>
      <c r="W822" s="118" t="s">
        <v>102</v>
      </c>
      <c r="X822" s="23">
        <f t="shared" si="117"/>
        <v>90</v>
      </c>
      <c r="Y822" s="24">
        <f t="shared" si="118"/>
        <v>2.9654036243822075E-3</v>
      </c>
      <c r="Z822" s="25" t="str">
        <f t="shared" si="119"/>
        <v>Descargado</v>
      </c>
      <c r="AA822" s="25">
        <f t="shared" ca="1" si="120"/>
        <v>2.8854166666715173</v>
      </c>
      <c r="AB822" s="52"/>
    </row>
    <row r="823" spans="1:28" x14ac:dyDescent="0.25">
      <c r="A823" s="12">
        <v>817</v>
      </c>
      <c r="B823" s="26">
        <v>21282</v>
      </c>
      <c r="C823" s="27">
        <v>44818</v>
      </c>
      <c r="D823" s="28">
        <v>0.96319444444444446</v>
      </c>
      <c r="E823" s="29" t="s">
        <v>179</v>
      </c>
      <c r="F823" s="30" t="s">
        <v>106</v>
      </c>
      <c r="G823" s="31">
        <v>48540</v>
      </c>
      <c r="H823" s="31">
        <v>17400</v>
      </c>
      <c r="I823" s="19">
        <f t="shared" si="115"/>
        <v>31140</v>
      </c>
      <c r="J823" s="20">
        <f t="shared" si="121"/>
        <v>44788130</v>
      </c>
      <c r="K823" s="30" t="s">
        <v>55</v>
      </c>
      <c r="L823" s="32" t="s">
        <v>32</v>
      </c>
      <c r="M823" s="33">
        <v>39</v>
      </c>
      <c r="N823" s="55" t="str">
        <f t="shared" si="123"/>
        <v>T_A</v>
      </c>
      <c r="O823" s="34">
        <v>3518024</v>
      </c>
      <c r="P823" s="27">
        <v>44821</v>
      </c>
      <c r="Q823" s="36">
        <v>0.57638888888888895</v>
      </c>
      <c r="R823" s="37">
        <v>48480</v>
      </c>
      <c r="S823" s="37">
        <v>17050</v>
      </c>
      <c r="T823" s="21">
        <f t="shared" si="116"/>
        <v>31430</v>
      </c>
      <c r="U823" s="22">
        <f t="shared" si="122"/>
        <v>44749280</v>
      </c>
      <c r="V823" s="117" t="s">
        <v>157</v>
      </c>
      <c r="W823" s="118" t="s">
        <v>102</v>
      </c>
      <c r="X823" s="23">
        <f t="shared" si="117"/>
        <v>290</v>
      </c>
      <c r="Y823" s="24">
        <f t="shared" si="118"/>
        <v>9.3127809890815663E-3</v>
      </c>
      <c r="Z823" s="25" t="str">
        <f t="shared" si="119"/>
        <v>Descargado</v>
      </c>
      <c r="AA823" s="25">
        <f t="shared" ca="1" si="120"/>
        <v>2.6131944444496185</v>
      </c>
      <c r="AB823" s="52"/>
    </row>
    <row r="824" spans="1:28" x14ac:dyDescent="0.25">
      <c r="A824" s="12">
        <v>818</v>
      </c>
      <c r="B824" s="26">
        <v>21283</v>
      </c>
      <c r="C824" s="27">
        <v>44818</v>
      </c>
      <c r="D824" s="28">
        <v>0.9819444444444444</v>
      </c>
      <c r="E824" s="29" t="s">
        <v>256</v>
      </c>
      <c r="F824" s="30" t="s">
        <v>106</v>
      </c>
      <c r="G824" s="31">
        <v>48220</v>
      </c>
      <c r="H824" s="31">
        <v>17530</v>
      </c>
      <c r="I824" s="19">
        <f t="shared" si="115"/>
        <v>30690</v>
      </c>
      <c r="J824" s="20">
        <f t="shared" si="121"/>
        <v>44818820</v>
      </c>
      <c r="K824" s="30" t="s">
        <v>55</v>
      </c>
      <c r="L824" s="32" t="s">
        <v>32</v>
      </c>
      <c r="M824" s="33">
        <v>39</v>
      </c>
      <c r="N824" s="55" t="str">
        <f t="shared" si="123"/>
        <v>T_A</v>
      </c>
      <c r="O824" s="34">
        <v>3520365</v>
      </c>
      <c r="P824" s="27">
        <v>44821</v>
      </c>
      <c r="Q824" s="36">
        <v>0.90972222222222221</v>
      </c>
      <c r="R824" s="37">
        <v>48120</v>
      </c>
      <c r="S824" s="37">
        <v>17340</v>
      </c>
      <c r="T824" s="21">
        <f t="shared" si="116"/>
        <v>30780</v>
      </c>
      <c r="U824" s="22">
        <f t="shared" si="122"/>
        <v>44780060</v>
      </c>
      <c r="V824" s="117" t="s">
        <v>157</v>
      </c>
      <c r="W824" s="118" t="s">
        <v>102</v>
      </c>
      <c r="X824" s="23">
        <f t="shared" si="117"/>
        <v>90</v>
      </c>
      <c r="Y824" s="24">
        <f t="shared" si="118"/>
        <v>2.9325513196480938E-3</v>
      </c>
      <c r="Z824" s="25" t="str">
        <f t="shared" si="119"/>
        <v>Descargado</v>
      </c>
      <c r="AA824" s="25">
        <f t="shared" ca="1" si="120"/>
        <v>2.9277777777751908</v>
      </c>
      <c r="AB824" s="52"/>
    </row>
    <row r="825" spans="1:28" x14ac:dyDescent="0.25">
      <c r="A825" s="12">
        <v>819</v>
      </c>
      <c r="B825" s="26">
        <v>21290</v>
      </c>
      <c r="C825" s="27">
        <v>44818</v>
      </c>
      <c r="D825" s="28">
        <v>0.99583333333333324</v>
      </c>
      <c r="E825" s="29" t="s">
        <v>211</v>
      </c>
      <c r="F825" s="30" t="s">
        <v>106</v>
      </c>
      <c r="G825" s="31">
        <v>51460</v>
      </c>
      <c r="H825" s="31">
        <v>17570</v>
      </c>
      <c r="I825" s="19">
        <f t="shared" si="115"/>
        <v>33890</v>
      </c>
      <c r="J825" s="20">
        <f t="shared" si="121"/>
        <v>44852710</v>
      </c>
      <c r="K825" s="30" t="s">
        <v>55</v>
      </c>
      <c r="L825" s="32" t="s">
        <v>193</v>
      </c>
      <c r="M825" s="33">
        <v>39</v>
      </c>
      <c r="N825" s="55" t="str">
        <f t="shared" si="123"/>
        <v>T_A</v>
      </c>
      <c r="O825" s="34">
        <v>3516964</v>
      </c>
      <c r="P825" s="27">
        <v>44821</v>
      </c>
      <c r="Q825" s="36">
        <v>0.37222222222222223</v>
      </c>
      <c r="R825" s="37">
        <v>51420</v>
      </c>
      <c r="S825" s="37">
        <v>17690</v>
      </c>
      <c r="T825" s="21">
        <f t="shared" si="116"/>
        <v>33730</v>
      </c>
      <c r="U825" s="22">
        <f t="shared" si="122"/>
        <v>44813790</v>
      </c>
      <c r="V825" s="117" t="s">
        <v>157</v>
      </c>
      <c r="W825" s="118" t="s">
        <v>102</v>
      </c>
      <c r="X825" s="23">
        <f t="shared" si="117"/>
        <v>-160</v>
      </c>
      <c r="Y825" s="24">
        <f t="shared" si="118"/>
        <v>-4.7211566833874298E-3</v>
      </c>
      <c r="Z825" s="25" t="str">
        <f t="shared" si="119"/>
        <v>Descargado</v>
      </c>
      <c r="AA825" s="25">
        <f t="shared" ca="1" si="120"/>
        <v>2.3763888888861402</v>
      </c>
      <c r="AB825" s="52"/>
    </row>
    <row r="826" spans="1:28" x14ac:dyDescent="0.25">
      <c r="A826" s="12">
        <v>820</v>
      </c>
      <c r="B826" s="26">
        <v>21293</v>
      </c>
      <c r="C826" s="27">
        <v>44818</v>
      </c>
      <c r="D826" s="28">
        <v>0.99861111111111101</v>
      </c>
      <c r="E826" s="29" t="s">
        <v>341</v>
      </c>
      <c r="F826" s="30" t="s">
        <v>106</v>
      </c>
      <c r="G826" s="31">
        <v>51800</v>
      </c>
      <c r="H826" s="31">
        <v>18690</v>
      </c>
      <c r="I826" s="19">
        <f t="shared" si="115"/>
        <v>33110</v>
      </c>
      <c r="J826" s="20">
        <f t="shared" si="121"/>
        <v>44885820</v>
      </c>
      <c r="K826" s="30" t="s">
        <v>55</v>
      </c>
      <c r="L826" s="32" t="s">
        <v>193</v>
      </c>
      <c r="M826" s="33">
        <v>39</v>
      </c>
      <c r="N826" s="55" t="str">
        <f t="shared" si="123"/>
        <v>T_A</v>
      </c>
      <c r="O826" s="34">
        <v>3517064</v>
      </c>
      <c r="P826" s="27">
        <v>44821</v>
      </c>
      <c r="Q826" s="36">
        <v>0.39027777777777778</v>
      </c>
      <c r="R826" s="37">
        <v>51280</v>
      </c>
      <c r="S826" s="37">
        <v>18760</v>
      </c>
      <c r="T826" s="21">
        <f t="shared" si="116"/>
        <v>32520</v>
      </c>
      <c r="U826" s="22">
        <f t="shared" si="122"/>
        <v>44846310</v>
      </c>
      <c r="V826" s="117" t="s">
        <v>157</v>
      </c>
      <c r="W826" s="118" t="s">
        <v>102</v>
      </c>
      <c r="X826" s="23">
        <f t="shared" si="117"/>
        <v>-590</v>
      </c>
      <c r="Y826" s="24">
        <f t="shared" si="118"/>
        <v>-1.7819389912413167E-2</v>
      </c>
      <c r="Z826" s="25" t="str">
        <f t="shared" si="119"/>
        <v>Descargado</v>
      </c>
      <c r="AA826" s="25">
        <f t="shared" ca="1" si="120"/>
        <v>2.3916666666627862</v>
      </c>
      <c r="AB826" s="52"/>
    </row>
    <row r="827" spans="1:28" x14ac:dyDescent="0.25">
      <c r="A827" s="12">
        <v>821</v>
      </c>
      <c r="B827" s="26">
        <v>21301</v>
      </c>
      <c r="C827" s="27">
        <v>44819</v>
      </c>
      <c r="D827" s="28">
        <v>0.1248611111111111</v>
      </c>
      <c r="E827" s="29" t="s">
        <v>195</v>
      </c>
      <c r="F827" s="30" t="s">
        <v>106</v>
      </c>
      <c r="G827" s="31">
        <v>49400</v>
      </c>
      <c r="H827" s="31">
        <v>17280</v>
      </c>
      <c r="I827" s="19">
        <f t="shared" si="115"/>
        <v>32120</v>
      </c>
      <c r="J827" s="20">
        <f t="shared" si="121"/>
        <v>44917940</v>
      </c>
      <c r="K827" s="30" t="s">
        <v>56</v>
      </c>
      <c r="L827" s="32" t="s">
        <v>193</v>
      </c>
      <c r="M827" s="33">
        <v>38</v>
      </c>
      <c r="N827" s="55" t="str">
        <f t="shared" si="123"/>
        <v>T_B</v>
      </c>
      <c r="O827" s="34">
        <v>3517244</v>
      </c>
      <c r="P827" s="27">
        <v>44821</v>
      </c>
      <c r="Q827" s="36">
        <v>0.42638888888888887</v>
      </c>
      <c r="R827" s="37">
        <v>49540</v>
      </c>
      <c r="S827" s="37">
        <v>17320</v>
      </c>
      <c r="T827" s="21">
        <f t="shared" si="116"/>
        <v>32220</v>
      </c>
      <c r="U827" s="22">
        <f t="shared" si="122"/>
        <v>44878530</v>
      </c>
      <c r="V827" s="117" t="s">
        <v>157</v>
      </c>
      <c r="W827" s="118" t="s">
        <v>102</v>
      </c>
      <c r="X827" s="23">
        <f t="shared" si="117"/>
        <v>100</v>
      </c>
      <c r="Y827" s="24">
        <f t="shared" si="118"/>
        <v>3.1133250311332502E-3</v>
      </c>
      <c r="Z827" s="25" t="str">
        <f t="shared" si="119"/>
        <v>Descargado</v>
      </c>
      <c r="AA827" s="25">
        <f t="shared" ca="1" si="120"/>
        <v>2.3015277777813026</v>
      </c>
      <c r="AB827" s="52"/>
    </row>
    <row r="828" spans="1:28" x14ac:dyDescent="0.25">
      <c r="A828" s="12">
        <v>822</v>
      </c>
      <c r="B828" s="26">
        <v>21302</v>
      </c>
      <c r="C828" s="27">
        <v>44819</v>
      </c>
      <c r="D828" s="28">
        <v>0.10325231481481482</v>
      </c>
      <c r="E828" s="29" t="s">
        <v>173</v>
      </c>
      <c r="F828" s="30" t="s">
        <v>106</v>
      </c>
      <c r="G828" s="31">
        <v>47980</v>
      </c>
      <c r="H828" s="31">
        <v>17970</v>
      </c>
      <c r="I828" s="19">
        <f t="shared" si="115"/>
        <v>30010</v>
      </c>
      <c r="J828" s="20">
        <f t="shared" si="121"/>
        <v>44947950</v>
      </c>
      <c r="K828" s="30" t="s">
        <v>55</v>
      </c>
      <c r="L828" s="32" t="s">
        <v>32</v>
      </c>
      <c r="M828" s="33">
        <v>39</v>
      </c>
      <c r="N828" s="55" t="str">
        <f t="shared" si="123"/>
        <v>T_A</v>
      </c>
      <c r="O828" s="34">
        <v>3515844</v>
      </c>
      <c r="P828" s="27">
        <v>44820</v>
      </c>
      <c r="Q828" s="36">
        <v>0.88055555555555554</v>
      </c>
      <c r="R828" s="37">
        <v>47800</v>
      </c>
      <c r="S828" s="37">
        <v>17790</v>
      </c>
      <c r="T828" s="21">
        <f t="shared" si="116"/>
        <v>30010</v>
      </c>
      <c r="U828" s="22">
        <f t="shared" si="122"/>
        <v>44908540</v>
      </c>
      <c r="V828" s="117" t="s">
        <v>157</v>
      </c>
      <c r="W828" s="118" t="s">
        <v>102</v>
      </c>
      <c r="X828" s="23">
        <f t="shared" si="117"/>
        <v>1.0000000000000001E-5</v>
      </c>
      <c r="Y828" s="24">
        <f t="shared" si="118"/>
        <v>0</v>
      </c>
      <c r="Z828" s="25" t="str">
        <f t="shared" si="119"/>
        <v>Descargado</v>
      </c>
      <c r="AA828" s="25">
        <f t="shared" ca="1" si="120"/>
        <v>1.7773032407421852</v>
      </c>
      <c r="AB828" s="52"/>
    </row>
    <row r="829" spans="1:28" x14ac:dyDescent="0.25">
      <c r="A829" s="12">
        <v>823</v>
      </c>
      <c r="B829" s="26">
        <v>21303</v>
      </c>
      <c r="C829" s="27">
        <v>44819</v>
      </c>
      <c r="D829" s="28">
        <v>0.10613425925925928</v>
      </c>
      <c r="E829" s="29" t="s">
        <v>339</v>
      </c>
      <c r="F829" s="30" t="s">
        <v>106</v>
      </c>
      <c r="G829" s="31">
        <v>51700</v>
      </c>
      <c r="H829" s="31">
        <v>17690</v>
      </c>
      <c r="I829" s="19">
        <f t="shared" si="115"/>
        <v>34010</v>
      </c>
      <c r="J829" s="20">
        <f t="shared" si="121"/>
        <v>44981960</v>
      </c>
      <c r="K829" s="30" t="s">
        <v>56</v>
      </c>
      <c r="L829" s="236" t="s">
        <v>193</v>
      </c>
      <c r="M829" s="33">
        <v>38</v>
      </c>
      <c r="N829" s="55" t="str">
        <f t="shared" si="123"/>
        <v>T_B</v>
      </c>
      <c r="O829" s="34">
        <v>3517084</v>
      </c>
      <c r="P829" s="27">
        <v>44821</v>
      </c>
      <c r="Q829" s="36">
        <v>0.40277777777777773</v>
      </c>
      <c r="R829" s="37">
        <v>51700</v>
      </c>
      <c r="S829" s="37">
        <v>17710</v>
      </c>
      <c r="T829" s="21">
        <f t="shared" si="116"/>
        <v>33990</v>
      </c>
      <c r="U829" s="22">
        <f t="shared" si="122"/>
        <v>44942530</v>
      </c>
      <c r="V829" s="117" t="s">
        <v>157</v>
      </c>
      <c r="W829" s="118" t="s">
        <v>102</v>
      </c>
      <c r="X829" s="23">
        <f t="shared" si="117"/>
        <v>-20</v>
      </c>
      <c r="Y829" s="24">
        <f t="shared" si="118"/>
        <v>-5.8806233460746834E-4</v>
      </c>
      <c r="Z829" s="25" t="str">
        <f t="shared" si="119"/>
        <v>Descargado</v>
      </c>
      <c r="AA829" s="25">
        <f t="shared" ca="1" si="120"/>
        <v>2.2966435185226146</v>
      </c>
      <c r="AB829" s="52"/>
    </row>
    <row r="830" spans="1:28" x14ac:dyDescent="0.25">
      <c r="A830" s="12">
        <v>824</v>
      </c>
      <c r="B830" s="26">
        <v>21311</v>
      </c>
      <c r="C830" s="27">
        <v>44819</v>
      </c>
      <c r="D830" s="28">
        <v>0.13881944444444444</v>
      </c>
      <c r="E830" s="29" t="s">
        <v>367</v>
      </c>
      <c r="F830" s="30" t="s">
        <v>106</v>
      </c>
      <c r="G830" s="31">
        <v>51300</v>
      </c>
      <c r="H830" s="31">
        <v>18180</v>
      </c>
      <c r="I830" s="19">
        <f t="shared" si="115"/>
        <v>33120</v>
      </c>
      <c r="J830" s="20">
        <f t="shared" si="121"/>
        <v>45015080</v>
      </c>
      <c r="K830" s="30" t="s">
        <v>55</v>
      </c>
      <c r="L830" s="32" t="s">
        <v>25</v>
      </c>
      <c r="M830" s="33">
        <v>39</v>
      </c>
      <c r="N830" s="55" t="str">
        <f t="shared" si="123"/>
        <v>T_A</v>
      </c>
      <c r="O830" s="34">
        <v>3514944</v>
      </c>
      <c r="P830" s="27">
        <v>44820</v>
      </c>
      <c r="Q830" s="36">
        <v>0.71111111111111114</v>
      </c>
      <c r="R830" s="37">
        <v>51020</v>
      </c>
      <c r="S830" s="37">
        <v>18000</v>
      </c>
      <c r="T830" s="21">
        <f t="shared" si="116"/>
        <v>33020</v>
      </c>
      <c r="U830" s="22">
        <f t="shared" si="122"/>
        <v>44975550</v>
      </c>
      <c r="V830" s="117" t="s">
        <v>157</v>
      </c>
      <c r="W830" s="118" t="s">
        <v>102</v>
      </c>
      <c r="X830" s="23">
        <f t="shared" si="117"/>
        <v>-100</v>
      </c>
      <c r="Y830" s="24">
        <f t="shared" si="118"/>
        <v>-3.0193236714975845E-3</v>
      </c>
      <c r="Z830" s="25" t="str">
        <f t="shared" si="119"/>
        <v>Descargado</v>
      </c>
      <c r="AA830" s="25">
        <f t="shared" ca="1" si="120"/>
        <v>1.5722916666636593</v>
      </c>
      <c r="AB830" s="52"/>
    </row>
    <row r="831" spans="1:28" x14ac:dyDescent="0.25">
      <c r="A831" s="12">
        <v>825</v>
      </c>
      <c r="B831" s="26">
        <v>21316</v>
      </c>
      <c r="C831" s="27">
        <v>44819</v>
      </c>
      <c r="D831" s="28">
        <v>0.15781249999999999</v>
      </c>
      <c r="E831" s="29" t="s">
        <v>180</v>
      </c>
      <c r="F831" s="30" t="s">
        <v>106</v>
      </c>
      <c r="G831" s="31">
        <v>47760</v>
      </c>
      <c r="H831" s="31">
        <v>17360</v>
      </c>
      <c r="I831" s="19">
        <f t="shared" si="115"/>
        <v>30400</v>
      </c>
      <c r="J831" s="20">
        <f t="shared" si="121"/>
        <v>45045480</v>
      </c>
      <c r="K831" s="30" t="s">
        <v>55</v>
      </c>
      <c r="L831" s="32" t="s">
        <v>32</v>
      </c>
      <c r="M831" s="33">
        <v>39</v>
      </c>
      <c r="N831" s="55" t="str">
        <f t="shared" si="123"/>
        <v>T_A</v>
      </c>
      <c r="O831" s="34">
        <v>3515984</v>
      </c>
      <c r="P831" s="27">
        <v>44820</v>
      </c>
      <c r="Q831" s="36">
        <v>0.90902777777777777</v>
      </c>
      <c r="R831" s="37">
        <v>47740</v>
      </c>
      <c r="S831" s="37">
        <v>17230</v>
      </c>
      <c r="T831" s="21">
        <f t="shared" si="116"/>
        <v>30510</v>
      </c>
      <c r="U831" s="22">
        <f t="shared" si="122"/>
        <v>45006060</v>
      </c>
      <c r="V831" s="117" t="s">
        <v>157</v>
      </c>
      <c r="W831" s="118" t="s">
        <v>102</v>
      </c>
      <c r="X831" s="23">
        <f t="shared" si="117"/>
        <v>110</v>
      </c>
      <c r="Y831" s="24">
        <f t="shared" si="118"/>
        <v>3.6184210526315789E-3</v>
      </c>
      <c r="Z831" s="25" t="str">
        <f t="shared" si="119"/>
        <v>Descargado</v>
      </c>
      <c r="AA831" s="25">
        <f t="shared" ca="1" si="120"/>
        <v>1.7512152777781012</v>
      </c>
      <c r="AB831" s="52"/>
    </row>
    <row r="832" spans="1:28" x14ac:dyDescent="0.25">
      <c r="A832" s="12">
        <v>826</v>
      </c>
      <c r="B832" s="26">
        <v>21320</v>
      </c>
      <c r="C832" s="27">
        <v>44819</v>
      </c>
      <c r="D832" s="28">
        <v>0.16791666666666669</v>
      </c>
      <c r="E832" s="29" t="s">
        <v>351</v>
      </c>
      <c r="F832" s="30" t="s">
        <v>106</v>
      </c>
      <c r="G832" s="31">
        <v>52040</v>
      </c>
      <c r="H832" s="31">
        <v>17260</v>
      </c>
      <c r="I832" s="19">
        <f t="shared" si="115"/>
        <v>34780</v>
      </c>
      <c r="J832" s="20">
        <f t="shared" si="121"/>
        <v>45080260</v>
      </c>
      <c r="K832" s="30" t="s">
        <v>55</v>
      </c>
      <c r="L832" s="32" t="s">
        <v>32</v>
      </c>
      <c r="M832" s="33">
        <v>39</v>
      </c>
      <c r="N832" s="55" t="str">
        <f t="shared" si="123"/>
        <v>T_A</v>
      </c>
      <c r="O832" s="34">
        <v>3515544</v>
      </c>
      <c r="P832" s="27">
        <v>44820</v>
      </c>
      <c r="Q832" s="36">
        <v>0.84375</v>
      </c>
      <c r="R832" s="37">
        <v>52420</v>
      </c>
      <c r="S832" s="37">
        <v>17380</v>
      </c>
      <c r="T832" s="21">
        <f t="shared" si="116"/>
        <v>35040</v>
      </c>
      <c r="U832" s="22">
        <f t="shared" si="122"/>
        <v>45041100</v>
      </c>
      <c r="V832" s="117" t="s">
        <v>157</v>
      </c>
      <c r="W832" s="118" t="s">
        <v>102</v>
      </c>
      <c r="X832" s="23">
        <f t="shared" si="117"/>
        <v>260</v>
      </c>
      <c r="Y832" s="24">
        <f t="shared" si="118"/>
        <v>7.4755606670500289E-3</v>
      </c>
      <c r="Z832" s="25" t="str">
        <f t="shared" si="119"/>
        <v>Descargado</v>
      </c>
      <c r="AA832" s="25">
        <f t="shared" ca="1" si="120"/>
        <v>1.6758333333345945</v>
      </c>
      <c r="AB832" s="52"/>
    </row>
    <row r="833" spans="1:28" x14ac:dyDescent="0.25">
      <c r="A833" s="12">
        <v>827</v>
      </c>
      <c r="B833" s="26">
        <v>21323</v>
      </c>
      <c r="C833" s="27">
        <v>44819</v>
      </c>
      <c r="D833" s="28">
        <v>0.17225694444444442</v>
      </c>
      <c r="E833" s="29" t="s">
        <v>310</v>
      </c>
      <c r="F833" s="30" t="s">
        <v>106</v>
      </c>
      <c r="G833" s="31">
        <v>52160</v>
      </c>
      <c r="H833" s="31">
        <v>18400</v>
      </c>
      <c r="I833" s="19">
        <f t="shared" si="115"/>
        <v>33760</v>
      </c>
      <c r="J833" s="20">
        <f t="shared" si="121"/>
        <v>45114020</v>
      </c>
      <c r="K833" s="30" t="s">
        <v>55</v>
      </c>
      <c r="L833" s="32" t="s">
        <v>25</v>
      </c>
      <c r="M833" s="33">
        <v>39</v>
      </c>
      <c r="N833" s="55" t="str">
        <f t="shared" si="123"/>
        <v>T_A</v>
      </c>
      <c r="O833" s="34">
        <v>3514964</v>
      </c>
      <c r="P833" s="27">
        <v>44820</v>
      </c>
      <c r="Q833" s="36">
        <v>0.71527777777777779</v>
      </c>
      <c r="R833" s="37">
        <v>51920</v>
      </c>
      <c r="S833" s="37">
        <v>18240</v>
      </c>
      <c r="T833" s="21">
        <f t="shared" si="116"/>
        <v>33680</v>
      </c>
      <c r="U833" s="22">
        <f t="shared" si="122"/>
        <v>45074780</v>
      </c>
      <c r="V833" s="117" t="s">
        <v>157</v>
      </c>
      <c r="W833" s="118" t="s">
        <v>102</v>
      </c>
      <c r="X833" s="23">
        <f t="shared" si="117"/>
        <v>-80</v>
      </c>
      <c r="Y833" s="24">
        <f t="shared" si="118"/>
        <v>-2.3696682464454978E-3</v>
      </c>
      <c r="Z833" s="25" t="str">
        <f t="shared" si="119"/>
        <v>Descargado</v>
      </c>
      <c r="AA833" s="25">
        <f t="shared" ca="1" si="120"/>
        <v>1.5430208333345945</v>
      </c>
      <c r="AB833" s="52"/>
    </row>
    <row r="834" spans="1:28" x14ac:dyDescent="0.25">
      <c r="A834" s="12">
        <v>828</v>
      </c>
      <c r="B834" s="26">
        <v>21326</v>
      </c>
      <c r="C834" s="27">
        <v>44819</v>
      </c>
      <c r="D834" s="28">
        <v>0.18103009259259259</v>
      </c>
      <c r="E834" s="29" t="s">
        <v>202</v>
      </c>
      <c r="F834" s="30" t="s">
        <v>106</v>
      </c>
      <c r="G834" s="31">
        <v>48340</v>
      </c>
      <c r="H834" s="31">
        <v>17630</v>
      </c>
      <c r="I834" s="19">
        <f t="shared" si="115"/>
        <v>30710</v>
      </c>
      <c r="J834" s="20">
        <f t="shared" si="121"/>
        <v>45144730</v>
      </c>
      <c r="K834" s="30" t="s">
        <v>55</v>
      </c>
      <c r="L834" s="32" t="s">
        <v>32</v>
      </c>
      <c r="M834" s="33">
        <v>39</v>
      </c>
      <c r="N834" s="55" t="str">
        <f t="shared" si="123"/>
        <v>T_A</v>
      </c>
      <c r="O834" s="34">
        <v>3515244</v>
      </c>
      <c r="P834" s="27">
        <v>44820</v>
      </c>
      <c r="Q834" s="36">
        <v>0.75347222222222221</v>
      </c>
      <c r="R834" s="37">
        <v>48260</v>
      </c>
      <c r="S834" s="37">
        <v>17560</v>
      </c>
      <c r="T834" s="21">
        <f t="shared" si="116"/>
        <v>30700</v>
      </c>
      <c r="U834" s="22">
        <f t="shared" si="122"/>
        <v>45105480</v>
      </c>
      <c r="V834" s="117" t="s">
        <v>157</v>
      </c>
      <c r="W834" s="118" t="s">
        <v>102</v>
      </c>
      <c r="X834" s="23">
        <f t="shared" si="117"/>
        <v>-10</v>
      </c>
      <c r="Y834" s="24">
        <f t="shared" si="118"/>
        <v>-3.2562683165092806E-4</v>
      </c>
      <c r="Z834" s="25" t="str">
        <f t="shared" si="119"/>
        <v>Descargado</v>
      </c>
      <c r="AA834" s="25">
        <f t="shared" ca="1" si="120"/>
        <v>1.572442129625415</v>
      </c>
      <c r="AB834" s="52"/>
    </row>
    <row r="835" spans="1:28" x14ac:dyDescent="0.25">
      <c r="A835" s="12">
        <v>829</v>
      </c>
      <c r="B835" s="26">
        <v>21328</v>
      </c>
      <c r="C835" s="27">
        <v>44819</v>
      </c>
      <c r="D835" s="28">
        <v>0.18880787037037039</v>
      </c>
      <c r="E835" s="29" t="s">
        <v>368</v>
      </c>
      <c r="F835" s="30" t="s">
        <v>106</v>
      </c>
      <c r="G835" s="31">
        <v>48420</v>
      </c>
      <c r="H835" s="31">
        <v>17660</v>
      </c>
      <c r="I835" s="19">
        <f t="shared" si="115"/>
        <v>30760</v>
      </c>
      <c r="J835" s="20">
        <f t="shared" si="121"/>
        <v>45175490</v>
      </c>
      <c r="K835" s="30" t="s">
        <v>55</v>
      </c>
      <c r="L835" s="32" t="s">
        <v>32</v>
      </c>
      <c r="M835" s="33">
        <v>39</v>
      </c>
      <c r="N835" s="55" t="str">
        <f t="shared" si="123"/>
        <v>T_A</v>
      </c>
      <c r="O835" s="34">
        <v>3516044</v>
      </c>
      <c r="P835" s="27">
        <v>44820</v>
      </c>
      <c r="Q835" s="36">
        <v>0.91875000000000007</v>
      </c>
      <c r="R835" s="37">
        <v>48380</v>
      </c>
      <c r="S835" s="37">
        <v>17640</v>
      </c>
      <c r="T835" s="21">
        <f t="shared" si="116"/>
        <v>30740</v>
      </c>
      <c r="U835" s="22">
        <f t="shared" si="122"/>
        <v>45136220</v>
      </c>
      <c r="V835" s="117" t="s">
        <v>157</v>
      </c>
      <c r="W835" s="118" t="s">
        <v>102</v>
      </c>
      <c r="X835" s="23">
        <f t="shared" si="117"/>
        <v>-20</v>
      </c>
      <c r="Y835" s="24">
        <f t="shared" si="118"/>
        <v>-6.5019505851755528E-4</v>
      </c>
      <c r="Z835" s="25" t="str">
        <f t="shared" si="119"/>
        <v>Descargado</v>
      </c>
      <c r="AA835" s="25">
        <f t="shared" ca="1" si="120"/>
        <v>1.7299421296265791</v>
      </c>
      <c r="AB835" s="52"/>
    </row>
    <row r="836" spans="1:28" x14ac:dyDescent="0.25">
      <c r="A836" s="12">
        <v>830</v>
      </c>
      <c r="B836" s="26">
        <v>21331</v>
      </c>
      <c r="C836" s="27">
        <v>44819</v>
      </c>
      <c r="D836" s="28">
        <v>0.21222222222222223</v>
      </c>
      <c r="E836" s="29" t="s">
        <v>186</v>
      </c>
      <c r="F836" s="30" t="s">
        <v>106</v>
      </c>
      <c r="G836" s="31">
        <v>48860</v>
      </c>
      <c r="H836" s="31">
        <v>17390</v>
      </c>
      <c r="I836" s="19">
        <f t="shared" si="115"/>
        <v>31470</v>
      </c>
      <c r="J836" s="20">
        <f t="shared" si="121"/>
        <v>45206960</v>
      </c>
      <c r="K836" s="30" t="s">
        <v>55</v>
      </c>
      <c r="L836" s="32" t="s">
        <v>32</v>
      </c>
      <c r="M836" s="33">
        <v>39</v>
      </c>
      <c r="N836" s="55" t="str">
        <f t="shared" si="123"/>
        <v>T_A</v>
      </c>
      <c r="O836" s="34">
        <v>3520424</v>
      </c>
      <c r="P836" s="27">
        <v>44821</v>
      </c>
      <c r="Q836" s="36">
        <v>0.91875000000000007</v>
      </c>
      <c r="R836" s="37">
        <v>48860</v>
      </c>
      <c r="S836" s="37">
        <v>17200</v>
      </c>
      <c r="T836" s="21">
        <f t="shared" si="116"/>
        <v>31660</v>
      </c>
      <c r="U836" s="22">
        <f t="shared" si="122"/>
        <v>45167880</v>
      </c>
      <c r="V836" s="117" t="s">
        <v>157</v>
      </c>
      <c r="W836" s="118" t="s">
        <v>102</v>
      </c>
      <c r="X836" s="23">
        <f t="shared" si="117"/>
        <v>190</v>
      </c>
      <c r="Y836" s="24">
        <f t="shared" si="118"/>
        <v>6.0374960279631395E-3</v>
      </c>
      <c r="Z836" s="25" t="str">
        <f t="shared" si="119"/>
        <v>Descargado</v>
      </c>
      <c r="AA836" s="25">
        <f t="shared" ca="1" si="120"/>
        <v>2.7065277777728625</v>
      </c>
      <c r="AB836" s="52"/>
    </row>
    <row r="837" spans="1:28" x14ac:dyDescent="0.25">
      <c r="A837" s="12">
        <v>831</v>
      </c>
      <c r="B837" s="26">
        <v>21333</v>
      </c>
      <c r="C837" s="27">
        <v>44819</v>
      </c>
      <c r="D837" s="28">
        <v>0.24491898148148147</v>
      </c>
      <c r="E837" s="29" t="s">
        <v>324</v>
      </c>
      <c r="F837" s="30" t="s">
        <v>106</v>
      </c>
      <c r="G837" s="31">
        <v>51840</v>
      </c>
      <c r="H837" s="31">
        <v>18090</v>
      </c>
      <c r="I837" s="19">
        <f t="shared" si="115"/>
        <v>33750</v>
      </c>
      <c r="J837" s="20">
        <f t="shared" si="121"/>
        <v>45240710</v>
      </c>
      <c r="K837" s="30" t="s">
        <v>55</v>
      </c>
      <c r="L837" s="32" t="s">
        <v>25</v>
      </c>
      <c r="M837" s="33">
        <v>39</v>
      </c>
      <c r="N837" s="55" t="str">
        <f t="shared" si="123"/>
        <v>T_A</v>
      </c>
      <c r="O837" s="34">
        <v>3515064</v>
      </c>
      <c r="P837" s="27">
        <v>44820</v>
      </c>
      <c r="Q837" s="36">
        <v>0.72638888888888886</v>
      </c>
      <c r="R837" s="37">
        <v>51720</v>
      </c>
      <c r="S837" s="37">
        <v>17920</v>
      </c>
      <c r="T837" s="21">
        <f t="shared" si="116"/>
        <v>33800</v>
      </c>
      <c r="U837" s="22">
        <f t="shared" si="122"/>
        <v>45201680</v>
      </c>
      <c r="V837" s="117" t="s">
        <v>157</v>
      </c>
      <c r="W837" s="118" t="s">
        <v>102</v>
      </c>
      <c r="X837" s="23">
        <f t="shared" si="117"/>
        <v>50</v>
      </c>
      <c r="Y837" s="24">
        <f t="shared" si="118"/>
        <v>1.4814814814814814E-3</v>
      </c>
      <c r="Z837" s="25" t="str">
        <f t="shared" si="119"/>
        <v>Descargado</v>
      </c>
      <c r="AA837" s="25">
        <f t="shared" ca="1" si="120"/>
        <v>1.4814699074122473</v>
      </c>
      <c r="AB837" s="52"/>
    </row>
    <row r="838" spans="1:28" x14ac:dyDescent="0.25">
      <c r="A838" s="12">
        <v>832</v>
      </c>
      <c r="B838" s="26">
        <v>21334</v>
      </c>
      <c r="C838" s="27">
        <v>44819</v>
      </c>
      <c r="D838" s="28">
        <v>0.24689814814814814</v>
      </c>
      <c r="E838" s="29" t="s">
        <v>198</v>
      </c>
      <c r="F838" s="30" t="s">
        <v>106</v>
      </c>
      <c r="G838" s="31">
        <v>52620</v>
      </c>
      <c r="H838" s="31">
        <v>18240</v>
      </c>
      <c r="I838" s="19">
        <f t="shared" ref="I838:I901" si="124">IF(U838=0,0,(G838-H838))</f>
        <v>34380</v>
      </c>
      <c r="J838" s="20">
        <f t="shared" si="121"/>
        <v>45275090</v>
      </c>
      <c r="K838" s="30" t="s">
        <v>56</v>
      </c>
      <c r="L838" s="32" t="s">
        <v>33</v>
      </c>
      <c r="M838" s="33">
        <v>38</v>
      </c>
      <c r="N838" s="55" t="str">
        <f t="shared" si="123"/>
        <v>T_B</v>
      </c>
      <c r="O838" s="34">
        <v>3521865</v>
      </c>
      <c r="P838" s="27">
        <v>44822</v>
      </c>
      <c r="Q838" s="36">
        <v>0.4465277777777778</v>
      </c>
      <c r="R838" s="37">
        <v>52400</v>
      </c>
      <c r="S838" s="37">
        <v>18000</v>
      </c>
      <c r="T838" s="21">
        <f t="shared" ref="T838:T901" si="125">R838-S838</f>
        <v>34400</v>
      </c>
      <c r="U838" s="22">
        <f t="shared" si="122"/>
        <v>45236080</v>
      </c>
      <c r="V838" s="117" t="s">
        <v>157</v>
      </c>
      <c r="W838" s="118" t="s">
        <v>102</v>
      </c>
      <c r="X838" s="23">
        <f t="shared" ref="X838:X901" si="126">IF(T838&gt;0,IF((T838-I838)=0,0.00001,(T838-I838)),0)</f>
        <v>20</v>
      </c>
      <c r="Y838" s="24">
        <f t="shared" ref="Y838:Y901" si="127">(T838-I838)/I838</f>
        <v>5.8173356602675972E-4</v>
      </c>
      <c r="Z838" s="25" t="str">
        <f t="shared" ref="Z838:Z901" si="128">IF(E838&gt;0,IF((P838+Q838)&gt;0,"Descargado","En Transito"),"")</f>
        <v>Descargado</v>
      </c>
      <c r="AA838" s="25">
        <f t="shared" ref="AA838:AA901" ca="1" si="129">IF(E838&gt;0,IF(P838=0,((NOW())-(C838+D838)),((P838+Q838)-(C838+D838))),"")</f>
        <v>3.1996296296274522</v>
      </c>
      <c r="AB838" s="52"/>
    </row>
    <row r="839" spans="1:28" x14ac:dyDescent="0.25">
      <c r="A839" s="12">
        <v>833</v>
      </c>
      <c r="B839" s="26">
        <v>21337</v>
      </c>
      <c r="C839" s="27">
        <v>44819</v>
      </c>
      <c r="D839" s="28">
        <v>0.32817129629629632</v>
      </c>
      <c r="E839" s="29" t="s">
        <v>137</v>
      </c>
      <c r="F839" s="30" t="s">
        <v>106</v>
      </c>
      <c r="G839" s="31">
        <v>48500</v>
      </c>
      <c r="H839" s="31">
        <v>17500</v>
      </c>
      <c r="I839" s="19">
        <f t="shared" si="124"/>
        <v>31000</v>
      </c>
      <c r="J839" s="20">
        <f t="shared" ref="J839:J902" si="130">IF(I839&gt;0,(I839+J838),0)</f>
        <v>45306090</v>
      </c>
      <c r="K839" s="30" t="s">
        <v>55</v>
      </c>
      <c r="L839" s="32" t="s">
        <v>32</v>
      </c>
      <c r="M839" s="33">
        <v>39</v>
      </c>
      <c r="N839" s="55" t="str">
        <f t="shared" si="123"/>
        <v>T_A</v>
      </c>
      <c r="O839" s="34">
        <v>3516084</v>
      </c>
      <c r="P839" s="27">
        <v>44820</v>
      </c>
      <c r="Q839" s="36">
        <v>0.92499999999999993</v>
      </c>
      <c r="R839" s="37">
        <v>48720</v>
      </c>
      <c r="S839" s="37">
        <v>17950</v>
      </c>
      <c r="T839" s="21">
        <f t="shared" si="125"/>
        <v>30770</v>
      </c>
      <c r="U839" s="22">
        <f t="shared" ref="U839:U902" si="131">IF(T839&gt;0,(T839+U838),0)</f>
        <v>45266850</v>
      </c>
      <c r="V839" s="117" t="s">
        <v>157</v>
      </c>
      <c r="W839" s="118" t="s">
        <v>102</v>
      </c>
      <c r="X839" s="23">
        <f t="shared" si="126"/>
        <v>-230</v>
      </c>
      <c r="Y839" s="24">
        <f t="shared" si="127"/>
        <v>-7.4193548387096776E-3</v>
      </c>
      <c r="Z839" s="25" t="str">
        <f t="shared" si="128"/>
        <v>Descargado</v>
      </c>
      <c r="AA839" s="25">
        <f t="shared" ca="1" si="129"/>
        <v>1.5968287037030677</v>
      </c>
      <c r="AB839" s="52"/>
    </row>
    <row r="840" spans="1:28" x14ac:dyDescent="0.25">
      <c r="A840" s="12">
        <v>834</v>
      </c>
      <c r="B840" s="26">
        <v>21338</v>
      </c>
      <c r="C840" s="27">
        <v>44819</v>
      </c>
      <c r="D840" s="28">
        <v>0.32576388888888891</v>
      </c>
      <c r="E840" s="29" t="s">
        <v>273</v>
      </c>
      <c r="F840" s="30" t="s">
        <v>106</v>
      </c>
      <c r="G840" s="31">
        <v>52240</v>
      </c>
      <c r="H840" s="31">
        <v>17800</v>
      </c>
      <c r="I840" s="19">
        <f t="shared" si="124"/>
        <v>34440</v>
      </c>
      <c r="J840" s="20">
        <f t="shared" si="130"/>
        <v>45340530</v>
      </c>
      <c r="K840" s="30" t="s">
        <v>55</v>
      </c>
      <c r="L840" s="32" t="s">
        <v>33</v>
      </c>
      <c r="M840" s="33">
        <v>39</v>
      </c>
      <c r="N840" s="55" t="str">
        <f t="shared" si="123"/>
        <v>T_A</v>
      </c>
      <c r="O840" s="34">
        <v>3520104</v>
      </c>
      <c r="P840" s="27">
        <v>44821</v>
      </c>
      <c r="Q840" s="36">
        <v>0.84930555555555554</v>
      </c>
      <c r="R840" s="37">
        <v>52240</v>
      </c>
      <c r="S840" s="37">
        <v>17940</v>
      </c>
      <c r="T840" s="21">
        <f t="shared" si="125"/>
        <v>34300</v>
      </c>
      <c r="U840" s="22">
        <f t="shared" si="131"/>
        <v>45301150</v>
      </c>
      <c r="V840" s="117" t="s">
        <v>157</v>
      </c>
      <c r="W840" s="118" t="s">
        <v>102</v>
      </c>
      <c r="X840" s="23">
        <f t="shared" si="126"/>
        <v>-140</v>
      </c>
      <c r="Y840" s="24">
        <f t="shared" si="127"/>
        <v>-4.0650406504065045E-3</v>
      </c>
      <c r="Z840" s="25" t="str">
        <f t="shared" si="128"/>
        <v>Descargado</v>
      </c>
      <c r="AA840" s="25">
        <f t="shared" ca="1" si="129"/>
        <v>2.523541666669189</v>
      </c>
      <c r="AB840" s="52"/>
    </row>
    <row r="841" spans="1:28" x14ac:dyDescent="0.25">
      <c r="A841" s="12">
        <v>835</v>
      </c>
      <c r="B841" s="26">
        <v>21345</v>
      </c>
      <c r="C841" s="27">
        <v>44819</v>
      </c>
      <c r="D841" s="28">
        <v>0.34636574074074072</v>
      </c>
      <c r="E841" s="29" t="s">
        <v>166</v>
      </c>
      <c r="F841" s="30" t="s">
        <v>106</v>
      </c>
      <c r="G841" s="31">
        <v>48600</v>
      </c>
      <c r="H841" s="31">
        <v>17400</v>
      </c>
      <c r="I841" s="19">
        <f t="shared" si="124"/>
        <v>31200</v>
      </c>
      <c r="J841" s="20">
        <f t="shared" si="130"/>
        <v>45371730</v>
      </c>
      <c r="K841" s="30" t="s">
        <v>55</v>
      </c>
      <c r="L841" s="32" t="s">
        <v>32</v>
      </c>
      <c r="M841" s="33">
        <v>39</v>
      </c>
      <c r="N841" s="55" t="str">
        <f t="shared" ref="N841:N904" si="132">IF(R841=0,"",IF(K841="0X50  MM T 2","T_B",IF(K841="0X50  MM T 1","T_A",IF(K841="TERMICO 0X50","T_CMAX",IF(K841="0X50  MM T 4","T_D",IF(K841="0X50  MM T 3","T_C",IF(K841="0X12  MM T 1","T_A1",IF(K841="0X50 MM","CNR",""))))))))</f>
        <v>T_A</v>
      </c>
      <c r="O841" s="34">
        <v>3517004</v>
      </c>
      <c r="P841" s="27">
        <v>44821</v>
      </c>
      <c r="Q841" s="36">
        <v>0.38125000000000003</v>
      </c>
      <c r="R841" s="37">
        <v>48720</v>
      </c>
      <c r="S841" s="37">
        <v>17350</v>
      </c>
      <c r="T841" s="21">
        <f t="shared" si="125"/>
        <v>31370</v>
      </c>
      <c r="U841" s="22">
        <f t="shared" si="131"/>
        <v>45332520</v>
      </c>
      <c r="V841" s="117" t="s">
        <v>157</v>
      </c>
      <c r="W841" s="118" t="s">
        <v>102</v>
      </c>
      <c r="X841" s="23">
        <f t="shared" si="126"/>
        <v>170</v>
      </c>
      <c r="Y841" s="24">
        <f t="shared" si="127"/>
        <v>5.4487179487179484E-3</v>
      </c>
      <c r="Z841" s="25" t="str">
        <f t="shared" si="128"/>
        <v>Descargado</v>
      </c>
      <c r="AA841" s="25">
        <f t="shared" ca="1" si="129"/>
        <v>2.0348842592575238</v>
      </c>
      <c r="AB841" s="52"/>
    </row>
    <row r="842" spans="1:28" x14ac:dyDescent="0.25">
      <c r="A842" s="12">
        <v>836</v>
      </c>
      <c r="B842" s="26">
        <v>21346</v>
      </c>
      <c r="C842" s="27">
        <v>44819</v>
      </c>
      <c r="D842" s="28">
        <v>0.35633101851851851</v>
      </c>
      <c r="E842" s="29" t="s">
        <v>190</v>
      </c>
      <c r="F842" s="30" t="s">
        <v>106</v>
      </c>
      <c r="G842" s="31">
        <v>52340</v>
      </c>
      <c r="H842" s="31">
        <v>18780</v>
      </c>
      <c r="I842" s="19">
        <f t="shared" si="124"/>
        <v>33560</v>
      </c>
      <c r="J842" s="20">
        <f t="shared" si="130"/>
        <v>45405290</v>
      </c>
      <c r="K842" s="30" t="s">
        <v>55</v>
      </c>
      <c r="L842" s="32" t="s">
        <v>33</v>
      </c>
      <c r="M842" s="33">
        <v>39</v>
      </c>
      <c r="N842" s="55" t="str">
        <f t="shared" si="132"/>
        <v>T_A</v>
      </c>
      <c r="O842" s="34">
        <v>3515684</v>
      </c>
      <c r="P842" s="27">
        <v>44820</v>
      </c>
      <c r="Q842" s="36">
        <v>0.84861111111111109</v>
      </c>
      <c r="R842" s="37">
        <v>52220</v>
      </c>
      <c r="S842" s="37">
        <v>18750</v>
      </c>
      <c r="T842" s="21">
        <f t="shared" si="125"/>
        <v>33470</v>
      </c>
      <c r="U842" s="22">
        <f t="shared" si="131"/>
        <v>45365990</v>
      </c>
      <c r="V842" s="117" t="s">
        <v>157</v>
      </c>
      <c r="W842" s="118" t="s">
        <v>102</v>
      </c>
      <c r="X842" s="23">
        <f t="shared" si="126"/>
        <v>-90</v>
      </c>
      <c r="Y842" s="24">
        <f t="shared" si="127"/>
        <v>-2.6817640047675805E-3</v>
      </c>
      <c r="Z842" s="25" t="str">
        <f t="shared" si="128"/>
        <v>Descargado</v>
      </c>
      <c r="AA842" s="25">
        <f t="shared" ca="1" si="129"/>
        <v>1.4922800925924093</v>
      </c>
      <c r="AB842" s="52"/>
    </row>
    <row r="843" spans="1:28" x14ac:dyDescent="0.25">
      <c r="A843" s="12">
        <v>837</v>
      </c>
      <c r="B843" s="26">
        <v>21347</v>
      </c>
      <c r="C843" s="27">
        <v>44819</v>
      </c>
      <c r="D843" s="28">
        <v>0.36290509259259257</v>
      </c>
      <c r="E843" s="29" t="s">
        <v>172</v>
      </c>
      <c r="F843" s="30" t="s">
        <v>106</v>
      </c>
      <c r="G843" s="31">
        <v>48060</v>
      </c>
      <c r="H843" s="31">
        <v>16550</v>
      </c>
      <c r="I843" s="19">
        <f t="shared" si="124"/>
        <v>31510</v>
      </c>
      <c r="J843" s="20">
        <f t="shared" si="130"/>
        <v>45436800</v>
      </c>
      <c r="K843" s="30" t="s">
        <v>55</v>
      </c>
      <c r="L843" s="32" t="s">
        <v>32</v>
      </c>
      <c r="M843" s="33">
        <v>39</v>
      </c>
      <c r="N843" s="55" t="str">
        <f t="shared" si="132"/>
        <v>T_A</v>
      </c>
      <c r="O843" s="34">
        <v>3517104</v>
      </c>
      <c r="P843" s="27">
        <v>44821</v>
      </c>
      <c r="Q843" s="36">
        <v>0.40347222222222223</v>
      </c>
      <c r="R843" s="37">
        <v>48360</v>
      </c>
      <c r="S843" s="37">
        <v>16760</v>
      </c>
      <c r="T843" s="21">
        <f t="shared" si="125"/>
        <v>31600</v>
      </c>
      <c r="U843" s="22">
        <f t="shared" si="131"/>
        <v>45397590</v>
      </c>
      <c r="V843" s="117" t="s">
        <v>157</v>
      </c>
      <c r="W843" s="118" t="s">
        <v>102</v>
      </c>
      <c r="X843" s="23">
        <f t="shared" si="126"/>
        <v>90</v>
      </c>
      <c r="Y843" s="24">
        <f t="shared" si="127"/>
        <v>2.8562361155188829E-3</v>
      </c>
      <c r="Z843" s="25" t="str">
        <f t="shared" si="128"/>
        <v>Descargado</v>
      </c>
      <c r="AA843" s="25">
        <f t="shared" ca="1" si="129"/>
        <v>2.0405671296248329</v>
      </c>
      <c r="AB843" s="52"/>
    </row>
    <row r="844" spans="1:28" x14ac:dyDescent="0.25">
      <c r="A844" s="12">
        <v>838</v>
      </c>
      <c r="B844" s="26">
        <v>21351</v>
      </c>
      <c r="C844" s="27">
        <v>44819</v>
      </c>
      <c r="D844" s="28">
        <v>0.36596064814814816</v>
      </c>
      <c r="E844" s="29" t="s">
        <v>335</v>
      </c>
      <c r="F844" s="30" t="s">
        <v>106</v>
      </c>
      <c r="G844" s="31">
        <v>50500</v>
      </c>
      <c r="H844" s="31">
        <v>18020</v>
      </c>
      <c r="I844" s="19">
        <f t="shared" si="124"/>
        <v>32480</v>
      </c>
      <c r="J844" s="20">
        <f t="shared" si="130"/>
        <v>45469280</v>
      </c>
      <c r="K844" s="30" t="s">
        <v>55</v>
      </c>
      <c r="L844" s="32" t="s">
        <v>25</v>
      </c>
      <c r="M844" s="33">
        <v>39</v>
      </c>
      <c r="N844" s="55" t="str">
        <f t="shared" si="132"/>
        <v>T_A</v>
      </c>
      <c r="O844" s="34">
        <v>3515424</v>
      </c>
      <c r="P844" s="27">
        <v>44820</v>
      </c>
      <c r="Q844" s="36">
        <v>0.78749999999999998</v>
      </c>
      <c r="R844" s="37">
        <v>50400</v>
      </c>
      <c r="S844" s="37">
        <v>17970</v>
      </c>
      <c r="T844" s="21">
        <f t="shared" si="125"/>
        <v>32430</v>
      </c>
      <c r="U844" s="22">
        <f t="shared" si="131"/>
        <v>45430020</v>
      </c>
      <c r="V844" s="117" t="s">
        <v>157</v>
      </c>
      <c r="W844" s="118" t="s">
        <v>102</v>
      </c>
      <c r="X844" s="23">
        <f t="shared" si="126"/>
        <v>-50</v>
      </c>
      <c r="Y844" s="24">
        <f t="shared" si="127"/>
        <v>-1.539408866995074E-3</v>
      </c>
      <c r="Z844" s="25" t="str">
        <f t="shared" si="128"/>
        <v>Descargado</v>
      </c>
      <c r="AA844" s="25">
        <f t="shared" ca="1" si="129"/>
        <v>1.4215393518534256</v>
      </c>
      <c r="AB844" s="52"/>
    </row>
    <row r="845" spans="1:28" x14ac:dyDescent="0.25">
      <c r="A845" s="12">
        <v>839</v>
      </c>
      <c r="B845" s="26">
        <v>21363</v>
      </c>
      <c r="C845" s="27">
        <v>44819</v>
      </c>
      <c r="D845" s="28">
        <v>0.38559027777777777</v>
      </c>
      <c r="E845" s="29" t="s">
        <v>161</v>
      </c>
      <c r="F845" s="30" t="s">
        <v>106</v>
      </c>
      <c r="G845" s="31">
        <v>48480</v>
      </c>
      <c r="H845" s="31">
        <v>17390</v>
      </c>
      <c r="I845" s="19">
        <f t="shared" si="124"/>
        <v>31090</v>
      </c>
      <c r="J845" s="20">
        <f t="shared" si="130"/>
        <v>45500370</v>
      </c>
      <c r="K845" s="30" t="s">
        <v>55</v>
      </c>
      <c r="L845" s="32" t="s">
        <v>32</v>
      </c>
      <c r="M845" s="33">
        <v>39</v>
      </c>
      <c r="N845" s="55" t="str">
        <f t="shared" si="132"/>
        <v>T_A</v>
      </c>
      <c r="O845" s="34">
        <v>3515284</v>
      </c>
      <c r="P845" s="27">
        <v>44820</v>
      </c>
      <c r="Q845" s="36">
        <v>0.75902777777777775</v>
      </c>
      <c r="R845" s="37">
        <v>48440</v>
      </c>
      <c r="S845" s="37">
        <v>17280</v>
      </c>
      <c r="T845" s="21">
        <f t="shared" si="125"/>
        <v>31160</v>
      </c>
      <c r="U845" s="22">
        <f t="shared" si="131"/>
        <v>45461180</v>
      </c>
      <c r="V845" s="117" t="s">
        <v>157</v>
      </c>
      <c r="W845" s="118" t="s">
        <v>102</v>
      </c>
      <c r="X845" s="23">
        <f t="shared" si="126"/>
        <v>70</v>
      </c>
      <c r="Y845" s="24">
        <f t="shared" si="127"/>
        <v>2.2515278224509491E-3</v>
      </c>
      <c r="Z845" s="25" t="str">
        <f t="shared" si="128"/>
        <v>Descargado</v>
      </c>
      <c r="AA845" s="25">
        <f t="shared" ca="1" si="129"/>
        <v>1.3734374999985448</v>
      </c>
      <c r="AB845" s="52"/>
    </row>
    <row r="846" spans="1:28" x14ac:dyDescent="0.25">
      <c r="A846" s="12">
        <v>840</v>
      </c>
      <c r="B846" s="26">
        <v>21366</v>
      </c>
      <c r="C846" s="27">
        <v>44819</v>
      </c>
      <c r="D846" s="28">
        <v>0.39008101851851856</v>
      </c>
      <c r="E846" s="29" t="s">
        <v>355</v>
      </c>
      <c r="F846" s="30" t="s">
        <v>106</v>
      </c>
      <c r="G846" s="31">
        <v>52620</v>
      </c>
      <c r="H846" s="31">
        <v>19070</v>
      </c>
      <c r="I846" s="19">
        <f t="shared" si="124"/>
        <v>33550</v>
      </c>
      <c r="J846" s="20">
        <f t="shared" si="130"/>
        <v>45533920</v>
      </c>
      <c r="K846" s="30" t="s">
        <v>69</v>
      </c>
      <c r="L846" s="32" t="s">
        <v>33</v>
      </c>
      <c r="M846" s="33">
        <v>40</v>
      </c>
      <c r="N846" s="55" t="str">
        <f t="shared" si="132"/>
        <v>T_C</v>
      </c>
      <c r="O846" s="34">
        <v>3514864</v>
      </c>
      <c r="P846" s="27">
        <v>44820</v>
      </c>
      <c r="Q846" s="36">
        <v>0.7055555555555556</v>
      </c>
      <c r="R846" s="37">
        <v>52620</v>
      </c>
      <c r="S846" s="37">
        <v>19070</v>
      </c>
      <c r="T846" s="21">
        <f t="shared" si="125"/>
        <v>33550</v>
      </c>
      <c r="U846" s="22">
        <f t="shared" si="131"/>
        <v>45494730</v>
      </c>
      <c r="V846" s="117" t="s">
        <v>158</v>
      </c>
      <c r="W846" s="118" t="s">
        <v>102</v>
      </c>
      <c r="X846" s="23">
        <f t="shared" si="126"/>
        <v>1.0000000000000001E-5</v>
      </c>
      <c r="Y846" s="24">
        <f t="shared" si="127"/>
        <v>0</v>
      </c>
      <c r="Z846" s="25" t="str">
        <f t="shared" si="128"/>
        <v>Descargado</v>
      </c>
      <c r="AA846" s="25">
        <f t="shared" ca="1" si="129"/>
        <v>1.3154745370411547</v>
      </c>
      <c r="AB846" s="52"/>
    </row>
    <row r="847" spans="1:28" x14ac:dyDescent="0.25">
      <c r="A847" s="12">
        <v>841</v>
      </c>
      <c r="B847" s="26">
        <v>21371</v>
      </c>
      <c r="C847" s="27">
        <v>44819</v>
      </c>
      <c r="D847" s="28">
        <v>0.40305555555555556</v>
      </c>
      <c r="E847" s="29" t="s">
        <v>152</v>
      </c>
      <c r="F847" s="30" t="s">
        <v>106</v>
      </c>
      <c r="G847" s="31">
        <v>51400</v>
      </c>
      <c r="H847" s="31">
        <v>17490</v>
      </c>
      <c r="I847" s="19">
        <f t="shared" si="124"/>
        <v>33910</v>
      </c>
      <c r="J847" s="20">
        <f t="shared" si="130"/>
        <v>45567830</v>
      </c>
      <c r="K847" s="30" t="s">
        <v>55</v>
      </c>
      <c r="L847" s="32" t="s">
        <v>33</v>
      </c>
      <c r="M847" s="33">
        <v>39</v>
      </c>
      <c r="N847" s="55" t="str">
        <f t="shared" si="132"/>
        <v>T_A</v>
      </c>
      <c r="O847" s="34">
        <v>3516944</v>
      </c>
      <c r="P847" s="27">
        <v>44821</v>
      </c>
      <c r="Q847" s="36">
        <v>0.36805555555555558</v>
      </c>
      <c r="R847" s="37">
        <v>51320</v>
      </c>
      <c r="S847" s="37">
        <v>17450</v>
      </c>
      <c r="T847" s="21">
        <f t="shared" si="125"/>
        <v>33870</v>
      </c>
      <c r="U847" s="22">
        <f t="shared" si="131"/>
        <v>45528600</v>
      </c>
      <c r="V847" s="117" t="s">
        <v>157</v>
      </c>
      <c r="W847" s="118" t="s">
        <v>102</v>
      </c>
      <c r="X847" s="23">
        <f t="shared" si="126"/>
        <v>-40</v>
      </c>
      <c r="Y847" s="24">
        <f t="shared" si="127"/>
        <v>-1.1795930404010617E-3</v>
      </c>
      <c r="Z847" s="25" t="str">
        <f t="shared" si="128"/>
        <v>Descargado</v>
      </c>
      <c r="AA847" s="25">
        <f t="shared" ca="1" si="129"/>
        <v>1.9649999999965075</v>
      </c>
      <c r="AB847" s="52"/>
    </row>
    <row r="848" spans="1:28" x14ac:dyDescent="0.25">
      <c r="A848" s="12">
        <v>842</v>
      </c>
      <c r="B848" s="26">
        <v>21375</v>
      </c>
      <c r="C848" s="27">
        <v>44819</v>
      </c>
      <c r="D848" s="28">
        <v>0.41101851851851851</v>
      </c>
      <c r="E848" s="29" t="s">
        <v>201</v>
      </c>
      <c r="F848" s="30" t="s">
        <v>106</v>
      </c>
      <c r="G848" s="31">
        <v>49340</v>
      </c>
      <c r="H848" s="31">
        <v>17710</v>
      </c>
      <c r="I848" s="19">
        <f t="shared" si="124"/>
        <v>31630</v>
      </c>
      <c r="J848" s="20">
        <f t="shared" si="130"/>
        <v>45599460</v>
      </c>
      <c r="K848" s="30" t="s">
        <v>55</v>
      </c>
      <c r="L848" s="32" t="s">
        <v>32</v>
      </c>
      <c r="M848" s="33">
        <v>39</v>
      </c>
      <c r="N848" s="55" t="str">
        <f t="shared" si="132"/>
        <v>T_A</v>
      </c>
      <c r="O848" s="34">
        <v>3515924</v>
      </c>
      <c r="P848" s="27">
        <v>44820</v>
      </c>
      <c r="Q848" s="36">
        <v>0.8979166666666667</v>
      </c>
      <c r="R848" s="37">
        <v>49380</v>
      </c>
      <c r="S848" s="37">
        <v>17820</v>
      </c>
      <c r="T848" s="21">
        <f t="shared" si="125"/>
        <v>31560</v>
      </c>
      <c r="U848" s="22">
        <f t="shared" si="131"/>
        <v>45560160</v>
      </c>
      <c r="V848" s="117" t="s">
        <v>157</v>
      </c>
      <c r="W848" s="118" t="s">
        <v>102</v>
      </c>
      <c r="X848" s="23">
        <f t="shared" si="126"/>
        <v>-70</v>
      </c>
      <c r="Y848" s="24">
        <f t="shared" si="127"/>
        <v>-2.2130888397091371E-3</v>
      </c>
      <c r="Z848" s="25" t="str">
        <f t="shared" si="128"/>
        <v>Descargado</v>
      </c>
      <c r="AA848" s="25">
        <f t="shared" ca="1" si="129"/>
        <v>1.4868981481486117</v>
      </c>
      <c r="AB848" s="52"/>
    </row>
    <row r="849" spans="1:28" x14ac:dyDescent="0.25">
      <c r="A849" s="12">
        <v>843</v>
      </c>
      <c r="B849" s="26">
        <v>21378</v>
      </c>
      <c r="C849" s="27">
        <v>44819</v>
      </c>
      <c r="D849" s="28">
        <v>0.41651620370370374</v>
      </c>
      <c r="E849" s="29" t="s">
        <v>236</v>
      </c>
      <c r="F849" s="30" t="s">
        <v>106</v>
      </c>
      <c r="G849" s="31">
        <v>48800</v>
      </c>
      <c r="H849" s="31">
        <v>17360</v>
      </c>
      <c r="I849" s="19">
        <f t="shared" si="124"/>
        <v>31440</v>
      </c>
      <c r="J849" s="20">
        <f t="shared" si="130"/>
        <v>45630900</v>
      </c>
      <c r="K849" s="30" t="s">
        <v>55</v>
      </c>
      <c r="L849" s="32" t="s">
        <v>32</v>
      </c>
      <c r="M849" s="33">
        <v>9</v>
      </c>
      <c r="N849" s="55" t="str">
        <f t="shared" si="132"/>
        <v>T_A</v>
      </c>
      <c r="O849" s="34">
        <v>3517504</v>
      </c>
      <c r="P849" s="27">
        <v>44821</v>
      </c>
      <c r="Q849" s="36">
        <v>0.4597222222222222</v>
      </c>
      <c r="R849" s="37">
        <v>48620</v>
      </c>
      <c r="S849" s="37">
        <v>17290</v>
      </c>
      <c r="T849" s="21">
        <f t="shared" si="125"/>
        <v>31330</v>
      </c>
      <c r="U849" s="22">
        <f t="shared" si="131"/>
        <v>45591490</v>
      </c>
      <c r="V849" s="117" t="s">
        <v>157</v>
      </c>
      <c r="W849" s="118" t="s">
        <v>102</v>
      </c>
      <c r="X849" s="23">
        <f t="shared" si="126"/>
        <v>-110</v>
      </c>
      <c r="Y849" s="24">
        <f t="shared" si="127"/>
        <v>-3.4987277353689568E-3</v>
      </c>
      <c r="Z849" s="25" t="str">
        <f t="shared" si="128"/>
        <v>Descargado</v>
      </c>
      <c r="AA849" s="25">
        <f t="shared" ca="1" si="129"/>
        <v>2.0432060185194132</v>
      </c>
      <c r="AB849" s="52"/>
    </row>
    <row r="850" spans="1:28" x14ac:dyDescent="0.25">
      <c r="A850" s="12">
        <v>844</v>
      </c>
      <c r="B850" s="26">
        <v>21385</v>
      </c>
      <c r="C850" s="27">
        <v>44819</v>
      </c>
      <c r="D850" s="28">
        <v>0.43473379629629627</v>
      </c>
      <c r="E850" s="29" t="s">
        <v>358</v>
      </c>
      <c r="F850" s="30" t="s">
        <v>106</v>
      </c>
      <c r="G850" s="31">
        <v>51820</v>
      </c>
      <c r="H850" s="31">
        <v>18410</v>
      </c>
      <c r="I850" s="19">
        <f t="shared" si="124"/>
        <v>33410</v>
      </c>
      <c r="J850" s="20">
        <f t="shared" si="130"/>
        <v>45664310</v>
      </c>
      <c r="K850" s="30" t="s">
        <v>56</v>
      </c>
      <c r="L850" s="32" t="s">
        <v>33</v>
      </c>
      <c r="M850" s="33">
        <v>38</v>
      </c>
      <c r="N850" s="55" t="str">
        <f t="shared" si="132"/>
        <v>T_B</v>
      </c>
      <c r="O850" s="34">
        <v>3515304</v>
      </c>
      <c r="P850" s="27">
        <v>44820</v>
      </c>
      <c r="Q850" s="36">
        <v>0.76736111111111116</v>
      </c>
      <c r="R850" s="37">
        <v>51940</v>
      </c>
      <c r="S850" s="37">
        <v>18540</v>
      </c>
      <c r="T850" s="21">
        <f t="shared" si="125"/>
        <v>33400</v>
      </c>
      <c r="U850" s="22">
        <f t="shared" si="131"/>
        <v>45624890</v>
      </c>
      <c r="V850" s="117" t="s">
        <v>157</v>
      </c>
      <c r="W850" s="118" t="s">
        <v>102</v>
      </c>
      <c r="X850" s="23">
        <f t="shared" si="126"/>
        <v>-10</v>
      </c>
      <c r="Y850" s="24">
        <f t="shared" si="127"/>
        <v>-2.9931158335827599E-4</v>
      </c>
      <c r="Z850" s="25" t="str">
        <f t="shared" si="128"/>
        <v>Descargado</v>
      </c>
      <c r="AA850" s="25">
        <f t="shared" ca="1" si="129"/>
        <v>1.3326273148122709</v>
      </c>
      <c r="AB850" s="52"/>
    </row>
    <row r="851" spans="1:28" x14ac:dyDescent="0.25">
      <c r="A851" s="12">
        <v>845</v>
      </c>
      <c r="B851" s="26">
        <v>21386</v>
      </c>
      <c r="C851" s="27">
        <v>44819</v>
      </c>
      <c r="D851" s="28">
        <v>0.43097222222222226</v>
      </c>
      <c r="E851" s="29" t="s">
        <v>350</v>
      </c>
      <c r="F851" s="30" t="s">
        <v>106</v>
      </c>
      <c r="G851" s="31">
        <v>52580</v>
      </c>
      <c r="H851" s="31">
        <v>18930</v>
      </c>
      <c r="I851" s="19">
        <f t="shared" si="124"/>
        <v>33650</v>
      </c>
      <c r="J851" s="20">
        <f t="shared" si="130"/>
        <v>45697960</v>
      </c>
      <c r="K851" s="30" t="s">
        <v>55</v>
      </c>
      <c r="L851" s="32" t="s">
        <v>33</v>
      </c>
      <c r="M851" s="33">
        <v>39</v>
      </c>
      <c r="N851" s="55" t="str">
        <f t="shared" si="132"/>
        <v>T_A</v>
      </c>
      <c r="O851" s="34">
        <v>3517184</v>
      </c>
      <c r="P851" s="27">
        <v>44821</v>
      </c>
      <c r="Q851" s="36">
        <v>0.41666666666666669</v>
      </c>
      <c r="R851" s="37">
        <v>52660</v>
      </c>
      <c r="S851" s="37">
        <v>19040</v>
      </c>
      <c r="T851" s="21">
        <f t="shared" si="125"/>
        <v>33620</v>
      </c>
      <c r="U851" s="22">
        <f t="shared" si="131"/>
        <v>45658510</v>
      </c>
      <c r="V851" s="117" t="s">
        <v>157</v>
      </c>
      <c r="W851" s="118" t="s">
        <v>102</v>
      </c>
      <c r="X851" s="23">
        <f t="shared" si="126"/>
        <v>-30</v>
      </c>
      <c r="Y851" s="24">
        <f t="shared" si="127"/>
        <v>-8.915304606240713E-4</v>
      </c>
      <c r="Z851" s="25" t="str">
        <f t="shared" si="128"/>
        <v>Descargado</v>
      </c>
      <c r="AA851" s="25">
        <f t="shared" ca="1" si="129"/>
        <v>1.9856944444400142</v>
      </c>
      <c r="AB851" s="52"/>
    </row>
    <row r="852" spans="1:28" x14ac:dyDescent="0.25">
      <c r="A852" s="12">
        <v>846</v>
      </c>
      <c r="B852" s="26">
        <v>21387</v>
      </c>
      <c r="C852" s="27">
        <v>44819</v>
      </c>
      <c r="D852" s="28">
        <v>0.43733796296296296</v>
      </c>
      <c r="E852" s="29" t="s">
        <v>169</v>
      </c>
      <c r="F852" s="30" t="s">
        <v>106</v>
      </c>
      <c r="G852" s="31">
        <v>47060</v>
      </c>
      <c r="H852" s="31">
        <v>16510</v>
      </c>
      <c r="I852" s="19">
        <f t="shared" si="124"/>
        <v>30550</v>
      </c>
      <c r="J852" s="20">
        <f t="shared" si="130"/>
        <v>45728510</v>
      </c>
      <c r="K852" s="30" t="s">
        <v>55</v>
      </c>
      <c r="L852" s="32" t="s">
        <v>32</v>
      </c>
      <c r="M852" s="33">
        <v>39</v>
      </c>
      <c r="N852" s="55" t="str">
        <f t="shared" si="132"/>
        <v>T_A</v>
      </c>
      <c r="O852" s="34">
        <v>3516144</v>
      </c>
      <c r="P852" s="27">
        <v>44820</v>
      </c>
      <c r="Q852" s="36">
        <v>0.94027777777777777</v>
      </c>
      <c r="R852" s="37">
        <v>47140</v>
      </c>
      <c r="S852" s="37">
        <v>16420</v>
      </c>
      <c r="T852" s="21">
        <f t="shared" si="125"/>
        <v>30720</v>
      </c>
      <c r="U852" s="22">
        <f t="shared" si="131"/>
        <v>45689230</v>
      </c>
      <c r="V852" s="117" t="s">
        <v>157</v>
      </c>
      <c r="W852" s="118" t="s">
        <v>102</v>
      </c>
      <c r="X852" s="23">
        <f t="shared" si="126"/>
        <v>170</v>
      </c>
      <c r="Y852" s="24">
        <f t="shared" si="127"/>
        <v>5.5646481178396072E-3</v>
      </c>
      <c r="Z852" s="25" t="str">
        <f t="shared" si="128"/>
        <v>Descargado</v>
      </c>
      <c r="AA852" s="25">
        <f t="shared" ca="1" si="129"/>
        <v>1.5029398148180917</v>
      </c>
      <c r="AB852" s="52"/>
    </row>
    <row r="853" spans="1:28" x14ac:dyDescent="0.25">
      <c r="A853" s="12">
        <v>847</v>
      </c>
      <c r="B853" s="26">
        <v>21393</v>
      </c>
      <c r="C853" s="27">
        <v>44819</v>
      </c>
      <c r="D853" s="28">
        <v>0.45168981481481479</v>
      </c>
      <c r="E853" s="29" t="s">
        <v>237</v>
      </c>
      <c r="F853" s="30" t="s">
        <v>106</v>
      </c>
      <c r="G853" s="31">
        <v>48740</v>
      </c>
      <c r="H853" s="31">
        <v>17650</v>
      </c>
      <c r="I853" s="19">
        <f t="shared" si="124"/>
        <v>31090</v>
      </c>
      <c r="J853" s="20">
        <f t="shared" si="130"/>
        <v>45759600</v>
      </c>
      <c r="K853" s="30" t="s">
        <v>55</v>
      </c>
      <c r="L853" s="32" t="s">
        <v>32</v>
      </c>
      <c r="M853" s="33">
        <v>39</v>
      </c>
      <c r="N853" s="55" t="str">
        <f t="shared" si="132"/>
        <v>T_A</v>
      </c>
      <c r="O853" s="34">
        <v>3517544</v>
      </c>
      <c r="P853" s="27">
        <v>44821</v>
      </c>
      <c r="Q853" s="36">
        <v>0.47569444444444442</v>
      </c>
      <c r="R853" s="37">
        <v>48780</v>
      </c>
      <c r="S853" s="37">
        <v>17560</v>
      </c>
      <c r="T853" s="21">
        <f t="shared" si="125"/>
        <v>31220</v>
      </c>
      <c r="U853" s="22">
        <f t="shared" si="131"/>
        <v>45720450</v>
      </c>
      <c r="V853" s="117" t="s">
        <v>157</v>
      </c>
      <c r="W853" s="118" t="s">
        <v>102</v>
      </c>
      <c r="X853" s="23">
        <f t="shared" si="126"/>
        <v>130</v>
      </c>
      <c r="Y853" s="24">
        <f t="shared" si="127"/>
        <v>4.1814088131231905E-3</v>
      </c>
      <c r="Z853" s="25" t="str">
        <f t="shared" si="128"/>
        <v>Descargado</v>
      </c>
      <c r="AA853" s="25">
        <f t="shared" ca="1" si="129"/>
        <v>2.0240046296312357</v>
      </c>
      <c r="AB853" s="52"/>
    </row>
    <row r="854" spans="1:28" x14ac:dyDescent="0.25">
      <c r="A854" s="12">
        <v>848</v>
      </c>
      <c r="B854" s="26">
        <v>21394</v>
      </c>
      <c r="C854" s="27">
        <v>44819</v>
      </c>
      <c r="D854" s="28">
        <v>0.46841435185185182</v>
      </c>
      <c r="E854" s="29" t="s">
        <v>298</v>
      </c>
      <c r="F854" s="30" t="s">
        <v>106</v>
      </c>
      <c r="G854" s="31">
        <v>48840</v>
      </c>
      <c r="H854" s="31">
        <v>17920</v>
      </c>
      <c r="I854" s="19">
        <f t="shared" si="124"/>
        <v>30920</v>
      </c>
      <c r="J854" s="20">
        <f t="shared" si="130"/>
        <v>45790520</v>
      </c>
      <c r="K854" s="30" t="s">
        <v>55</v>
      </c>
      <c r="L854" s="32" t="s">
        <v>32</v>
      </c>
      <c r="M854" s="33">
        <v>39</v>
      </c>
      <c r="N854" s="55" t="str">
        <f t="shared" si="132"/>
        <v>T_A</v>
      </c>
      <c r="O854" s="34">
        <v>3517904</v>
      </c>
      <c r="P854" s="27">
        <v>44821</v>
      </c>
      <c r="Q854" s="36">
        <v>0.56180555555555556</v>
      </c>
      <c r="R854" s="37">
        <v>48940</v>
      </c>
      <c r="S854" s="37">
        <v>17960</v>
      </c>
      <c r="T854" s="21">
        <f t="shared" si="125"/>
        <v>30980</v>
      </c>
      <c r="U854" s="22">
        <f t="shared" si="131"/>
        <v>45751430</v>
      </c>
      <c r="V854" s="117" t="s">
        <v>157</v>
      </c>
      <c r="W854" s="118" t="s">
        <v>102</v>
      </c>
      <c r="X854" s="23">
        <f t="shared" si="126"/>
        <v>60</v>
      </c>
      <c r="Y854" s="24">
        <f t="shared" si="127"/>
        <v>1.9404915912031048E-3</v>
      </c>
      <c r="Z854" s="25" t="str">
        <f t="shared" si="128"/>
        <v>Descargado</v>
      </c>
      <c r="AA854" s="25">
        <f t="shared" ca="1" si="129"/>
        <v>2.0933912036998663</v>
      </c>
      <c r="AB854" s="52"/>
    </row>
    <row r="855" spans="1:28" x14ac:dyDescent="0.25">
      <c r="A855" s="12">
        <v>849</v>
      </c>
      <c r="B855" s="26">
        <v>21396</v>
      </c>
      <c r="C855" s="27">
        <v>44819</v>
      </c>
      <c r="D855" s="28">
        <v>0.45606481481481481</v>
      </c>
      <c r="E855" s="29" t="s">
        <v>140</v>
      </c>
      <c r="F855" s="30" t="s">
        <v>106</v>
      </c>
      <c r="G855" s="31">
        <v>52140</v>
      </c>
      <c r="H855" s="31">
        <v>17540</v>
      </c>
      <c r="I855" s="19">
        <f t="shared" si="124"/>
        <v>34600</v>
      </c>
      <c r="J855" s="20">
        <f t="shared" si="130"/>
        <v>45825120</v>
      </c>
      <c r="K855" s="30" t="s">
        <v>69</v>
      </c>
      <c r="L855" s="32" t="s">
        <v>33</v>
      </c>
      <c r="M855" s="33">
        <v>40</v>
      </c>
      <c r="N855" s="55" t="str">
        <f t="shared" si="132"/>
        <v>T_C</v>
      </c>
      <c r="O855" s="34">
        <v>3517204</v>
      </c>
      <c r="P855" s="27">
        <v>44821</v>
      </c>
      <c r="Q855" s="36">
        <v>0.42152777777777778</v>
      </c>
      <c r="R855" s="37">
        <v>52220</v>
      </c>
      <c r="S855" s="37">
        <v>17450</v>
      </c>
      <c r="T855" s="21">
        <f t="shared" si="125"/>
        <v>34770</v>
      </c>
      <c r="U855" s="22">
        <f t="shared" si="131"/>
        <v>45786200</v>
      </c>
      <c r="V855" s="117" t="s">
        <v>158</v>
      </c>
      <c r="W855" s="118" t="s">
        <v>102</v>
      </c>
      <c r="X855" s="23">
        <f t="shared" si="126"/>
        <v>170</v>
      </c>
      <c r="Y855" s="24">
        <f t="shared" si="127"/>
        <v>4.9132947976878614E-3</v>
      </c>
      <c r="Z855" s="25" t="str">
        <f t="shared" si="128"/>
        <v>Descargado</v>
      </c>
      <c r="AA855" s="25">
        <f t="shared" ca="1" si="129"/>
        <v>1.9654629629585543</v>
      </c>
      <c r="AB855" s="52"/>
    </row>
    <row r="856" spans="1:28" x14ac:dyDescent="0.25">
      <c r="A856" s="12">
        <v>850</v>
      </c>
      <c r="B856" s="26">
        <v>21397</v>
      </c>
      <c r="C856" s="27">
        <v>44819</v>
      </c>
      <c r="D856" s="28">
        <v>0.45806712962962964</v>
      </c>
      <c r="E856" s="29" t="s">
        <v>369</v>
      </c>
      <c r="F856" s="30" t="s">
        <v>106</v>
      </c>
      <c r="G856" s="31">
        <v>51960</v>
      </c>
      <c r="H856" s="31">
        <v>17680</v>
      </c>
      <c r="I856" s="19">
        <f t="shared" si="124"/>
        <v>34280</v>
      </c>
      <c r="J856" s="20">
        <f t="shared" si="130"/>
        <v>45859400</v>
      </c>
      <c r="K856" s="30" t="s">
        <v>56</v>
      </c>
      <c r="L856" s="32" t="s">
        <v>33</v>
      </c>
      <c r="M856" s="33">
        <v>38</v>
      </c>
      <c r="N856" s="55" t="str">
        <f t="shared" si="132"/>
        <v>T_B</v>
      </c>
      <c r="O856" s="34">
        <v>3516164</v>
      </c>
      <c r="P856" s="27">
        <v>44820</v>
      </c>
      <c r="Q856" s="36">
        <v>0.96458333333333324</v>
      </c>
      <c r="R856" s="37">
        <v>52320</v>
      </c>
      <c r="S856" s="37">
        <v>17640</v>
      </c>
      <c r="T856" s="21">
        <f t="shared" si="125"/>
        <v>34680</v>
      </c>
      <c r="U856" s="22">
        <f t="shared" si="131"/>
        <v>45820880</v>
      </c>
      <c r="V856" s="117" t="s">
        <v>157</v>
      </c>
      <c r="W856" s="118" t="s">
        <v>102</v>
      </c>
      <c r="X856" s="23">
        <f t="shared" si="126"/>
        <v>400</v>
      </c>
      <c r="Y856" s="24">
        <f t="shared" si="127"/>
        <v>1.1668611435239206E-2</v>
      </c>
      <c r="Z856" s="25" t="str">
        <f t="shared" si="128"/>
        <v>Descargado</v>
      </c>
      <c r="AA856" s="25">
        <f t="shared" ca="1" si="129"/>
        <v>1.5065162037062692</v>
      </c>
      <c r="AB856" s="52"/>
    </row>
    <row r="857" spans="1:28" x14ac:dyDescent="0.25">
      <c r="A857" s="12">
        <v>851</v>
      </c>
      <c r="B857" s="26">
        <v>21404</v>
      </c>
      <c r="C857" s="27">
        <v>44819</v>
      </c>
      <c r="D857" s="28">
        <v>0.47468749999999998</v>
      </c>
      <c r="E857" s="29" t="s">
        <v>317</v>
      </c>
      <c r="F857" s="30" t="s">
        <v>106</v>
      </c>
      <c r="G857" s="31">
        <v>52380</v>
      </c>
      <c r="H857" s="31">
        <v>17160</v>
      </c>
      <c r="I857" s="19">
        <f t="shared" si="124"/>
        <v>35220</v>
      </c>
      <c r="J857" s="20">
        <f t="shared" si="130"/>
        <v>45894620</v>
      </c>
      <c r="K857" s="30" t="s">
        <v>55</v>
      </c>
      <c r="L857" s="32" t="s">
        <v>32</v>
      </c>
      <c r="M857" s="33">
        <v>39</v>
      </c>
      <c r="N857" s="55" t="str">
        <f t="shared" si="132"/>
        <v>T_A</v>
      </c>
      <c r="O857" s="34">
        <v>3515124</v>
      </c>
      <c r="P857" s="27">
        <v>44820</v>
      </c>
      <c r="Q857" s="36">
        <v>0.7368055555555556</v>
      </c>
      <c r="R857" s="37">
        <v>52420</v>
      </c>
      <c r="S857" s="37">
        <v>17370</v>
      </c>
      <c r="T857" s="21">
        <f t="shared" si="125"/>
        <v>35050</v>
      </c>
      <c r="U857" s="22">
        <f t="shared" si="131"/>
        <v>45855930</v>
      </c>
      <c r="V857" s="117" t="s">
        <v>157</v>
      </c>
      <c r="W857" s="118" t="s">
        <v>102</v>
      </c>
      <c r="X857" s="23">
        <f t="shared" si="126"/>
        <v>-170</v>
      </c>
      <c r="Y857" s="24">
        <f t="shared" si="127"/>
        <v>-4.8268029528676891E-3</v>
      </c>
      <c r="Z857" s="25" t="str">
        <f t="shared" si="128"/>
        <v>Descargado</v>
      </c>
      <c r="AA857" s="25">
        <f t="shared" ca="1" si="129"/>
        <v>1.2621180555579485</v>
      </c>
      <c r="AB857" s="52"/>
    </row>
    <row r="858" spans="1:28" x14ac:dyDescent="0.25">
      <c r="A858" s="12">
        <v>852</v>
      </c>
      <c r="B858" s="26">
        <v>21414</v>
      </c>
      <c r="C858" s="27">
        <v>44819</v>
      </c>
      <c r="D858" s="28">
        <v>0.51333333333333331</v>
      </c>
      <c r="E858" s="29" t="s">
        <v>315</v>
      </c>
      <c r="F858" s="30" t="s">
        <v>106</v>
      </c>
      <c r="G858" s="31">
        <v>51960</v>
      </c>
      <c r="H858" s="31">
        <v>17280</v>
      </c>
      <c r="I858" s="19">
        <f t="shared" si="124"/>
        <v>34680</v>
      </c>
      <c r="J858" s="20">
        <f t="shared" si="130"/>
        <v>45929300</v>
      </c>
      <c r="K858" s="30" t="s">
        <v>56</v>
      </c>
      <c r="L858" s="32" t="s">
        <v>193</v>
      </c>
      <c r="M858" s="33">
        <v>38</v>
      </c>
      <c r="N858" s="55" t="str">
        <f t="shared" si="132"/>
        <v>T_B</v>
      </c>
      <c r="O858" s="34">
        <v>3517304</v>
      </c>
      <c r="P858" s="27">
        <v>44821</v>
      </c>
      <c r="Q858" s="36">
        <v>0.43263888888888885</v>
      </c>
      <c r="R858" s="37">
        <v>51920</v>
      </c>
      <c r="S858" s="37">
        <v>17290</v>
      </c>
      <c r="T858" s="21">
        <f t="shared" si="125"/>
        <v>34630</v>
      </c>
      <c r="U858" s="22">
        <f t="shared" si="131"/>
        <v>45890560</v>
      </c>
      <c r="V858" s="117" t="s">
        <v>157</v>
      </c>
      <c r="W858" s="118" t="s">
        <v>102</v>
      </c>
      <c r="X858" s="23">
        <f t="shared" si="126"/>
        <v>-50</v>
      </c>
      <c r="Y858" s="24">
        <f t="shared" si="127"/>
        <v>-1.4417531718569781E-3</v>
      </c>
      <c r="Z858" s="25" t="str">
        <f t="shared" si="128"/>
        <v>Descargado</v>
      </c>
      <c r="AA858" s="25">
        <f t="shared" ca="1" si="129"/>
        <v>1.9193055555515457</v>
      </c>
      <c r="AB858" s="52"/>
    </row>
    <row r="859" spans="1:28" x14ac:dyDescent="0.25">
      <c r="A859" s="12">
        <v>853</v>
      </c>
      <c r="B859" s="26">
        <v>21423</v>
      </c>
      <c r="C859" s="27">
        <v>44819</v>
      </c>
      <c r="D859" s="28">
        <v>0.52182870370370371</v>
      </c>
      <c r="E859" s="29" t="s">
        <v>204</v>
      </c>
      <c r="F859" s="30" t="s">
        <v>106</v>
      </c>
      <c r="G859" s="31">
        <v>48160</v>
      </c>
      <c r="H859" s="31">
        <v>17880</v>
      </c>
      <c r="I859" s="19">
        <f t="shared" si="124"/>
        <v>30280</v>
      </c>
      <c r="J859" s="20">
        <f t="shared" si="130"/>
        <v>45959580</v>
      </c>
      <c r="K859" s="30" t="s">
        <v>55</v>
      </c>
      <c r="L859" s="32" t="s">
        <v>32</v>
      </c>
      <c r="M859" s="33">
        <v>39</v>
      </c>
      <c r="N859" s="55" t="str">
        <f t="shared" si="132"/>
        <v>T_A</v>
      </c>
      <c r="O859" s="34">
        <v>3521505</v>
      </c>
      <c r="P859" s="27">
        <v>44822</v>
      </c>
      <c r="Q859" s="36">
        <v>0.33263888888888887</v>
      </c>
      <c r="R859" s="37">
        <v>48240</v>
      </c>
      <c r="S859" s="37">
        <v>17820</v>
      </c>
      <c r="T859" s="21">
        <f t="shared" si="125"/>
        <v>30420</v>
      </c>
      <c r="U859" s="22">
        <f t="shared" si="131"/>
        <v>45920980</v>
      </c>
      <c r="V859" s="117" t="s">
        <v>157</v>
      </c>
      <c r="W859" s="118" t="s">
        <v>102</v>
      </c>
      <c r="X859" s="23">
        <f t="shared" si="126"/>
        <v>140</v>
      </c>
      <c r="Y859" s="24">
        <f t="shared" si="127"/>
        <v>4.623513870541612E-3</v>
      </c>
      <c r="Z859" s="25" t="str">
        <f t="shared" si="128"/>
        <v>Descargado</v>
      </c>
      <c r="AA859" s="25">
        <f t="shared" ca="1" si="129"/>
        <v>2.8108101851830725</v>
      </c>
      <c r="AB859" s="52"/>
    </row>
    <row r="860" spans="1:28" x14ac:dyDescent="0.25">
      <c r="A860" s="12">
        <v>854</v>
      </c>
      <c r="B860" s="26">
        <v>21434</v>
      </c>
      <c r="C860" s="27">
        <v>44819</v>
      </c>
      <c r="D860" s="28">
        <v>0.58024305555555555</v>
      </c>
      <c r="E860" s="29" t="s">
        <v>178</v>
      </c>
      <c r="F860" s="30" t="s">
        <v>106</v>
      </c>
      <c r="G860" s="31">
        <v>48560</v>
      </c>
      <c r="H860" s="31">
        <v>17480</v>
      </c>
      <c r="I860" s="19">
        <f t="shared" si="124"/>
        <v>31080</v>
      </c>
      <c r="J860" s="20">
        <f t="shared" si="130"/>
        <v>45990660</v>
      </c>
      <c r="K860" s="30" t="s">
        <v>55</v>
      </c>
      <c r="L860" s="32" t="s">
        <v>32</v>
      </c>
      <c r="M860" s="33">
        <v>39</v>
      </c>
      <c r="N860" s="55" t="str">
        <f t="shared" si="132"/>
        <v>T_A</v>
      </c>
      <c r="O860" s="34">
        <v>3518164</v>
      </c>
      <c r="P860" s="27">
        <v>44821</v>
      </c>
      <c r="Q860" s="36">
        <v>0.5854166666666667</v>
      </c>
      <c r="R860" s="37">
        <v>48840</v>
      </c>
      <c r="S860" s="37">
        <v>17870</v>
      </c>
      <c r="T860" s="21">
        <f t="shared" si="125"/>
        <v>30970</v>
      </c>
      <c r="U860" s="22">
        <f t="shared" si="131"/>
        <v>45951950</v>
      </c>
      <c r="V860" s="117" t="s">
        <v>157</v>
      </c>
      <c r="W860" s="118" t="s">
        <v>102</v>
      </c>
      <c r="X860" s="23">
        <f t="shared" si="126"/>
        <v>-110</v>
      </c>
      <c r="Y860" s="24">
        <f t="shared" si="127"/>
        <v>-3.5392535392535394E-3</v>
      </c>
      <c r="Z860" s="25" t="str">
        <f t="shared" si="128"/>
        <v>Descargado</v>
      </c>
      <c r="AA860" s="25">
        <f t="shared" ca="1" si="129"/>
        <v>2.0051736111126957</v>
      </c>
      <c r="AB860" s="52"/>
    </row>
    <row r="861" spans="1:28" x14ac:dyDescent="0.25">
      <c r="A861" s="12">
        <v>855</v>
      </c>
      <c r="B861" s="26">
        <v>21442</v>
      </c>
      <c r="C861" s="27">
        <v>44819</v>
      </c>
      <c r="D861" s="28">
        <v>0.60815972222222225</v>
      </c>
      <c r="E861" s="29" t="s">
        <v>247</v>
      </c>
      <c r="F861" s="30" t="s">
        <v>106</v>
      </c>
      <c r="G861" s="31">
        <v>48840</v>
      </c>
      <c r="H861" s="31">
        <v>16780</v>
      </c>
      <c r="I861" s="19">
        <f t="shared" si="124"/>
        <v>32060</v>
      </c>
      <c r="J861" s="20">
        <f t="shared" si="130"/>
        <v>46022720</v>
      </c>
      <c r="K861" s="30" t="s">
        <v>55</v>
      </c>
      <c r="L861" s="32" t="s">
        <v>32</v>
      </c>
      <c r="M861" s="33">
        <v>39</v>
      </c>
      <c r="N861" s="55" t="str">
        <f t="shared" si="132"/>
        <v>T_A</v>
      </c>
      <c r="O861" s="34">
        <v>3518244</v>
      </c>
      <c r="P861" s="27">
        <v>44821</v>
      </c>
      <c r="Q861" s="36">
        <v>0.59583333333333333</v>
      </c>
      <c r="R861" s="37">
        <v>48920</v>
      </c>
      <c r="S861" s="37">
        <v>16700</v>
      </c>
      <c r="T861" s="21">
        <f t="shared" si="125"/>
        <v>32220</v>
      </c>
      <c r="U861" s="22">
        <f t="shared" si="131"/>
        <v>45984170</v>
      </c>
      <c r="V861" s="117" t="s">
        <v>157</v>
      </c>
      <c r="W861" s="118" t="s">
        <v>102</v>
      </c>
      <c r="X861" s="23">
        <f t="shared" si="126"/>
        <v>160</v>
      </c>
      <c r="Y861" s="24">
        <f t="shared" si="127"/>
        <v>4.9906425452276981E-3</v>
      </c>
      <c r="Z861" s="25" t="str">
        <f t="shared" si="128"/>
        <v>Descargado</v>
      </c>
      <c r="AA861" s="25">
        <f t="shared" ca="1" si="129"/>
        <v>1.9876736111109494</v>
      </c>
      <c r="AB861" s="52"/>
    </row>
    <row r="862" spans="1:28" x14ac:dyDescent="0.25">
      <c r="A862" s="12">
        <v>856</v>
      </c>
      <c r="B862" s="26">
        <v>21443</v>
      </c>
      <c r="C862" s="27">
        <v>44819</v>
      </c>
      <c r="D862" s="28">
        <v>0.62630787037037039</v>
      </c>
      <c r="E862" s="29" t="s">
        <v>328</v>
      </c>
      <c r="F862" s="30" t="s">
        <v>106</v>
      </c>
      <c r="G862" s="31">
        <v>52520</v>
      </c>
      <c r="H862" s="31">
        <v>18560</v>
      </c>
      <c r="I862" s="19">
        <f t="shared" si="124"/>
        <v>33960</v>
      </c>
      <c r="J862" s="20">
        <f t="shared" si="130"/>
        <v>46056680</v>
      </c>
      <c r="K862" s="30" t="s">
        <v>56</v>
      </c>
      <c r="L862" s="32" t="s">
        <v>33</v>
      </c>
      <c r="M862" s="33">
        <v>38</v>
      </c>
      <c r="N862" s="55" t="str">
        <f t="shared" si="132"/>
        <v>T_B</v>
      </c>
      <c r="O862" s="34">
        <v>3517604</v>
      </c>
      <c r="P862" s="27">
        <v>44821</v>
      </c>
      <c r="Q862" s="36">
        <v>0.49236111111111108</v>
      </c>
      <c r="R862" s="37">
        <v>52280</v>
      </c>
      <c r="S862" s="37">
        <v>18480</v>
      </c>
      <c r="T862" s="21">
        <f t="shared" si="125"/>
        <v>33800</v>
      </c>
      <c r="U862" s="22">
        <f t="shared" si="131"/>
        <v>46017970</v>
      </c>
      <c r="V862" s="117" t="s">
        <v>157</v>
      </c>
      <c r="W862" s="118" t="s">
        <v>102</v>
      </c>
      <c r="X862" s="23">
        <f t="shared" si="126"/>
        <v>-160</v>
      </c>
      <c r="Y862" s="24">
        <f t="shared" si="127"/>
        <v>-4.7114252061248524E-3</v>
      </c>
      <c r="Z862" s="25" t="str">
        <f t="shared" si="128"/>
        <v>Descargado</v>
      </c>
      <c r="AA862" s="25">
        <f t="shared" ca="1" si="129"/>
        <v>1.8660532407375285</v>
      </c>
      <c r="AB862" s="52"/>
    </row>
    <row r="863" spans="1:28" x14ac:dyDescent="0.25">
      <c r="A863" s="12">
        <v>857</v>
      </c>
      <c r="B863" s="26">
        <v>21444</v>
      </c>
      <c r="C863" s="27">
        <v>44819</v>
      </c>
      <c r="D863" s="28">
        <v>0.61380787037037032</v>
      </c>
      <c r="E863" s="29" t="s">
        <v>171</v>
      </c>
      <c r="F863" s="30" t="s">
        <v>106</v>
      </c>
      <c r="G863" s="31">
        <v>48280</v>
      </c>
      <c r="H863" s="31">
        <v>17420</v>
      </c>
      <c r="I863" s="19">
        <f t="shared" si="124"/>
        <v>30860</v>
      </c>
      <c r="J863" s="20">
        <f t="shared" si="130"/>
        <v>46087540</v>
      </c>
      <c r="K863" s="30" t="s">
        <v>55</v>
      </c>
      <c r="L863" s="32" t="s">
        <v>32</v>
      </c>
      <c r="M863" s="33">
        <v>39</v>
      </c>
      <c r="N863" s="55" t="str">
        <f t="shared" si="132"/>
        <v>T_A</v>
      </c>
      <c r="O863" s="34">
        <v>3518364</v>
      </c>
      <c r="P863" s="27">
        <v>44821</v>
      </c>
      <c r="Q863" s="36">
        <v>0.61597222222222225</v>
      </c>
      <c r="R863" s="37">
        <v>48480</v>
      </c>
      <c r="S863" s="37">
        <v>17520</v>
      </c>
      <c r="T863" s="21">
        <f t="shared" si="125"/>
        <v>30960</v>
      </c>
      <c r="U863" s="22">
        <f t="shared" si="131"/>
        <v>46048930</v>
      </c>
      <c r="V863" s="117" t="s">
        <v>157</v>
      </c>
      <c r="W863" s="118" t="s">
        <v>102</v>
      </c>
      <c r="X863" s="23">
        <f t="shared" si="126"/>
        <v>100</v>
      </c>
      <c r="Y863" s="24">
        <f t="shared" si="127"/>
        <v>3.2404406999351912E-3</v>
      </c>
      <c r="Z863" s="25" t="str">
        <f t="shared" si="128"/>
        <v>Descargado</v>
      </c>
      <c r="AA863" s="25">
        <f t="shared" ca="1" si="129"/>
        <v>2.002164351848478</v>
      </c>
      <c r="AB863" s="52"/>
    </row>
    <row r="864" spans="1:28" x14ac:dyDescent="0.25">
      <c r="A864" s="12">
        <v>858</v>
      </c>
      <c r="B864" s="26">
        <v>21464</v>
      </c>
      <c r="C864" s="27">
        <v>44819</v>
      </c>
      <c r="D864" s="28">
        <v>0.69383101851851858</v>
      </c>
      <c r="E864" s="29" t="s">
        <v>192</v>
      </c>
      <c r="F864" s="30" t="s">
        <v>106</v>
      </c>
      <c r="G864" s="31">
        <v>51820</v>
      </c>
      <c r="H864" s="31">
        <v>17180</v>
      </c>
      <c r="I864" s="19">
        <f t="shared" si="124"/>
        <v>34640</v>
      </c>
      <c r="J864" s="20">
        <f t="shared" si="130"/>
        <v>46122180</v>
      </c>
      <c r="K864" s="30" t="s">
        <v>55</v>
      </c>
      <c r="L864" s="32" t="s">
        <v>193</v>
      </c>
      <c r="M864" s="33">
        <v>39</v>
      </c>
      <c r="N864" s="55" t="str">
        <f t="shared" si="132"/>
        <v>T_A</v>
      </c>
      <c r="O864" s="34">
        <v>3515324</v>
      </c>
      <c r="P864" s="27">
        <v>44820</v>
      </c>
      <c r="Q864" s="36">
        <v>0.77430555555555547</v>
      </c>
      <c r="R864" s="37">
        <v>52060</v>
      </c>
      <c r="S864" s="37">
        <v>17390</v>
      </c>
      <c r="T864" s="21">
        <f t="shared" si="125"/>
        <v>34670</v>
      </c>
      <c r="U864" s="22">
        <f t="shared" si="131"/>
        <v>46083600</v>
      </c>
      <c r="V864" s="117" t="s">
        <v>157</v>
      </c>
      <c r="W864" s="118" t="s">
        <v>102</v>
      </c>
      <c r="X864" s="23">
        <f t="shared" si="126"/>
        <v>30</v>
      </c>
      <c r="Y864" s="24">
        <f t="shared" si="127"/>
        <v>8.660508083140878E-4</v>
      </c>
      <c r="Z864" s="25" t="str">
        <f t="shared" si="128"/>
        <v>Descargado</v>
      </c>
      <c r="AA864" s="25">
        <f t="shared" ca="1" si="129"/>
        <v>1.0804745370332967</v>
      </c>
      <c r="AB864" s="52"/>
    </row>
    <row r="865" spans="1:28" x14ac:dyDescent="0.25">
      <c r="A865" s="12">
        <v>859</v>
      </c>
      <c r="B865" s="26">
        <v>21472</v>
      </c>
      <c r="C865" s="27">
        <v>44819</v>
      </c>
      <c r="D865" s="28">
        <v>0.71945601851851848</v>
      </c>
      <c r="E865" s="29" t="s">
        <v>200</v>
      </c>
      <c r="F865" s="30" t="s">
        <v>106</v>
      </c>
      <c r="G865" s="31">
        <v>48340</v>
      </c>
      <c r="H865" s="31">
        <v>17920</v>
      </c>
      <c r="I865" s="19">
        <f t="shared" si="124"/>
        <v>30420</v>
      </c>
      <c r="J865" s="20">
        <f t="shared" si="130"/>
        <v>46152600</v>
      </c>
      <c r="K865" s="30" t="s">
        <v>55</v>
      </c>
      <c r="L865" s="32" t="s">
        <v>32</v>
      </c>
      <c r="M865" s="33">
        <v>39</v>
      </c>
      <c r="N865" s="55" t="str">
        <f t="shared" si="132"/>
        <v>T_A</v>
      </c>
      <c r="O865" s="34">
        <v>3518504</v>
      </c>
      <c r="P865" s="27">
        <v>44821</v>
      </c>
      <c r="Q865" s="36">
        <v>0.62291666666666667</v>
      </c>
      <c r="R865" s="37">
        <v>48200</v>
      </c>
      <c r="S865" s="37">
        <v>17820</v>
      </c>
      <c r="T865" s="21">
        <f t="shared" si="125"/>
        <v>30380</v>
      </c>
      <c r="U865" s="22">
        <f t="shared" si="131"/>
        <v>46113980</v>
      </c>
      <c r="V865" s="117" t="s">
        <v>157</v>
      </c>
      <c r="W865" s="118" t="s">
        <v>102</v>
      </c>
      <c r="X865" s="23">
        <f t="shared" si="126"/>
        <v>-40</v>
      </c>
      <c r="Y865" s="24">
        <f t="shared" si="127"/>
        <v>-1.3149243918474688E-3</v>
      </c>
      <c r="Z865" s="25" t="str">
        <f t="shared" si="128"/>
        <v>Descargado</v>
      </c>
      <c r="AA865" s="25">
        <f t="shared" ca="1" si="129"/>
        <v>1.90346064815094</v>
      </c>
      <c r="AB865" s="52"/>
    </row>
    <row r="866" spans="1:28" x14ac:dyDescent="0.25">
      <c r="A866" s="12">
        <v>860</v>
      </c>
      <c r="B866" s="26">
        <v>21481</v>
      </c>
      <c r="C866" s="27">
        <v>44819</v>
      </c>
      <c r="D866" s="28">
        <v>0.79298611111111106</v>
      </c>
      <c r="E866" s="29" t="s">
        <v>214</v>
      </c>
      <c r="F866" s="30" t="s">
        <v>106</v>
      </c>
      <c r="G866" s="31">
        <v>52620</v>
      </c>
      <c r="H866" s="31">
        <v>18370</v>
      </c>
      <c r="I866" s="19">
        <f t="shared" si="124"/>
        <v>34250</v>
      </c>
      <c r="J866" s="20">
        <f t="shared" si="130"/>
        <v>46186850</v>
      </c>
      <c r="K866" s="30" t="s">
        <v>55</v>
      </c>
      <c r="L866" s="32" t="s">
        <v>33</v>
      </c>
      <c r="M866" s="33">
        <v>39</v>
      </c>
      <c r="N866" s="55" t="str">
        <f t="shared" si="132"/>
        <v>T_A</v>
      </c>
      <c r="O866" s="34">
        <v>3515944</v>
      </c>
      <c r="P866" s="27">
        <v>44820</v>
      </c>
      <c r="Q866" s="36">
        <v>0.89166666666666661</v>
      </c>
      <c r="R866" s="37">
        <v>52560</v>
      </c>
      <c r="S866" s="37">
        <v>18380</v>
      </c>
      <c r="T866" s="21">
        <f t="shared" si="125"/>
        <v>34180</v>
      </c>
      <c r="U866" s="22">
        <f t="shared" si="131"/>
        <v>46148160</v>
      </c>
      <c r="V866" s="117" t="s">
        <v>157</v>
      </c>
      <c r="W866" s="118" t="s">
        <v>102</v>
      </c>
      <c r="X866" s="23">
        <f t="shared" si="126"/>
        <v>-70</v>
      </c>
      <c r="Y866" s="24">
        <f t="shared" si="127"/>
        <v>-2.0437956204379564E-3</v>
      </c>
      <c r="Z866" s="25" t="str">
        <f t="shared" si="128"/>
        <v>Descargado</v>
      </c>
      <c r="AA866" s="25">
        <f t="shared" ca="1" si="129"/>
        <v>1.0986805555585306</v>
      </c>
      <c r="AB866" s="52"/>
    </row>
    <row r="867" spans="1:28" x14ac:dyDescent="0.25">
      <c r="A867" s="12">
        <v>861</v>
      </c>
      <c r="B867" s="26">
        <v>21483</v>
      </c>
      <c r="C867" s="27">
        <v>44819</v>
      </c>
      <c r="D867" s="28">
        <v>0.81313657407407414</v>
      </c>
      <c r="E867" s="29" t="s">
        <v>216</v>
      </c>
      <c r="F867" s="30" t="s">
        <v>106</v>
      </c>
      <c r="G867" s="31">
        <v>51880</v>
      </c>
      <c r="H867" s="31">
        <v>17640</v>
      </c>
      <c r="I867" s="19">
        <f t="shared" si="124"/>
        <v>34240</v>
      </c>
      <c r="J867" s="20">
        <f t="shared" si="130"/>
        <v>46221090</v>
      </c>
      <c r="K867" s="30" t="s">
        <v>56</v>
      </c>
      <c r="L867" s="32" t="s">
        <v>33</v>
      </c>
      <c r="M867" s="33">
        <v>38</v>
      </c>
      <c r="N867" s="55" t="str">
        <f t="shared" si="132"/>
        <v>T_B</v>
      </c>
      <c r="O867" s="34">
        <v>3515724</v>
      </c>
      <c r="P867" s="27">
        <v>44820</v>
      </c>
      <c r="Q867" s="36">
        <v>0.875</v>
      </c>
      <c r="R867" s="37">
        <v>51840</v>
      </c>
      <c r="S867" s="37">
        <v>17730</v>
      </c>
      <c r="T867" s="21">
        <f t="shared" si="125"/>
        <v>34110</v>
      </c>
      <c r="U867" s="22">
        <f t="shared" si="131"/>
        <v>46182270</v>
      </c>
      <c r="V867" s="117" t="s">
        <v>157</v>
      </c>
      <c r="W867" s="118" t="s">
        <v>102</v>
      </c>
      <c r="X867" s="23">
        <f t="shared" si="126"/>
        <v>-130</v>
      </c>
      <c r="Y867" s="24">
        <f t="shared" si="127"/>
        <v>-3.7967289719626168E-3</v>
      </c>
      <c r="Z867" s="25" t="str">
        <f t="shared" si="128"/>
        <v>Descargado</v>
      </c>
      <c r="AA867" s="25">
        <f t="shared" ca="1" si="129"/>
        <v>1.0618634259226383</v>
      </c>
      <c r="AB867" s="52"/>
    </row>
    <row r="868" spans="1:28" x14ac:dyDescent="0.25">
      <c r="A868" s="12">
        <v>862</v>
      </c>
      <c r="B868" s="26">
        <v>21513</v>
      </c>
      <c r="C868" s="27">
        <v>44820</v>
      </c>
      <c r="D868" s="28">
        <v>0.29236111111111113</v>
      </c>
      <c r="E868" s="29" t="s">
        <v>366</v>
      </c>
      <c r="F868" s="30" t="s">
        <v>106</v>
      </c>
      <c r="G868" s="31">
        <v>48920</v>
      </c>
      <c r="H868" s="31">
        <v>17550</v>
      </c>
      <c r="I868" s="19">
        <f t="shared" si="124"/>
        <v>31370</v>
      </c>
      <c r="J868" s="20">
        <f t="shared" si="130"/>
        <v>46252460</v>
      </c>
      <c r="K868" s="30" t="s">
        <v>55</v>
      </c>
      <c r="L868" s="32" t="s">
        <v>32</v>
      </c>
      <c r="M868" s="33">
        <v>39</v>
      </c>
      <c r="N868" s="55" t="str">
        <f t="shared" si="132"/>
        <v>T_A</v>
      </c>
      <c r="O868" s="34">
        <v>3518844</v>
      </c>
      <c r="P868" s="27">
        <v>44821</v>
      </c>
      <c r="Q868" s="36">
        <v>0.67013888888888884</v>
      </c>
      <c r="R868" s="37">
        <v>49420</v>
      </c>
      <c r="S868" s="37">
        <v>17670</v>
      </c>
      <c r="T868" s="21">
        <f t="shared" si="125"/>
        <v>31750</v>
      </c>
      <c r="U868" s="22">
        <f t="shared" si="131"/>
        <v>46214020</v>
      </c>
      <c r="V868" s="117" t="s">
        <v>157</v>
      </c>
      <c r="W868" s="118" t="s">
        <v>102</v>
      </c>
      <c r="X868" s="23">
        <f t="shared" si="126"/>
        <v>380</v>
      </c>
      <c r="Y868" s="24">
        <f t="shared" si="127"/>
        <v>1.2113484220592923E-2</v>
      </c>
      <c r="Z868" s="25" t="str">
        <f t="shared" si="128"/>
        <v>Descargado</v>
      </c>
      <c r="AA868" s="25">
        <f t="shared" ca="1" si="129"/>
        <v>1.3777777777795563</v>
      </c>
      <c r="AB868" s="52"/>
    </row>
    <row r="869" spans="1:28" x14ac:dyDescent="0.25">
      <c r="A869" s="12">
        <v>863</v>
      </c>
      <c r="B869" s="26">
        <v>21587</v>
      </c>
      <c r="C869" s="27">
        <v>44820</v>
      </c>
      <c r="D869" s="28">
        <v>0.61875000000000002</v>
      </c>
      <c r="E869" s="29" t="s">
        <v>164</v>
      </c>
      <c r="F869" s="30" t="s">
        <v>106</v>
      </c>
      <c r="G869" s="31">
        <v>48340</v>
      </c>
      <c r="H869" s="31">
        <v>17250</v>
      </c>
      <c r="I869" s="19">
        <f t="shared" si="124"/>
        <v>31090</v>
      </c>
      <c r="J869" s="20">
        <f t="shared" si="130"/>
        <v>46283550</v>
      </c>
      <c r="K869" s="30" t="s">
        <v>55</v>
      </c>
      <c r="L869" s="32" t="s">
        <v>32</v>
      </c>
      <c r="M869" s="33">
        <v>39</v>
      </c>
      <c r="N869" s="55" t="str">
        <f t="shared" si="132"/>
        <v>T_A</v>
      </c>
      <c r="O869" s="34">
        <v>3518564</v>
      </c>
      <c r="P869" s="27">
        <v>44821</v>
      </c>
      <c r="Q869" s="36">
        <v>0.64236111111111105</v>
      </c>
      <c r="R869" s="37">
        <v>48420</v>
      </c>
      <c r="S869" s="37">
        <v>17130</v>
      </c>
      <c r="T869" s="21">
        <f t="shared" si="125"/>
        <v>31290</v>
      </c>
      <c r="U869" s="22">
        <f t="shared" si="131"/>
        <v>46245310</v>
      </c>
      <c r="V869" s="117" t="s">
        <v>157</v>
      </c>
      <c r="W869" s="118" t="s">
        <v>102</v>
      </c>
      <c r="X869" s="23">
        <f t="shared" si="126"/>
        <v>200</v>
      </c>
      <c r="Y869" s="24">
        <f t="shared" si="127"/>
        <v>6.4329366355741395E-3</v>
      </c>
      <c r="Z869" s="25" t="str">
        <f t="shared" si="128"/>
        <v>Descargado</v>
      </c>
      <c r="AA869" s="25">
        <f t="shared" ca="1" si="129"/>
        <v>1.023611111108039</v>
      </c>
      <c r="AB869" s="52"/>
    </row>
    <row r="870" spans="1:28" x14ac:dyDescent="0.25">
      <c r="A870" s="12">
        <v>864</v>
      </c>
      <c r="B870" s="26">
        <v>21610</v>
      </c>
      <c r="C870" s="27">
        <v>44820</v>
      </c>
      <c r="D870" s="28">
        <v>0.71250000000000002</v>
      </c>
      <c r="E870" s="29" t="s">
        <v>227</v>
      </c>
      <c r="F870" s="30" t="s">
        <v>106</v>
      </c>
      <c r="G870" s="31">
        <v>51440</v>
      </c>
      <c r="H870" s="31">
        <v>18100</v>
      </c>
      <c r="I870" s="19">
        <f t="shared" si="124"/>
        <v>33340</v>
      </c>
      <c r="J870" s="20">
        <f t="shared" si="130"/>
        <v>46316890</v>
      </c>
      <c r="K870" s="30" t="s">
        <v>55</v>
      </c>
      <c r="L870" s="32" t="s">
        <v>25</v>
      </c>
      <c r="M870" s="33">
        <v>39</v>
      </c>
      <c r="N870" s="55" t="str">
        <f t="shared" si="132"/>
        <v>T_A</v>
      </c>
      <c r="O870" s="34">
        <v>3520544</v>
      </c>
      <c r="P870" s="27">
        <v>44821</v>
      </c>
      <c r="Q870" s="36">
        <v>0.93472222222222223</v>
      </c>
      <c r="R870" s="37">
        <v>51280</v>
      </c>
      <c r="S870" s="37">
        <v>17950</v>
      </c>
      <c r="T870" s="21">
        <f t="shared" si="125"/>
        <v>33330</v>
      </c>
      <c r="U870" s="22">
        <f t="shared" si="131"/>
        <v>46278640</v>
      </c>
      <c r="V870" s="117" t="s">
        <v>157</v>
      </c>
      <c r="W870" s="118" t="s">
        <v>102</v>
      </c>
      <c r="X870" s="23">
        <f t="shared" si="126"/>
        <v>-10</v>
      </c>
      <c r="Y870" s="24">
        <f t="shared" si="127"/>
        <v>-2.9994001199760045E-4</v>
      </c>
      <c r="Z870" s="25" t="str">
        <f t="shared" si="128"/>
        <v>Descargado</v>
      </c>
      <c r="AA870" s="25">
        <f t="shared" ca="1" si="129"/>
        <v>1.2222222222189885</v>
      </c>
      <c r="AB870" s="52"/>
    </row>
    <row r="871" spans="1:28" x14ac:dyDescent="0.25">
      <c r="A871" s="12">
        <v>865</v>
      </c>
      <c r="B871" s="26">
        <v>21616</v>
      </c>
      <c r="C871" s="27">
        <v>44820</v>
      </c>
      <c r="D871" s="28">
        <v>0.77916666666666667</v>
      </c>
      <c r="E871" s="29" t="s">
        <v>251</v>
      </c>
      <c r="F871" s="30" t="s">
        <v>106</v>
      </c>
      <c r="G871" s="31">
        <v>51800</v>
      </c>
      <c r="H871" s="31">
        <v>17680</v>
      </c>
      <c r="I871" s="19">
        <f t="shared" si="124"/>
        <v>34120</v>
      </c>
      <c r="J871" s="20">
        <f t="shared" si="130"/>
        <v>46351010</v>
      </c>
      <c r="K871" s="30" t="s">
        <v>55</v>
      </c>
      <c r="L871" s="32" t="s">
        <v>25</v>
      </c>
      <c r="M871" s="33">
        <v>39</v>
      </c>
      <c r="N871" s="55" t="str">
        <f t="shared" si="132"/>
        <v>T_A</v>
      </c>
      <c r="O871" s="34">
        <v>3517644</v>
      </c>
      <c r="P871" s="27">
        <v>44821</v>
      </c>
      <c r="Q871" s="36">
        <v>0.53611111111111109</v>
      </c>
      <c r="R871" s="37">
        <v>52280</v>
      </c>
      <c r="S871" s="37">
        <v>18080</v>
      </c>
      <c r="T871" s="21">
        <f t="shared" si="125"/>
        <v>34200</v>
      </c>
      <c r="U871" s="22">
        <f t="shared" si="131"/>
        <v>46312840</v>
      </c>
      <c r="V871" s="117" t="s">
        <v>157</v>
      </c>
      <c r="W871" s="118" t="s">
        <v>102</v>
      </c>
      <c r="X871" s="23">
        <f t="shared" si="126"/>
        <v>80</v>
      </c>
      <c r="Y871" s="24">
        <f t="shared" si="127"/>
        <v>2.3446658851113715E-3</v>
      </c>
      <c r="Z871" s="25" t="str">
        <f t="shared" si="128"/>
        <v>Descargado</v>
      </c>
      <c r="AA871" s="25">
        <f t="shared" ca="1" si="129"/>
        <v>0.75694444444525288</v>
      </c>
      <c r="AB871" s="52"/>
    </row>
    <row r="872" spans="1:28" x14ac:dyDescent="0.25">
      <c r="A872" s="12">
        <v>866</v>
      </c>
      <c r="B872" s="26">
        <v>21620</v>
      </c>
      <c r="C872" s="27">
        <v>44820</v>
      </c>
      <c r="D872" s="28">
        <v>0.7944444444444444</v>
      </c>
      <c r="E872" s="29" t="s">
        <v>365</v>
      </c>
      <c r="F872" s="30" t="s">
        <v>106</v>
      </c>
      <c r="G872" s="31">
        <v>52160</v>
      </c>
      <c r="H872" s="31">
        <v>18090</v>
      </c>
      <c r="I872" s="19">
        <f t="shared" si="124"/>
        <v>34070</v>
      </c>
      <c r="J872" s="20">
        <f t="shared" si="130"/>
        <v>46385080</v>
      </c>
      <c r="K872" s="30" t="s">
        <v>55</v>
      </c>
      <c r="L872" s="32" t="s">
        <v>32</v>
      </c>
      <c r="M872" s="33">
        <v>39</v>
      </c>
      <c r="N872" s="55" t="str">
        <f t="shared" si="132"/>
        <v>T_A</v>
      </c>
      <c r="O872" s="34">
        <v>3519144</v>
      </c>
      <c r="P872" s="27">
        <v>44821</v>
      </c>
      <c r="Q872" s="36">
        <v>0.70347222222222217</v>
      </c>
      <c r="R872" s="37">
        <v>52020</v>
      </c>
      <c r="S872" s="37">
        <v>17910</v>
      </c>
      <c r="T872" s="21">
        <f t="shared" si="125"/>
        <v>34110</v>
      </c>
      <c r="U872" s="22">
        <f t="shared" si="131"/>
        <v>46346950</v>
      </c>
      <c r="V872" s="117" t="s">
        <v>157</v>
      </c>
      <c r="W872" s="118" t="s">
        <v>102</v>
      </c>
      <c r="X872" s="23">
        <f t="shared" si="126"/>
        <v>40</v>
      </c>
      <c r="Y872" s="24">
        <f t="shared" si="127"/>
        <v>1.174053419430584E-3</v>
      </c>
      <c r="Z872" s="25" t="str">
        <f t="shared" si="128"/>
        <v>Descargado</v>
      </c>
      <c r="AA872" s="25">
        <f t="shared" ca="1" si="129"/>
        <v>0.90902777777955635</v>
      </c>
      <c r="AB872" s="52"/>
    </row>
    <row r="873" spans="1:28" x14ac:dyDescent="0.25">
      <c r="A873" s="12">
        <v>867</v>
      </c>
      <c r="B873" s="26">
        <v>21625</v>
      </c>
      <c r="C873" s="27">
        <v>44820</v>
      </c>
      <c r="D873" s="28">
        <v>0.81944444444444453</v>
      </c>
      <c r="E873" s="29" t="s">
        <v>253</v>
      </c>
      <c r="F873" s="30" t="s">
        <v>106</v>
      </c>
      <c r="G873" s="31">
        <v>48300</v>
      </c>
      <c r="H873" s="31">
        <v>17380</v>
      </c>
      <c r="I873" s="19">
        <f t="shared" si="124"/>
        <v>30920</v>
      </c>
      <c r="J873" s="20">
        <f t="shared" si="130"/>
        <v>46416000</v>
      </c>
      <c r="K873" s="30" t="s">
        <v>55</v>
      </c>
      <c r="L873" s="32" t="s">
        <v>32</v>
      </c>
      <c r="M873" s="33">
        <v>39</v>
      </c>
      <c r="N873" s="55" t="str">
        <f t="shared" si="132"/>
        <v>T_A</v>
      </c>
      <c r="O873" s="34">
        <v>3519184</v>
      </c>
      <c r="P873" s="27">
        <v>44821</v>
      </c>
      <c r="Q873" s="36">
        <v>0.70694444444444438</v>
      </c>
      <c r="R873" s="37">
        <v>48360</v>
      </c>
      <c r="S873" s="37">
        <v>17290</v>
      </c>
      <c r="T873" s="21">
        <f t="shared" si="125"/>
        <v>31070</v>
      </c>
      <c r="U873" s="22">
        <f t="shared" si="131"/>
        <v>46378020</v>
      </c>
      <c r="V873" s="117" t="s">
        <v>157</v>
      </c>
      <c r="W873" s="118" t="s">
        <v>102</v>
      </c>
      <c r="X873" s="23">
        <f t="shared" si="126"/>
        <v>150</v>
      </c>
      <c r="Y873" s="24">
        <f t="shared" si="127"/>
        <v>4.8512289780077615E-3</v>
      </c>
      <c r="Z873" s="25" t="str">
        <f t="shared" si="128"/>
        <v>Descargado</v>
      </c>
      <c r="AA873" s="25">
        <f t="shared" ca="1" si="129"/>
        <v>0.88749999999708962</v>
      </c>
      <c r="AB873" s="52"/>
    </row>
    <row r="874" spans="1:28" x14ac:dyDescent="0.25">
      <c r="A874" s="12">
        <v>868</v>
      </c>
      <c r="B874" s="26">
        <v>21626</v>
      </c>
      <c r="C874" s="27">
        <v>44820</v>
      </c>
      <c r="D874" s="28">
        <v>0.83333333333333337</v>
      </c>
      <c r="E874" s="29" t="s">
        <v>151</v>
      </c>
      <c r="F874" s="30" t="s">
        <v>106</v>
      </c>
      <c r="G874" s="31">
        <v>48180</v>
      </c>
      <c r="H874" s="31">
        <v>17170</v>
      </c>
      <c r="I874" s="19">
        <f t="shared" si="124"/>
        <v>31010</v>
      </c>
      <c r="J874" s="20">
        <f t="shared" si="130"/>
        <v>46447010</v>
      </c>
      <c r="K874" s="30" t="s">
        <v>55</v>
      </c>
      <c r="L874" s="32" t="s">
        <v>32</v>
      </c>
      <c r="M874" s="33">
        <v>39</v>
      </c>
      <c r="N874" s="55" t="str">
        <f t="shared" si="132"/>
        <v>T_A</v>
      </c>
      <c r="O874" s="34">
        <v>3519424</v>
      </c>
      <c r="P874" s="27">
        <v>44821</v>
      </c>
      <c r="Q874" s="36">
        <v>0.73402777777777783</v>
      </c>
      <c r="R874" s="37">
        <v>48260</v>
      </c>
      <c r="S874" s="37">
        <v>17240</v>
      </c>
      <c r="T874" s="21">
        <f t="shared" si="125"/>
        <v>31020</v>
      </c>
      <c r="U874" s="22">
        <f t="shared" si="131"/>
        <v>46409040</v>
      </c>
      <c r="V874" s="117" t="s">
        <v>157</v>
      </c>
      <c r="W874" s="118" t="s">
        <v>102</v>
      </c>
      <c r="X874" s="23">
        <f t="shared" si="126"/>
        <v>10</v>
      </c>
      <c r="Y874" s="24">
        <f t="shared" si="127"/>
        <v>3.2247662044501772E-4</v>
      </c>
      <c r="Z874" s="25" t="str">
        <f t="shared" si="128"/>
        <v>Descargado</v>
      </c>
      <c r="AA874" s="25">
        <f t="shared" ca="1" si="129"/>
        <v>0.90069444444088731</v>
      </c>
      <c r="AB874" s="52"/>
    </row>
    <row r="875" spans="1:28" x14ac:dyDescent="0.25">
      <c r="A875" s="12">
        <v>869</v>
      </c>
      <c r="B875" s="26">
        <v>21631</v>
      </c>
      <c r="C875" s="27">
        <v>44821</v>
      </c>
      <c r="D875" s="28">
        <v>0.25041666666666668</v>
      </c>
      <c r="E875" s="29" t="s">
        <v>317</v>
      </c>
      <c r="F875" s="30" t="s">
        <v>106</v>
      </c>
      <c r="G875" s="31">
        <v>51180</v>
      </c>
      <c r="H875" s="31">
        <v>17430</v>
      </c>
      <c r="I875" s="19">
        <f t="shared" si="124"/>
        <v>33750</v>
      </c>
      <c r="J875" s="20">
        <f t="shared" si="130"/>
        <v>46480760</v>
      </c>
      <c r="K875" s="30" t="s">
        <v>55</v>
      </c>
      <c r="L875" s="32" t="s">
        <v>32</v>
      </c>
      <c r="M875" s="33">
        <v>39</v>
      </c>
      <c r="N875" s="55" t="str">
        <f t="shared" si="132"/>
        <v>T_A</v>
      </c>
      <c r="O875" s="34">
        <v>3519744</v>
      </c>
      <c r="P875" s="27">
        <v>44821</v>
      </c>
      <c r="Q875" s="36">
        <v>0.84722222222222221</v>
      </c>
      <c r="R875" s="37">
        <v>50880</v>
      </c>
      <c r="S875" s="37">
        <v>17420</v>
      </c>
      <c r="T875" s="21">
        <f t="shared" si="125"/>
        <v>33460</v>
      </c>
      <c r="U875" s="22">
        <f t="shared" si="131"/>
        <v>46442500</v>
      </c>
      <c r="V875" s="117" t="s">
        <v>157</v>
      </c>
      <c r="W875" s="118" t="s">
        <v>102</v>
      </c>
      <c r="X875" s="23">
        <f t="shared" si="126"/>
        <v>-290</v>
      </c>
      <c r="Y875" s="24">
        <f t="shared" si="127"/>
        <v>-8.5925925925925926E-3</v>
      </c>
      <c r="Z875" s="25" t="str">
        <f t="shared" si="128"/>
        <v>Descargado</v>
      </c>
      <c r="AA875" s="25">
        <f t="shared" ca="1" si="129"/>
        <v>0.59680555554950843</v>
      </c>
      <c r="AB875" s="52"/>
    </row>
    <row r="876" spans="1:28" x14ac:dyDescent="0.25">
      <c r="A876" s="12">
        <v>870</v>
      </c>
      <c r="B876" s="26">
        <v>21632</v>
      </c>
      <c r="C876" s="27">
        <v>44821</v>
      </c>
      <c r="D876" s="28">
        <v>0.23276620370370371</v>
      </c>
      <c r="E876" s="29" t="s">
        <v>201</v>
      </c>
      <c r="F876" s="30" t="s">
        <v>106</v>
      </c>
      <c r="G876" s="31">
        <v>48240</v>
      </c>
      <c r="H876" s="31">
        <v>17790</v>
      </c>
      <c r="I876" s="19">
        <f t="shared" si="124"/>
        <v>30450</v>
      </c>
      <c r="J876" s="20">
        <f t="shared" si="130"/>
        <v>46511210</v>
      </c>
      <c r="K876" s="30" t="s">
        <v>55</v>
      </c>
      <c r="L876" s="32" t="s">
        <v>32</v>
      </c>
      <c r="M876" s="33">
        <v>39</v>
      </c>
      <c r="N876" s="55" t="str">
        <f t="shared" si="132"/>
        <v>T_A</v>
      </c>
      <c r="O876" s="34">
        <v>3519664</v>
      </c>
      <c r="P876" s="27">
        <v>44821</v>
      </c>
      <c r="Q876" s="36">
        <v>0.7680555555555556</v>
      </c>
      <c r="R876" s="37">
        <v>47620</v>
      </c>
      <c r="S876" s="37">
        <v>17660</v>
      </c>
      <c r="T876" s="21">
        <f t="shared" si="125"/>
        <v>29960</v>
      </c>
      <c r="U876" s="22">
        <f t="shared" si="131"/>
        <v>46472460</v>
      </c>
      <c r="V876" s="117" t="s">
        <v>157</v>
      </c>
      <c r="W876" s="118" t="s">
        <v>102</v>
      </c>
      <c r="X876" s="23">
        <f t="shared" si="126"/>
        <v>-490</v>
      </c>
      <c r="Y876" s="24">
        <f t="shared" si="127"/>
        <v>-1.6091954022988506E-2</v>
      </c>
      <c r="Z876" s="25" t="str">
        <f t="shared" si="128"/>
        <v>Descargado</v>
      </c>
      <c r="AA876" s="25">
        <f t="shared" ca="1" si="129"/>
        <v>0.53528935185022419</v>
      </c>
      <c r="AB876" s="52"/>
    </row>
    <row r="877" spans="1:28" x14ac:dyDescent="0.25">
      <c r="A877" s="12">
        <v>871</v>
      </c>
      <c r="B877" s="26">
        <v>21633</v>
      </c>
      <c r="C877" s="27">
        <v>44821</v>
      </c>
      <c r="D877" s="28">
        <v>0.31289351851851849</v>
      </c>
      <c r="E877" s="29" t="s">
        <v>288</v>
      </c>
      <c r="F877" s="30" t="s">
        <v>106</v>
      </c>
      <c r="G877" s="31">
        <v>48760</v>
      </c>
      <c r="H877" s="31">
        <v>17480</v>
      </c>
      <c r="I877" s="19">
        <f t="shared" si="124"/>
        <v>31280</v>
      </c>
      <c r="J877" s="20">
        <f t="shared" si="130"/>
        <v>46542490</v>
      </c>
      <c r="K877" s="30" t="s">
        <v>55</v>
      </c>
      <c r="L877" s="32" t="s">
        <v>32</v>
      </c>
      <c r="M877" s="33">
        <v>39</v>
      </c>
      <c r="N877" s="55" t="str">
        <f t="shared" si="132"/>
        <v>T_A</v>
      </c>
      <c r="O877" s="34">
        <v>3519644</v>
      </c>
      <c r="P877" s="27">
        <v>44821</v>
      </c>
      <c r="Q877" s="36">
        <v>0.7597222222222223</v>
      </c>
      <c r="R877" s="37">
        <v>48300</v>
      </c>
      <c r="S877" s="37">
        <v>17240</v>
      </c>
      <c r="T877" s="21">
        <f t="shared" si="125"/>
        <v>31060</v>
      </c>
      <c r="U877" s="22">
        <f t="shared" si="131"/>
        <v>46503520</v>
      </c>
      <c r="V877" s="117" t="s">
        <v>157</v>
      </c>
      <c r="W877" s="118" t="s">
        <v>102</v>
      </c>
      <c r="X877" s="23">
        <f t="shared" si="126"/>
        <v>-220</v>
      </c>
      <c r="Y877" s="24">
        <f t="shared" si="127"/>
        <v>-7.0332480818414318E-3</v>
      </c>
      <c r="Z877" s="25" t="str">
        <f t="shared" si="128"/>
        <v>Descargado</v>
      </c>
      <c r="AA877" s="25">
        <f t="shared" ca="1" si="129"/>
        <v>0.4468287037088885</v>
      </c>
      <c r="AB877" s="52"/>
    </row>
    <row r="878" spans="1:28" x14ac:dyDescent="0.25">
      <c r="A878" s="12">
        <v>872</v>
      </c>
      <c r="B878" s="26">
        <v>21639</v>
      </c>
      <c r="C878" s="27">
        <v>44821</v>
      </c>
      <c r="D878" s="28">
        <v>0.43761574074074078</v>
      </c>
      <c r="E878" s="29" t="s">
        <v>137</v>
      </c>
      <c r="F878" s="30" t="s">
        <v>106</v>
      </c>
      <c r="G878" s="31">
        <v>48660</v>
      </c>
      <c r="H878" s="31">
        <v>17920</v>
      </c>
      <c r="I878" s="19">
        <f t="shared" si="124"/>
        <v>30740</v>
      </c>
      <c r="J878" s="20">
        <f t="shared" si="130"/>
        <v>46573230</v>
      </c>
      <c r="K878" s="30" t="s">
        <v>56</v>
      </c>
      <c r="L878" s="32" t="s">
        <v>32</v>
      </c>
      <c r="M878" s="33">
        <v>38</v>
      </c>
      <c r="N878" s="55" t="str">
        <f t="shared" si="132"/>
        <v>T_B</v>
      </c>
      <c r="O878" s="34">
        <v>3520444</v>
      </c>
      <c r="P878" s="27">
        <v>44821</v>
      </c>
      <c r="Q878" s="36">
        <v>0.92013888888888884</v>
      </c>
      <c r="R878" s="37">
        <v>48600</v>
      </c>
      <c r="S878" s="37">
        <v>17980</v>
      </c>
      <c r="T878" s="21">
        <f t="shared" si="125"/>
        <v>30620</v>
      </c>
      <c r="U878" s="22">
        <f t="shared" si="131"/>
        <v>46534140</v>
      </c>
      <c r="V878" s="117" t="s">
        <v>157</v>
      </c>
      <c r="W878" s="118" t="s">
        <v>102</v>
      </c>
      <c r="X878" s="23">
        <f t="shared" si="126"/>
        <v>-120</v>
      </c>
      <c r="Y878" s="24">
        <f t="shared" si="127"/>
        <v>-3.9037085230969422E-3</v>
      </c>
      <c r="Z878" s="25" t="str">
        <f t="shared" si="128"/>
        <v>Descargado</v>
      </c>
      <c r="AA878" s="25">
        <f t="shared" ca="1" si="129"/>
        <v>0.48252314815181307</v>
      </c>
      <c r="AB878" s="52"/>
    </row>
    <row r="879" spans="1:28" x14ac:dyDescent="0.25">
      <c r="A879" s="12">
        <v>873</v>
      </c>
      <c r="B879" s="26">
        <v>21640</v>
      </c>
      <c r="C879" s="27">
        <v>44821</v>
      </c>
      <c r="D879" s="28">
        <v>0.44648148148148148</v>
      </c>
      <c r="E879" s="29" t="s">
        <v>202</v>
      </c>
      <c r="F879" s="30" t="s">
        <v>106</v>
      </c>
      <c r="G879" s="31">
        <v>48980</v>
      </c>
      <c r="H879" s="31">
        <v>17560</v>
      </c>
      <c r="I879" s="19">
        <f t="shared" si="124"/>
        <v>31420</v>
      </c>
      <c r="J879" s="20">
        <f t="shared" si="130"/>
        <v>46604650</v>
      </c>
      <c r="K879" s="30" t="s">
        <v>56</v>
      </c>
      <c r="L879" s="32" t="s">
        <v>32</v>
      </c>
      <c r="M879" s="33">
        <v>38</v>
      </c>
      <c r="N879" s="55" t="str">
        <f t="shared" si="132"/>
        <v>T_B</v>
      </c>
      <c r="O879" s="34">
        <v>3520464</v>
      </c>
      <c r="P879" s="27">
        <v>44821</v>
      </c>
      <c r="Q879" s="36">
        <v>0.9291666666666667</v>
      </c>
      <c r="R879" s="37">
        <v>48780</v>
      </c>
      <c r="S879" s="37">
        <v>17380</v>
      </c>
      <c r="T879" s="21">
        <f t="shared" si="125"/>
        <v>31400</v>
      </c>
      <c r="U879" s="22">
        <f t="shared" si="131"/>
        <v>46565540</v>
      </c>
      <c r="V879" s="117" t="s">
        <v>157</v>
      </c>
      <c r="W879" s="118" t="s">
        <v>102</v>
      </c>
      <c r="X879" s="23">
        <f t="shared" si="126"/>
        <v>-20</v>
      </c>
      <c r="Y879" s="24">
        <f t="shared" si="127"/>
        <v>-6.3653723742838951E-4</v>
      </c>
      <c r="Z879" s="25" t="str">
        <f t="shared" si="128"/>
        <v>Descargado</v>
      </c>
      <c r="AA879" s="25">
        <f t="shared" ca="1" si="129"/>
        <v>0.48268518519034842</v>
      </c>
      <c r="AB879" s="52"/>
    </row>
    <row r="880" spans="1:28" x14ac:dyDescent="0.25">
      <c r="A880" s="12">
        <v>874</v>
      </c>
      <c r="B880" s="26">
        <v>21641</v>
      </c>
      <c r="C880" s="27">
        <v>44821</v>
      </c>
      <c r="D880" s="28">
        <v>0.45530092592592591</v>
      </c>
      <c r="E880" s="29" t="s">
        <v>210</v>
      </c>
      <c r="F880" s="30" t="s">
        <v>106</v>
      </c>
      <c r="G880" s="31">
        <v>49040</v>
      </c>
      <c r="H880" s="31">
        <v>17320</v>
      </c>
      <c r="I880" s="19">
        <f t="shared" si="124"/>
        <v>31720</v>
      </c>
      <c r="J880" s="20">
        <f t="shared" si="130"/>
        <v>46636370</v>
      </c>
      <c r="K880" s="30" t="s">
        <v>56</v>
      </c>
      <c r="L880" s="32" t="s">
        <v>32</v>
      </c>
      <c r="M880" s="33">
        <v>38</v>
      </c>
      <c r="N880" s="55" t="str">
        <f t="shared" si="132"/>
        <v>T_B</v>
      </c>
      <c r="O880" s="34">
        <v>3520184</v>
      </c>
      <c r="P880" s="27">
        <v>44821</v>
      </c>
      <c r="Q880" s="36">
        <v>0.8930555555555556</v>
      </c>
      <c r="R880" s="37">
        <v>48960</v>
      </c>
      <c r="S880" s="37">
        <v>17200</v>
      </c>
      <c r="T880" s="21">
        <f t="shared" si="125"/>
        <v>31760</v>
      </c>
      <c r="U880" s="22">
        <f t="shared" si="131"/>
        <v>46597300</v>
      </c>
      <c r="V880" s="117" t="s">
        <v>157</v>
      </c>
      <c r="W880" s="118" t="s">
        <v>102</v>
      </c>
      <c r="X880" s="23">
        <f t="shared" si="126"/>
        <v>40</v>
      </c>
      <c r="Y880" s="24">
        <f t="shared" si="127"/>
        <v>1.2610340479192938E-3</v>
      </c>
      <c r="Z880" s="25" t="str">
        <f t="shared" si="128"/>
        <v>Descargado</v>
      </c>
      <c r="AA880" s="25">
        <f t="shared" ca="1" si="129"/>
        <v>0.43775462963094469</v>
      </c>
      <c r="AB880" s="52"/>
    </row>
    <row r="881" spans="1:28" x14ac:dyDescent="0.25">
      <c r="A881" s="12">
        <v>875</v>
      </c>
      <c r="B881" s="26">
        <v>21642</v>
      </c>
      <c r="C881" s="27">
        <v>44821</v>
      </c>
      <c r="D881" s="28">
        <v>0.4513773148148148</v>
      </c>
      <c r="E881" s="29" t="s">
        <v>192</v>
      </c>
      <c r="F881" s="30" t="s">
        <v>106</v>
      </c>
      <c r="G881" s="31">
        <v>52240</v>
      </c>
      <c r="H881" s="31">
        <v>17310</v>
      </c>
      <c r="I881" s="19">
        <f t="shared" si="124"/>
        <v>34930</v>
      </c>
      <c r="J881" s="20">
        <f t="shared" si="130"/>
        <v>46671300</v>
      </c>
      <c r="K881" s="30" t="s">
        <v>56</v>
      </c>
      <c r="L881" s="32" t="s">
        <v>193</v>
      </c>
      <c r="M881" s="33">
        <v>38</v>
      </c>
      <c r="N881" s="55" t="str">
        <f t="shared" si="132"/>
        <v>T_B</v>
      </c>
      <c r="O881" s="34">
        <v>3520664</v>
      </c>
      <c r="P881" s="27">
        <v>44821</v>
      </c>
      <c r="Q881" s="36">
        <v>0.9375</v>
      </c>
      <c r="R881" s="37">
        <v>52300</v>
      </c>
      <c r="S881" s="37">
        <v>17350</v>
      </c>
      <c r="T881" s="21">
        <f t="shared" si="125"/>
        <v>34950</v>
      </c>
      <c r="U881" s="22">
        <f t="shared" si="131"/>
        <v>46632250</v>
      </c>
      <c r="V881" s="117" t="s">
        <v>157</v>
      </c>
      <c r="W881" s="118" t="s">
        <v>102</v>
      </c>
      <c r="X881" s="23">
        <f t="shared" si="126"/>
        <v>20</v>
      </c>
      <c r="Y881" s="24">
        <f t="shared" si="127"/>
        <v>5.7257371886630399E-4</v>
      </c>
      <c r="Z881" s="25" t="str">
        <f t="shared" si="128"/>
        <v>Descargado</v>
      </c>
      <c r="AA881" s="25">
        <f t="shared" ca="1" si="129"/>
        <v>0.48612268518627388</v>
      </c>
      <c r="AB881" s="52"/>
    </row>
    <row r="882" spans="1:28" x14ac:dyDescent="0.25">
      <c r="A882" s="12">
        <v>876</v>
      </c>
      <c r="B882" s="26">
        <v>21656</v>
      </c>
      <c r="C882" s="27">
        <v>44821</v>
      </c>
      <c r="D882" s="28">
        <v>0.5134143518518518</v>
      </c>
      <c r="E882" s="29" t="s">
        <v>169</v>
      </c>
      <c r="F882" s="30" t="s">
        <v>106</v>
      </c>
      <c r="G882" s="31">
        <v>47760</v>
      </c>
      <c r="H882" s="31">
        <v>16530</v>
      </c>
      <c r="I882" s="19">
        <f t="shared" si="124"/>
        <v>31230</v>
      </c>
      <c r="J882" s="20">
        <f t="shared" si="130"/>
        <v>46702530</v>
      </c>
      <c r="K882" s="30" t="s">
        <v>56</v>
      </c>
      <c r="L882" s="32" t="s">
        <v>32</v>
      </c>
      <c r="M882" s="33">
        <v>38</v>
      </c>
      <c r="N882" s="55" t="str">
        <f t="shared" si="132"/>
        <v>T_B</v>
      </c>
      <c r="O882" s="34">
        <v>3524644</v>
      </c>
      <c r="P882" s="27">
        <v>44823</v>
      </c>
      <c r="Q882" s="36">
        <v>0.32222222222222224</v>
      </c>
      <c r="R882" s="37">
        <v>47840</v>
      </c>
      <c r="S882" s="37">
        <v>16430</v>
      </c>
      <c r="T882" s="21">
        <f t="shared" si="125"/>
        <v>31410</v>
      </c>
      <c r="U882" s="22">
        <f t="shared" si="131"/>
        <v>46663660</v>
      </c>
      <c r="V882" s="117" t="s">
        <v>157</v>
      </c>
      <c r="W882" s="118" t="s">
        <v>102</v>
      </c>
      <c r="X882" s="23">
        <f t="shared" si="126"/>
        <v>180</v>
      </c>
      <c r="Y882" s="24">
        <f t="shared" si="127"/>
        <v>5.763688760806916E-3</v>
      </c>
      <c r="Z882" s="25" t="str">
        <f t="shared" si="128"/>
        <v>Descargado</v>
      </c>
      <c r="AA882" s="25">
        <f t="shared" ca="1" si="129"/>
        <v>1.8088078703731298</v>
      </c>
      <c r="AB882" s="52"/>
    </row>
    <row r="883" spans="1:28" x14ac:dyDescent="0.25">
      <c r="A883" s="12">
        <v>877</v>
      </c>
      <c r="B883" s="26">
        <v>21679</v>
      </c>
      <c r="C883" s="27">
        <v>44821</v>
      </c>
      <c r="D883" s="28">
        <v>0.59501157407407412</v>
      </c>
      <c r="E883" s="29" t="s">
        <v>173</v>
      </c>
      <c r="F883" s="30" t="s">
        <v>106</v>
      </c>
      <c r="G883" s="31">
        <v>48240</v>
      </c>
      <c r="H883" s="31">
        <v>17860</v>
      </c>
      <c r="I883" s="19">
        <f t="shared" si="124"/>
        <v>30380</v>
      </c>
      <c r="J883" s="20">
        <f t="shared" si="130"/>
        <v>46732910</v>
      </c>
      <c r="K883" s="30" t="s">
        <v>55</v>
      </c>
      <c r="L883" s="32" t="s">
        <v>32</v>
      </c>
      <c r="M883" s="33">
        <v>39</v>
      </c>
      <c r="N883" s="55" t="str">
        <f t="shared" si="132"/>
        <v>T_A</v>
      </c>
      <c r="O883" s="34">
        <v>3521524</v>
      </c>
      <c r="P883" s="27">
        <v>44822</v>
      </c>
      <c r="Q883" s="36">
        <v>0.33958333333333335</v>
      </c>
      <c r="R883" s="37">
        <v>48120</v>
      </c>
      <c r="S883" s="37">
        <v>17780</v>
      </c>
      <c r="T883" s="21">
        <f t="shared" si="125"/>
        <v>30340</v>
      </c>
      <c r="U883" s="22">
        <f t="shared" si="131"/>
        <v>46694000</v>
      </c>
      <c r="V883" s="117" t="s">
        <v>157</v>
      </c>
      <c r="W883" s="118" t="s">
        <v>102</v>
      </c>
      <c r="X883" s="23">
        <f t="shared" si="126"/>
        <v>-40</v>
      </c>
      <c r="Y883" s="24">
        <f t="shared" si="127"/>
        <v>-1.3166556945358788E-3</v>
      </c>
      <c r="Z883" s="25" t="str">
        <f t="shared" si="128"/>
        <v>Descargado</v>
      </c>
      <c r="AA883" s="25">
        <f t="shared" ca="1" si="129"/>
        <v>0.74457175926363561</v>
      </c>
      <c r="AB883" s="52"/>
    </row>
    <row r="884" spans="1:28" x14ac:dyDescent="0.25">
      <c r="A884" s="12">
        <v>878</v>
      </c>
      <c r="B884" s="26">
        <v>21693</v>
      </c>
      <c r="C884" s="27">
        <v>44821</v>
      </c>
      <c r="D884" s="28">
        <v>0.62597222222222226</v>
      </c>
      <c r="E884" s="29" t="s">
        <v>168</v>
      </c>
      <c r="F884" s="30" t="s">
        <v>106</v>
      </c>
      <c r="G884" s="31">
        <v>48600</v>
      </c>
      <c r="H884" s="31">
        <v>17680</v>
      </c>
      <c r="I884" s="19">
        <f t="shared" si="124"/>
        <v>30920</v>
      </c>
      <c r="J884" s="20">
        <f t="shared" si="130"/>
        <v>46763830</v>
      </c>
      <c r="K884" s="30" t="s">
        <v>55</v>
      </c>
      <c r="L884" s="32" t="s">
        <v>32</v>
      </c>
      <c r="M884" s="33">
        <v>39</v>
      </c>
      <c r="N884" s="55" t="str">
        <f t="shared" si="132"/>
        <v>T_A</v>
      </c>
      <c r="O884" s="34">
        <v>3522044</v>
      </c>
      <c r="P884" s="27">
        <v>44822</v>
      </c>
      <c r="Q884" s="36">
        <v>0.4770833333333333</v>
      </c>
      <c r="R884" s="37">
        <v>48580</v>
      </c>
      <c r="S884" s="37">
        <v>17610</v>
      </c>
      <c r="T884" s="21">
        <f t="shared" si="125"/>
        <v>30970</v>
      </c>
      <c r="U884" s="22">
        <f t="shared" si="131"/>
        <v>46724970</v>
      </c>
      <c r="V884" s="117" t="s">
        <v>157</v>
      </c>
      <c r="W884" s="118" t="s">
        <v>102</v>
      </c>
      <c r="X884" s="23">
        <f t="shared" si="126"/>
        <v>50</v>
      </c>
      <c r="Y884" s="24">
        <f t="shared" si="127"/>
        <v>1.6170763260025874E-3</v>
      </c>
      <c r="Z884" s="25" t="str">
        <f t="shared" si="128"/>
        <v>Descargado</v>
      </c>
      <c r="AA884" s="25">
        <f t="shared" ca="1" si="129"/>
        <v>0.85111111110745696</v>
      </c>
      <c r="AB884" s="52"/>
    </row>
    <row r="885" spans="1:28" x14ac:dyDescent="0.25">
      <c r="A885" s="12">
        <v>879</v>
      </c>
      <c r="B885" s="26">
        <v>21710</v>
      </c>
      <c r="C885" s="27">
        <v>44821</v>
      </c>
      <c r="D885" s="28">
        <v>0.66715277777777782</v>
      </c>
      <c r="E885" s="29" t="s">
        <v>180</v>
      </c>
      <c r="F885" s="30" t="s">
        <v>106</v>
      </c>
      <c r="G885" s="31">
        <v>48320</v>
      </c>
      <c r="H885" s="31">
        <v>17290</v>
      </c>
      <c r="I885" s="19">
        <f t="shared" si="124"/>
        <v>31030</v>
      </c>
      <c r="J885" s="20">
        <f t="shared" si="130"/>
        <v>46794860</v>
      </c>
      <c r="K885" s="30" t="s">
        <v>55</v>
      </c>
      <c r="L885" s="32" t="s">
        <v>32</v>
      </c>
      <c r="M885" s="33">
        <v>39</v>
      </c>
      <c r="N885" s="55" t="str">
        <f t="shared" si="132"/>
        <v>T_A</v>
      </c>
      <c r="O885" s="34">
        <v>3522204</v>
      </c>
      <c r="P885" s="27">
        <v>44822</v>
      </c>
      <c r="Q885" s="36">
        <v>0.50208333333333333</v>
      </c>
      <c r="R885" s="37">
        <v>48220</v>
      </c>
      <c r="S885" s="37">
        <v>17170</v>
      </c>
      <c r="T885" s="21">
        <f t="shared" si="125"/>
        <v>31050</v>
      </c>
      <c r="U885" s="22">
        <f t="shared" si="131"/>
        <v>46756020</v>
      </c>
      <c r="V885" s="117" t="s">
        <v>157</v>
      </c>
      <c r="W885" s="118" t="s">
        <v>102</v>
      </c>
      <c r="X885" s="23">
        <f t="shared" si="126"/>
        <v>20</v>
      </c>
      <c r="Y885" s="24">
        <f t="shared" si="127"/>
        <v>6.4453754431195622E-4</v>
      </c>
      <c r="Z885" s="25" t="str">
        <f t="shared" si="128"/>
        <v>Descargado</v>
      </c>
      <c r="AA885" s="25">
        <f t="shared" ca="1" si="129"/>
        <v>0.83493055555300089</v>
      </c>
      <c r="AB885" s="52"/>
    </row>
    <row r="886" spans="1:28" x14ac:dyDescent="0.25">
      <c r="A886" s="12">
        <v>880</v>
      </c>
      <c r="B886" s="26">
        <v>21725</v>
      </c>
      <c r="C886" s="27">
        <v>44821</v>
      </c>
      <c r="D886" s="28">
        <v>0.70781250000000007</v>
      </c>
      <c r="E886" s="29" t="s">
        <v>341</v>
      </c>
      <c r="F886" s="30" t="s">
        <v>106</v>
      </c>
      <c r="G886" s="31">
        <v>52460</v>
      </c>
      <c r="H886" s="31">
        <v>18520</v>
      </c>
      <c r="I886" s="19">
        <f t="shared" si="124"/>
        <v>33940</v>
      </c>
      <c r="J886" s="20">
        <f t="shared" si="130"/>
        <v>46828800</v>
      </c>
      <c r="K886" s="30" t="s">
        <v>55</v>
      </c>
      <c r="L886" s="32" t="s">
        <v>193</v>
      </c>
      <c r="M886" s="33">
        <v>39</v>
      </c>
      <c r="N886" s="55" t="str">
        <f t="shared" si="132"/>
        <v>T_A</v>
      </c>
      <c r="O886" s="34">
        <v>3521544</v>
      </c>
      <c r="P886" s="27">
        <v>44822</v>
      </c>
      <c r="Q886" s="36">
        <v>0.35138888888888892</v>
      </c>
      <c r="R886" s="37">
        <v>52600</v>
      </c>
      <c r="S886" s="37">
        <v>18630</v>
      </c>
      <c r="T886" s="21">
        <f t="shared" si="125"/>
        <v>33970</v>
      </c>
      <c r="U886" s="22">
        <f t="shared" si="131"/>
        <v>46789990</v>
      </c>
      <c r="V886" s="117" t="s">
        <v>157</v>
      </c>
      <c r="W886" s="118" t="s">
        <v>102</v>
      </c>
      <c r="X886" s="23">
        <f t="shared" si="126"/>
        <v>30</v>
      </c>
      <c r="Y886" s="24">
        <f t="shared" si="127"/>
        <v>8.839127872716559E-4</v>
      </c>
      <c r="Z886" s="25" t="str">
        <f t="shared" si="128"/>
        <v>Descargado</v>
      </c>
      <c r="AA886" s="25">
        <f t="shared" ca="1" si="129"/>
        <v>0.64357638889487134</v>
      </c>
      <c r="AB886" s="52"/>
    </row>
    <row r="887" spans="1:28" x14ac:dyDescent="0.25">
      <c r="A887" s="12">
        <v>881</v>
      </c>
      <c r="B887" s="26">
        <v>21728</v>
      </c>
      <c r="C887" s="27">
        <v>44821</v>
      </c>
      <c r="D887" s="28">
        <v>0.71296296296296291</v>
      </c>
      <c r="E887" s="29" t="s">
        <v>211</v>
      </c>
      <c r="F887" s="30" t="s">
        <v>106</v>
      </c>
      <c r="G887" s="31">
        <v>51500</v>
      </c>
      <c r="H887" s="31">
        <v>17530</v>
      </c>
      <c r="I887" s="19">
        <f t="shared" si="124"/>
        <v>33970</v>
      </c>
      <c r="J887" s="20">
        <f t="shared" si="130"/>
        <v>46862770</v>
      </c>
      <c r="K887" s="30" t="s">
        <v>55</v>
      </c>
      <c r="L887" s="32" t="s">
        <v>193</v>
      </c>
      <c r="M887" s="33">
        <v>39</v>
      </c>
      <c r="N887" s="55" t="str">
        <f t="shared" si="132"/>
        <v>T_A</v>
      </c>
      <c r="O887" s="34">
        <v>3521604</v>
      </c>
      <c r="P887" s="27">
        <v>44822</v>
      </c>
      <c r="Q887" s="36">
        <v>0.375</v>
      </c>
      <c r="R887" s="37">
        <v>51740</v>
      </c>
      <c r="S887" s="37">
        <v>17650</v>
      </c>
      <c r="T887" s="21">
        <f t="shared" si="125"/>
        <v>34090</v>
      </c>
      <c r="U887" s="22">
        <f t="shared" si="131"/>
        <v>46824080</v>
      </c>
      <c r="V887" s="117" t="s">
        <v>157</v>
      </c>
      <c r="W887" s="118" t="s">
        <v>102</v>
      </c>
      <c r="X887" s="23">
        <f t="shared" si="126"/>
        <v>120</v>
      </c>
      <c r="Y887" s="24">
        <f t="shared" si="127"/>
        <v>3.5325287017957019E-3</v>
      </c>
      <c r="Z887" s="25" t="str">
        <f t="shared" si="128"/>
        <v>Descargado</v>
      </c>
      <c r="AA887" s="25">
        <f t="shared" ca="1" si="129"/>
        <v>0.66203703703649808</v>
      </c>
      <c r="AB887" s="52"/>
    </row>
    <row r="888" spans="1:28" x14ac:dyDescent="0.25">
      <c r="A888" s="12">
        <v>882</v>
      </c>
      <c r="B888" s="26">
        <v>21729</v>
      </c>
      <c r="C888" s="27">
        <v>44821</v>
      </c>
      <c r="D888" s="28">
        <v>0.72060185185185188</v>
      </c>
      <c r="E888" s="29" t="s">
        <v>339</v>
      </c>
      <c r="F888" s="30" t="s">
        <v>106</v>
      </c>
      <c r="G888" s="31">
        <v>52180</v>
      </c>
      <c r="H888" s="31">
        <v>17570</v>
      </c>
      <c r="I888" s="19">
        <f t="shared" si="124"/>
        <v>34610</v>
      </c>
      <c r="J888" s="20">
        <f t="shared" si="130"/>
        <v>46897380</v>
      </c>
      <c r="K888" s="30" t="s">
        <v>55</v>
      </c>
      <c r="L888" s="32" t="s">
        <v>193</v>
      </c>
      <c r="M888" s="33">
        <v>39</v>
      </c>
      <c r="N888" s="55" t="str">
        <f t="shared" si="132"/>
        <v>T_A</v>
      </c>
      <c r="O888" s="34">
        <v>3521764</v>
      </c>
      <c r="P888" s="27">
        <v>44822</v>
      </c>
      <c r="Q888" s="36">
        <v>0.4201388888888889</v>
      </c>
      <c r="R888" s="37">
        <v>52480</v>
      </c>
      <c r="S888" s="37">
        <v>17690</v>
      </c>
      <c r="T888" s="21">
        <f t="shared" si="125"/>
        <v>34790</v>
      </c>
      <c r="U888" s="22">
        <f t="shared" si="131"/>
        <v>46858870</v>
      </c>
      <c r="V888" s="117" t="s">
        <v>157</v>
      </c>
      <c r="W888" s="118" t="s">
        <v>102</v>
      </c>
      <c r="X888" s="23">
        <f t="shared" si="126"/>
        <v>180</v>
      </c>
      <c r="Y888" s="24">
        <f t="shared" si="127"/>
        <v>5.2008090147356257E-3</v>
      </c>
      <c r="Z888" s="25" t="str">
        <f t="shared" si="128"/>
        <v>Descargado</v>
      </c>
      <c r="AA888" s="25">
        <f t="shared" ca="1" si="129"/>
        <v>0.69953703703504289</v>
      </c>
      <c r="AB888" s="52"/>
    </row>
    <row r="889" spans="1:28" x14ac:dyDescent="0.25">
      <c r="A889" s="12">
        <v>883</v>
      </c>
      <c r="B889" s="26">
        <v>21740</v>
      </c>
      <c r="C889" s="27">
        <v>44821</v>
      </c>
      <c r="D889" s="28">
        <v>0.73332175925925924</v>
      </c>
      <c r="E889" s="29" t="s">
        <v>166</v>
      </c>
      <c r="F889" s="30" t="s">
        <v>106</v>
      </c>
      <c r="G889" s="31">
        <v>48380</v>
      </c>
      <c r="H889" s="31">
        <v>17390</v>
      </c>
      <c r="I889" s="19">
        <f t="shared" si="124"/>
        <v>30990</v>
      </c>
      <c r="J889" s="20">
        <f t="shared" si="130"/>
        <v>46928370</v>
      </c>
      <c r="K889" s="30" t="s">
        <v>69</v>
      </c>
      <c r="L889" s="32" t="s">
        <v>32</v>
      </c>
      <c r="M889" s="33">
        <v>40</v>
      </c>
      <c r="N889" s="55" t="str">
        <f t="shared" si="132"/>
        <v>T_C</v>
      </c>
      <c r="O889" s="34">
        <v>3522424</v>
      </c>
      <c r="P889" s="27">
        <v>44822</v>
      </c>
      <c r="Q889" s="36">
        <v>0.54999999999999993</v>
      </c>
      <c r="R889" s="37">
        <v>48420</v>
      </c>
      <c r="S889" s="37">
        <v>17270</v>
      </c>
      <c r="T889" s="21">
        <f t="shared" si="125"/>
        <v>31150</v>
      </c>
      <c r="U889" s="22">
        <f t="shared" si="131"/>
        <v>46890020</v>
      </c>
      <c r="V889" s="117" t="s">
        <v>158</v>
      </c>
      <c r="W889" s="118" t="s">
        <v>102</v>
      </c>
      <c r="X889" s="23">
        <f t="shared" si="126"/>
        <v>160</v>
      </c>
      <c r="Y889" s="24">
        <f t="shared" si="127"/>
        <v>5.1629557921910292E-3</v>
      </c>
      <c r="Z889" s="25" t="str">
        <f t="shared" si="128"/>
        <v>Descargado</v>
      </c>
      <c r="AA889" s="25">
        <f t="shared" ca="1" si="129"/>
        <v>0.81667824074247619</v>
      </c>
      <c r="AB889" s="52"/>
    </row>
    <row r="890" spans="1:28" x14ac:dyDescent="0.25">
      <c r="A890" s="12">
        <v>884</v>
      </c>
      <c r="B890" s="26">
        <v>21747</v>
      </c>
      <c r="C890" s="27">
        <v>44821</v>
      </c>
      <c r="D890" s="28">
        <v>0.74004629629629637</v>
      </c>
      <c r="E890" s="29" t="s">
        <v>163</v>
      </c>
      <c r="F890" s="30" t="s">
        <v>106</v>
      </c>
      <c r="G890" s="31">
        <v>47780</v>
      </c>
      <c r="H890" s="31">
        <v>17180</v>
      </c>
      <c r="I890" s="19">
        <f t="shared" si="124"/>
        <v>30600</v>
      </c>
      <c r="J890" s="20">
        <f t="shared" si="130"/>
        <v>46958970</v>
      </c>
      <c r="K890" s="30" t="s">
        <v>69</v>
      </c>
      <c r="L890" s="32" t="s">
        <v>32</v>
      </c>
      <c r="M890" s="33">
        <v>40</v>
      </c>
      <c r="N890" s="55" t="str">
        <f t="shared" si="132"/>
        <v>T_C</v>
      </c>
      <c r="O890" s="34">
        <v>3522484</v>
      </c>
      <c r="P890" s="27">
        <v>44822</v>
      </c>
      <c r="Q890" s="36">
        <v>0.56388888888888888</v>
      </c>
      <c r="R890" s="37">
        <v>47820</v>
      </c>
      <c r="S890" s="37">
        <v>17110</v>
      </c>
      <c r="T890" s="21">
        <f t="shared" si="125"/>
        <v>30710</v>
      </c>
      <c r="U890" s="22">
        <f t="shared" si="131"/>
        <v>46920730</v>
      </c>
      <c r="V890" s="117" t="s">
        <v>158</v>
      </c>
      <c r="W890" s="118" t="s">
        <v>102</v>
      </c>
      <c r="X890" s="23">
        <f t="shared" si="126"/>
        <v>110</v>
      </c>
      <c r="Y890" s="24">
        <f t="shared" si="127"/>
        <v>3.5947712418300652E-3</v>
      </c>
      <c r="Z890" s="25" t="str">
        <f t="shared" si="128"/>
        <v>Descargado</v>
      </c>
      <c r="AA890" s="25">
        <f t="shared" ca="1" si="129"/>
        <v>0.82384259258833481</v>
      </c>
      <c r="AB890" s="52"/>
    </row>
    <row r="891" spans="1:28" x14ac:dyDescent="0.25">
      <c r="A891" s="12">
        <v>885</v>
      </c>
      <c r="B891" s="26">
        <v>21752</v>
      </c>
      <c r="C891" s="27">
        <v>44821</v>
      </c>
      <c r="D891" s="28">
        <v>0.80245370370370372</v>
      </c>
      <c r="E891" s="29" t="s">
        <v>195</v>
      </c>
      <c r="F891" s="30" t="s">
        <v>106</v>
      </c>
      <c r="G891" s="31">
        <v>51780</v>
      </c>
      <c r="H891" s="31">
        <v>17150</v>
      </c>
      <c r="I891" s="19">
        <f t="shared" si="124"/>
        <v>34630</v>
      </c>
      <c r="J891" s="20">
        <f t="shared" si="130"/>
        <v>46993600</v>
      </c>
      <c r="K891" s="30" t="s">
        <v>69</v>
      </c>
      <c r="L891" s="32" t="s">
        <v>193</v>
      </c>
      <c r="M891" s="33">
        <v>40</v>
      </c>
      <c r="N891" s="55" t="str">
        <f t="shared" si="132"/>
        <v>T_C</v>
      </c>
      <c r="O891" s="34">
        <v>3521664</v>
      </c>
      <c r="P891" s="27">
        <v>44822</v>
      </c>
      <c r="Q891" s="36">
        <v>0.38750000000000001</v>
      </c>
      <c r="R891" s="37">
        <v>51780</v>
      </c>
      <c r="S891" s="37">
        <v>17300</v>
      </c>
      <c r="T891" s="21">
        <f t="shared" si="125"/>
        <v>34480</v>
      </c>
      <c r="U891" s="22">
        <f t="shared" si="131"/>
        <v>46955210</v>
      </c>
      <c r="V891" s="117" t="s">
        <v>158</v>
      </c>
      <c r="W891" s="118" t="s">
        <v>102</v>
      </c>
      <c r="X891" s="23">
        <f t="shared" si="126"/>
        <v>-150</v>
      </c>
      <c r="Y891" s="24">
        <f t="shared" si="127"/>
        <v>-4.3315044758879583E-3</v>
      </c>
      <c r="Z891" s="25" t="str">
        <f t="shared" si="128"/>
        <v>Descargado</v>
      </c>
      <c r="AA891" s="25">
        <f t="shared" ca="1" si="129"/>
        <v>0.58504629629169358</v>
      </c>
      <c r="AB891" s="52"/>
    </row>
    <row r="892" spans="1:28" x14ac:dyDescent="0.25">
      <c r="A892" s="12">
        <v>886</v>
      </c>
      <c r="B892" s="26">
        <v>21753</v>
      </c>
      <c r="C892" s="27">
        <v>44821</v>
      </c>
      <c r="D892" s="28">
        <v>0.81961805555555556</v>
      </c>
      <c r="E892" s="29" t="s">
        <v>315</v>
      </c>
      <c r="F892" s="30" t="s">
        <v>106</v>
      </c>
      <c r="G892" s="31">
        <v>52160</v>
      </c>
      <c r="H892" s="31">
        <v>17350</v>
      </c>
      <c r="I892" s="19">
        <f t="shared" si="124"/>
        <v>34810</v>
      </c>
      <c r="J892" s="20">
        <f t="shared" si="130"/>
        <v>47028410</v>
      </c>
      <c r="K892" s="30" t="s">
        <v>69</v>
      </c>
      <c r="L892" s="32" t="s">
        <v>193</v>
      </c>
      <c r="M892" s="33">
        <v>40</v>
      </c>
      <c r="N892" s="55" t="str">
        <f t="shared" si="132"/>
        <v>T_C</v>
      </c>
      <c r="O892" s="34">
        <v>3521784</v>
      </c>
      <c r="P892" s="27">
        <v>44822</v>
      </c>
      <c r="Q892" s="36">
        <v>0.42638888888888887</v>
      </c>
      <c r="R892" s="37">
        <v>51960</v>
      </c>
      <c r="S892" s="37">
        <v>17260</v>
      </c>
      <c r="T892" s="21">
        <f t="shared" si="125"/>
        <v>34700</v>
      </c>
      <c r="U892" s="22">
        <f t="shared" si="131"/>
        <v>46989910</v>
      </c>
      <c r="V892" s="117" t="s">
        <v>158</v>
      </c>
      <c r="W892" s="118" t="s">
        <v>102</v>
      </c>
      <c r="X892" s="23">
        <f t="shared" si="126"/>
        <v>-110</v>
      </c>
      <c r="Y892" s="24">
        <f t="shared" si="127"/>
        <v>-3.1600114909508762E-3</v>
      </c>
      <c r="Z892" s="25" t="str">
        <f t="shared" si="128"/>
        <v>Descargado</v>
      </c>
      <c r="AA892" s="25">
        <f t="shared" ca="1" si="129"/>
        <v>0.60677083333575865</v>
      </c>
      <c r="AB892" s="52"/>
    </row>
    <row r="893" spans="1:28" x14ac:dyDescent="0.25">
      <c r="A893" s="12">
        <v>887</v>
      </c>
      <c r="B893" s="26">
        <v>21754</v>
      </c>
      <c r="C893" s="27">
        <v>44821</v>
      </c>
      <c r="D893" s="28">
        <v>0.83045138888888881</v>
      </c>
      <c r="E893" s="29" t="s">
        <v>144</v>
      </c>
      <c r="F893" s="30" t="s">
        <v>106</v>
      </c>
      <c r="G893" s="31">
        <v>47840</v>
      </c>
      <c r="H893" s="31">
        <v>17280</v>
      </c>
      <c r="I893" s="19">
        <f t="shared" si="124"/>
        <v>30560</v>
      </c>
      <c r="J893" s="20">
        <f t="shared" si="130"/>
        <v>47058970</v>
      </c>
      <c r="K893" s="30" t="s">
        <v>69</v>
      </c>
      <c r="L893" s="32" t="s">
        <v>32</v>
      </c>
      <c r="M893" s="33">
        <v>40</v>
      </c>
      <c r="N893" s="55" t="str">
        <f t="shared" si="132"/>
        <v>T_C</v>
      </c>
      <c r="O893" s="34">
        <v>3522444</v>
      </c>
      <c r="P893" s="27">
        <v>44822</v>
      </c>
      <c r="Q893" s="36">
        <v>0.5541666666666667</v>
      </c>
      <c r="R893" s="37">
        <v>47740</v>
      </c>
      <c r="S893" s="37">
        <v>17310</v>
      </c>
      <c r="T893" s="21">
        <f t="shared" si="125"/>
        <v>30430</v>
      </c>
      <c r="U893" s="22">
        <f t="shared" si="131"/>
        <v>47020340</v>
      </c>
      <c r="V893" s="117" t="s">
        <v>158</v>
      </c>
      <c r="W893" s="118" t="s">
        <v>102</v>
      </c>
      <c r="X893" s="23">
        <f t="shared" si="126"/>
        <v>-130</v>
      </c>
      <c r="Y893" s="24">
        <f t="shared" si="127"/>
        <v>-4.2539267015706808E-3</v>
      </c>
      <c r="Z893" s="25" t="str">
        <f t="shared" si="128"/>
        <v>Descargado</v>
      </c>
      <c r="AA893" s="25">
        <f t="shared" ca="1" si="129"/>
        <v>0.72371527778159361</v>
      </c>
      <c r="AB893" s="52"/>
    </row>
    <row r="894" spans="1:28" x14ac:dyDescent="0.25">
      <c r="A894" s="12">
        <v>888</v>
      </c>
      <c r="B894" s="26">
        <v>21758</v>
      </c>
      <c r="C894" s="27">
        <v>44821</v>
      </c>
      <c r="D894" s="28">
        <v>0.85917824074074067</v>
      </c>
      <c r="E894" s="29" t="s">
        <v>278</v>
      </c>
      <c r="F894" s="30" t="s">
        <v>106</v>
      </c>
      <c r="G894" s="31">
        <v>51000</v>
      </c>
      <c r="H894" s="31">
        <v>17340</v>
      </c>
      <c r="I894" s="19">
        <f t="shared" si="124"/>
        <v>33660</v>
      </c>
      <c r="J894" s="20">
        <f t="shared" si="130"/>
        <v>47092630</v>
      </c>
      <c r="K894" s="30" t="s">
        <v>56</v>
      </c>
      <c r="L894" s="32" t="s">
        <v>25</v>
      </c>
      <c r="M894" s="33">
        <v>38</v>
      </c>
      <c r="N894" s="55" t="str">
        <f t="shared" si="132"/>
        <v>T_B</v>
      </c>
      <c r="O894" s="34">
        <v>3522644</v>
      </c>
      <c r="P894" s="27">
        <v>44822</v>
      </c>
      <c r="Q894" s="36">
        <v>0.58263888888888882</v>
      </c>
      <c r="R894" s="37">
        <v>50780</v>
      </c>
      <c r="S894" s="37">
        <v>17270</v>
      </c>
      <c r="T894" s="21">
        <f t="shared" si="125"/>
        <v>33510</v>
      </c>
      <c r="U894" s="22">
        <f t="shared" si="131"/>
        <v>47053850</v>
      </c>
      <c r="V894" s="117" t="s">
        <v>157</v>
      </c>
      <c r="W894" s="118" t="s">
        <v>102</v>
      </c>
      <c r="X894" s="23">
        <f t="shared" si="126"/>
        <v>-150</v>
      </c>
      <c r="Y894" s="24">
        <f t="shared" si="127"/>
        <v>-4.4563279857397506E-3</v>
      </c>
      <c r="Z894" s="25" t="str">
        <f t="shared" si="128"/>
        <v>Descargado</v>
      </c>
      <c r="AA894" s="25">
        <f t="shared" ca="1" si="129"/>
        <v>0.72346064815064892</v>
      </c>
      <c r="AB894" s="52"/>
    </row>
    <row r="895" spans="1:28" x14ac:dyDescent="0.25">
      <c r="A895" s="12">
        <v>889</v>
      </c>
      <c r="B895" s="26">
        <v>21759</v>
      </c>
      <c r="C895" s="27">
        <v>44821</v>
      </c>
      <c r="D895" s="28">
        <v>0.8740162037037037</v>
      </c>
      <c r="E895" s="29" t="s">
        <v>236</v>
      </c>
      <c r="F895" s="30" t="s">
        <v>106</v>
      </c>
      <c r="G895" s="31">
        <v>47520</v>
      </c>
      <c r="H895" s="31">
        <v>17510</v>
      </c>
      <c r="I895" s="19">
        <f t="shared" si="124"/>
        <v>30010</v>
      </c>
      <c r="J895" s="20">
        <f t="shared" si="130"/>
        <v>47122640</v>
      </c>
      <c r="K895" s="30" t="s">
        <v>56</v>
      </c>
      <c r="L895" s="32" t="s">
        <v>32</v>
      </c>
      <c r="M895" s="33">
        <v>38</v>
      </c>
      <c r="N895" s="55" t="str">
        <f t="shared" si="132"/>
        <v>T_B</v>
      </c>
      <c r="O895" s="34">
        <v>3523564</v>
      </c>
      <c r="P895" s="27">
        <v>44822</v>
      </c>
      <c r="Q895" s="36">
        <v>0.70972222222222225</v>
      </c>
      <c r="R895" s="37">
        <v>47380</v>
      </c>
      <c r="S895" s="37">
        <v>17510</v>
      </c>
      <c r="T895" s="21">
        <f t="shared" si="125"/>
        <v>29870</v>
      </c>
      <c r="U895" s="22">
        <f t="shared" si="131"/>
        <v>47083720</v>
      </c>
      <c r="V895" s="117" t="s">
        <v>157</v>
      </c>
      <c r="W895" s="118" t="s">
        <v>102</v>
      </c>
      <c r="X895" s="23">
        <f t="shared" si="126"/>
        <v>-140</v>
      </c>
      <c r="Y895" s="24">
        <f t="shared" si="127"/>
        <v>-4.6651116294568473E-3</v>
      </c>
      <c r="Z895" s="25" t="str">
        <f t="shared" si="128"/>
        <v>Descargado</v>
      </c>
      <c r="AA895" s="25">
        <f t="shared" ca="1" si="129"/>
        <v>0.83570601851533866</v>
      </c>
      <c r="AB895" s="52"/>
    </row>
    <row r="896" spans="1:28" x14ac:dyDescent="0.25">
      <c r="A896" s="12">
        <v>890</v>
      </c>
      <c r="B896" s="26">
        <v>21761</v>
      </c>
      <c r="C896" s="27">
        <v>44821</v>
      </c>
      <c r="D896" s="28">
        <v>0.88292824074074072</v>
      </c>
      <c r="E896" s="29" t="s">
        <v>178</v>
      </c>
      <c r="F896" s="30" t="s">
        <v>106</v>
      </c>
      <c r="G896" s="31">
        <v>48860</v>
      </c>
      <c r="H896" s="31">
        <v>17710</v>
      </c>
      <c r="I896" s="19">
        <f t="shared" si="124"/>
        <v>31150</v>
      </c>
      <c r="J896" s="20">
        <f t="shared" si="130"/>
        <v>47153790</v>
      </c>
      <c r="K896" s="30" t="s">
        <v>56</v>
      </c>
      <c r="L896" s="32" t="s">
        <v>32</v>
      </c>
      <c r="M896" s="33">
        <v>38</v>
      </c>
      <c r="N896" s="55" t="str">
        <f t="shared" si="132"/>
        <v>T_B</v>
      </c>
      <c r="O896" s="34">
        <v>3523524</v>
      </c>
      <c r="P896" s="27">
        <v>44822</v>
      </c>
      <c r="Q896" s="36">
        <v>0.70486111111111116</v>
      </c>
      <c r="R896" s="37">
        <v>48880</v>
      </c>
      <c r="S896" s="37">
        <v>17460</v>
      </c>
      <c r="T896" s="21">
        <f t="shared" si="125"/>
        <v>31420</v>
      </c>
      <c r="U896" s="22">
        <f t="shared" si="131"/>
        <v>47115140</v>
      </c>
      <c r="V896" s="117" t="s">
        <v>157</v>
      </c>
      <c r="W896" s="118" t="s">
        <v>102</v>
      </c>
      <c r="X896" s="23">
        <f t="shared" si="126"/>
        <v>270</v>
      </c>
      <c r="Y896" s="24">
        <f t="shared" si="127"/>
        <v>8.6677367576243978E-3</v>
      </c>
      <c r="Z896" s="25" t="str">
        <f t="shared" si="128"/>
        <v>Descargado</v>
      </c>
      <c r="AA896" s="25">
        <f t="shared" ca="1" si="129"/>
        <v>0.82193287037080154</v>
      </c>
      <c r="AB896" s="52"/>
    </row>
    <row r="897" spans="1:28" x14ac:dyDescent="0.25">
      <c r="A897" s="12">
        <v>891</v>
      </c>
      <c r="B897" s="26">
        <v>21762</v>
      </c>
      <c r="C897" s="27">
        <v>44821</v>
      </c>
      <c r="D897" s="28">
        <v>0.88916666666666666</v>
      </c>
      <c r="E897" s="29" t="s">
        <v>370</v>
      </c>
      <c r="F897" s="30" t="s">
        <v>106</v>
      </c>
      <c r="G897" s="31">
        <v>51620</v>
      </c>
      <c r="H897" s="31">
        <v>18550</v>
      </c>
      <c r="I897" s="19">
        <f t="shared" si="124"/>
        <v>33070</v>
      </c>
      <c r="J897" s="20">
        <f t="shared" si="130"/>
        <v>47186860</v>
      </c>
      <c r="K897" s="30" t="s">
        <v>56</v>
      </c>
      <c r="L897" s="32" t="s">
        <v>25</v>
      </c>
      <c r="M897" s="33">
        <v>38</v>
      </c>
      <c r="N897" s="55" t="str">
        <f t="shared" si="132"/>
        <v>T_B</v>
      </c>
      <c r="O897" s="34">
        <v>3522284</v>
      </c>
      <c r="P897" s="27">
        <v>44822</v>
      </c>
      <c r="Q897" s="36">
        <v>0.53194444444444444</v>
      </c>
      <c r="R897" s="37">
        <v>51500</v>
      </c>
      <c r="S897" s="37">
        <v>18490</v>
      </c>
      <c r="T897" s="21">
        <f t="shared" si="125"/>
        <v>33010</v>
      </c>
      <c r="U897" s="22">
        <f t="shared" si="131"/>
        <v>47148150</v>
      </c>
      <c r="V897" s="117" t="s">
        <v>157</v>
      </c>
      <c r="W897" s="118" t="s">
        <v>102</v>
      </c>
      <c r="X897" s="23">
        <f t="shared" si="126"/>
        <v>-60</v>
      </c>
      <c r="Y897" s="24">
        <f t="shared" si="127"/>
        <v>-1.8143332325370426E-3</v>
      </c>
      <c r="Z897" s="25" t="str">
        <f t="shared" si="128"/>
        <v>Descargado</v>
      </c>
      <c r="AA897" s="25">
        <f t="shared" ca="1" si="129"/>
        <v>0.64277777777897427</v>
      </c>
      <c r="AB897" s="52"/>
    </row>
    <row r="898" spans="1:28" x14ac:dyDescent="0.25">
      <c r="A898" s="12">
        <v>892</v>
      </c>
      <c r="B898" s="26">
        <v>21764</v>
      </c>
      <c r="C898" s="27">
        <v>44821</v>
      </c>
      <c r="D898" s="28">
        <v>0.94883101851851848</v>
      </c>
      <c r="E898" s="29" t="s">
        <v>366</v>
      </c>
      <c r="F898" s="30" t="s">
        <v>106</v>
      </c>
      <c r="G898" s="31">
        <v>48740</v>
      </c>
      <c r="H898" s="31">
        <v>17590</v>
      </c>
      <c r="I898" s="19">
        <f t="shared" si="124"/>
        <v>31150</v>
      </c>
      <c r="J898" s="20">
        <f t="shared" si="130"/>
        <v>47218010</v>
      </c>
      <c r="K898" s="30" t="s">
        <v>69</v>
      </c>
      <c r="L898" s="32" t="s">
        <v>32</v>
      </c>
      <c r="M898" s="33">
        <v>40</v>
      </c>
      <c r="N898" s="55" t="str">
        <f t="shared" si="132"/>
        <v>T_C</v>
      </c>
      <c r="O898" s="34">
        <v>3524104</v>
      </c>
      <c r="P898" s="27">
        <v>44822</v>
      </c>
      <c r="Q898" s="36">
        <v>0.76250000000000007</v>
      </c>
      <c r="R898" s="37">
        <v>48880</v>
      </c>
      <c r="S898" s="37">
        <v>17690</v>
      </c>
      <c r="T898" s="21">
        <f t="shared" si="125"/>
        <v>31190</v>
      </c>
      <c r="U898" s="22">
        <f t="shared" si="131"/>
        <v>47179340</v>
      </c>
      <c r="V898" s="117" t="s">
        <v>158</v>
      </c>
      <c r="W898" s="118" t="s">
        <v>102</v>
      </c>
      <c r="X898" s="23">
        <f t="shared" si="126"/>
        <v>40</v>
      </c>
      <c r="Y898" s="24">
        <f t="shared" si="127"/>
        <v>1.2841091492776886E-3</v>
      </c>
      <c r="Z898" s="25" t="str">
        <f t="shared" si="128"/>
        <v>Descargado</v>
      </c>
      <c r="AA898" s="25">
        <f t="shared" ca="1" si="129"/>
        <v>0.8136689814782585</v>
      </c>
      <c r="AB898" s="52"/>
    </row>
    <row r="899" spans="1:28" x14ac:dyDescent="0.25">
      <c r="A899" s="12">
        <v>893</v>
      </c>
      <c r="B899" s="26">
        <v>21765</v>
      </c>
      <c r="C899" s="27">
        <v>44821</v>
      </c>
      <c r="D899" s="28">
        <v>0.95356481481481481</v>
      </c>
      <c r="E899" s="29" t="s">
        <v>200</v>
      </c>
      <c r="F899" s="30" t="s">
        <v>106</v>
      </c>
      <c r="G899" s="31">
        <v>48500</v>
      </c>
      <c r="H899" s="31">
        <v>18000</v>
      </c>
      <c r="I899" s="19">
        <f t="shared" si="124"/>
        <v>30500</v>
      </c>
      <c r="J899" s="20">
        <f t="shared" si="130"/>
        <v>47248510</v>
      </c>
      <c r="K899" s="30" t="s">
        <v>56</v>
      </c>
      <c r="L899" s="32" t="s">
        <v>32</v>
      </c>
      <c r="M899" s="33">
        <v>38</v>
      </c>
      <c r="N899" s="55" t="str">
        <f t="shared" si="132"/>
        <v>T_B</v>
      </c>
      <c r="O899" s="34">
        <v>3522544</v>
      </c>
      <c r="P899" s="27">
        <v>44822</v>
      </c>
      <c r="Q899" s="36">
        <v>0.56874999999999998</v>
      </c>
      <c r="R899" s="37">
        <v>48460</v>
      </c>
      <c r="S899" s="37">
        <v>17830</v>
      </c>
      <c r="T899" s="21">
        <f t="shared" si="125"/>
        <v>30630</v>
      </c>
      <c r="U899" s="22">
        <f t="shared" si="131"/>
        <v>47209970</v>
      </c>
      <c r="V899" s="117" t="s">
        <v>157</v>
      </c>
      <c r="W899" s="118" t="s">
        <v>102</v>
      </c>
      <c r="X899" s="23">
        <f t="shared" si="126"/>
        <v>130</v>
      </c>
      <c r="Y899" s="24">
        <f t="shared" si="127"/>
        <v>4.2622950819672135E-3</v>
      </c>
      <c r="Z899" s="25" t="str">
        <f t="shared" si="128"/>
        <v>Descargado</v>
      </c>
      <c r="AA899" s="25">
        <f t="shared" ca="1" si="129"/>
        <v>0.61518518518278142</v>
      </c>
      <c r="AB899" s="52"/>
    </row>
    <row r="900" spans="1:28" x14ac:dyDescent="0.25">
      <c r="A900" s="12">
        <v>894</v>
      </c>
      <c r="B900" s="26">
        <v>21766</v>
      </c>
      <c r="C900" s="27">
        <v>44821</v>
      </c>
      <c r="D900" s="28">
        <v>0.97335648148148157</v>
      </c>
      <c r="E900" s="29" t="s">
        <v>179</v>
      </c>
      <c r="F900" s="30" t="s">
        <v>106</v>
      </c>
      <c r="G900" s="31">
        <v>48920</v>
      </c>
      <c r="H900" s="31">
        <v>17220</v>
      </c>
      <c r="I900" s="19">
        <f t="shared" si="124"/>
        <v>31700</v>
      </c>
      <c r="J900" s="20">
        <f t="shared" si="130"/>
        <v>47280210</v>
      </c>
      <c r="K900" s="30" t="s">
        <v>56</v>
      </c>
      <c r="L900" s="32" t="s">
        <v>32</v>
      </c>
      <c r="M900" s="33">
        <v>38</v>
      </c>
      <c r="N900" s="55" t="str">
        <f t="shared" si="132"/>
        <v>T_B</v>
      </c>
      <c r="O900" s="34">
        <v>3522145</v>
      </c>
      <c r="P900" s="27">
        <v>44822</v>
      </c>
      <c r="Q900" s="36">
        <v>0.49374999999999997</v>
      </c>
      <c r="R900" s="37">
        <v>48780</v>
      </c>
      <c r="S900" s="37">
        <v>17090</v>
      </c>
      <c r="T900" s="21">
        <f t="shared" si="125"/>
        <v>31690</v>
      </c>
      <c r="U900" s="22">
        <f t="shared" si="131"/>
        <v>47241660</v>
      </c>
      <c r="V900" s="117" t="s">
        <v>157</v>
      </c>
      <c r="W900" s="118" t="s">
        <v>102</v>
      </c>
      <c r="X900" s="23">
        <f t="shared" si="126"/>
        <v>-10</v>
      </c>
      <c r="Y900" s="24">
        <f t="shared" si="127"/>
        <v>-3.1545741324921138E-4</v>
      </c>
      <c r="Z900" s="25" t="str">
        <f t="shared" si="128"/>
        <v>Descargado</v>
      </c>
      <c r="AA900" s="25">
        <f t="shared" ca="1" si="129"/>
        <v>0.52039351851999527</v>
      </c>
      <c r="AB900" s="52"/>
    </row>
    <row r="901" spans="1:28" x14ac:dyDescent="0.25">
      <c r="A901" s="12">
        <v>895</v>
      </c>
      <c r="B901" s="26">
        <v>21767</v>
      </c>
      <c r="C901" s="27">
        <v>44821</v>
      </c>
      <c r="D901" s="28">
        <v>0.97756944444444438</v>
      </c>
      <c r="E901" s="29" t="s">
        <v>141</v>
      </c>
      <c r="F901" s="30" t="s">
        <v>106</v>
      </c>
      <c r="G901" s="31">
        <v>48760</v>
      </c>
      <c r="H901" s="31">
        <v>17620</v>
      </c>
      <c r="I901" s="19">
        <f t="shared" si="124"/>
        <v>31140</v>
      </c>
      <c r="J901" s="20">
        <f t="shared" si="130"/>
        <v>47311350</v>
      </c>
      <c r="K901" s="30" t="s">
        <v>56</v>
      </c>
      <c r="L901" s="32" t="s">
        <v>32</v>
      </c>
      <c r="M901" s="33">
        <v>38</v>
      </c>
      <c r="N901" s="55" t="str">
        <f t="shared" si="132"/>
        <v>T_B</v>
      </c>
      <c r="O901" s="34">
        <v>3524485</v>
      </c>
      <c r="P901" s="27">
        <v>44822</v>
      </c>
      <c r="Q901" s="36">
        <v>0.77500000000000002</v>
      </c>
      <c r="R901" s="37">
        <v>48880</v>
      </c>
      <c r="S901" s="37">
        <v>17720</v>
      </c>
      <c r="T901" s="21">
        <f t="shared" si="125"/>
        <v>31160</v>
      </c>
      <c r="U901" s="22">
        <f t="shared" si="131"/>
        <v>47272820</v>
      </c>
      <c r="V901" s="117" t="s">
        <v>157</v>
      </c>
      <c r="W901" s="118" t="s">
        <v>102</v>
      </c>
      <c r="X901" s="23">
        <f t="shared" si="126"/>
        <v>20</v>
      </c>
      <c r="Y901" s="24">
        <f t="shared" si="127"/>
        <v>6.4226075786769424E-4</v>
      </c>
      <c r="Z901" s="25" t="str">
        <f t="shared" si="128"/>
        <v>Descargado</v>
      </c>
      <c r="AA901" s="25">
        <f t="shared" ca="1" si="129"/>
        <v>0.79743055555445608</v>
      </c>
      <c r="AB901" s="52"/>
    </row>
    <row r="902" spans="1:28" x14ac:dyDescent="0.25">
      <c r="A902" s="12">
        <v>896</v>
      </c>
      <c r="B902" s="26">
        <v>21769</v>
      </c>
      <c r="C902" s="27">
        <v>44822</v>
      </c>
      <c r="D902" s="28">
        <v>9.1527777777777777E-2</v>
      </c>
      <c r="E902" s="29" t="s">
        <v>273</v>
      </c>
      <c r="F902" s="30" t="s">
        <v>106</v>
      </c>
      <c r="G902" s="31">
        <v>52120</v>
      </c>
      <c r="H902" s="31">
        <v>17850</v>
      </c>
      <c r="I902" s="19">
        <f t="shared" ref="I902:I965" si="133">IF(U902=0,0,(G902-H902))</f>
        <v>34270</v>
      </c>
      <c r="J902" s="20">
        <f t="shared" si="130"/>
        <v>47345620</v>
      </c>
      <c r="K902" s="30" t="s">
        <v>55</v>
      </c>
      <c r="L902" s="32" t="s">
        <v>33</v>
      </c>
      <c r="M902" s="33">
        <v>39</v>
      </c>
      <c r="N902" s="55" t="str">
        <f t="shared" si="132"/>
        <v>T_A</v>
      </c>
      <c r="O902" s="34">
        <v>3523984</v>
      </c>
      <c r="P902" s="27">
        <v>44822</v>
      </c>
      <c r="Q902" s="36">
        <v>0.74513888888888891</v>
      </c>
      <c r="R902" s="31">
        <v>52200</v>
      </c>
      <c r="S902" s="37">
        <v>17930</v>
      </c>
      <c r="T902" s="21">
        <f t="shared" ref="T902:T965" si="134">R902-S902</f>
        <v>34270</v>
      </c>
      <c r="U902" s="22">
        <f t="shared" si="131"/>
        <v>47307090</v>
      </c>
      <c r="V902" s="117" t="s">
        <v>157</v>
      </c>
      <c r="W902" s="118" t="s">
        <v>102</v>
      </c>
      <c r="X902" s="23">
        <f t="shared" ref="X902:X965" si="135">IF(T902&gt;0,IF((T902-I902)=0,0.00001,(T902-I902)),0)</f>
        <v>1.0000000000000001E-5</v>
      </c>
      <c r="Y902" s="24">
        <f t="shared" ref="Y902:Y965" si="136">(T902-I902)/I902</f>
        <v>0</v>
      </c>
      <c r="Z902" s="25" t="str">
        <f t="shared" ref="Z902:Z965" si="137">IF(E902&gt;0,IF((P902+Q902)&gt;0,"Descargado","En Transito"),"")</f>
        <v>Descargado</v>
      </c>
      <c r="AA902" s="25">
        <f t="shared" ref="AA902:AA965" ca="1" si="138">IF(E902&gt;0,IF(P902=0,((NOW())-(C902+D902)),((P902+Q902)-(C902+D902))),"")</f>
        <v>0.65361111111269565</v>
      </c>
      <c r="AB902" s="52"/>
    </row>
    <row r="903" spans="1:28" x14ac:dyDescent="0.25">
      <c r="A903" s="12">
        <v>897</v>
      </c>
      <c r="B903" s="26">
        <v>21770</v>
      </c>
      <c r="C903" s="27">
        <v>44822</v>
      </c>
      <c r="D903" s="28">
        <v>0.18201388888888889</v>
      </c>
      <c r="E903" s="29" t="s">
        <v>137</v>
      </c>
      <c r="F903" s="30" t="s">
        <v>106</v>
      </c>
      <c r="G903" s="31">
        <v>48220</v>
      </c>
      <c r="H903" s="31">
        <v>17840</v>
      </c>
      <c r="I903" s="19">
        <f t="shared" si="133"/>
        <v>30380</v>
      </c>
      <c r="J903" s="20">
        <f t="shared" ref="J903:J966" si="139">IF(I903&gt;0,(I903+J902),0)</f>
        <v>47376000</v>
      </c>
      <c r="K903" s="30" t="s">
        <v>56</v>
      </c>
      <c r="L903" s="32" t="s">
        <v>32</v>
      </c>
      <c r="M903" s="33">
        <v>38</v>
      </c>
      <c r="N903" s="55" t="str">
        <f t="shared" si="132"/>
        <v>T_B</v>
      </c>
      <c r="O903" s="34">
        <v>3522844</v>
      </c>
      <c r="P903" s="27">
        <v>44822</v>
      </c>
      <c r="Q903" s="36">
        <v>0.60763888888888895</v>
      </c>
      <c r="R903" s="37">
        <v>48100</v>
      </c>
      <c r="S903" s="37">
        <v>17740</v>
      </c>
      <c r="T903" s="21">
        <f t="shared" si="134"/>
        <v>30360</v>
      </c>
      <c r="U903" s="22">
        <f t="shared" ref="U903:U966" si="140">IF(T903&gt;0,(T903+U902),0)</f>
        <v>47337450</v>
      </c>
      <c r="V903" s="117" t="s">
        <v>157</v>
      </c>
      <c r="W903" s="118" t="s">
        <v>102</v>
      </c>
      <c r="X903" s="23">
        <f t="shared" si="135"/>
        <v>-20</v>
      </c>
      <c r="Y903" s="24">
        <f t="shared" si="136"/>
        <v>-6.583278472679394E-4</v>
      </c>
      <c r="Z903" s="25" t="str">
        <f t="shared" si="137"/>
        <v>Descargado</v>
      </c>
      <c r="AA903" s="25">
        <f t="shared" ca="1" si="138"/>
        <v>0.42562500000349246</v>
      </c>
      <c r="AB903" s="52"/>
    </row>
    <row r="904" spans="1:28" x14ac:dyDescent="0.25">
      <c r="A904" s="12">
        <v>898</v>
      </c>
      <c r="B904" s="26">
        <v>21771</v>
      </c>
      <c r="C904" s="27">
        <v>44822</v>
      </c>
      <c r="D904" s="28">
        <v>0.17994212962962963</v>
      </c>
      <c r="E904" s="29" t="s">
        <v>190</v>
      </c>
      <c r="F904" s="30" t="s">
        <v>106</v>
      </c>
      <c r="G904" s="31">
        <v>52220</v>
      </c>
      <c r="H904" s="31">
        <v>18840</v>
      </c>
      <c r="I904" s="19">
        <f t="shared" si="133"/>
        <v>33380</v>
      </c>
      <c r="J904" s="20">
        <f t="shared" si="139"/>
        <v>47409380</v>
      </c>
      <c r="K904" s="30" t="s">
        <v>55</v>
      </c>
      <c r="L904" s="32" t="s">
        <v>33</v>
      </c>
      <c r="M904" s="33">
        <v>39</v>
      </c>
      <c r="N904" s="55" t="str">
        <f t="shared" si="132"/>
        <v>T_A</v>
      </c>
      <c r="O904" s="34">
        <v>3524704</v>
      </c>
      <c r="P904" s="27">
        <v>44823</v>
      </c>
      <c r="Q904" s="36">
        <v>0.32708333333333334</v>
      </c>
      <c r="R904" s="37">
        <v>52220</v>
      </c>
      <c r="S904" s="37">
        <v>18750</v>
      </c>
      <c r="T904" s="21">
        <f t="shared" si="134"/>
        <v>33470</v>
      </c>
      <c r="U904" s="22">
        <f t="shared" si="140"/>
        <v>47370920</v>
      </c>
      <c r="V904" s="117" t="s">
        <v>157</v>
      </c>
      <c r="W904" s="118" t="s">
        <v>102</v>
      </c>
      <c r="X904" s="23">
        <f t="shared" si="135"/>
        <v>90</v>
      </c>
      <c r="Y904" s="24">
        <f t="shared" si="136"/>
        <v>2.6962252846015576E-3</v>
      </c>
      <c r="Z904" s="25" t="str">
        <f t="shared" si="137"/>
        <v>Descargado</v>
      </c>
      <c r="AA904" s="25">
        <f t="shared" ca="1" si="138"/>
        <v>1.1471412036989932</v>
      </c>
      <c r="AB904" s="52"/>
    </row>
    <row r="905" spans="1:28" x14ac:dyDescent="0.25">
      <c r="A905" s="12">
        <v>899</v>
      </c>
      <c r="B905" s="26">
        <v>21772</v>
      </c>
      <c r="C905" s="27">
        <v>44822</v>
      </c>
      <c r="D905" s="28">
        <v>0.20136574074074076</v>
      </c>
      <c r="E905" s="29" t="s">
        <v>164</v>
      </c>
      <c r="F905" s="30" t="s">
        <v>106</v>
      </c>
      <c r="G905" s="31">
        <v>48360</v>
      </c>
      <c r="H905" s="31">
        <v>17280</v>
      </c>
      <c r="I905" s="19">
        <f t="shared" si="133"/>
        <v>31080</v>
      </c>
      <c r="J905" s="20">
        <f t="shared" si="139"/>
        <v>47440460</v>
      </c>
      <c r="K905" s="30" t="s">
        <v>56</v>
      </c>
      <c r="L905" s="32" t="s">
        <v>32</v>
      </c>
      <c r="M905" s="33">
        <v>38</v>
      </c>
      <c r="N905" s="55" t="str">
        <f t="shared" ref="N905:N968" si="141">IF(R905=0,"",IF(K905="0X50  MM T 2","T_B",IF(K905="0X50  MM T 1","T_A",IF(K905="TERMICO 0X50","T_CMAX",IF(K905="0X50  MM T 4","T_D",IF(K905="0X50  MM T 3","T_C",IF(K905="0X12  MM T 1","T_A1",IF(K905="0X50 MM","CNR",""))))))))</f>
        <v>T_B</v>
      </c>
      <c r="O905" s="34">
        <v>3523004</v>
      </c>
      <c r="P905" s="27">
        <v>44822</v>
      </c>
      <c r="Q905" s="36">
        <v>0.62638888888888888</v>
      </c>
      <c r="R905" s="37">
        <v>48220</v>
      </c>
      <c r="S905" s="37">
        <v>17140</v>
      </c>
      <c r="T905" s="21">
        <f t="shared" si="134"/>
        <v>31080</v>
      </c>
      <c r="U905" s="22">
        <f t="shared" si="140"/>
        <v>47402000</v>
      </c>
      <c r="V905" s="117" t="s">
        <v>157</v>
      </c>
      <c r="W905" s="118" t="s">
        <v>102</v>
      </c>
      <c r="X905" s="23">
        <f t="shared" si="135"/>
        <v>1.0000000000000001E-5</v>
      </c>
      <c r="Y905" s="24">
        <f t="shared" si="136"/>
        <v>0</v>
      </c>
      <c r="Z905" s="25" t="str">
        <f t="shared" si="137"/>
        <v>Descargado</v>
      </c>
      <c r="AA905" s="25">
        <f t="shared" ca="1" si="138"/>
        <v>0.42502314814191777</v>
      </c>
      <c r="AB905" s="52"/>
    </row>
    <row r="906" spans="1:28" x14ac:dyDescent="0.25">
      <c r="A906" s="12">
        <v>900</v>
      </c>
      <c r="B906" s="26">
        <v>21773</v>
      </c>
      <c r="C906" s="27">
        <v>44822</v>
      </c>
      <c r="D906" s="28">
        <v>0.2189699074074074</v>
      </c>
      <c r="E906" s="29" t="s">
        <v>151</v>
      </c>
      <c r="F906" s="30" t="s">
        <v>106</v>
      </c>
      <c r="G906" s="31">
        <v>48260</v>
      </c>
      <c r="H906" s="31">
        <v>17140</v>
      </c>
      <c r="I906" s="19">
        <f t="shared" si="133"/>
        <v>31120</v>
      </c>
      <c r="J906" s="20">
        <f t="shared" si="139"/>
        <v>47471580</v>
      </c>
      <c r="K906" s="30" t="s">
        <v>56</v>
      </c>
      <c r="L906" s="32" t="s">
        <v>32</v>
      </c>
      <c r="M906" s="33">
        <v>38</v>
      </c>
      <c r="N906" s="55" t="str">
        <f t="shared" si="141"/>
        <v>T_B</v>
      </c>
      <c r="O906" s="34">
        <v>3524584</v>
      </c>
      <c r="P906" s="27">
        <v>44822</v>
      </c>
      <c r="Q906" s="36">
        <v>0.9</v>
      </c>
      <c r="R906" s="37">
        <v>48160</v>
      </c>
      <c r="S906" s="37">
        <v>17020</v>
      </c>
      <c r="T906" s="21">
        <f t="shared" si="134"/>
        <v>31140</v>
      </c>
      <c r="U906" s="22">
        <f t="shared" si="140"/>
        <v>47433140</v>
      </c>
      <c r="V906" s="117" t="s">
        <v>157</v>
      </c>
      <c r="W906" s="118" t="s">
        <v>102</v>
      </c>
      <c r="X906" s="23">
        <f t="shared" si="135"/>
        <v>20</v>
      </c>
      <c r="Y906" s="24">
        <f t="shared" si="136"/>
        <v>6.426735218508997E-4</v>
      </c>
      <c r="Z906" s="25" t="str">
        <f t="shared" si="137"/>
        <v>Descargado</v>
      </c>
      <c r="AA906" s="25">
        <f t="shared" ca="1" si="138"/>
        <v>0.6810300925935735</v>
      </c>
      <c r="AB906" s="52"/>
    </row>
    <row r="907" spans="1:28" x14ac:dyDescent="0.25">
      <c r="A907" s="12">
        <v>901</v>
      </c>
      <c r="B907" s="26">
        <v>21774</v>
      </c>
      <c r="C907" s="27">
        <v>44822</v>
      </c>
      <c r="D907" s="28">
        <v>0.21688657407407408</v>
      </c>
      <c r="E907" s="29" t="s">
        <v>350</v>
      </c>
      <c r="F907" s="30" t="s">
        <v>106</v>
      </c>
      <c r="G907" s="31">
        <v>52280</v>
      </c>
      <c r="H907" s="31">
        <v>19000</v>
      </c>
      <c r="I907" s="19">
        <f t="shared" si="133"/>
        <v>33280</v>
      </c>
      <c r="J907" s="20">
        <f t="shared" si="139"/>
        <v>47504860</v>
      </c>
      <c r="K907" s="30" t="s">
        <v>55</v>
      </c>
      <c r="L907" s="32" t="s">
        <v>33</v>
      </c>
      <c r="M907" s="33">
        <v>39</v>
      </c>
      <c r="N907" s="55" t="str">
        <f t="shared" si="141"/>
        <v>T_A</v>
      </c>
      <c r="O907" s="34">
        <v>3524304</v>
      </c>
      <c r="P907" s="27">
        <v>44822</v>
      </c>
      <c r="Q907" s="36">
        <v>0.79513888888888884</v>
      </c>
      <c r="R907" s="37">
        <v>52400</v>
      </c>
      <c r="S907" s="37">
        <v>19130</v>
      </c>
      <c r="T907" s="21">
        <f t="shared" si="134"/>
        <v>33270</v>
      </c>
      <c r="U907" s="22">
        <f t="shared" si="140"/>
        <v>47466410</v>
      </c>
      <c r="V907" s="117" t="s">
        <v>157</v>
      </c>
      <c r="W907" s="118" t="s">
        <v>102</v>
      </c>
      <c r="X907" s="23">
        <f t="shared" si="135"/>
        <v>-10</v>
      </c>
      <c r="Y907" s="24">
        <f t="shared" si="136"/>
        <v>-3.0048076923076925E-4</v>
      </c>
      <c r="Z907" s="25" t="str">
        <f t="shared" si="137"/>
        <v>Descargado</v>
      </c>
      <c r="AA907" s="25">
        <f t="shared" ca="1" si="138"/>
        <v>0.57825231481547235</v>
      </c>
      <c r="AB907" s="52"/>
    </row>
    <row r="908" spans="1:28" x14ac:dyDescent="0.25">
      <c r="A908" s="12">
        <v>902</v>
      </c>
      <c r="B908" s="26">
        <v>21776</v>
      </c>
      <c r="C908" s="27">
        <v>44822</v>
      </c>
      <c r="D908" s="28">
        <v>0.31509259259259259</v>
      </c>
      <c r="E908" s="29" t="s">
        <v>253</v>
      </c>
      <c r="F908" s="30" t="s">
        <v>106</v>
      </c>
      <c r="G908" s="31">
        <v>48560</v>
      </c>
      <c r="H908" s="31">
        <v>17360</v>
      </c>
      <c r="I908" s="19">
        <f t="shared" si="133"/>
        <v>31200</v>
      </c>
      <c r="J908" s="20">
        <f t="shared" si="139"/>
        <v>47536060</v>
      </c>
      <c r="K908" s="30" t="s">
        <v>55</v>
      </c>
      <c r="L908" s="32" t="s">
        <v>32</v>
      </c>
      <c r="M908" s="33">
        <v>39</v>
      </c>
      <c r="N908" s="55" t="str">
        <f t="shared" si="141"/>
        <v>T_A</v>
      </c>
      <c r="O908" s="34">
        <v>3524504</v>
      </c>
      <c r="P908" s="27">
        <v>44822</v>
      </c>
      <c r="Q908" s="36">
        <v>0.86458333333333337</v>
      </c>
      <c r="R908" s="37">
        <v>48380</v>
      </c>
      <c r="S908" s="37">
        <v>17300</v>
      </c>
      <c r="T908" s="21">
        <f t="shared" si="134"/>
        <v>31080</v>
      </c>
      <c r="U908" s="22">
        <f t="shared" si="140"/>
        <v>47497490</v>
      </c>
      <c r="V908" s="117" t="s">
        <v>157</v>
      </c>
      <c r="W908" s="118" t="s">
        <v>102</v>
      </c>
      <c r="X908" s="23">
        <f t="shared" si="135"/>
        <v>-120</v>
      </c>
      <c r="Y908" s="24">
        <f t="shared" si="136"/>
        <v>-3.8461538461538464E-3</v>
      </c>
      <c r="Z908" s="25" t="str">
        <f t="shared" si="137"/>
        <v>Descargado</v>
      </c>
      <c r="AA908" s="25">
        <f t="shared" ca="1" si="138"/>
        <v>0.549490740741021</v>
      </c>
      <c r="AB908" s="52"/>
    </row>
    <row r="909" spans="1:28" x14ac:dyDescent="0.25">
      <c r="A909" s="12">
        <v>903</v>
      </c>
      <c r="B909" s="26">
        <v>21778</v>
      </c>
      <c r="C909" s="27">
        <v>44822</v>
      </c>
      <c r="D909" s="28">
        <v>0.32971064814814816</v>
      </c>
      <c r="E909" s="29" t="s">
        <v>254</v>
      </c>
      <c r="F909" s="30" t="s">
        <v>106</v>
      </c>
      <c r="G909" s="31">
        <v>48240</v>
      </c>
      <c r="H909" s="31">
        <v>17170</v>
      </c>
      <c r="I909" s="19">
        <f t="shared" si="133"/>
        <v>31070</v>
      </c>
      <c r="J909" s="20">
        <f t="shared" si="139"/>
        <v>47567130</v>
      </c>
      <c r="K909" s="30" t="s">
        <v>55</v>
      </c>
      <c r="L909" s="32" t="s">
        <v>32</v>
      </c>
      <c r="M909" s="33">
        <v>39</v>
      </c>
      <c r="N909" s="55" t="str">
        <f t="shared" si="141"/>
        <v>T_A</v>
      </c>
      <c r="O909" s="34">
        <v>3524604</v>
      </c>
      <c r="P909" s="27">
        <v>44822</v>
      </c>
      <c r="Q909" s="36">
        <v>0.92152777777777783</v>
      </c>
      <c r="R909" s="37">
        <v>48160</v>
      </c>
      <c r="S909" s="37">
        <v>17090</v>
      </c>
      <c r="T909" s="21">
        <f t="shared" si="134"/>
        <v>31070</v>
      </c>
      <c r="U909" s="22">
        <f t="shared" si="140"/>
        <v>47528560</v>
      </c>
      <c r="V909" s="117" t="s">
        <v>157</v>
      </c>
      <c r="W909" s="118" t="s">
        <v>102</v>
      </c>
      <c r="X909" s="23">
        <f t="shared" si="135"/>
        <v>1.0000000000000001E-5</v>
      </c>
      <c r="Y909" s="24">
        <f t="shared" si="136"/>
        <v>0</v>
      </c>
      <c r="Z909" s="25" t="str">
        <f t="shared" si="137"/>
        <v>Descargado</v>
      </c>
      <c r="AA909" s="25">
        <f t="shared" ca="1" si="138"/>
        <v>0.59181712962890742</v>
      </c>
      <c r="AB909" s="52"/>
    </row>
    <row r="910" spans="1:28" x14ac:dyDescent="0.25">
      <c r="A910" s="12">
        <v>904</v>
      </c>
      <c r="B910" s="26">
        <v>21779</v>
      </c>
      <c r="C910" s="27">
        <v>44822</v>
      </c>
      <c r="D910" s="28">
        <v>0.33809027777777773</v>
      </c>
      <c r="E910" s="29" t="s">
        <v>186</v>
      </c>
      <c r="F910" s="30" t="s">
        <v>106</v>
      </c>
      <c r="G910" s="31">
        <v>47420</v>
      </c>
      <c r="H910" s="31">
        <v>17290</v>
      </c>
      <c r="I910" s="19">
        <f t="shared" si="133"/>
        <v>30130</v>
      </c>
      <c r="J910" s="20">
        <f t="shared" si="139"/>
        <v>47597260</v>
      </c>
      <c r="K910" s="30" t="s">
        <v>55</v>
      </c>
      <c r="L910" s="32" t="s">
        <v>32</v>
      </c>
      <c r="M910" s="33">
        <v>39</v>
      </c>
      <c r="N910" s="55" t="str">
        <f t="shared" si="141"/>
        <v>T_A</v>
      </c>
      <c r="O910" s="34">
        <v>3524624</v>
      </c>
      <c r="P910" s="27">
        <v>44822</v>
      </c>
      <c r="Q910" s="36">
        <v>0.9277777777777777</v>
      </c>
      <c r="R910" s="37">
        <v>47540</v>
      </c>
      <c r="S910" s="37">
        <v>17200</v>
      </c>
      <c r="T910" s="21">
        <f t="shared" si="134"/>
        <v>30340</v>
      </c>
      <c r="U910" s="22">
        <f t="shared" si="140"/>
        <v>47558900</v>
      </c>
      <c r="V910" s="117" t="s">
        <v>157</v>
      </c>
      <c r="W910" s="118" t="s">
        <v>102</v>
      </c>
      <c r="X910" s="23">
        <f t="shared" si="135"/>
        <v>210</v>
      </c>
      <c r="Y910" s="24">
        <f t="shared" si="136"/>
        <v>6.9697975439761035E-3</v>
      </c>
      <c r="Z910" s="25" t="str">
        <f t="shared" si="137"/>
        <v>Descargado</v>
      </c>
      <c r="AA910" s="25">
        <f t="shared" ca="1" si="138"/>
        <v>0.5896874999962165</v>
      </c>
      <c r="AB910" s="52"/>
    </row>
    <row r="911" spans="1:28" x14ac:dyDescent="0.25">
      <c r="A911" s="12">
        <v>905</v>
      </c>
      <c r="B911" s="26">
        <v>21784</v>
      </c>
      <c r="C911" s="27">
        <v>44822</v>
      </c>
      <c r="D911" s="28">
        <v>0.3765162037037037</v>
      </c>
      <c r="E911" s="29" t="s">
        <v>330</v>
      </c>
      <c r="F911" s="30" t="s">
        <v>106</v>
      </c>
      <c r="G911" s="31">
        <v>51660</v>
      </c>
      <c r="H911" s="31">
        <v>17510</v>
      </c>
      <c r="I911" s="19">
        <f t="shared" si="133"/>
        <v>34150</v>
      </c>
      <c r="J911" s="20">
        <f t="shared" si="139"/>
        <v>47631410</v>
      </c>
      <c r="K911" s="30" t="s">
        <v>55</v>
      </c>
      <c r="L911" s="32" t="s">
        <v>32</v>
      </c>
      <c r="M911" s="33">
        <v>39</v>
      </c>
      <c r="N911" s="55" t="str">
        <f t="shared" si="141"/>
        <v>T_A</v>
      </c>
      <c r="O911" s="34">
        <v>3524525</v>
      </c>
      <c r="P911" s="27">
        <v>44822</v>
      </c>
      <c r="Q911" s="36">
        <v>0.87430555555555556</v>
      </c>
      <c r="R911" s="37">
        <v>51980</v>
      </c>
      <c r="S911" s="37">
        <v>17830</v>
      </c>
      <c r="T911" s="21">
        <f t="shared" si="134"/>
        <v>34150</v>
      </c>
      <c r="U911" s="22">
        <f t="shared" si="140"/>
        <v>47593050</v>
      </c>
      <c r="V911" s="117" t="s">
        <v>157</v>
      </c>
      <c r="W911" s="118" t="s">
        <v>102</v>
      </c>
      <c r="X911" s="23">
        <f t="shared" si="135"/>
        <v>1.0000000000000001E-5</v>
      </c>
      <c r="Y911" s="24">
        <f t="shared" si="136"/>
        <v>0</v>
      </c>
      <c r="Z911" s="25" t="str">
        <f t="shared" si="137"/>
        <v>Descargado</v>
      </c>
      <c r="AA911" s="25">
        <f t="shared" ca="1" si="138"/>
        <v>0.49778935185167938</v>
      </c>
      <c r="AB911" s="52"/>
    </row>
    <row r="912" spans="1:28" x14ac:dyDescent="0.25">
      <c r="A912" s="12">
        <v>906</v>
      </c>
      <c r="B912" s="26">
        <v>21785</v>
      </c>
      <c r="C912" s="27">
        <v>44822</v>
      </c>
      <c r="D912" s="28">
        <v>0.39121527777777776</v>
      </c>
      <c r="E912" s="29" t="s">
        <v>199</v>
      </c>
      <c r="F912" s="30" t="s">
        <v>106</v>
      </c>
      <c r="G912" s="31">
        <v>48320</v>
      </c>
      <c r="H912" s="31">
        <v>17140</v>
      </c>
      <c r="I912" s="19">
        <f t="shared" si="133"/>
        <v>31180</v>
      </c>
      <c r="J912" s="20">
        <f t="shared" si="139"/>
        <v>47662590</v>
      </c>
      <c r="K912" s="30" t="s">
        <v>55</v>
      </c>
      <c r="L912" s="32" t="s">
        <v>32</v>
      </c>
      <c r="M912" s="33">
        <v>41</v>
      </c>
      <c r="N912" s="55" t="str">
        <f t="shared" si="141"/>
        <v>T_A</v>
      </c>
      <c r="O912" s="34">
        <v>3525224</v>
      </c>
      <c r="P912" s="27">
        <v>44824</v>
      </c>
      <c r="Q912" s="36">
        <v>0.57430555555555551</v>
      </c>
      <c r="R912" s="37">
        <v>48160</v>
      </c>
      <c r="S912" s="37">
        <v>17010</v>
      </c>
      <c r="T912" s="21">
        <f t="shared" si="134"/>
        <v>31150</v>
      </c>
      <c r="U912" s="22">
        <f t="shared" si="140"/>
        <v>47624200</v>
      </c>
      <c r="V912" s="117" t="s">
        <v>157</v>
      </c>
      <c r="W912" s="118" t="s">
        <v>102</v>
      </c>
      <c r="X912" s="23">
        <f t="shared" si="135"/>
        <v>-30</v>
      </c>
      <c r="Y912" s="24">
        <f t="shared" si="136"/>
        <v>-9.6215522771007055E-4</v>
      </c>
      <c r="Z912" s="25" t="str">
        <f t="shared" si="137"/>
        <v>Descargado</v>
      </c>
      <c r="AA912" s="25">
        <f t="shared" ca="1" si="138"/>
        <v>2.1830902777801384</v>
      </c>
      <c r="AB912" s="52"/>
    </row>
    <row r="913" spans="1:28" x14ac:dyDescent="0.25">
      <c r="A913" s="12">
        <v>907</v>
      </c>
      <c r="B913" s="26">
        <v>21787</v>
      </c>
      <c r="C913" s="27">
        <v>44822</v>
      </c>
      <c r="D913" s="28">
        <v>0.41289351851851852</v>
      </c>
      <c r="E913" s="29" t="s">
        <v>365</v>
      </c>
      <c r="F913" s="30" t="s">
        <v>106</v>
      </c>
      <c r="G913" s="31">
        <v>51800</v>
      </c>
      <c r="H913" s="31">
        <v>17850</v>
      </c>
      <c r="I913" s="19">
        <f t="shared" si="133"/>
        <v>33950</v>
      </c>
      <c r="J913" s="20">
        <f t="shared" si="139"/>
        <v>47696540</v>
      </c>
      <c r="K913" s="30" t="s">
        <v>69</v>
      </c>
      <c r="L913" s="32" t="s">
        <v>32</v>
      </c>
      <c r="M913" s="33">
        <v>40</v>
      </c>
      <c r="N913" s="55" t="str">
        <f t="shared" si="141"/>
        <v>T_C</v>
      </c>
      <c r="O913" s="34">
        <v>3524524</v>
      </c>
      <c r="P913" s="27">
        <v>44822</v>
      </c>
      <c r="Q913" s="36">
        <v>0.87013888888888891</v>
      </c>
      <c r="R913" s="37">
        <v>51940</v>
      </c>
      <c r="S913" s="37">
        <v>18130</v>
      </c>
      <c r="T913" s="21">
        <f t="shared" si="134"/>
        <v>33810</v>
      </c>
      <c r="U913" s="22">
        <f t="shared" si="140"/>
        <v>47658010</v>
      </c>
      <c r="V913" s="117" t="s">
        <v>158</v>
      </c>
      <c r="W913" s="118" t="s">
        <v>102</v>
      </c>
      <c r="X913" s="23">
        <f t="shared" si="135"/>
        <v>-140</v>
      </c>
      <c r="Y913" s="24">
        <f t="shared" si="136"/>
        <v>-4.1237113402061857E-3</v>
      </c>
      <c r="Z913" s="25" t="str">
        <f t="shared" si="137"/>
        <v>Descargado</v>
      </c>
      <c r="AA913" s="25">
        <f t="shared" ca="1" si="138"/>
        <v>0.45724537036585389</v>
      </c>
      <c r="AB913" s="52"/>
    </row>
    <row r="914" spans="1:28" x14ac:dyDescent="0.25">
      <c r="A914" s="12">
        <v>908</v>
      </c>
      <c r="B914" s="26">
        <v>21789</v>
      </c>
      <c r="C914" s="27">
        <v>44822</v>
      </c>
      <c r="D914" s="28">
        <v>0.42891203703703701</v>
      </c>
      <c r="E914" s="29" t="s">
        <v>371</v>
      </c>
      <c r="F914" s="30" t="s">
        <v>106</v>
      </c>
      <c r="G914" s="31">
        <v>52240</v>
      </c>
      <c r="H914" s="31">
        <v>18220</v>
      </c>
      <c r="I914" s="19">
        <f t="shared" si="133"/>
        <v>34020</v>
      </c>
      <c r="J914" s="20">
        <f t="shared" si="139"/>
        <v>47730560</v>
      </c>
      <c r="K914" s="30" t="s">
        <v>69</v>
      </c>
      <c r="L914" s="32" t="s">
        <v>25</v>
      </c>
      <c r="M914" s="33">
        <v>40</v>
      </c>
      <c r="N914" s="55" t="str">
        <f t="shared" si="141"/>
        <v>T_C</v>
      </c>
      <c r="O914" s="34">
        <v>3524284</v>
      </c>
      <c r="P914" s="27">
        <v>44822</v>
      </c>
      <c r="Q914" s="36">
        <v>0.78402777777777777</v>
      </c>
      <c r="R914" s="37">
        <v>52000</v>
      </c>
      <c r="S914" s="37">
        <v>18090</v>
      </c>
      <c r="T914" s="21">
        <f t="shared" si="134"/>
        <v>33910</v>
      </c>
      <c r="U914" s="22">
        <f t="shared" si="140"/>
        <v>47691920</v>
      </c>
      <c r="V914" s="117" t="s">
        <v>158</v>
      </c>
      <c r="W914" s="118" t="s">
        <v>102</v>
      </c>
      <c r="X914" s="23">
        <f t="shared" si="135"/>
        <v>-110</v>
      </c>
      <c r="Y914" s="24">
        <f t="shared" si="136"/>
        <v>-3.2333921222810111E-3</v>
      </c>
      <c r="Z914" s="25" t="str">
        <f t="shared" si="137"/>
        <v>Descargado</v>
      </c>
      <c r="AA914" s="25">
        <f t="shared" ca="1" si="138"/>
        <v>0.35511574074189411</v>
      </c>
      <c r="AB914" s="52"/>
    </row>
    <row r="915" spans="1:28" x14ac:dyDescent="0.25">
      <c r="A915" s="12">
        <v>909</v>
      </c>
      <c r="B915" s="26">
        <v>21796</v>
      </c>
      <c r="C915" s="27">
        <v>44822</v>
      </c>
      <c r="D915" s="28">
        <v>0.47288194444444448</v>
      </c>
      <c r="E915" s="29" t="s">
        <v>298</v>
      </c>
      <c r="F915" s="30" t="s">
        <v>106</v>
      </c>
      <c r="G915" s="31">
        <v>48660</v>
      </c>
      <c r="H915" s="31">
        <v>17910</v>
      </c>
      <c r="I915" s="19">
        <f t="shared" si="133"/>
        <v>0</v>
      </c>
      <c r="J915" s="20">
        <f t="shared" si="139"/>
        <v>0</v>
      </c>
      <c r="K915" s="30" t="s">
        <v>55</v>
      </c>
      <c r="L915" s="32" t="s">
        <v>32</v>
      </c>
      <c r="M915" s="33"/>
      <c r="N915" s="55" t="str">
        <f t="shared" si="141"/>
        <v/>
      </c>
      <c r="O915" s="34"/>
      <c r="P915" s="27"/>
      <c r="Q915" s="36"/>
      <c r="R915" s="37"/>
      <c r="S915" s="37"/>
      <c r="T915" s="21">
        <f t="shared" si="134"/>
        <v>0</v>
      </c>
      <c r="U915" s="22">
        <f t="shared" si="140"/>
        <v>0</v>
      </c>
      <c r="V915" s="117" t="s">
        <v>157</v>
      </c>
      <c r="W915" s="118" t="s">
        <v>102</v>
      </c>
      <c r="X915" s="23">
        <f t="shared" si="135"/>
        <v>0</v>
      </c>
      <c r="Y915" s="24" t="e">
        <f t="shared" si="136"/>
        <v>#DIV/0!</v>
      </c>
      <c r="Z915" s="25" t="str">
        <f t="shared" si="137"/>
        <v>En Transito</v>
      </c>
      <c r="AA915" s="25">
        <f t="shared" ca="1" si="138"/>
        <v>5.905665393518575</v>
      </c>
      <c r="AB915" s="52"/>
    </row>
    <row r="916" spans="1:28" x14ac:dyDescent="0.25">
      <c r="A916" s="12">
        <v>910</v>
      </c>
      <c r="B916" s="26">
        <v>21797</v>
      </c>
      <c r="C916" s="27">
        <v>44822</v>
      </c>
      <c r="D916" s="28">
        <v>0.49452546296296296</v>
      </c>
      <c r="E916" s="29" t="s">
        <v>201</v>
      </c>
      <c r="F916" s="30" t="s">
        <v>106</v>
      </c>
      <c r="G916" s="31">
        <v>48280</v>
      </c>
      <c r="H916" s="31">
        <v>17780</v>
      </c>
      <c r="I916" s="19">
        <f t="shared" si="133"/>
        <v>30500</v>
      </c>
      <c r="J916" s="20">
        <f t="shared" si="139"/>
        <v>30500</v>
      </c>
      <c r="K916" s="30" t="s">
        <v>55</v>
      </c>
      <c r="L916" s="32" t="s">
        <v>32</v>
      </c>
      <c r="M916" s="33">
        <v>41</v>
      </c>
      <c r="N916" s="55" t="str">
        <f t="shared" si="141"/>
        <v>T_A</v>
      </c>
      <c r="O916" s="34">
        <v>3525020</v>
      </c>
      <c r="P916" s="27">
        <v>44823</v>
      </c>
      <c r="Q916" s="36">
        <v>0.46875</v>
      </c>
      <c r="R916" s="37">
        <v>48180</v>
      </c>
      <c r="S916" s="37">
        <v>17630</v>
      </c>
      <c r="T916" s="21">
        <f t="shared" si="134"/>
        <v>30550</v>
      </c>
      <c r="U916" s="22">
        <f t="shared" si="140"/>
        <v>30550</v>
      </c>
      <c r="V916" s="117" t="s">
        <v>157</v>
      </c>
      <c r="W916" s="118" t="s">
        <v>102</v>
      </c>
      <c r="X916" s="23">
        <f t="shared" si="135"/>
        <v>50</v>
      </c>
      <c r="Y916" s="24">
        <f t="shared" si="136"/>
        <v>1.639344262295082E-3</v>
      </c>
      <c r="Z916" s="25" t="str">
        <f t="shared" si="137"/>
        <v>Descargado</v>
      </c>
      <c r="AA916" s="25">
        <f t="shared" ca="1" si="138"/>
        <v>0.97422453703620704</v>
      </c>
      <c r="AB916" s="52"/>
    </row>
    <row r="917" spans="1:28" x14ac:dyDescent="0.25">
      <c r="A917" s="12">
        <v>911</v>
      </c>
      <c r="B917" s="26">
        <v>21799</v>
      </c>
      <c r="C917" s="27">
        <v>44822</v>
      </c>
      <c r="D917" s="28">
        <v>0.55674768518518525</v>
      </c>
      <c r="E917" s="29" t="s">
        <v>192</v>
      </c>
      <c r="F917" s="30" t="s">
        <v>106</v>
      </c>
      <c r="G917" s="31">
        <v>52440</v>
      </c>
      <c r="H917" s="31">
        <v>17180</v>
      </c>
      <c r="I917" s="19">
        <f t="shared" si="133"/>
        <v>35260</v>
      </c>
      <c r="J917" s="20">
        <f t="shared" si="139"/>
        <v>65760</v>
      </c>
      <c r="K917" s="30" t="s">
        <v>55</v>
      </c>
      <c r="L917" s="32" t="s">
        <v>193</v>
      </c>
      <c r="M917" s="33">
        <v>41</v>
      </c>
      <c r="N917" s="55" t="str">
        <f t="shared" si="141"/>
        <v>T_A</v>
      </c>
      <c r="O917" s="34">
        <v>3524824</v>
      </c>
      <c r="P917" s="27">
        <v>44823</v>
      </c>
      <c r="Q917" s="36">
        <v>0.36527777777777781</v>
      </c>
      <c r="R917" s="37">
        <v>52560</v>
      </c>
      <c r="S917" s="37">
        <v>17390</v>
      </c>
      <c r="T917" s="21">
        <f t="shared" si="134"/>
        <v>35170</v>
      </c>
      <c r="U917" s="22">
        <f t="shared" si="140"/>
        <v>65720</v>
      </c>
      <c r="V917" s="117" t="s">
        <v>157</v>
      </c>
      <c r="W917" s="118" t="s">
        <v>102</v>
      </c>
      <c r="X917" s="23">
        <f t="shared" si="135"/>
        <v>-90</v>
      </c>
      <c r="Y917" s="24">
        <f t="shared" si="136"/>
        <v>-2.5524673851389677E-3</v>
      </c>
      <c r="Z917" s="25" t="str">
        <f t="shared" si="137"/>
        <v>Descargado</v>
      </c>
      <c r="AA917" s="25">
        <f t="shared" ca="1" si="138"/>
        <v>0.80853009258862585</v>
      </c>
      <c r="AB917" s="52"/>
    </row>
    <row r="918" spans="1:28" x14ac:dyDescent="0.25">
      <c r="A918" s="12">
        <v>912</v>
      </c>
      <c r="B918" s="26">
        <v>21803</v>
      </c>
      <c r="C918" s="27">
        <v>44822</v>
      </c>
      <c r="D918" s="28">
        <v>0.62252314814814813</v>
      </c>
      <c r="E918" s="29" t="s">
        <v>173</v>
      </c>
      <c r="F918" s="30" t="s">
        <v>106</v>
      </c>
      <c r="G918" s="31">
        <v>48280</v>
      </c>
      <c r="H918" s="31">
        <v>18040</v>
      </c>
      <c r="I918" s="19">
        <f t="shared" si="133"/>
        <v>30240</v>
      </c>
      <c r="J918" s="20">
        <f t="shared" si="139"/>
        <v>96000</v>
      </c>
      <c r="K918" s="30" t="s">
        <v>56</v>
      </c>
      <c r="L918" s="32" t="s">
        <v>32</v>
      </c>
      <c r="M918" s="33">
        <v>42</v>
      </c>
      <c r="N918" s="55" t="str">
        <f t="shared" si="141"/>
        <v>T_B</v>
      </c>
      <c r="O918" s="34">
        <v>3525061</v>
      </c>
      <c r="P918" s="27">
        <v>44823</v>
      </c>
      <c r="Q918" s="36">
        <v>0.62986111111111109</v>
      </c>
      <c r="R918" s="37">
        <v>48360</v>
      </c>
      <c r="S918" s="37">
        <v>17850</v>
      </c>
      <c r="T918" s="21">
        <f t="shared" si="134"/>
        <v>30510</v>
      </c>
      <c r="U918" s="22">
        <f t="shared" si="140"/>
        <v>96230</v>
      </c>
      <c r="V918" s="117" t="s">
        <v>157</v>
      </c>
      <c r="W918" s="118" t="s">
        <v>102</v>
      </c>
      <c r="X918" s="23">
        <f t="shared" si="135"/>
        <v>270</v>
      </c>
      <c r="Y918" s="24">
        <f t="shared" si="136"/>
        <v>8.9285714285714281E-3</v>
      </c>
      <c r="Z918" s="25" t="str">
        <f t="shared" si="137"/>
        <v>Descargado</v>
      </c>
      <c r="AA918" s="25">
        <f t="shared" ca="1" si="138"/>
        <v>1.0073379629611736</v>
      </c>
      <c r="AB918" s="52"/>
    </row>
    <row r="919" spans="1:28" x14ac:dyDescent="0.25">
      <c r="A919" s="12">
        <v>913</v>
      </c>
      <c r="B919" s="26">
        <v>21804</v>
      </c>
      <c r="C919" s="27">
        <v>44822</v>
      </c>
      <c r="D919" s="28">
        <v>0.633275462962963</v>
      </c>
      <c r="E919" s="29" t="s">
        <v>341</v>
      </c>
      <c r="F919" s="30" t="s">
        <v>106</v>
      </c>
      <c r="G919" s="31">
        <v>52220</v>
      </c>
      <c r="H919" s="31">
        <v>18550</v>
      </c>
      <c r="I919" s="19">
        <f t="shared" si="133"/>
        <v>33670</v>
      </c>
      <c r="J919" s="20">
        <f t="shared" si="139"/>
        <v>129670</v>
      </c>
      <c r="K919" s="30" t="s">
        <v>56</v>
      </c>
      <c r="L919" s="32" t="s">
        <v>193</v>
      </c>
      <c r="M919" s="33">
        <v>38</v>
      </c>
      <c r="N919" s="55" t="str">
        <f t="shared" si="141"/>
        <v>T_B</v>
      </c>
      <c r="O919" s="34">
        <v>3524804</v>
      </c>
      <c r="P919" s="27">
        <v>44823</v>
      </c>
      <c r="Q919" s="36">
        <v>0.36041666666666666</v>
      </c>
      <c r="R919" s="37">
        <v>52220</v>
      </c>
      <c r="S919" s="37">
        <v>18630</v>
      </c>
      <c r="T919" s="21">
        <f t="shared" si="134"/>
        <v>33590</v>
      </c>
      <c r="U919" s="22">
        <f t="shared" si="140"/>
        <v>129820</v>
      </c>
      <c r="V919" s="117" t="s">
        <v>157</v>
      </c>
      <c r="W919" s="118" t="s">
        <v>102</v>
      </c>
      <c r="X919" s="23">
        <f t="shared" si="135"/>
        <v>-80</v>
      </c>
      <c r="Y919" s="24">
        <f t="shared" si="136"/>
        <v>-2.3760023760023758E-3</v>
      </c>
      <c r="Z919" s="25" t="str">
        <f t="shared" si="137"/>
        <v>Descargado</v>
      </c>
      <c r="AA919" s="25">
        <f t="shared" ca="1" si="138"/>
        <v>0.72714120370801538</v>
      </c>
      <c r="AB919" s="52"/>
    </row>
    <row r="920" spans="1:28" x14ac:dyDescent="0.25">
      <c r="A920" s="12">
        <v>914</v>
      </c>
      <c r="B920" s="26">
        <v>21807</v>
      </c>
      <c r="C920" s="27">
        <v>44822</v>
      </c>
      <c r="D920" s="28">
        <v>0.64137731481481486</v>
      </c>
      <c r="E920" s="29" t="s">
        <v>317</v>
      </c>
      <c r="F920" s="30" t="s">
        <v>106</v>
      </c>
      <c r="G920" s="31">
        <v>50360</v>
      </c>
      <c r="H920" s="31">
        <v>17200</v>
      </c>
      <c r="I920" s="19">
        <f t="shared" si="133"/>
        <v>33160</v>
      </c>
      <c r="J920" s="20">
        <f t="shared" si="139"/>
        <v>162830</v>
      </c>
      <c r="K920" s="30" t="s">
        <v>56</v>
      </c>
      <c r="L920" s="32" t="s">
        <v>32</v>
      </c>
      <c r="M920" s="33">
        <v>42</v>
      </c>
      <c r="N920" s="55" t="str">
        <f t="shared" si="141"/>
        <v>T_B</v>
      </c>
      <c r="O920" s="34">
        <v>3525048</v>
      </c>
      <c r="P920" s="27">
        <v>44823</v>
      </c>
      <c r="Q920" s="36">
        <v>0.59791666666666665</v>
      </c>
      <c r="R920" s="37">
        <v>50340</v>
      </c>
      <c r="S920" s="37">
        <v>17370</v>
      </c>
      <c r="T920" s="21">
        <f t="shared" si="134"/>
        <v>32970</v>
      </c>
      <c r="U920" s="22">
        <f t="shared" si="140"/>
        <v>162790</v>
      </c>
      <c r="V920" s="117" t="s">
        <v>157</v>
      </c>
      <c r="W920" s="118" t="s">
        <v>102</v>
      </c>
      <c r="X920" s="23">
        <f t="shared" si="135"/>
        <v>-190</v>
      </c>
      <c r="Y920" s="24">
        <f t="shared" si="136"/>
        <v>-5.7297949336550056E-3</v>
      </c>
      <c r="Z920" s="25" t="str">
        <f t="shared" si="137"/>
        <v>Descargado</v>
      </c>
      <c r="AA920" s="25">
        <f t="shared" ca="1" si="138"/>
        <v>0.95653935184964212</v>
      </c>
      <c r="AB920" s="52"/>
    </row>
    <row r="921" spans="1:28" x14ac:dyDescent="0.25">
      <c r="A921" s="12">
        <v>915</v>
      </c>
      <c r="B921" s="26">
        <v>21808</v>
      </c>
      <c r="C921" s="27">
        <v>44822</v>
      </c>
      <c r="D921" s="28">
        <v>0.64819444444444441</v>
      </c>
      <c r="E921" s="29" t="s">
        <v>211</v>
      </c>
      <c r="F921" s="30" t="s">
        <v>106</v>
      </c>
      <c r="G921" s="31">
        <v>52220</v>
      </c>
      <c r="H921" s="31">
        <v>17760</v>
      </c>
      <c r="I921" s="19">
        <f t="shared" si="133"/>
        <v>34460</v>
      </c>
      <c r="J921" s="20">
        <f t="shared" si="139"/>
        <v>197290</v>
      </c>
      <c r="K921" s="30" t="s">
        <v>55</v>
      </c>
      <c r="L921" s="32" t="s">
        <v>193</v>
      </c>
      <c r="M921" s="33">
        <v>41</v>
      </c>
      <c r="N921" s="55" t="str">
        <f t="shared" si="141"/>
        <v>T_A</v>
      </c>
      <c r="O921" s="34">
        <v>3524904</v>
      </c>
      <c r="P921" s="27">
        <v>44823</v>
      </c>
      <c r="Q921" s="36">
        <v>0.36805555555555558</v>
      </c>
      <c r="R921" s="37">
        <v>52280</v>
      </c>
      <c r="S921" s="37">
        <v>17690</v>
      </c>
      <c r="T921" s="21">
        <f t="shared" si="134"/>
        <v>34590</v>
      </c>
      <c r="U921" s="22">
        <f t="shared" si="140"/>
        <v>197380</v>
      </c>
      <c r="V921" s="117" t="s">
        <v>157</v>
      </c>
      <c r="W921" s="118" t="s">
        <v>102</v>
      </c>
      <c r="X921" s="23">
        <f t="shared" si="135"/>
        <v>130</v>
      </c>
      <c r="Y921" s="24">
        <f t="shared" si="136"/>
        <v>3.7724898432965758E-3</v>
      </c>
      <c r="Z921" s="25" t="str">
        <f t="shared" si="137"/>
        <v>Descargado</v>
      </c>
      <c r="AA921" s="25">
        <f t="shared" ca="1" si="138"/>
        <v>0.71986111110891216</v>
      </c>
      <c r="AB921" s="52"/>
    </row>
    <row r="922" spans="1:28" x14ac:dyDescent="0.25">
      <c r="A922" s="12">
        <v>916</v>
      </c>
      <c r="B922" s="26">
        <v>21809</v>
      </c>
      <c r="C922" s="27">
        <v>44822</v>
      </c>
      <c r="D922" s="28">
        <v>0.65082175925925922</v>
      </c>
      <c r="E922" s="29" t="s">
        <v>195</v>
      </c>
      <c r="F922" s="30" t="s">
        <v>106</v>
      </c>
      <c r="G922" s="31">
        <v>51760</v>
      </c>
      <c r="H922" s="31">
        <v>17270</v>
      </c>
      <c r="I922" s="19">
        <f t="shared" si="133"/>
        <v>34490</v>
      </c>
      <c r="J922" s="20">
        <f t="shared" si="139"/>
        <v>231780</v>
      </c>
      <c r="K922" s="30" t="s">
        <v>56</v>
      </c>
      <c r="L922" s="32" t="s">
        <v>193</v>
      </c>
      <c r="M922" s="33">
        <v>38</v>
      </c>
      <c r="N922" s="55" t="str">
        <f t="shared" si="141"/>
        <v>T_B</v>
      </c>
      <c r="O922" s="34">
        <v>3524924</v>
      </c>
      <c r="P922" s="27">
        <v>44823</v>
      </c>
      <c r="Q922" s="36">
        <v>0.3743055555555555</v>
      </c>
      <c r="R922" s="37">
        <v>51860</v>
      </c>
      <c r="S922" s="37">
        <v>17330</v>
      </c>
      <c r="T922" s="21">
        <f t="shared" si="134"/>
        <v>34530</v>
      </c>
      <c r="U922" s="22">
        <f t="shared" si="140"/>
        <v>231910</v>
      </c>
      <c r="V922" s="117" t="s">
        <v>157</v>
      </c>
      <c r="W922" s="118" t="s">
        <v>102</v>
      </c>
      <c r="X922" s="23">
        <f t="shared" si="135"/>
        <v>40</v>
      </c>
      <c r="Y922" s="24">
        <f t="shared" si="136"/>
        <v>1.1597564511452595E-3</v>
      </c>
      <c r="Z922" s="25" t="str">
        <f t="shared" si="137"/>
        <v>Descargado</v>
      </c>
      <c r="AA922" s="25">
        <f t="shared" ca="1" si="138"/>
        <v>0.72348379629693227</v>
      </c>
      <c r="AB922" s="52"/>
    </row>
    <row r="923" spans="1:28" x14ac:dyDescent="0.25">
      <c r="A923" s="12">
        <v>917</v>
      </c>
      <c r="B923" s="26">
        <v>21810</v>
      </c>
      <c r="C923" s="27">
        <v>44822</v>
      </c>
      <c r="D923" s="28">
        <v>0.65773148148148153</v>
      </c>
      <c r="E923" s="29" t="s">
        <v>339</v>
      </c>
      <c r="F923" s="30" t="s">
        <v>106</v>
      </c>
      <c r="G923" s="31">
        <v>52140</v>
      </c>
      <c r="H923" s="31">
        <v>17690</v>
      </c>
      <c r="I923" s="19">
        <f t="shared" si="133"/>
        <v>34450</v>
      </c>
      <c r="J923" s="20">
        <f t="shared" si="139"/>
        <v>266230</v>
      </c>
      <c r="K923" s="30" t="s">
        <v>55</v>
      </c>
      <c r="L923" s="32" t="s">
        <v>193</v>
      </c>
      <c r="M923" s="33">
        <v>41</v>
      </c>
      <c r="N923" s="55" t="str">
        <f t="shared" si="141"/>
        <v>T_A</v>
      </c>
      <c r="O923" s="34">
        <v>3524984</v>
      </c>
      <c r="P923" s="27">
        <v>44823</v>
      </c>
      <c r="Q923" s="36">
        <v>0.39305555555555555</v>
      </c>
      <c r="R923" s="37">
        <v>52260</v>
      </c>
      <c r="S923" s="37">
        <v>17720</v>
      </c>
      <c r="T923" s="21">
        <f t="shared" si="134"/>
        <v>34540</v>
      </c>
      <c r="U923" s="22">
        <f t="shared" si="140"/>
        <v>266450</v>
      </c>
      <c r="V923" s="117" t="s">
        <v>157</v>
      </c>
      <c r="W923" s="118" t="s">
        <v>102</v>
      </c>
      <c r="X923" s="23">
        <f t="shared" si="135"/>
        <v>90</v>
      </c>
      <c r="Y923" s="24">
        <f t="shared" si="136"/>
        <v>2.6124818577648768E-3</v>
      </c>
      <c r="Z923" s="25" t="str">
        <f t="shared" si="137"/>
        <v>Descargado</v>
      </c>
      <c r="AA923" s="25">
        <f t="shared" ca="1" si="138"/>
        <v>0.73532407407765277</v>
      </c>
      <c r="AB923" s="52"/>
    </row>
    <row r="924" spans="1:28" x14ac:dyDescent="0.25">
      <c r="A924" s="12">
        <v>918</v>
      </c>
      <c r="B924" s="26">
        <v>21811</v>
      </c>
      <c r="C924" s="27">
        <v>44822</v>
      </c>
      <c r="D924" s="28">
        <v>0.67320601851851858</v>
      </c>
      <c r="E924" s="29" t="s">
        <v>204</v>
      </c>
      <c r="F924" s="30" t="s">
        <v>106</v>
      </c>
      <c r="G924" s="31">
        <v>49020</v>
      </c>
      <c r="H924" s="31">
        <v>17910</v>
      </c>
      <c r="I924" s="19">
        <f t="shared" si="133"/>
        <v>31110</v>
      </c>
      <c r="J924" s="20">
        <f t="shared" si="139"/>
        <v>297340</v>
      </c>
      <c r="K924" s="30" t="s">
        <v>56</v>
      </c>
      <c r="L924" s="32" t="s">
        <v>32</v>
      </c>
      <c r="M924" s="33">
        <v>42</v>
      </c>
      <c r="N924" s="55" t="str">
        <f t="shared" si="141"/>
        <v>T_B</v>
      </c>
      <c r="O924" s="34">
        <v>3525072</v>
      </c>
      <c r="P924" s="27">
        <v>44823</v>
      </c>
      <c r="Q924" s="36">
        <v>0.67222222222222217</v>
      </c>
      <c r="R924" s="37">
        <v>49080</v>
      </c>
      <c r="S924" s="37">
        <v>17790</v>
      </c>
      <c r="T924" s="21">
        <f t="shared" si="134"/>
        <v>31290</v>
      </c>
      <c r="U924" s="22">
        <f t="shared" si="140"/>
        <v>297740</v>
      </c>
      <c r="V924" s="117" t="s">
        <v>157</v>
      </c>
      <c r="W924" s="118" t="s">
        <v>102</v>
      </c>
      <c r="X924" s="23">
        <f t="shared" si="135"/>
        <v>180</v>
      </c>
      <c r="Y924" s="24">
        <f t="shared" si="136"/>
        <v>5.7859209257473485E-3</v>
      </c>
      <c r="Z924" s="25" t="str">
        <f t="shared" si="137"/>
        <v>Descargado</v>
      </c>
      <c r="AA924" s="25">
        <f t="shared" ca="1" si="138"/>
        <v>0.99901620370656019</v>
      </c>
      <c r="AB924" s="52"/>
    </row>
    <row r="925" spans="1:28" x14ac:dyDescent="0.25">
      <c r="A925" s="12">
        <v>919</v>
      </c>
      <c r="B925" s="26">
        <v>21813</v>
      </c>
      <c r="C925" s="27">
        <v>44822</v>
      </c>
      <c r="D925" s="28">
        <v>0.73741898148148144</v>
      </c>
      <c r="E925" s="29" t="s">
        <v>191</v>
      </c>
      <c r="F925" s="30" t="s">
        <v>106</v>
      </c>
      <c r="G925" s="31">
        <v>47840</v>
      </c>
      <c r="H925" s="31">
        <v>17530</v>
      </c>
      <c r="I925" s="19">
        <f t="shared" si="133"/>
        <v>30310</v>
      </c>
      <c r="J925" s="20">
        <f t="shared" si="139"/>
        <v>327650</v>
      </c>
      <c r="K925" s="30" t="s">
        <v>56</v>
      </c>
      <c r="L925" s="32" t="s">
        <v>32</v>
      </c>
      <c r="M925" s="33">
        <v>42</v>
      </c>
      <c r="N925" s="55" t="str">
        <f t="shared" si="141"/>
        <v>T_B</v>
      </c>
      <c r="O925" s="34">
        <v>3525081</v>
      </c>
      <c r="P925" s="27">
        <v>44823</v>
      </c>
      <c r="Q925" s="36">
        <v>0.71180555555555547</v>
      </c>
      <c r="R925" s="37">
        <v>47660</v>
      </c>
      <c r="S925" s="37">
        <v>17320</v>
      </c>
      <c r="T925" s="21">
        <f t="shared" si="134"/>
        <v>30340</v>
      </c>
      <c r="U925" s="22">
        <f t="shared" si="140"/>
        <v>328080</v>
      </c>
      <c r="V925" s="117" t="s">
        <v>157</v>
      </c>
      <c r="W925" s="118" t="s">
        <v>102</v>
      </c>
      <c r="X925" s="23">
        <f t="shared" si="135"/>
        <v>30</v>
      </c>
      <c r="Y925" s="24">
        <f t="shared" si="136"/>
        <v>9.8977235235895742E-4</v>
      </c>
      <c r="Z925" s="25" t="str">
        <f t="shared" si="137"/>
        <v>Descargado</v>
      </c>
      <c r="AA925" s="25">
        <f t="shared" ca="1" si="138"/>
        <v>0.97438657407474238</v>
      </c>
      <c r="AB925" s="52"/>
    </row>
    <row r="926" spans="1:28" x14ac:dyDescent="0.25">
      <c r="A926" s="12">
        <v>920</v>
      </c>
      <c r="B926" s="26">
        <v>21814</v>
      </c>
      <c r="C926" s="27">
        <v>44822</v>
      </c>
      <c r="D926" s="28">
        <v>0.78312500000000007</v>
      </c>
      <c r="E926" s="29" t="s">
        <v>168</v>
      </c>
      <c r="F926" s="30" t="s">
        <v>106</v>
      </c>
      <c r="G926" s="31">
        <v>48140</v>
      </c>
      <c r="H926" s="31">
        <v>17860</v>
      </c>
      <c r="I926" s="19">
        <f t="shared" si="133"/>
        <v>30280</v>
      </c>
      <c r="J926" s="20">
        <f t="shared" si="139"/>
        <v>357930</v>
      </c>
      <c r="K926" s="30" t="s">
        <v>56</v>
      </c>
      <c r="L926" s="32" t="s">
        <v>32</v>
      </c>
      <c r="M926" s="33">
        <v>42</v>
      </c>
      <c r="N926" s="55" t="str">
        <f t="shared" si="141"/>
        <v>T_B</v>
      </c>
      <c r="O926" s="34">
        <v>3525066</v>
      </c>
      <c r="P926" s="27">
        <v>44823</v>
      </c>
      <c r="Q926" s="36">
        <v>0.64861111111111114</v>
      </c>
      <c r="R926" s="37">
        <v>47700</v>
      </c>
      <c r="S926" s="37">
        <v>17610</v>
      </c>
      <c r="T926" s="21">
        <f t="shared" si="134"/>
        <v>30090</v>
      </c>
      <c r="U926" s="22">
        <f t="shared" si="140"/>
        <v>358170</v>
      </c>
      <c r="V926" s="117" t="s">
        <v>157</v>
      </c>
      <c r="W926" s="118" t="s">
        <v>102</v>
      </c>
      <c r="X926" s="23">
        <f t="shared" si="135"/>
        <v>-190</v>
      </c>
      <c r="Y926" s="24">
        <f t="shared" si="136"/>
        <v>-6.2747688243064729E-3</v>
      </c>
      <c r="Z926" s="25" t="str">
        <f t="shared" si="137"/>
        <v>Descargado</v>
      </c>
      <c r="AA926" s="25">
        <f t="shared" ca="1" si="138"/>
        <v>0.86548611110629281</v>
      </c>
      <c r="AB926" s="52"/>
    </row>
    <row r="927" spans="1:28" x14ac:dyDescent="0.25">
      <c r="A927" s="12">
        <v>921</v>
      </c>
      <c r="B927" s="26">
        <v>21815</v>
      </c>
      <c r="C927" s="27">
        <v>44822</v>
      </c>
      <c r="D927" s="28">
        <v>0.78959490740740745</v>
      </c>
      <c r="E927" s="29" t="s">
        <v>179</v>
      </c>
      <c r="F927" s="30" t="s">
        <v>106</v>
      </c>
      <c r="G927" s="31">
        <v>48960</v>
      </c>
      <c r="H927" s="31">
        <v>17290</v>
      </c>
      <c r="I927" s="19">
        <f t="shared" si="133"/>
        <v>31670</v>
      </c>
      <c r="J927" s="20">
        <f t="shared" si="139"/>
        <v>389600</v>
      </c>
      <c r="K927" s="30" t="s">
        <v>56</v>
      </c>
      <c r="L927" s="32" t="s">
        <v>32</v>
      </c>
      <c r="M927" s="33">
        <v>42</v>
      </c>
      <c r="N927" s="55" t="str">
        <f t="shared" si="141"/>
        <v>T_B</v>
      </c>
      <c r="O927" s="34">
        <v>3525074</v>
      </c>
      <c r="P927" s="27">
        <v>44823</v>
      </c>
      <c r="Q927" s="36">
        <v>0.70000000000000007</v>
      </c>
      <c r="R927" s="37">
        <v>48780</v>
      </c>
      <c r="S927" s="37">
        <v>17140</v>
      </c>
      <c r="T927" s="21">
        <f t="shared" si="134"/>
        <v>31640</v>
      </c>
      <c r="U927" s="22">
        <f t="shared" si="140"/>
        <v>389810</v>
      </c>
      <c r="V927" s="117" t="s">
        <v>157</v>
      </c>
      <c r="W927" s="118" t="s">
        <v>102</v>
      </c>
      <c r="X927" s="23">
        <f t="shared" si="135"/>
        <v>-30</v>
      </c>
      <c r="Y927" s="24">
        <f t="shared" si="136"/>
        <v>-9.4726870855699403E-4</v>
      </c>
      <c r="Z927" s="25" t="str">
        <f t="shared" si="137"/>
        <v>Descargado</v>
      </c>
      <c r="AA927" s="25">
        <f t="shared" ca="1" si="138"/>
        <v>0.91040509258891689</v>
      </c>
      <c r="AB927" s="52"/>
    </row>
    <row r="928" spans="1:28" x14ac:dyDescent="0.25">
      <c r="A928" s="12">
        <v>922</v>
      </c>
      <c r="B928" s="26">
        <v>21816</v>
      </c>
      <c r="C928" s="27">
        <v>44822</v>
      </c>
      <c r="D928" s="28">
        <v>0.83765046296296297</v>
      </c>
      <c r="E928" s="29" t="s">
        <v>320</v>
      </c>
      <c r="F928" s="30" t="s">
        <v>106</v>
      </c>
      <c r="G928" s="31">
        <v>52240</v>
      </c>
      <c r="H928" s="31">
        <v>18250</v>
      </c>
      <c r="I928" s="19">
        <f t="shared" si="133"/>
        <v>33990</v>
      </c>
      <c r="J928" s="20">
        <f t="shared" si="139"/>
        <v>423590</v>
      </c>
      <c r="K928" s="30" t="s">
        <v>56</v>
      </c>
      <c r="L928" s="32" t="s">
        <v>32</v>
      </c>
      <c r="M928" s="33">
        <v>42</v>
      </c>
      <c r="N928" s="55" t="str">
        <f t="shared" si="141"/>
        <v>T_B</v>
      </c>
      <c r="O928" s="34">
        <v>3525064</v>
      </c>
      <c r="P928" s="27">
        <v>44823</v>
      </c>
      <c r="Q928" s="36">
        <v>0.63888888888888895</v>
      </c>
      <c r="R928" s="37">
        <v>52260</v>
      </c>
      <c r="S928" s="37">
        <v>18210</v>
      </c>
      <c r="T928" s="21">
        <f t="shared" si="134"/>
        <v>34050</v>
      </c>
      <c r="U928" s="22">
        <f t="shared" si="140"/>
        <v>423860</v>
      </c>
      <c r="V928" s="117" t="s">
        <v>157</v>
      </c>
      <c r="W928" s="118" t="s">
        <v>102</v>
      </c>
      <c r="X928" s="23">
        <f t="shared" si="135"/>
        <v>60</v>
      </c>
      <c r="Y928" s="24">
        <f t="shared" si="136"/>
        <v>1.76522506619594E-3</v>
      </c>
      <c r="Z928" s="25" t="str">
        <f t="shared" si="137"/>
        <v>Descargado</v>
      </c>
      <c r="AA928" s="25">
        <f t="shared" ca="1" si="138"/>
        <v>0.80123842592729488</v>
      </c>
      <c r="AB928" s="52"/>
    </row>
    <row r="929" spans="1:28" x14ac:dyDescent="0.25">
      <c r="A929" s="12">
        <v>923</v>
      </c>
      <c r="B929" s="26">
        <v>21819</v>
      </c>
      <c r="C929" s="27">
        <v>44823</v>
      </c>
      <c r="D929" s="28">
        <v>0.34231481481481479</v>
      </c>
      <c r="E929" s="29" t="s">
        <v>366</v>
      </c>
      <c r="F929" s="30" t="s">
        <v>106</v>
      </c>
      <c r="G929" s="31">
        <v>48920</v>
      </c>
      <c r="H929" s="31">
        <v>17810</v>
      </c>
      <c r="I929" s="19">
        <f t="shared" si="133"/>
        <v>31110</v>
      </c>
      <c r="J929" s="20">
        <f t="shared" si="139"/>
        <v>454700</v>
      </c>
      <c r="K929" s="30" t="s">
        <v>69</v>
      </c>
      <c r="L929" s="32" t="s">
        <v>32</v>
      </c>
      <c r="M929" s="33">
        <v>40</v>
      </c>
      <c r="N929" s="55" t="str">
        <f t="shared" si="141"/>
        <v>T_C</v>
      </c>
      <c r="O929" s="34">
        <v>3525079</v>
      </c>
      <c r="P929" s="27">
        <v>44823</v>
      </c>
      <c r="Q929" s="36">
        <v>0.7090277777777777</v>
      </c>
      <c r="R929" s="37">
        <v>48720</v>
      </c>
      <c r="S929" s="37">
        <v>17510</v>
      </c>
      <c r="T929" s="21">
        <f t="shared" si="134"/>
        <v>31210</v>
      </c>
      <c r="U929" s="22">
        <f t="shared" si="140"/>
        <v>455070</v>
      </c>
      <c r="V929" s="117" t="s">
        <v>158</v>
      </c>
      <c r="W929" s="118" t="s">
        <v>102</v>
      </c>
      <c r="X929" s="23">
        <f t="shared" si="135"/>
        <v>100</v>
      </c>
      <c r="Y929" s="24">
        <f t="shared" si="136"/>
        <v>3.2144005143040825E-3</v>
      </c>
      <c r="Z929" s="25" t="str">
        <f t="shared" si="137"/>
        <v>Descargado</v>
      </c>
      <c r="AA929" s="25">
        <f t="shared" ca="1" si="138"/>
        <v>0.36671296296117362</v>
      </c>
      <c r="AB929" s="52"/>
    </row>
    <row r="930" spans="1:28" x14ac:dyDescent="0.25">
      <c r="A930" s="12">
        <v>924</v>
      </c>
      <c r="B930" s="26">
        <v>21820</v>
      </c>
      <c r="C930" s="27">
        <v>44823</v>
      </c>
      <c r="D930" s="28">
        <v>0.33628472222222222</v>
      </c>
      <c r="E930" s="29" t="s">
        <v>166</v>
      </c>
      <c r="F930" s="30" t="s">
        <v>106</v>
      </c>
      <c r="G930" s="31">
        <v>48800</v>
      </c>
      <c r="H930" s="31">
        <v>17580</v>
      </c>
      <c r="I930" s="19">
        <f t="shared" si="133"/>
        <v>31220</v>
      </c>
      <c r="J930" s="20">
        <f t="shared" si="139"/>
        <v>485920</v>
      </c>
      <c r="K930" s="30" t="s">
        <v>55</v>
      </c>
      <c r="L930" s="32" t="s">
        <v>32</v>
      </c>
      <c r="M930" s="33">
        <v>41</v>
      </c>
      <c r="N930" s="55" t="str">
        <f t="shared" si="141"/>
        <v>T_A</v>
      </c>
      <c r="O930" s="34">
        <v>3525083</v>
      </c>
      <c r="P930" s="27">
        <v>44823</v>
      </c>
      <c r="Q930" s="36">
        <v>0.71180555555555547</v>
      </c>
      <c r="R930" s="37">
        <v>48700</v>
      </c>
      <c r="S930" s="37">
        <v>17340</v>
      </c>
      <c r="T930" s="21">
        <f t="shared" si="134"/>
        <v>31360</v>
      </c>
      <c r="U930" s="22">
        <f t="shared" si="140"/>
        <v>486430</v>
      </c>
      <c r="V930" s="117" t="s">
        <v>157</v>
      </c>
      <c r="W930" s="118" t="s">
        <v>102</v>
      </c>
      <c r="X930" s="23">
        <f t="shared" si="135"/>
        <v>140</v>
      </c>
      <c r="Y930" s="24">
        <f t="shared" si="136"/>
        <v>4.4843049327354259E-3</v>
      </c>
      <c r="Z930" s="25" t="str">
        <f t="shared" si="137"/>
        <v>Descargado</v>
      </c>
      <c r="AA930" s="25">
        <f t="shared" ca="1" si="138"/>
        <v>0.37552083333139308</v>
      </c>
      <c r="AB930" s="52"/>
    </row>
    <row r="931" spans="1:28" x14ac:dyDescent="0.25">
      <c r="A931" s="12">
        <v>925</v>
      </c>
      <c r="B931" s="26">
        <v>21821</v>
      </c>
      <c r="C931" s="27">
        <v>44823</v>
      </c>
      <c r="D931" s="28">
        <v>0.35291666666666671</v>
      </c>
      <c r="E931" s="29" t="s">
        <v>163</v>
      </c>
      <c r="F931" s="30" t="s">
        <v>106</v>
      </c>
      <c r="G931" s="31">
        <v>48800</v>
      </c>
      <c r="H931" s="31">
        <v>17390</v>
      </c>
      <c r="I931" s="19">
        <f t="shared" si="133"/>
        <v>31410</v>
      </c>
      <c r="J931" s="20">
        <f t="shared" si="139"/>
        <v>517330</v>
      </c>
      <c r="K931" s="30" t="s">
        <v>55</v>
      </c>
      <c r="L931" s="32" t="s">
        <v>32</v>
      </c>
      <c r="M931" s="33">
        <v>41</v>
      </c>
      <c r="N931" s="55" t="str">
        <f t="shared" si="141"/>
        <v>T_A</v>
      </c>
      <c r="O931" s="34">
        <v>3525084</v>
      </c>
      <c r="P931" s="27">
        <v>44823</v>
      </c>
      <c r="Q931" s="36">
        <v>0.71388888888888891</v>
      </c>
      <c r="R931" s="37">
        <v>48600</v>
      </c>
      <c r="S931" s="37">
        <v>17110</v>
      </c>
      <c r="T931" s="21">
        <f t="shared" si="134"/>
        <v>31490</v>
      </c>
      <c r="U931" s="22">
        <f t="shared" si="140"/>
        <v>517920</v>
      </c>
      <c r="V931" s="117" t="s">
        <v>157</v>
      </c>
      <c r="W931" s="118" t="s">
        <v>102</v>
      </c>
      <c r="X931" s="23">
        <f t="shared" si="135"/>
        <v>80</v>
      </c>
      <c r="Y931" s="24">
        <f t="shared" si="136"/>
        <v>2.5469595670168737E-3</v>
      </c>
      <c r="Z931" s="25" t="str">
        <f t="shared" si="137"/>
        <v>Descargado</v>
      </c>
      <c r="AA931" s="25">
        <f t="shared" ca="1" si="138"/>
        <v>0.36097222222451819</v>
      </c>
      <c r="AB931" s="52"/>
    </row>
    <row r="932" spans="1:28" x14ac:dyDescent="0.25">
      <c r="A932" s="12">
        <v>926</v>
      </c>
      <c r="B932" s="26">
        <v>21822</v>
      </c>
      <c r="C932" s="27">
        <v>44823</v>
      </c>
      <c r="D932" s="28">
        <v>0.36626157407407406</v>
      </c>
      <c r="E932" s="29" t="s">
        <v>141</v>
      </c>
      <c r="F932" s="30" t="s">
        <v>106</v>
      </c>
      <c r="G932" s="31">
        <v>48980</v>
      </c>
      <c r="H932" s="31">
        <v>17850</v>
      </c>
      <c r="I932" s="19">
        <f t="shared" si="133"/>
        <v>31130</v>
      </c>
      <c r="J932" s="20">
        <f t="shared" si="139"/>
        <v>548460</v>
      </c>
      <c r="K932" s="30" t="s">
        <v>55</v>
      </c>
      <c r="L932" s="32" t="s">
        <v>32</v>
      </c>
      <c r="M932" s="33">
        <v>41</v>
      </c>
      <c r="N932" s="55" t="str">
        <f t="shared" si="141"/>
        <v>T_A</v>
      </c>
      <c r="O932" s="34">
        <v>3525091</v>
      </c>
      <c r="P932" s="27">
        <v>44823</v>
      </c>
      <c r="Q932" s="36">
        <v>0.73958333333333337</v>
      </c>
      <c r="R932" s="37">
        <v>48880</v>
      </c>
      <c r="S932" s="37">
        <v>17510</v>
      </c>
      <c r="T932" s="21">
        <f t="shared" si="134"/>
        <v>31370</v>
      </c>
      <c r="U932" s="22">
        <f t="shared" si="140"/>
        <v>549290</v>
      </c>
      <c r="V932" s="117" t="s">
        <v>157</v>
      </c>
      <c r="W932" s="118" t="s">
        <v>102</v>
      </c>
      <c r="X932" s="23">
        <f t="shared" si="135"/>
        <v>240</v>
      </c>
      <c r="Y932" s="24">
        <f t="shared" si="136"/>
        <v>7.7096048827497588E-3</v>
      </c>
      <c r="Z932" s="25" t="str">
        <f t="shared" si="137"/>
        <v>Descargado</v>
      </c>
      <c r="AA932" s="25">
        <f t="shared" ca="1" si="138"/>
        <v>0.37332175925985212</v>
      </c>
      <c r="AB932" s="52"/>
    </row>
    <row r="933" spans="1:28" x14ac:dyDescent="0.25">
      <c r="A933" s="12">
        <v>927</v>
      </c>
      <c r="B933" s="26">
        <v>21824</v>
      </c>
      <c r="C933" s="27">
        <v>44823</v>
      </c>
      <c r="D933" s="28">
        <v>0.38708333333333328</v>
      </c>
      <c r="E933" s="29" t="s">
        <v>200</v>
      </c>
      <c r="F933" s="30" t="s">
        <v>106</v>
      </c>
      <c r="G933" s="31">
        <v>48600</v>
      </c>
      <c r="H933" s="31">
        <v>18010</v>
      </c>
      <c r="I933" s="19">
        <f t="shared" si="133"/>
        <v>30590</v>
      </c>
      <c r="J933" s="20">
        <f t="shared" si="139"/>
        <v>579050</v>
      </c>
      <c r="K933" s="30" t="s">
        <v>55</v>
      </c>
      <c r="L933" s="32" t="s">
        <v>32</v>
      </c>
      <c r="M933" s="33">
        <v>41</v>
      </c>
      <c r="N933" s="55" t="str">
        <f t="shared" si="141"/>
        <v>T_A</v>
      </c>
      <c r="O933" s="34">
        <v>3525092</v>
      </c>
      <c r="P933" s="27">
        <v>44823</v>
      </c>
      <c r="Q933" s="36">
        <v>0.7402777777777777</v>
      </c>
      <c r="R933" s="37">
        <v>48540</v>
      </c>
      <c r="S933" s="37">
        <v>17830</v>
      </c>
      <c r="T933" s="21">
        <f t="shared" si="134"/>
        <v>30710</v>
      </c>
      <c r="U933" s="22">
        <f t="shared" si="140"/>
        <v>580000</v>
      </c>
      <c r="V933" s="117" t="s">
        <v>157</v>
      </c>
      <c r="W933" s="118" t="s">
        <v>102</v>
      </c>
      <c r="X933" s="23">
        <f t="shared" si="135"/>
        <v>120</v>
      </c>
      <c r="Y933" s="24">
        <f t="shared" si="136"/>
        <v>3.9228506047728016E-3</v>
      </c>
      <c r="Z933" s="25" t="str">
        <f t="shared" si="137"/>
        <v>Descargado</v>
      </c>
      <c r="AA933" s="25">
        <f t="shared" ca="1" si="138"/>
        <v>0.35319444444030523</v>
      </c>
      <c r="AB933" s="52"/>
    </row>
    <row r="934" spans="1:28" x14ac:dyDescent="0.25">
      <c r="A934" s="12">
        <v>928</v>
      </c>
      <c r="B934" s="26">
        <v>21825</v>
      </c>
      <c r="C934" s="27">
        <v>44823</v>
      </c>
      <c r="D934" s="28">
        <v>0.39281250000000001</v>
      </c>
      <c r="E934" s="29" t="s">
        <v>288</v>
      </c>
      <c r="F934" s="30" t="s">
        <v>106</v>
      </c>
      <c r="G934" s="31">
        <v>48780</v>
      </c>
      <c r="H934" s="31">
        <v>17370</v>
      </c>
      <c r="I934" s="19">
        <f t="shared" si="133"/>
        <v>31410</v>
      </c>
      <c r="J934" s="20">
        <f t="shared" si="139"/>
        <v>610460</v>
      </c>
      <c r="K934" s="30" t="s">
        <v>55</v>
      </c>
      <c r="L934" s="32" t="s">
        <v>32</v>
      </c>
      <c r="M934" s="33">
        <v>41</v>
      </c>
      <c r="N934" s="55" t="str">
        <f t="shared" si="141"/>
        <v>T_A</v>
      </c>
      <c r="O934" s="34">
        <v>3525101</v>
      </c>
      <c r="P934" s="27">
        <v>44823</v>
      </c>
      <c r="Q934" s="36">
        <v>0.77083333333333337</v>
      </c>
      <c r="R934" s="37">
        <v>48540</v>
      </c>
      <c r="S934" s="37">
        <v>17210</v>
      </c>
      <c r="T934" s="21">
        <f t="shared" si="134"/>
        <v>31330</v>
      </c>
      <c r="U934" s="22">
        <f t="shared" si="140"/>
        <v>611330</v>
      </c>
      <c r="V934" s="117" t="s">
        <v>157</v>
      </c>
      <c r="W934" s="118" t="s">
        <v>102</v>
      </c>
      <c r="X934" s="23">
        <f t="shared" si="135"/>
        <v>-80</v>
      </c>
      <c r="Y934" s="24">
        <f t="shared" si="136"/>
        <v>-2.5469595670168737E-3</v>
      </c>
      <c r="Z934" s="25" t="str">
        <f t="shared" si="137"/>
        <v>Descargado</v>
      </c>
      <c r="AA934" s="25">
        <f t="shared" ca="1" si="138"/>
        <v>0.37802083333372138</v>
      </c>
      <c r="AB934" s="52"/>
    </row>
    <row r="935" spans="1:28" x14ac:dyDescent="0.25">
      <c r="A935" s="12">
        <v>929</v>
      </c>
      <c r="B935" s="26">
        <v>21828</v>
      </c>
      <c r="C935" s="27">
        <v>44823</v>
      </c>
      <c r="D935" s="28">
        <v>0.40809027777777779</v>
      </c>
      <c r="E935" s="29" t="s">
        <v>273</v>
      </c>
      <c r="F935" s="30" t="s">
        <v>106</v>
      </c>
      <c r="G935" s="31">
        <v>52060</v>
      </c>
      <c r="H935" s="31">
        <v>17980</v>
      </c>
      <c r="I935" s="19">
        <f t="shared" si="133"/>
        <v>34080</v>
      </c>
      <c r="J935" s="20">
        <f t="shared" si="139"/>
        <v>644540</v>
      </c>
      <c r="K935" s="30" t="s">
        <v>56</v>
      </c>
      <c r="L935" s="32" t="s">
        <v>33</v>
      </c>
      <c r="M935" s="33">
        <v>42</v>
      </c>
      <c r="N935" s="55" t="str">
        <f t="shared" si="141"/>
        <v>T_B</v>
      </c>
      <c r="O935" s="34">
        <v>3525118</v>
      </c>
      <c r="P935" s="27">
        <v>44823</v>
      </c>
      <c r="Q935" s="36">
        <v>0.85902777777777783</v>
      </c>
      <c r="R935" s="37">
        <v>52280</v>
      </c>
      <c r="S935" s="37">
        <v>17960</v>
      </c>
      <c r="T935" s="21">
        <f t="shared" si="134"/>
        <v>34320</v>
      </c>
      <c r="U935" s="22">
        <f t="shared" si="140"/>
        <v>645650</v>
      </c>
      <c r="V935" s="117" t="s">
        <v>157</v>
      </c>
      <c r="W935" s="118" t="s">
        <v>102</v>
      </c>
      <c r="X935" s="23">
        <f t="shared" si="135"/>
        <v>240</v>
      </c>
      <c r="Y935" s="24">
        <f t="shared" si="136"/>
        <v>7.0422535211267607E-3</v>
      </c>
      <c r="Z935" s="25" t="str">
        <f t="shared" si="137"/>
        <v>Descargado</v>
      </c>
      <c r="AA935" s="25">
        <f t="shared" ca="1" si="138"/>
        <v>0.45093749999796273</v>
      </c>
      <c r="AB935" s="52"/>
    </row>
    <row r="936" spans="1:28" x14ac:dyDescent="0.25">
      <c r="A936" s="12">
        <v>930</v>
      </c>
      <c r="B936" s="26">
        <v>21829</v>
      </c>
      <c r="C936" s="27">
        <v>44823</v>
      </c>
      <c r="D936" s="28">
        <v>0.41439814814814818</v>
      </c>
      <c r="E936" s="29" t="s">
        <v>315</v>
      </c>
      <c r="F936" s="30" t="s">
        <v>106</v>
      </c>
      <c r="G936" s="31">
        <v>50720</v>
      </c>
      <c r="H936" s="31">
        <v>17530</v>
      </c>
      <c r="I936" s="19">
        <f t="shared" si="133"/>
        <v>33190</v>
      </c>
      <c r="J936" s="20">
        <f t="shared" si="139"/>
        <v>677730</v>
      </c>
      <c r="K936" s="30" t="s">
        <v>56</v>
      </c>
      <c r="L936" s="32" t="s">
        <v>193</v>
      </c>
      <c r="M936" s="33">
        <v>42</v>
      </c>
      <c r="N936" s="55" t="str">
        <f t="shared" si="141"/>
        <v>T_B</v>
      </c>
      <c r="O936" s="34">
        <v>3525112</v>
      </c>
      <c r="P936" s="27">
        <v>44823</v>
      </c>
      <c r="Q936" s="36">
        <v>0.84861111111111109</v>
      </c>
      <c r="R936" s="37">
        <v>50400</v>
      </c>
      <c r="S936" s="37">
        <v>17290</v>
      </c>
      <c r="T936" s="21">
        <f t="shared" si="134"/>
        <v>33110</v>
      </c>
      <c r="U936" s="22">
        <f t="shared" si="140"/>
        <v>678760</v>
      </c>
      <c r="V936" s="117" t="s">
        <v>157</v>
      </c>
      <c r="W936" s="118" t="s">
        <v>102</v>
      </c>
      <c r="X936" s="23">
        <f t="shared" si="135"/>
        <v>-80</v>
      </c>
      <c r="Y936" s="24">
        <f t="shared" si="136"/>
        <v>-2.4103645676408557E-3</v>
      </c>
      <c r="Z936" s="25" t="str">
        <f t="shared" si="137"/>
        <v>Descargado</v>
      </c>
      <c r="AA936" s="25">
        <f t="shared" ca="1" si="138"/>
        <v>0.43421296296583023</v>
      </c>
      <c r="AB936" s="52"/>
    </row>
    <row r="937" spans="1:28" x14ac:dyDescent="0.25">
      <c r="A937" s="12">
        <v>931</v>
      </c>
      <c r="B937" s="26">
        <v>21830</v>
      </c>
      <c r="C937" s="27">
        <v>44823</v>
      </c>
      <c r="D937" s="28">
        <v>0.41953703703703704</v>
      </c>
      <c r="E937" s="29" t="s">
        <v>164</v>
      </c>
      <c r="F937" s="30" t="s">
        <v>106</v>
      </c>
      <c r="G937" s="31">
        <v>49100</v>
      </c>
      <c r="H937" s="31">
        <v>17360</v>
      </c>
      <c r="I937" s="19">
        <f t="shared" si="133"/>
        <v>31740</v>
      </c>
      <c r="J937" s="20">
        <f t="shared" si="139"/>
        <v>709470</v>
      </c>
      <c r="K937" s="30" t="s">
        <v>55</v>
      </c>
      <c r="L937" s="32" t="s">
        <v>32</v>
      </c>
      <c r="M937" s="33">
        <v>41</v>
      </c>
      <c r="N937" s="55" t="str">
        <f t="shared" si="141"/>
        <v>T_A</v>
      </c>
      <c r="O937" s="34">
        <v>3525120</v>
      </c>
      <c r="P937" s="27">
        <v>44823</v>
      </c>
      <c r="Q937" s="36">
        <v>0.86944444444444446</v>
      </c>
      <c r="R937" s="37">
        <v>48900</v>
      </c>
      <c r="S937" s="37">
        <v>17190</v>
      </c>
      <c r="T937" s="21">
        <f t="shared" si="134"/>
        <v>31710</v>
      </c>
      <c r="U937" s="22">
        <f t="shared" si="140"/>
        <v>710470</v>
      </c>
      <c r="V937" s="117" t="s">
        <v>157</v>
      </c>
      <c r="W937" s="118" t="s">
        <v>102</v>
      </c>
      <c r="X937" s="23">
        <f t="shared" si="135"/>
        <v>-30</v>
      </c>
      <c r="Y937" s="24">
        <f t="shared" si="136"/>
        <v>-9.4517958412098301E-4</v>
      </c>
      <c r="Z937" s="25" t="str">
        <f t="shared" si="137"/>
        <v>Descargado</v>
      </c>
      <c r="AA937" s="25">
        <f t="shared" ca="1" si="138"/>
        <v>0.44990740740468027</v>
      </c>
      <c r="AB937" s="52"/>
    </row>
    <row r="938" spans="1:28" x14ac:dyDescent="0.25">
      <c r="A938" s="12">
        <v>932</v>
      </c>
      <c r="B938" s="26">
        <v>21831</v>
      </c>
      <c r="C938" s="27">
        <v>44823</v>
      </c>
      <c r="D938" s="28">
        <v>0.43187500000000001</v>
      </c>
      <c r="E938" s="29" t="s">
        <v>291</v>
      </c>
      <c r="F938" s="30" t="s">
        <v>106</v>
      </c>
      <c r="G938" s="31">
        <v>51500</v>
      </c>
      <c r="H938" s="31">
        <v>19040</v>
      </c>
      <c r="I938" s="19">
        <f t="shared" si="133"/>
        <v>32460</v>
      </c>
      <c r="J938" s="20">
        <f t="shared" si="139"/>
        <v>741930</v>
      </c>
      <c r="K938" s="30" t="s">
        <v>56</v>
      </c>
      <c r="L938" s="32" t="s">
        <v>25</v>
      </c>
      <c r="M938" s="33">
        <v>42</v>
      </c>
      <c r="N938" s="55" t="str">
        <f t="shared" si="141"/>
        <v>T_B</v>
      </c>
      <c r="O938" s="34">
        <v>3525100</v>
      </c>
      <c r="P938" s="27">
        <v>44823</v>
      </c>
      <c r="Q938" s="36">
        <v>0.75694444444444453</v>
      </c>
      <c r="R938" s="37">
        <v>51320</v>
      </c>
      <c r="S938" s="37">
        <v>18750</v>
      </c>
      <c r="T938" s="21">
        <f t="shared" si="134"/>
        <v>32570</v>
      </c>
      <c r="U938" s="22">
        <f t="shared" si="140"/>
        <v>743040</v>
      </c>
      <c r="V938" s="117" t="s">
        <v>157</v>
      </c>
      <c r="W938" s="118" t="s">
        <v>102</v>
      </c>
      <c r="X938" s="23">
        <f t="shared" si="135"/>
        <v>110</v>
      </c>
      <c r="Y938" s="24">
        <f t="shared" si="136"/>
        <v>3.3887861983980284E-3</v>
      </c>
      <c r="Z938" s="25" t="str">
        <f t="shared" si="137"/>
        <v>Descargado</v>
      </c>
      <c r="AA938" s="25">
        <f t="shared" ca="1" si="138"/>
        <v>0.32506944444321562</v>
      </c>
      <c r="AB938" s="52"/>
    </row>
    <row r="939" spans="1:28" x14ac:dyDescent="0.25">
      <c r="A939" s="12">
        <v>933</v>
      </c>
      <c r="B939" s="26">
        <v>21832</v>
      </c>
      <c r="C939" s="27">
        <v>44823</v>
      </c>
      <c r="D939" s="28">
        <v>0.43659722222222225</v>
      </c>
      <c r="E939" s="29" t="s">
        <v>178</v>
      </c>
      <c r="F939" s="30" t="s">
        <v>106</v>
      </c>
      <c r="G939" s="31">
        <v>48620</v>
      </c>
      <c r="H939" s="31">
        <v>17800</v>
      </c>
      <c r="I939" s="19">
        <f t="shared" si="133"/>
        <v>30820</v>
      </c>
      <c r="J939" s="20">
        <f t="shared" si="139"/>
        <v>772750</v>
      </c>
      <c r="K939" s="30" t="s">
        <v>55</v>
      </c>
      <c r="L939" s="32" t="s">
        <v>32</v>
      </c>
      <c r="M939" s="33">
        <v>41</v>
      </c>
      <c r="N939" s="55" t="str">
        <f t="shared" si="141"/>
        <v>T_A</v>
      </c>
      <c r="O939" s="34">
        <v>3525113</v>
      </c>
      <c r="P939" s="27">
        <v>44823</v>
      </c>
      <c r="Q939" s="36">
        <v>0.85138888888888886</v>
      </c>
      <c r="R939" s="37">
        <v>48460</v>
      </c>
      <c r="S939" s="37">
        <v>17540</v>
      </c>
      <c r="T939" s="21">
        <f t="shared" si="134"/>
        <v>30920</v>
      </c>
      <c r="U939" s="22">
        <f t="shared" si="140"/>
        <v>773960</v>
      </c>
      <c r="V939" s="117" t="s">
        <v>157</v>
      </c>
      <c r="W939" s="118" t="s">
        <v>102</v>
      </c>
      <c r="X939" s="23">
        <f t="shared" si="135"/>
        <v>100</v>
      </c>
      <c r="Y939" s="24">
        <f t="shared" si="136"/>
        <v>3.2446463335496431E-3</v>
      </c>
      <c r="Z939" s="25" t="str">
        <f t="shared" si="137"/>
        <v>Descargado</v>
      </c>
      <c r="AA939" s="25">
        <f t="shared" ca="1" si="138"/>
        <v>0.41479166666977108</v>
      </c>
      <c r="AB939" s="52"/>
    </row>
    <row r="940" spans="1:28" x14ac:dyDescent="0.25">
      <c r="A940" s="12">
        <v>934</v>
      </c>
      <c r="B940" s="26">
        <v>21848</v>
      </c>
      <c r="C940" s="27">
        <v>44823</v>
      </c>
      <c r="D940" s="28">
        <v>0.50217592592592586</v>
      </c>
      <c r="E940" s="29" t="s">
        <v>236</v>
      </c>
      <c r="F940" s="30" t="s">
        <v>106</v>
      </c>
      <c r="G940" s="31">
        <v>48440</v>
      </c>
      <c r="H940" s="31">
        <v>17440</v>
      </c>
      <c r="I940" s="19">
        <f t="shared" si="133"/>
        <v>31000</v>
      </c>
      <c r="J940" s="20">
        <f t="shared" si="139"/>
        <v>803750</v>
      </c>
      <c r="K940" s="30" t="s">
        <v>56</v>
      </c>
      <c r="L940" s="32" t="s">
        <v>32</v>
      </c>
      <c r="M940" s="33">
        <v>42</v>
      </c>
      <c r="N940" s="55" t="str">
        <f t="shared" si="141"/>
        <v>T_B</v>
      </c>
      <c r="O940" s="34">
        <v>3525129</v>
      </c>
      <c r="P940" s="27">
        <v>44823</v>
      </c>
      <c r="Q940" s="36">
        <v>0.89513888888888893</v>
      </c>
      <c r="R940" s="37">
        <v>48740</v>
      </c>
      <c r="S940" s="37">
        <v>17610</v>
      </c>
      <c r="T940" s="21">
        <f t="shared" si="134"/>
        <v>31130</v>
      </c>
      <c r="U940" s="22">
        <f t="shared" si="140"/>
        <v>805090</v>
      </c>
      <c r="V940" s="117" t="s">
        <v>157</v>
      </c>
      <c r="W940" s="118" t="s">
        <v>102</v>
      </c>
      <c r="X940" s="23">
        <f t="shared" si="135"/>
        <v>130</v>
      </c>
      <c r="Y940" s="24">
        <f t="shared" si="136"/>
        <v>4.193548387096774E-3</v>
      </c>
      <c r="Z940" s="25" t="str">
        <f t="shared" si="137"/>
        <v>Descargado</v>
      </c>
      <c r="AA940" s="25">
        <f t="shared" ca="1" si="138"/>
        <v>0.39296296296379296</v>
      </c>
      <c r="AB940" s="52"/>
    </row>
    <row r="941" spans="1:28" x14ac:dyDescent="0.25">
      <c r="A941" s="12">
        <v>935</v>
      </c>
      <c r="B941" s="26">
        <v>21851</v>
      </c>
      <c r="C941" s="27">
        <v>44823</v>
      </c>
      <c r="D941" s="28">
        <v>0.48364583333333333</v>
      </c>
      <c r="E941" s="29" t="s">
        <v>245</v>
      </c>
      <c r="F941" s="30" t="s">
        <v>106</v>
      </c>
      <c r="G941" s="31">
        <v>52480</v>
      </c>
      <c r="H941" s="31">
        <v>19110</v>
      </c>
      <c r="I941" s="19">
        <f t="shared" si="133"/>
        <v>33370</v>
      </c>
      <c r="J941" s="20">
        <f t="shared" si="139"/>
        <v>837120</v>
      </c>
      <c r="K941" s="30" t="s">
        <v>55</v>
      </c>
      <c r="L941" s="32" t="s">
        <v>25</v>
      </c>
      <c r="M941" s="33">
        <v>41</v>
      </c>
      <c r="N941" s="55" t="str">
        <f t="shared" si="141"/>
        <v>T_A</v>
      </c>
      <c r="O941" s="34">
        <v>3525121</v>
      </c>
      <c r="P941" s="27">
        <v>44823</v>
      </c>
      <c r="Q941" s="36">
        <v>0.87569444444444444</v>
      </c>
      <c r="R941" s="37">
        <v>52380</v>
      </c>
      <c r="S941" s="37">
        <v>18960</v>
      </c>
      <c r="T941" s="21">
        <f t="shared" si="134"/>
        <v>33420</v>
      </c>
      <c r="U941" s="22">
        <f t="shared" si="140"/>
        <v>838510</v>
      </c>
      <c r="V941" s="117" t="s">
        <v>157</v>
      </c>
      <c r="W941" s="118" t="s">
        <v>102</v>
      </c>
      <c r="X941" s="23">
        <f t="shared" si="135"/>
        <v>50</v>
      </c>
      <c r="Y941" s="24">
        <f t="shared" si="136"/>
        <v>1.4983518130056938E-3</v>
      </c>
      <c r="Z941" s="25" t="str">
        <f t="shared" si="137"/>
        <v>Descargado</v>
      </c>
      <c r="AA941" s="25">
        <f t="shared" ca="1" si="138"/>
        <v>0.39204861111647915</v>
      </c>
      <c r="AB941" s="52"/>
    </row>
    <row r="942" spans="1:28" x14ac:dyDescent="0.25">
      <c r="A942" s="12">
        <v>936</v>
      </c>
      <c r="B942" s="26">
        <v>21853</v>
      </c>
      <c r="C942" s="27">
        <v>44823</v>
      </c>
      <c r="D942" s="28">
        <v>0.48924768518518519</v>
      </c>
      <c r="E942" s="29" t="s">
        <v>175</v>
      </c>
      <c r="F942" s="30" t="s">
        <v>106</v>
      </c>
      <c r="G942" s="31">
        <v>47360</v>
      </c>
      <c r="H942" s="31">
        <v>21340</v>
      </c>
      <c r="I942" s="19">
        <f t="shared" si="133"/>
        <v>26020</v>
      </c>
      <c r="J942" s="20">
        <f t="shared" si="139"/>
        <v>863140</v>
      </c>
      <c r="K942" s="30" t="s">
        <v>55</v>
      </c>
      <c r="L942" s="32" t="s">
        <v>33</v>
      </c>
      <c r="M942" s="33">
        <v>41</v>
      </c>
      <c r="N942" s="55" t="str">
        <f t="shared" si="141"/>
        <v>T_A</v>
      </c>
      <c r="O942" s="34">
        <v>3525145</v>
      </c>
      <c r="P942" s="27">
        <v>44824</v>
      </c>
      <c r="Q942" s="36">
        <v>0.31458333333333333</v>
      </c>
      <c r="R942" s="37">
        <v>47480</v>
      </c>
      <c r="S942" s="37">
        <v>21410</v>
      </c>
      <c r="T942" s="21">
        <f t="shared" si="134"/>
        <v>26070</v>
      </c>
      <c r="U942" s="22">
        <f t="shared" si="140"/>
        <v>864580</v>
      </c>
      <c r="V942" s="117" t="s">
        <v>157</v>
      </c>
      <c r="W942" s="118" t="s">
        <v>102</v>
      </c>
      <c r="X942" s="23">
        <f t="shared" si="135"/>
        <v>50</v>
      </c>
      <c r="Y942" s="24">
        <f t="shared" si="136"/>
        <v>1.921598770176787E-3</v>
      </c>
      <c r="Z942" s="25" t="str">
        <f t="shared" si="137"/>
        <v>Descargado</v>
      </c>
      <c r="AA942" s="25">
        <f t="shared" ca="1" si="138"/>
        <v>0.82533564815093996</v>
      </c>
      <c r="AB942" s="52"/>
    </row>
    <row r="943" spans="1:28" x14ac:dyDescent="0.25">
      <c r="A943" s="12">
        <v>937</v>
      </c>
      <c r="B943" s="26">
        <v>21855</v>
      </c>
      <c r="C943" s="27">
        <v>44823</v>
      </c>
      <c r="D943" s="28">
        <v>0.50812500000000005</v>
      </c>
      <c r="E943" s="29" t="s">
        <v>353</v>
      </c>
      <c r="F943" s="30" t="s">
        <v>106</v>
      </c>
      <c r="G943" s="31">
        <v>51600</v>
      </c>
      <c r="H943" s="31">
        <v>17190</v>
      </c>
      <c r="I943" s="19">
        <f t="shared" si="133"/>
        <v>34410</v>
      </c>
      <c r="J943" s="20">
        <f t="shared" si="139"/>
        <v>897550</v>
      </c>
      <c r="K943" s="30" t="s">
        <v>56</v>
      </c>
      <c r="L943" s="32" t="s">
        <v>25</v>
      </c>
      <c r="M943" s="33">
        <v>42</v>
      </c>
      <c r="N943" s="55" t="str">
        <f t="shared" si="141"/>
        <v>T_B</v>
      </c>
      <c r="O943" s="34">
        <v>3525158</v>
      </c>
      <c r="P943" s="27">
        <v>44824</v>
      </c>
      <c r="Q943" s="36">
        <v>0.41805555555555557</v>
      </c>
      <c r="R943" s="37">
        <v>51900</v>
      </c>
      <c r="S943" s="37">
        <v>17390</v>
      </c>
      <c r="T943" s="21">
        <f t="shared" si="134"/>
        <v>34510</v>
      </c>
      <c r="U943" s="22">
        <f t="shared" si="140"/>
        <v>899090</v>
      </c>
      <c r="V943" s="117" t="s">
        <v>157</v>
      </c>
      <c r="W943" s="118" t="s">
        <v>102</v>
      </c>
      <c r="X943" s="23">
        <f t="shared" si="135"/>
        <v>100</v>
      </c>
      <c r="Y943" s="24">
        <f t="shared" si="136"/>
        <v>2.906131938390003E-3</v>
      </c>
      <c r="Z943" s="25" t="str">
        <f t="shared" si="137"/>
        <v>Descargado</v>
      </c>
      <c r="AA943" s="25">
        <f t="shared" ca="1" si="138"/>
        <v>0.90993055555736646</v>
      </c>
      <c r="AB943" s="52"/>
    </row>
    <row r="944" spans="1:28" x14ac:dyDescent="0.25">
      <c r="A944" s="12">
        <v>938</v>
      </c>
      <c r="B944" s="26">
        <v>21857</v>
      </c>
      <c r="C944" s="27">
        <v>44823</v>
      </c>
      <c r="D944" s="28">
        <v>0.51163194444444449</v>
      </c>
      <c r="E944" s="29" t="s">
        <v>160</v>
      </c>
      <c r="F944" s="30" t="s">
        <v>106</v>
      </c>
      <c r="G944" s="31">
        <v>51840</v>
      </c>
      <c r="H944" s="31">
        <v>16940</v>
      </c>
      <c r="I944" s="19">
        <f t="shared" si="133"/>
        <v>34900</v>
      </c>
      <c r="J944" s="20">
        <f t="shared" si="139"/>
        <v>932450</v>
      </c>
      <c r="K944" s="30" t="s">
        <v>56</v>
      </c>
      <c r="L944" s="32" t="s">
        <v>33</v>
      </c>
      <c r="M944" s="33">
        <v>42</v>
      </c>
      <c r="N944" s="55" t="str">
        <f t="shared" si="141"/>
        <v>T_B</v>
      </c>
      <c r="O944" s="34">
        <v>3525157</v>
      </c>
      <c r="P944" s="27">
        <v>44824</v>
      </c>
      <c r="Q944" s="36">
        <v>0.34236111111111112</v>
      </c>
      <c r="R944" s="37">
        <v>52060</v>
      </c>
      <c r="S944" s="37">
        <v>17080</v>
      </c>
      <c r="T944" s="21">
        <f t="shared" si="134"/>
        <v>34980</v>
      </c>
      <c r="U944" s="22">
        <f t="shared" si="140"/>
        <v>934070</v>
      </c>
      <c r="V944" s="117" t="s">
        <v>157</v>
      </c>
      <c r="W944" s="118" t="s">
        <v>102</v>
      </c>
      <c r="X944" s="23">
        <f t="shared" si="135"/>
        <v>80</v>
      </c>
      <c r="Y944" s="24">
        <f t="shared" si="136"/>
        <v>2.2922636103151861E-3</v>
      </c>
      <c r="Z944" s="25" t="str">
        <f t="shared" si="137"/>
        <v>Descargado</v>
      </c>
      <c r="AA944" s="25">
        <f t="shared" ca="1" si="138"/>
        <v>0.83072916667151731</v>
      </c>
      <c r="AB944" s="52"/>
    </row>
    <row r="945" spans="1:28" x14ac:dyDescent="0.25">
      <c r="A945" s="12">
        <v>939</v>
      </c>
      <c r="B945" s="26">
        <v>21858</v>
      </c>
      <c r="C945" s="27">
        <v>44823</v>
      </c>
      <c r="D945" s="28">
        <v>0.5152430555555555</v>
      </c>
      <c r="E945" s="29" t="s">
        <v>253</v>
      </c>
      <c r="F945" s="30" t="s">
        <v>106</v>
      </c>
      <c r="G945" s="31">
        <v>48500</v>
      </c>
      <c r="H945" s="31">
        <v>17340</v>
      </c>
      <c r="I945" s="19">
        <f t="shared" si="133"/>
        <v>31160</v>
      </c>
      <c r="J945" s="20">
        <f t="shared" si="139"/>
        <v>963610</v>
      </c>
      <c r="K945" s="30" t="s">
        <v>55</v>
      </c>
      <c r="L945" s="32" t="s">
        <v>32</v>
      </c>
      <c r="M945" s="33">
        <v>41</v>
      </c>
      <c r="N945" s="55" t="str">
        <f t="shared" si="141"/>
        <v>T_A</v>
      </c>
      <c r="O945" s="34">
        <v>3525196</v>
      </c>
      <c r="P945" s="27">
        <v>44824</v>
      </c>
      <c r="Q945" s="36">
        <v>0.45416666666666666</v>
      </c>
      <c r="R945" s="37">
        <v>48500</v>
      </c>
      <c r="S945" s="37">
        <v>17260</v>
      </c>
      <c r="T945" s="21">
        <f t="shared" si="134"/>
        <v>31240</v>
      </c>
      <c r="U945" s="22">
        <f t="shared" si="140"/>
        <v>965310</v>
      </c>
      <c r="V945" s="117" t="s">
        <v>157</v>
      </c>
      <c r="W945" s="118" t="s">
        <v>102</v>
      </c>
      <c r="X945" s="23">
        <f t="shared" si="135"/>
        <v>80</v>
      </c>
      <c r="Y945" s="24">
        <f t="shared" si="136"/>
        <v>2.5673940949935813E-3</v>
      </c>
      <c r="Z945" s="25" t="str">
        <f t="shared" si="137"/>
        <v>Descargado</v>
      </c>
      <c r="AA945" s="25">
        <f t="shared" ca="1" si="138"/>
        <v>0.93892361111647915</v>
      </c>
      <c r="AB945" s="52"/>
    </row>
    <row r="946" spans="1:28" x14ac:dyDescent="0.25">
      <c r="A946" s="12">
        <v>940</v>
      </c>
      <c r="B946" s="26">
        <v>21870</v>
      </c>
      <c r="C946" s="27">
        <v>44823</v>
      </c>
      <c r="D946" s="28">
        <v>0.60322916666666659</v>
      </c>
      <c r="E946" s="29" t="s">
        <v>365</v>
      </c>
      <c r="F946" s="30" t="s">
        <v>106</v>
      </c>
      <c r="G946" s="31">
        <v>52600</v>
      </c>
      <c r="H946" s="31">
        <v>17980</v>
      </c>
      <c r="I946" s="19">
        <f t="shared" si="133"/>
        <v>34620</v>
      </c>
      <c r="J946" s="20">
        <f t="shared" si="139"/>
        <v>998230</v>
      </c>
      <c r="K946" s="30" t="s">
        <v>55</v>
      </c>
      <c r="L946" s="32" t="s">
        <v>32</v>
      </c>
      <c r="M946" s="33">
        <v>41</v>
      </c>
      <c r="N946" s="55" t="str">
        <f t="shared" si="141"/>
        <v>T_A</v>
      </c>
      <c r="O946" s="34">
        <v>3525140</v>
      </c>
      <c r="P946" s="27">
        <v>44823</v>
      </c>
      <c r="Q946" s="36">
        <v>0.95000000000000007</v>
      </c>
      <c r="R946" s="37">
        <v>52520</v>
      </c>
      <c r="S946" s="37">
        <v>17900</v>
      </c>
      <c r="T946" s="21">
        <f t="shared" si="134"/>
        <v>34620</v>
      </c>
      <c r="U946" s="22">
        <f t="shared" si="140"/>
        <v>999930</v>
      </c>
      <c r="V946" s="117" t="s">
        <v>157</v>
      </c>
      <c r="W946" s="118" t="s">
        <v>102</v>
      </c>
      <c r="X946" s="23">
        <f t="shared" si="135"/>
        <v>1.0000000000000001E-5</v>
      </c>
      <c r="Y946" s="24">
        <f t="shared" si="136"/>
        <v>0</v>
      </c>
      <c r="Z946" s="25" t="str">
        <f t="shared" si="137"/>
        <v>Descargado</v>
      </c>
      <c r="AA946" s="25">
        <f t="shared" ca="1" si="138"/>
        <v>0.34677083333372138</v>
      </c>
      <c r="AB946" s="52"/>
    </row>
    <row r="947" spans="1:28" x14ac:dyDescent="0.25">
      <c r="A947" s="12">
        <v>941</v>
      </c>
      <c r="B947" s="26">
        <v>21879</v>
      </c>
      <c r="C947" s="27">
        <v>44823</v>
      </c>
      <c r="D947" s="28">
        <v>0.61703703703703705</v>
      </c>
      <c r="E947" s="29" t="s">
        <v>330</v>
      </c>
      <c r="F947" s="30" t="s">
        <v>106</v>
      </c>
      <c r="G947" s="31">
        <v>52080</v>
      </c>
      <c r="H947" s="31">
        <v>17680</v>
      </c>
      <c r="I947" s="19">
        <f t="shared" si="133"/>
        <v>34400</v>
      </c>
      <c r="J947" s="20">
        <f t="shared" si="139"/>
        <v>1032630</v>
      </c>
      <c r="K947" s="30" t="s">
        <v>56</v>
      </c>
      <c r="L947" s="32" t="s">
        <v>32</v>
      </c>
      <c r="M947" s="33">
        <v>42</v>
      </c>
      <c r="N947" s="55" t="str">
        <f t="shared" si="141"/>
        <v>T_B</v>
      </c>
      <c r="O947" s="34">
        <v>3525142</v>
      </c>
      <c r="P947" s="27">
        <v>44823</v>
      </c>
      <c r="Q947" s="36">
        <v>0.96458333333333324</v>
      </c>
      <c r="R947" s="37">
        <v>52080</v>
      </c>
      <c r="S947" s="37">
        <v>17610</v>
      </c>
      <c r="T947" s="21">
        <f t="shared" si="134"/>
        <v>34470</v>
      </c>
      <c r="U947" s="22">
        <f t="shared" si="140"/>
        <v>1034400</v>
      </c>
      <c r="V947" s="117" t="s">
        <v>157</v>
      </c>
      <c r="W947" s="118" t="s">
        <v>102</v>
      </c>
      <c r="X947" s="23">
        <f t="shared" si="135"/>
        <v>70</v>
      </c>
      <c r="Y947" s="24">
        <f t="shared" si="136"/>
        <v>2.0348837209302325E-3</v>
      </c>
      <c r="Z947" s="25" t="str">
        <f t="shared" si="137"/>
        <v>Descargado</v>
      </c>
      <c r="AA947" s="25">
        <f t="shared" ca="1" si="138"/>
        <v>0.34754629629605915</v>
      </c>
      <c r="AB947" s="52"/>
    </row>
    <row r="948" spans="1:28" x14ac:dyDescent="0.25">
      <c r="A948" s="12">
        <v>942</v>
      </c>
      <c r="B948" s="26">
        <v>21880</v>
      </c>
      <c r="C948" s="27">
        <v>44823</v>
      </c>
      <c r="D948" s="28">
        <v>0.62556712962962957</v>
      </c>
      <c r="E948" s="29" t="s">
        <v>151</v>
      </c>
      <c r="F948" s="30" t="s">
        <v>106</v>
      </c>
      <c r="G948" s="31">
        <v>48620</v>
      </c>
      <c r="H948" s="31">
        <v>17050</v>
      </c>
      <c r="I948" s="19">
        <f t="shared" si="133"/>
        <v>31570</v>
      </c>
      <c r="J948" s="20">
        <f t="shared" si="139"/>
        <v>1064200</v>
      </c>
      <c r="K948" s="30" t="s">
        <v>55</v>
      </c>
      <c r="L948" s="32" t="s">
        <v>32</v>
      </c>
      <c r="M948" s="33">
        <v>41</v>
      </c>
      <c r="N948" s="55" t="str">
        <f t="shared" si="141"/>
        <v>T_A</v>
      </c>
      <c r="O948" s="34">
        <v>3525175</v>
      </c>
      <c r="P948" s="27">
        <v>44824</v>
      </c>
      <c r="Q948" s="36">
        <v>0.3972222222222222</v>
      </c>
      <c r="R948" s="37">
        <v>48660</v>
      </c>
      <c r="S948" s="37">
        <v>16970</v>
      </c>
      <c r="T948" s="21">
        <f t="shared" si="134"/>
        <v>31690</v>
      </c>
      <c r="U948" s="22">
        <f t="shared" si="140"/>
        <v>1066090</v>
      </c>
      <c r="V948" s="117" t="s">
        <v>157</v>
      </c>
      <c r="W948" s="118" t="s">
        <v>102</v>
      </c>
      <c r="X948" s="23">
        <f t="shared" si="135"/>
        <v>120</v>
      </c>
      <c r="Y948" s="24">
        <f t="shared" si="136"/>
        <v>3.8010769718086791E-3</v>
      </c>
      <c r="Z948" s="25" t="str">
        <f t="shared" si="137"/>
        <v>Descargado</v>
      </c>
      <c r="AA948" s="25">
        <f t="shared" ca="1" si="138"/>
        <v>0.77165509259066312</v>
      </c>
      <c r="AB948" s="52"/>
    </row>
    <row r="949" spans="1:28" x14ac:dyDescent="0.25">
      <c r="A949" s="12">
        <v>943</v>
      </c>
      <c r="B949" s="26">
        <v>21881</v>
      </c>
      <c r="C949" s="27">
        <v>44823</v>
      </c>
      <c r="D949" s="28">
        <v>0.63254629629629633</v>
      </c>
      <c r="E949" s="29" t="s">
        <v>202</v>
      </c>
      <c r="F949" s="30" t="s">
        <v>106</v>
      </c>
      <c r="G949" s="31">
        <v>48320</v>
      </c>
      <c r="H949" s="31">
        <v>17430</v>
      </c>
      <c r="I949" s="19">
        <f t="shared" si="133"/>
        <v>30890</v>
      </c>
      <c r="J949" s="20">
        <f t="shared" si="139"/>
        <v>1095090</v>
      </c>
      <c r="K949" s="30" t="s">
        <v>55</v>
      </c>
      <c r="L949" s="32" t="s">
        <v>32</v>
      </c>
      <c r="M949" s="33">
        <v>41</v>
      </c>
      <c r="N949" s="55" t="str">
        <f t="shared" si="141"/>
        <v>T_A</v>
      </c>
      <c r="O949" s="34">
        <v>3525210</v>
      </c>
      <c r="P949" s="27">
        <v>44824</v>
      </c>
      <c r="Q949" s="36">
        <v>0.50486111111111109</v>
      </c>
      <c r="R949" s="37">
        <v>48220</v>
      </c>
      <c r="S949" s="37">
        <v>17370</v>
      </c>
      <c r="T949" s="21">
        <f t="shared" si="134"/>
        <v>30850</v>
      </c>
      <c r="U949" s="22">
        <f t="shared" si="140"/>
        <v>1096940</v>
      </c>
      <c r="V949" s="117" t="s">
        <v>157</v>
      </c>
      <c r="W949" s="118" t="s">
        <v>102</v>
      </c>
      <c r="X949" s="23">
        <f t="shared" si="135"/>
        <v>-40</v>
      </c>
      <c r="Y949" s="24">
        <f t="shared" si="136"/>
        <v>-1.2949174490126255E-3</v>
      </c>
      <c r="Z949" s="25" t="str">
        <f t="shared" si="137"/>
        <v>Descargado</v>
      </c>
      <c r="AA949" s="25">
        <f t="shared" ca="1" si="138"/>
        <v>0.872314814812853</v>
      </c>
      <c r="AB949" s="52"/>
    </row>
    <row r="950" spans="1:28" x14ac:dyDescent="0.25">
      <c r="A950" s="12">
        <v>944</v>
      </c>
      <c r="B950" s="26">
        <v>21887</v>
      </c>
      <c r="C950" s="27">
        <v>44823</v>
      </c>
      <c r="D950" s="28">
        <v>0.63875000000000004</v>
      </c>
      <c r="E950" s="29" t="s">
        <v>137</v>
      </c>
      <c r="F950" s="30" t="s">
        <v>106</v>
      </c>
      <c r="G950" s="31">
        <v>48720</v>
      </c>
      <c r="H950" s="31">
        <v>17600</v>
      </c>
      <c r="I950" s="19">
        <f t="shared" si="133"/>
        <v>31120</v>
      </c>
      <c r="J950" s="20">
        <f t="shared" si="139"/>
        <v>1126210</v>
      </c>
      <c r="K950" s="30" t="s">
        <v>69</v>
      </c>
      <c r="L950" s="32" t="s">
        <v>32</v>
      </c>
      <c r="M950" s="33">
        <v>40</v>
      </c>
      <c r="N950" s="55" t="str">
        <f t="shared" si="141"/>
        <v>T_C</v>
      </c>
      <c r="O950" s="34">
        <v>3525165</v>
      </c>
      <c r="P950" s="27">
        <v>44824</v>
      </c>
      <c r="Q950" s="36">
        <v>0.37083333333333335</v>
      </c>
      <c r="R950" s="37">
        <v>48880</v>
      </c>
      <c r="S950" s="37">
        <v>17770</v>
      </c>
      <c r="T950" s="21">
        <f t="shared" si="134"/>
        <v>31110</v>
      </c>
      <c r="U950" s="22">
        <f t="shared" si="140"/>
        <v>1128050</v>
      </c>
      <c r="V950" s="117" t="s">
        <v>158</v>
      </c>
      <c r="W950" s="118" t="s">
        <v>102</v>
      </c>
      <c r="X950" s="23">
        <f t="shared" si="135"/>
        <v>-10</v>
      </c>
      <c r="Y950" s="24">
        <f t="shared" si="136"/>
        <v>-3.2133676092544985E-4</v>
      </c>
      <c r="Z950" s="25" t="str">
        <f t="shared" si="137"/>
        <v>Descargado</v>
      </c>
      <c r="AA950" s="25">
        <f t="shared" ca="1" si="138"/>
        <v>0.73208333333604969</v>
      </c>
      <c r="AB950" s="52"/>
    </row>
    <row r="951" spans="1:28" x14ac:dyDescent="0.25">
      <c r="A951" s="12">
        <v>945</v>
      </c>
      <c r="B951" s="26">
        <v>21891</v>
      </c>
      <c r="C951" s="27">
        <v>44823</v>
      </c>
      <c r="D951" s="28">
        <v>0.64134259259259263</v>
      </c>
      <c r="E951" s="29" t="s">
        <v>190</v>
      </c>
      <c r="F951" s="30" t="s">
        <v>106</v>
      </c>
      <c r="G951" s="31">
        <v>51720</v>
      </c>
      <c r="H951" s="31">
        <v>18730</v>
      </c>
      <c r="I951" s="19">
        <f t="shared" si="133"/>
        <v>0</v>
      </c>
      <c r="J951" s="20">
        <f t="shared" si="139"/>
        <v>0</v>
      </c>
      <c r="K951" s="30" t="s">
        <v>55</v>
      </c>
      <c r="L951" s="32" t="s">
        <v>33</v>
      </c>
      <c r="M951" s="33"/>
      <c r="N951" s="55" t="str">
        <f t="shared" si="141"/>
        <v/>
      </c>
      <c r="O951" s="34"/>
      <c r="P951" s="27"/>
      <c r="Q951" s="36"/>
      <c r="R951" s="37"/>
      <c r="S951" s="37"/>
      <c r="T951" s="21">
        <f t="shared" si="134"/>
        <v>0</v>
      </c>
      <c r="U951" s="22">
        <f t="shared" si="140"/>
        <v>0</v>
      </c>
      <c r="V951" s="117" t="s">
        <v>157</v>
      </c>
      <c r="W951" s="118" t="s">
        <v>102</v>
      </c>
      <c r="X951" s="23">
        <f t="shared" si="135"/>
        <v>0</v>
      </c>
      <c r="Y951" s="24" t="e">
        <f t="shared" si="136"/>
        <v>#DIV/0!</v>
      </c>
      <c r="Z951" s="25" t="str">
        <f t="shared" si="137"/>
        <v>En Transito</v>
      </c>
      <c r="AA951" s="25">
        <f t="shared" ca="1" si="138"/>
        <v>4.7372047453682171</v>
      </c>
      <c r="AB951" s="52"/>
    </row>
    <row r="952" spans="1:28" x14ac:dyDescent="0.25">
      <c r="A952" s="12">
        <v>946</v>
      </c>
      <c r="B952" s="26">
        <v>21901</v>
      </c>
      <c r="C952" s="27">
        <v>44823</v>
      </c>
      <c r="D952" s="28">
        <v>0.66568287037037044</v>
      </c>
      <c r="E952" s="29" t="s">
        <v>150</v>
      </c>
      <c r="F952" s="30" t="s">
        <v>106</v>
      </c>
      <c r="G952" s="31">
        <v>51640</v>
      </c>
      <c r="H952" s="31">
        <v>17990</v>
      </c>
      <c r="I952" s="19">
        <f t="shared" si="133"/>
        <v>33650</v>
      </c>
      <c r="J952" s="20">
        <f t="shared" si="139"/>
        <v>33650</v>
      </c>
      <c r="K952" s="30" t="s">
        <v>56</v>
      </c>
      <c r="L952" s="32" t="s">
        <v>33</v>
      </c>
      <c r="M952" s="33">
        <v>42</v>
      </c>
      <c r="N952" s="55" t="str">
        <f t="shared" si="141"/>
        <v>T_B</v>
      </c>
      <c r="O952" s="34">
        <v>3525184</v>
      </c>
      <c r="P952" s="27">
        <v>44824</v>
      </c>
      <c r="Q952" s="36">
        <v>0.41875000000000001</v>
      </c>
      <c r="R952" s="37">
        <v>52060</v>
      </c>
      <c r="S952" s="37">
        <v>18380</v>
      </c>
      <c r="T952" s="21">
        <f t="shared" si="134"/>
        <v>33680</v>
      </c>
      <c r="U952" s="22">
        <f t="shared" si="140"/>
        <v>33680</v>
      </c>
      <c r="V952" s="117" t="s">
        <v>157</v>
      </c>
      <c r="W952" s="118" t="s">
        <v>102</v>
      </c>
      <c r="X952" s="23">
        <f t="shared" si="135"/>
        <v>30</v>
      </c>
      <c r="Y952" s="24">
        <f t="shared" si="136"/>
        <v>8.915304606240713E-4</v>
      </c>
      <c r="Z952" s="25" t="str">
        <f t="shared" si="137"/>
        <v>Descargado</v>
      </c>
      <c r="AA952" s="25">
        <f t="shared" ca="1" si="138"/>
        <v>0.75306712962628808</v>
      </c>
      <c r="AB952" s="52"/>
    </row>
    <row r="953" spans="1:28" x14ac:dyDescent="0.25">
      <c r="A953" s="12">
        <v>947</v>
      </c>
      <c r="B953" s="26">
        <v>21904</v>
      </c>
      <c r="C953" s="27">
        <v>44823</v>
      </c>
      <c r="D953" s="28">
        <v>0.66334490740740748</v>
      </c>
      <c r="E953" s="29" t="s">
        <v>169</v>
      </c>
      <c r="F953" s="30" t="s">
        <v>106</v>
      </c>
      <c r="G953" s="31">
        <v>48660</v>
      </c>
      <c r="H953" s="31">
        <v>16460</v>
      </c>
      <c r="I953" s="19">
        <f t="shared" si="133"/>
        <v>32200</v>
      </c>
      <c r="J953" s="20">
        <f t="shared" si="139"/>
        <v>65850</v>
      </c>
      <c r="K953" s="30" t="s">
        <v>55</v>
      </c>
      <c r="L953" s="32" t="s">
        <v>32</v>
      </c>
      <c r="M953" s="33">
        <v>41</v>
      </c>
      <c r="N953" s="55" t="str">
        <f t="shared" si="141"/>
        <v>T_A</v>
      </c>
      <c r="O953" s="34">
        <v>3525186</v>
      </c>
      <c r="P953" s="27">
        <v>44824</v>
      </c>
      <c r="Q953" s="36">
        <v>0.42083333333333334</v>
      </c>
      <c r="R953" s="37">
        <v>48540</v>
      </c>
      <c r="S953" s="37">
        <v>16360</v>
      </c>
      <c r="T953" s="21">
        <f t="shared" si="134"/>
        <v>32180</v>
      </c>
      <c r="U953" s="22">
        <f t="shared" si="140"/>
        <v>65860</v>
      </c>
      <c r="V953" s="117" t="s">
        <v>157</v>
      </c>
      <c r="W953" s="118" t="s">
        <v>102</v>
      </c>
      <c r="X953" s="23">
        <f t="shared" si="135"/>
        <v>-20</v>
      </c>
      <c r="Y953" s="24">
        <f t="shared" si="136"/>
        <v>-6.2111801242236027E-4</v>
      </c>
      <c r="Z953" s="25" t="str">
        <f t="shared" si="137"/>
        <v>Descargado</v>
      </c>
      <c r="AA953" s="25">
        <f t="shared" ca="1" si="138"/>
        <v>0.75748842592292931</v>
      </c>
      <c r="AB953" s="52"/>
    </row>
    <row r="954" spans="1:28" x14ac:dyDescent="0.25">
      <c r="A954" s="12">
        <v>948</v>
      </c>
      <c r="B954" s="26">
        <v>21907</v>
      </c>
      <c r="C954" s="27">
        <v>44823</v>
      </c>
      <c r="D954" s="28">
        <v>0.67078703703703713</v>
      </c>
      <c r="E954" s="29" t="s">
        <v>341</v>
      </c>
      <c r="F954" s="30" t="s">
        <v>106</v>
      </c>
      <c r="G954" s="31">
        <v>52520</v>
      </c>
      <c r="H954" s="31">
        <v>18510</v>
      </c>
      <c r="I954" s="19">
        <f t="shared" si="133"/>
        <v>34010</v>
      </c>
      <c r="J954" s="20">
        <f t="shared" si="139"/>
        <v>99860</v>
      </c>
      <c r="K954" s="30" t="s">
        <v>55</v>
      </c>
      <c r="L954" s="32" t="s">
        <v>193</v>
      </c>
      <c r="M954" s="33">
        <v>41</v>
      </c>
      <c r="N954" s="55" t="str">
        <f t="shared" si="141"/>
        <v>T_A</v>
      </c>
      <c r="O954" s="34">
        <v>3525201</v>
      </c>
      <c r="P954" s="27">
        <v>44824</v>
      </c>
      <c r="Q954" s="36">
        <v>0.47222222222222227</v>
      </c>
      <c r="R954" s="37">
        <v>52720</v>
      </c>
      <c r="S954" s="37">
        <v>18600</v>
      </c>
      <c r="T954" s="21">
        <f t="shared" si="134"/>
        <v>34120</v>
      </c>
      <c r="U954" s="22">
        <f t="shared" si="140"/>
        <v>99980</v>
      </c>
      <c r="V954" s="117" t="s">
        <v>157</v>
      </c>
      <c r="W954" s="118" t="s">
        <v>102</v>
      </c>
      <c r="X954" s="23">
        <f t="shared" si="135"/>
        <v>110</v>
      </c>
      <c r="Y954" s="24">
        <f t="shared" si="136"/>
        <v>3.2343428403410761E-3</v>
      </c>
      <c r="Z954" s="25" t="str">
        <f t="shared" si="137"/>
        <v>Descargado</v>
      </c>
      <c r="AA954" s="25">
        <f t="shared" ca="1" si="138"/>
        <v>0.80143518518161727</v>
      </c>
      <c r="AB954" s="52"/>
    </row>
    <row r="955" spans="1:28" x14ac:dyDescent="0.25">
      <c r="A955" s="12">
        <v>949</v>
      </c>
      <c r="B955" s="26">
        <v>21909</v>
      </c>
      <c r="C955" s="27">
        <v>44823</v>
      </c>
      <c r="D955" s="28">
        <v>0.68525462962962969</v>
      </c>
      <c r="E955" s="29" t="s">
        <v>195</v>
      </c>
      <c r="F955" s="30" t="s">
        <v>106</v>
      </c>
      <c r="G955" s="31">
        <v>51740</v>
      </c>
      <c r="H955" s="31">
        <v>17220</v>
      </c>
      <c r="I955" s="19">
        <f t="shared" si="133"/>
        <v>34520</v>
      </c>
      <c r="J955" s="20">
        <f t="shared" si="139"/>
        <v>134380</v>
      </c>
      <c r="K955" s="30" t="s">
        <v>55</v>
      </c>
      <c r="L955" s="32" t="s">
        <v>193</v>
      </c>
      <c r="M955" s="33">
        <v>41</v>
      </c>
      <c r="N955" s="55" t="str">
        <f t="shared" si="141"/>
        <v>T_A</v>
      </c>
      <c r="O955" s="34">
        <v>3525205</v>
      </c>
      <c r="P955" s="27">
        <v>44824</v>
      </c>
      <c r="Q955" s="36">
        <v>0.48472222222222222</v>
      </c>
      <c r="R955" s="37">
        <v>51920</v>
      </c>
      <c r="S955" s="37">
        <v>17280</v>
      </c>
      <c r="T955" s="21">
        <f t="shared" si="134"/>
        <v>34640</v>
      </c>
      <c r="U955" s="22">
        <f t="shared" si="140"/>
        <v>134620</v>
      </c>
      <c r="V955" s="117" t="s">
        <v>157</v>
      </c>
      <c r="W955" s="118" t="s">
        <v>102</v>
      </c>
      <c r="X955" s="23">
        <f t="shared" si="135"/>
        <v>120</v>
      </c>
      <c r="Y955" s="24">
        <f t="shared" si="136"/>
        <v>3.4762456546929316E-3</v>
      </c>
      <c r="Z955" s="25" t="str">
        <f t="shared" si="137"/>
        <v>Descargado</v>
      </c>
      <c r="AA955" s="25">
        <f t="shared" ca="1" si="138"/>
        <v>0.79946759259473765</v>
      </c>
      <c r="AB955" s="52"/>
    </row>
    <row r="956" spans="1:28" x14ac:dyDescent="0.25">
      <c r="A956" s="12">
        <v>950</v>
      </c>
      <c r="B956" s="26">
        <v>21911</v>
      </c>
      <c r="C956" s="27">
        <v>44823</v>
      </c>
      <c r="D956" s="28">
        <v>0.68921296296296297</v>
      </c>
      <c r="E956" s="29" t="s">
        <v>379</v>
      </c>
      <c r="F956" s="30" t="s">
        <v>106</v>
      </c>
      <c r="G956" s="31">
        <v>52060</v>
      </c>
      <c r="H956" s="31">
        <v>17910</v>
      </c>
      <c r="I956" s="19">
        <f t="shared" si="133"/>
        <v>34150</v>
      </c>
      <c r="J956" s="20">
        <f t="shared" si="139"/>
        <v>168530</v>
      </c>
      <c r="K956" s="30" t="s">
        <v>56</v>
      </c>
      <c r="L956" s="32" t="s">
        <v>25</v>
      </c>
      <c r="M956" s="33">
        <v>42</v>
      </c>
      <c r="N956" s="55" t="str">
        <f t="shared" si="141"/>
        <v>T_B</v>
      </c>
      <c r="O956" s="34">
        <v>3525160</v>
      </c>
      <c r="P956" s="27">
        <v>44824</v>
      </c>
      <c r="Q956" s="36">
        <v>0.44375000000000003</v>
      </c>
      <c r="R956" s="37">
        <v>52180</v>
      </c>
      <c r="S956" s="37">
        <v>17960</v>
      </c>
      <c r="T956" s="21">
        <f t="shared" si="134"/>
        <v>34220</v>
      </c>
      <c r="U956" s="22">
        <f t="shared" si="140"/>
        <v>168840</v>
      </c>
      <c r="V956" s="117" t="s">
        <v>157</v>
      </c>
      <c r="W956" s="118" t="s">
        <v>102</v>
      </c>
      <c r="X956" s="23">
        <f t="shared" si="135"/>
        <v>70</v>
      </c>
      <c r="Y956" s="24">
        <f t="shared" si="136"/>
        <v>2.0497803806734994E-3</v>
      </c>
      <c r="Z956" s="25" t="str">
        <f t="shared" si="137"/>
        <v>Descargado</v>
      </c>
      <c r="AA956" s="25">
        <f t="shared" ca="1" si="138"/>
        <v>0.75453703703533392</v>
      </c>
      <c r="AB956" s="52"/>
    </row>
    <row r="957" spans="1:28" x14ac:dyDescent="0.25">
      <c r="A957" s="12">
        <v>951</v>
      </c>
      <c r="B957" s="26">
        <v>21914</v>
      </c>
      <c r="C957" s="27">
        <v>44823</v>
      </c>
      <c r="D957" s="28">
        <v>0.70537037037037031</v>
      </c>
      <c r="E957" s="29" t="s">
        <v>211</v>
      </c>
      <c r="F957" s="30" t="s">
        <v>106</v>
      </c>
      <c r="G957" s="31">
        <v>51740</v>
      </c>
      <c r="H957" s="31">
        <v>17570</v>
      </c>
      <c r="I957" s="19">
        <f t="shared" si="133"/>
        <v>34170</v>
      </c>
      <c r="J957" s="20">
        <f t="shared" si="139"/>
        <v>202700</v>
      </c>
      <c r="K957" s="30" t="s">
        <v>55</v>
      </c>
      <c r="L957" s="32" t="s">
        <v>193</v>
      </c>
      <c r="M957" s="33">
        <v>41</v>
      </c>
      <c r="N957" s="55" t="str">
        <f t="shared" si="141"/>
        <v>T_A</v>
      </c>
      <c r="O957" s="34">
        <v>3525206</v>
      </c>
      <c r="P957" s="27">
        <v>44824</v>
      </c>
      <c r="Q957" s="36">
        <v>0.49305555555555558</v>
      </c>
      <c r="R957" s="37">
        <v>51780</v>
      </c>
      <c r="S957" s="37">
        <v>17630</v>
      </c>
      <c r="T957" s="21">
        <f t="shared" si="134"/>
        <v>34150</v>
      </c>
      <c r="U957" s="22">
        <f t="shared" si="140"/>
        <v>202990</v>
      </c>
      <c r="V957" s="117" t="s">
        <v>157</v>
      </c>
      <c r="W957" s="118" t="s">
        <v>102</v>
      </c>
      <c r="X957" s="23">
        <f t="shared" si="135"/>
        <v>-20</v>
      </c>
      <c r="Y957" s="24">
        <f t="shared" si="136"/>
        <v>-5.8530875036581797E-4</v>
      </c>
      <c r="Z957" s="25" t="str">
        <f t="shared" si="137"/>
        <v>Descargado</v>
      </c>
      <c r="AA957" s="25">
        <f t="shared" ca="1" si="138"/>
        <v>0.7876851851833635</v>
      </c>
      <c r="AB957" s="52"/>
    </row>
    <row r="958" spans="1:28" x14ac:dyDescent="0.25">
      <c r="A958" s="12">
        <v>952</v>
      </c>
      <c r="B958" s="26">
        <v>21915</v>
      </c>
      <c r="C958" s="27">
        <v>44823</v>
      </c>
      <c r="D958" s="28">
        <v>0.69119212962962961</v>
      </c>
      <c r="E958" s="29" t="s">
        <v>339</v>
      </c>
      <c r="F958" s="30" t="s">
        <v>106</v>
      </c>
      <c r="G958" s="31">
        <v>51800</v>
      </c>
      <c r="H958" s="31">
        <v>17620</v>
      </c>
      <c r="I958" s="19">
        <f t="shared" si="133"/>
        <v>34180</v>
      </c>
      <c r="J958" s="20">
        <f t="shared" si="139"/>
        <v>236880</v>
      </c>
      <c r="K958" s="30" t="s">
        <v>55</v>
      </c>
      <c r="L958" s="32" t="s">
        <v>193</v>
      </c>
      <c r="M958" s="33">
        <v>41</v>
      </c>
      <c r="N958" s="55" t="str">
        <f t="shared" si="141"/>
        <v>T_A</v>
      </c>
      <c r="O958" s="34">
        <v>3525202</v>
      </c>
      <c r="P958" s="27">
        <v>44824</v>
      </c>
      <c r="Q958" s="36">
        <v>0.4777777777777778</v>
      </c>
      <c r="R958" s="37">
        <v>52020</v>
      </c>
      <c r="S958" s="37">
        <v>17660</v>
      </c>
      <c r="T958" s="21">
        <f t="shared" si="134"/>
        <v>34360</v>
      </c>
      <c r="U958" s="22">
        <f t="shared" si="140"/>
        <v>237350</v>
      </c>
      <c r="V958" s="117" t="s">
        <v>157</v>
      </c>
      <c r="W958" s="118" t="s">
        <v>102</v>
      </c>
      <c r="X958" s="23">
        <f t="shared" si="135"/>
        <v>180</v>
      </c>
      <c r="Y958" s="24">
        <f t="shared" si="136"/>
        <v>5.2662375658279695E-3</v>
      </c>
      <c r="Z958" s="25" t="str">
        <f t="shared" si="137"/>
        <v>Descargado</v>
      </c>
      <c r="AA958" s="25">
        <f t="shared" ca="1" si="138"/>
        <v>0.786585648151231</v>
      </c>
      <c r="AB958" s="52"/>
    </row>
    <row r="959" spans="1:28" x14ac:dyDescent="0.25">
      <c r="A959" s="12">
        <v>953</v>
      </c>
      <c r="B959" s="26">
        <v>21916</v>
      </c>
      <c r="C959" s="27">
        <v>44823</v>
      </c>
      <c r="D959" s="28">
        <v>0.70231481481481473</v>
      </c>
      <c r="E959" s="29" t="s">
        <v>144</v>
      </c>
      <c r="F959" s="30" t="s">
        <v>106</v>
      </c>
      <c r="G959" s="31">
        <v>48740</v>
      </c>
      <c r="H959" s="31">
        <v>17470</v>
      </c>
      <c r="I959" s="19">
        <f t="shared" si="133"/>
        <v>31270</v>
      </c>
      <c r="J959" s="20">
        <f t="shared" si="139"/>
        <v>268150</v>
      </c>
      <c r="K959" s="30" t="s">
        <v>55</v>
      </c>
      <c r="L959" s="32" t="s">
        <v>32</v>
      </c>
      <c r="M959" s="33">
        <v>41</v>
      </c>
      <c r="N959" s="55" t="str">
        <f t="shared" si="141"/>
        <v>T_A</v>
      </c>
      <c r="O959" s="34">
        <v>3525191</v>
      </c>
      <c r="P959" s="27">
        <v>44824</v>
      </c>
      <c r="Q959" s="36">
        <v>0.43611111111111112</v>
      </c>
      <c r="R959" s="37">
        <v>48680</v>
      </c>
      <c r="S959" s="37">
        <v>17210</v>
      </c>
      <c r="T959" s="21">
        <f t="shared" si="134"/>
        <v>31470</v>
      </c>
      <c r="U959" s="22">
        <f t="shared" si="140"/>
        <v>268820</v>
      </c>
      <c r="V959" s="117" t="s">
        <v>157</v>
      </c>
      <c r="W959" s="118" t="s">
        <v>102</v>
      </c>
      <c r="X959" s="23">
        <f t="shared" si="135"/>
        <v>200</v>
      </c>
      <c r="Y959" s="24">
        <f t="shared" si="136"/>
        <v>6.3959066197633516E-3</v>
      </c>
      <c r="Z959" s="25" t="str">
        <f t="shared" si="137"/>
        <v>Descargado</v>
      </c>
      <c r="AA959" s="25">
        <f t="shared" ca="1" si="138"/>
        <v>0.73379629629926058</v>
      </c>
      <c r="AB959" s="52"/>
    </row>
    <row r="960" spans="1:28" x14ac:dyDescent="0.25">
      <c r="A960" s="12">
        <v>954</v>
      </c>
      <c r="B960" s="26">
        <v>21920</v>
      </c>
      <c r="C960" s="27">
        <v>44823</v>
      </c>
      <c r="D960" s="28">
        <v>0.71024305555555556</v>
      </c>
      <c r="E960" s="29" t="s">
        <v>180</v>
      </c>
      <c r="F960" s="30" t="s">
        <v>106</v>
      </c>
      <c r="G960" s="31">
        <v>48260</v>
      </c>
      <c r="H960" s="31">
        <v>17380</v>
      </c>
      <c r="I960" s="19">
        <f t="shared" si="133"/>
        <v>30880</v>
      </c>
      <c r="J960" s="20">
        <f t="shared" si="139"/>
        <v>299030</v>
      </c>
      <c r="K960" s="30" t="s">
        <v>55</v>
      </c>
      <c r="L960" s="32" t="s">
        <v>32</v>
      </c>
      <c r="M960" s="33">
        <v>41</v>
      </c>
      <c r="N960" s="55" t="str">
        <f t="shared" si="141"/>
        <v>T_A</v>
      </c>
      <c r="O960" s="34">
        <v>3525284</v>
      </c>
      <c r="P960" s="27">
        <v>44824</v>
      </c>
      <c r="Q960" s="36">
        <v>0.73749999999999993</v>
      </c>
      <c r="R960" s="37">
        <v>48100</v>
      </c>
      <c r="S960" s="37">
        <v>17240</v>
      </c>
      <c r="T960" s="21">
        <f t="shared" si="134"/>
        <v>30860</v>
      </c>
      <c r="U960" s="22">
        <f t="shared" si="140"/>
        <v>299680</v>
      </c>
      <c r="V960" s="117" t="s">
        <v>157</v>
      </c>
      <c r="W960" s="118" t="s">
        <v>102</v>
      </c>
      <c r="X960" s="23">
        <f t="shared" si="135"/>
        <v>-20</v>
      </c>
      <c r="Y960" s="24">
        <f t="shared" si="136"/>
        <v>-6.4766839378238344E-4</v>
      </c>
      <c r="Z960" s="25" t="str">
        <f t="shared" si="137"/>
        <v>Descargado</v>
      </c>
      <c r="AA960" s="25">
        <f t="shared" ca="1" si="138"/>
        <v>1.0272569444496185</v>
      </c>
      <c r="AB960" s="52"/>
    </row>
    <row r="961" spans="1:28" x14ac:dyDescent="0.25">
      <c r="A961" s="12">
        <v>955</v>
      </c>
      <c r="B961" s="26">
        <v>21921</v>
      </c>
      <c r="C961" s="27">
        <v>44823</v>
      </c>
      <c r="D961" s="28">
        <v>0.71150462962962957</v>
      </c>
      <c r="E961" s="29" t="s">
        <v>247</v>
      </c>
      <c r="F961" s="30" t="s">
        <v>106</v>
      </c>
      <c r="G961" s="31">
        <v>47960</v>
      </c>
      <c r="H961" s="31">
        <v>16810</v>
      </c>
      <c r="I961" s="19">
        <f t="shared" si="133"/>
        <v>31150</v>
      </c>
      <c r="J961" s="20">
        <f t="shared" si="139"/>
        <v>330180</v>
      </c>
      <c r="K961" s="30" t="s">
        <v>55</v>
      </c>
      <c r="L961" s="32" t="s">
        <v>32</v>
      </c>
      <c r="M961" s="33">
        <v>41</v>
      </c>
      <c r="N961" s="55" t="str">
        <f t="shared" si="141"/>
        <v>T_A</v>
      </c>
      <c r="O961" s="34">
        <v>3525188</v>
      </c>
      <c r="P961" s="27">
        <v>44824</v>
      </c>
      <c r="Q961" s="36">
        <v>0.42986111111111108</v>
      </c>
      <c r="R961" s="37">
        <v>47960</v>
      </c>
      <c r="S961" s="37">
        <v>16690</v>
      </c>
      <c r="T961" s="21">
        <f t="shared" si="134"/>
        <v>31270</v>
      </c>
      <c r="U961" s="22">
        <f t="shared" si="140"/>
        <v>330950</v>
      </c>
      <c r="V961" s="117" t="s">
        <v>157</v>
      </c>
      <c r="W961" s="118" t="s">
        <v>102</v>
      </c>
      <c r="X961" s="23">
        <f t="shared" si="135"/>
        <v>120</v>
      </c>
      <c r="Y961" s="24">
        <f t="shared" si="136"/>
        <v>3.8523274478330658E-3</v>
      </c>
      <c r="Z961" s="25" t="str">
        <f t="shared" si="137"/>
        <v>Descargado</v>
      </c>
      <c r="AA961" s="25">
        <f t="shared" ca="1" si="138"/>
        <v>0.71835648147680331</v>
      </c>
      <c r="AB961" s="52"/>
    </row>
    <row r="962" spans="1:28" x14ac:dyDescent="0.25">
      <c r="A962" s="12">
        <v>956</v>
      </c>
      <c r="B962" s="26">
        <v>21927</v>
      </c>
      <c r="C962" s="27">
        <v>44823</v>
      </c>
      <c r="D962" s="28">
        <v>0.71809027777777779</v>
      </c>
      <c r="E962" s="29" t="s">
        <v>171</v>
      </c>
      <c r="F962" s="30" t="s">
        <v>106</v>
      </c>
      <c r="G962" s="31">
        <v>48260</v>
      </c>
      <c r="H962" s="31">
        <v>17440</v>
      </c>
      <c r="I962" s="19">
        <f t="shared" si="133"/>
        <v>30820</v>
      </c>
      <c r="J962" s="20">
        <f t="shared" si="139"/>
        <v>361000</v>
      </c>
      <c r="K962" s="30" t="s">
        <v>55</v>
      </c>
      <c r="L962" s="32" t="s">
        <v>32</v>
      </c>
      <c r="M962" s="33">
        <v>41</v>
      </c>
      <c r="N962" s="55" t="str">
        <f t="shared" si="141"/>
        <v>T_A</v>
      </c>
      <c r="O962" s="34">
        <v>3525192</v>
      </c>
      <c r="P962" s="27">
        <v>44824</v>
      </c>
      <c r="Q962" s="36">
        <v>0.44722222222222219</v>
      </c>
      <c r="R962" s="37">
        <v>48140</v>
      </c>
      <c r="S962" s="37">
        <v>17300</v>
      </c>
      <c r="T962" s="21">
        <f t="shared" si="134"/>
        <v>30840</v>
      </c>
      <c r="U962" s="22">
        <f t="shared" si="140"/>
        <v>361790</v>
      </c>
      <c r="V962" s="117" t="s">
        <v>157</v>
      </c>
      <c r="W962" s="118" t="s">
        <v>102</v>
      </c>
      <c r="X962" s="23">
        <f t="shared" si="135"/>
        <v>20</v>
      </c>
      <c r="Y962" s="24">
        <f t="shared" si="136"/>
        <v>6.4892926670992858E-4</v>
      </c>
      <c r="Z962" s="25" t="str">
        <f t="shared" si="137"/>
        <v>Descargado</v>
      </c>
      <c r="AA962" s="25">
        <f t="shared" ca="1" si="138"/>
        <v>0.72913194444845431</v>
      </c>
      <c r="AB962" s="52"/>
    </row>
    <row r="963" spans="1:28" x14ac:dyDescent="0.25">
      <c r="A963" s="12">
        <v>957</v>
      </c>
      <c r="B963" s="26">
        <v>21932</v>
      </c>
      <c r="C963" s="27">
        <v>44823</v>
      </c>
      <c r="D963" s="28">
        <v>0.73126157407407411</v>
      </c>
      <c r="E963" s="29" t="s">
        <v>192</v>
      </c>
      <c r="F963" s="30" t="s">
        <v>106</v>
      </c>
      <c r="G963" s="31">
        <v>52240</v>
      </c>
      <c r="H963" s="31">
        <v>17250</v>
      </c>
      <c r="I963" s="19">
        <f t="shared" si="133"/>
        <v>34990</v>
      </c>
      <c r="J963" s="20">
        <f t="shared" si="139"/>
        <v>395990</v>
      </c>
      <c r="K963" s="30" t="s">
        <v>55</v>
      </c>
      <c r="L963" s="32" t="s">
        <v>193</v>
      </c>
      <c r="M963" s="33">
        <v>41</v>
      </c>
      <c r="N963" s="55" t="str">
        <f t="shared" si="141"/>
        <v>T_A</v>
      </c>
      <c r="O963" s="34">
        <v>3525228</v>
      </c>
      <c r="P963" s="27">
        <v>44824</v>
      </c>
      <c r="Q963" s="36">
        <v>0.57638888888888895</v>
      </c>
      <c r="R963" s="37">
        <v>52340</v>
      </c>
      <c r="S963" s="37">
        <v>17300</v>
      </c>
      <c r="T963" s="21">
        <f t="shared" si="134"/>
        <v>35040</v>
      </c>
      <c r="U963" s="22">
        <f t="shared" si="140"/>
        <v>396830</v>
      </c>
      <c r="V963" s="117" t="s">
        <v>157</v>
      </c>
      <c r="W963" s="118" t="s">
        <v>102</v>
      </c>
      <c r="X963" s="23">
        <f t="shared" si="135"/>
        <v>50</v>
      </c>
      <c r="Y963" s="24">
        <f t="shared" si="136"/>
        <v>1.4289797084881394E-3</v>
      </c>
      <c r="Z963" s="25" t="str">
        <f t="shared" si="137"/>
        <v>Descargado</v>
      </c>
      <c r="AA963" s="25">
        <f t="shared" ca="1" si="138"/>
        <v>0.8451273148166365</v>
      </c>
      <c r="AB963" s="52"/>
    </row>
    <row r="964" spans="1:28" x14ac:dyDescent="0.25">
      <c r="A964" s="12">
        <v>958</v>
      </c>
      <c r="B964" s="26">
        <v>21947</v>
      </c>
      <c r="C964" s="27">
        <v>44823</v>
      </c>
      <c r="D964" s="28">
        <v>0.81001157407407398</v>
      </c>
      <c r="E964" s="29" t="s">
        <v>254</v>
      </c>
      <c r="F964" s="30" t="s">
        <v>106</v>
      </c>
      <c r="G964" s="31">
        <v>48980</v>
      </c>
      <c r="H964" s="31">
        <v>17150</v>
      </c>
      <c r="I964" s="19">
        <f t="shared" si="133"/>
        <v>31830</v>
      </c>
      <c r="J964" s="20">
        <f t="shared" si="139"/>
        <v>427820</v>
      </c>
      <c r="K964" s="30" t="s">
        <v>69</v>
      </c>
      <c r="L964" s="32" t="s">
        <v>32</v>
      </c>
      <c r="M964" s="33">
        <v>40</v>
      </c>
      <c r="N964" s="55" t="str">
        <f t="shared" si="141"/>
        <v>T_C</v>
      </c>
      <c r="O964" s="34">
        <v>3525226</v>
      </c>
      <c r="P964" s="27">
        <v>44824</v>
      </c>
      <c r="Q964" s="36">
        <v>0.5756944444444444</v>
      </c>
      <c r="R964" s="37">
        <v>48860</v>
      </c>
      <c r="S964" s="37">
        <v>16960</v>
      </c>
      <c r="T964" s="21">
        <f t="shared" si="134"/>
        <v>31900</v>
      </c>
      <c r="U964" s="22">
        <f t="shared" si="140"/>
        <v>428730</v>
      </c>
      <c r="V964" s="117" t="s">
        <v>158</v>
      </c>
      <c r="W964" s="118" t="s">
        <v>102</v>
      </c>
      <c r="X964" s="23">
        <f t="shared" si="135"/>
        <v>70</v>
      </c>
      <c r="Y964" s="24">
        <f t="shared" si="136"/>
        <v>2.1991831605403709E-3</v>
      </c>
      <c r="Z964" s="25" t="str">
        <f t="shared" si="137"/>
        <v>Descargado</v>
      </c>
      <c r="AA964" s="25">
        <f t="shared" ca="1" si="138"/>
        <v>0.76568287036934635</v>
      </c>
      <c r="AB964" s="52"/>
    </row>
    <row r="965" spans="1:28" x14ac:dyDescent="0.25">
      <c r="A965" s="12">
        <v>959</v>
      </c>
      <c r="B965" s="26">
        <v>21948</v>
      </c>
      <c r="C965" s="27">
        <v>44823</v>
      </c>
      <c r="D965" s="28">
        <v>0.81756944444444446</v>
      </c>
      <c r="E965" s="29" t="s">
        <v>186</v>
      </c>
      <c r="F965" s="30" t="s">
        <v>106</v>
      </c>
      <c r="G965" s="31">
        <v>48540</v>
      </c>
      <c r="H965" s="31">
        <v>17260</v>
      </c>
      <c r="I965" s="19">
        <f t="shared" si="133"/>
        <v>31280</v>
      </c>
      <c r="J965" s="20">
        <f t="shared" si="139"/>
        <v>459100</v>
      </c>
      <c r="K965" s="30" t="s">
        <v>69</v>
      </c>
      <c r="L965" s="32" t="s">
        <v>32</v>
      </c>
      <c r="M965" s="33">
        <v>40</v>
      </c>
      <c r="N965" s="55" t="str">
        <f t="shared" si="141"/>
        <v>T_C</v>
      </c>
      <c r="O965" s="34">
        <v>3525225</v>
      </c>
      <c r="P965" s="27">
        <v>44824</v>
      </c>
      <c r="Q965" s="36">
        <v>0.57500000000000007</v>
      </c>
      <c r="R965" s="37">
        <v>48420</v>
      </c>
      <c r="S965" s="37">
        <v>17120</v>
      </c>
      <c r="T965" s="21">
        <f t="shared" si="134"/>
        <v>31300</v>
      </c>
      <c r="U965" s="22">
        <f t="shared" si="140"/>
        <v>460030</v>
      </c>
      <c r="V965" s="117" t="s">
        <v>158</v>
      </c>
      <c r="W965" s="118" t="s">
        <v>102</v>
      </c>
      <c r="X965" s="23">
        <f t="shared" si="135"/>
        <v>20</v>
      </c>
      <c r="Y965" s="24">
        <f t="shared" si="136"/>
        <v>6.3938618925831207E-4</v>
      </c>
      <c r="Z965" s="25" t="str">
        <f t="shared" si="137"/>
        <v>Descargado</v>
      </c>
      <c r="AA965" s="25">
        <f t="shared" ca="1" si="138"/>
        <v>0.75743055555358296</v>
      </c>
      <c r="AB965" s="52"/>
    </row>
    <row r="966" spans="1:28" x14ac:dyDescent="0.25">
      <c r="A966" s="12">
        <v>960</v>
      </c>
      <c r="B966" s="26">
        <v>21949</v>
      </c>
      <c r="C966" s="27">
        <v>44823</v>
      </c>
      <c r="D966" s="28">
        <v>0.80789351851851843</v>
      </c>
      <c r="E966" s="29" t="s">
        <v>244</v>
      </c>
      <c r="F966" s="30" t="s">
        <v>106</v>
      </c>
      <c r="G966" s="31">
        <v>51380</v>
      </c>
      <c r="H966" s="31">
        <v>16770</v>
      </c>
      <c r="I966" s="19">
        <f t="shared" ref="I966:I1029" si="142">IF(U966=0,0,(G966-H966))</f>
        <v>34610</v>
      </c>
      <c r="J966" s="20">
        <f t="shared" si="139"/>
        <v>493710</v>
      </c>
      <c r="K966" s="30" t="s">
        <v>55</v>
      </c>
      <c r="L966" s="32" t="s">
        <v>25</v>
      </c>
      <c r="M966" s="33">
        <v>41</v>
      </c>
      <c r="N966" s="55" t="str">
        <f t="shared" si="141"/>
        <v>T_A</v>
      </c>
      <c r="O966" s="34">
        <v>3525185</v>
      </c>
      <c r="P966" s="27">
        <v>44824</v>
      </c>
      <c r="Q966" s="36">
        <v>0.50347222222222221</v>
      </c>
      <c r="R966" s="37">
        <v>51280</v>
      </c>
      <c r="S966" s="37">
        <v>16650</v>
      </c>
      <c r="T966" s="21">
        <f t="shared" ref="T966:T1029" si="143">R966-S966</f>
        <v>34630</v>
      </c>
      <c r="U966" s="22">
        <f t="shared" si="140"/>
        <v>494660</v>
      </c>
      <c r="V966" s="117" t="s">
        <v>157</v>
      </c>
      <c r="W966" s="118" t="s">
        <v>102</v>
      </c>
      <c r="X966" s="23">
        <f t="shared" ref="X966:X1029" si="144">IF(T966&gt;0,IF((T966-I966)=0,0.00001,(T966-I966)),0)</f>
        <v>20</v>
      </c>
      <c r="Y966" s="24">
        <f t="shared" ref="Y966:Y1029" si="145">(T966-I966)/I966</f>
        <v>5.7786766830395843E-4</v>
      </c>
      <c r="Z966" s="25" t="str">
        <f t="shared" ref="Z966:Z1029" si="146">IF(E966&gt;0,IF((P966+Q966)&gt;0,"Descargado","En Transito"),"")</f>
        <v>Descargado</v>
      </c>
      <c r="AA966" s="25">
        <f t="shared" ref="AA966:AA1029" ca="1" si="147">IF(E966&gt;0,IF(P966=0,((NOW())-(C966+D966)),((P966+Q966)-(C966+D966))),"")</f>
        <v>0.69557870370044839</v>
      </c>
      <c r="AB966" s="52"/>
    </row>
    <row r="967" spans="1:28" x14ac:dyDescent="0.25">
      <c r="A967" s="12">
        <v>961</v>
      </c>
      <c r="B967" s="26">
        <v>21954</v>
      </c>
      <c r="C967" s="27">
        <v>44823</v>
      </c>
      <c r="D967" s="28">
        <v>0.84284722222222219</v>
      </c>
      <c r="E967" s="29" t="s">
        <v>367</v>
      </c>
      <c r="F967" s="30" t="s">
        <v>106</v>
      </c>
      <c r="G967" s="31">
        <v>51840</v>
      </c>
      <c r="H967" s="31">
        <v>18120</v>
      </c>
      <c r="I967" s="19">
        <f t="shared" si="142"/>
        <v>33720</v>
      </c>
      <c r="J967" s="20">
        <f t="shared" ref="J967:J1030" si="148">IF(I967&gt;0,(I967+J966),0)</f>
        <v>527430</v>
      </c>
      <c r="K967" s="30" t="s">
        <v>55</v>
      </c>
      <c r="L967" s="32" t="s">
        <v>25</v>
      </c>
      <c r="M967" s="33">
        <v>41</v>
      </c>
      <c r="N967" s="55" t="str">
        <f t="shared" si="141"/>
        <v>T_A</v>
      </c>
      <c r="O967" s="34">
        <v>3525324</v>
      </c>
      <c r="P967" s="27">
        <v>44824</v>
      </c>
      <c r="Q967" s="36">
        <v>0.89722222222222225</v>
      </c>
      <c r="R967" s="37">
        <v>51820</v>
      </c>
      <c r="S967" s="37">
        <v>18000</v>
      </c>
      <c r="T967" s="21">
        <f t="shared" si="143"/>
        <v>33820</v>
      </c>
      <c r="U967" s="22">
        <f t="shared" ref="U967:U1030" si="149">IF(T967&gt;0,(T967+U966),0)</f>
        <v>528480</v>
      </c>
      <c r="V967" s="117" t="s">
        <v>157</v>
      </c>
      <c r="W967" s="118" t="s">
        <v>102</v>
      </c>
      <c r="X967" s="23">
        <f t="shared" si="144"/>
        <v>100</v>
      </c>
      <c r="Y967" s="24">
        <f t="shared" si="145"/>
        <v>2.9655990510083037E-3</v>
      </c>
      <c r="Z967" s="25" t="str">
        <f t="shared" si="146"/>
        <v>Descargado</v>
      </c>
      <c r="AA967" s="25">
        <f t="shared" ca="1" si="147"/>
        <v>1.054374999999709</v>
      </c>
      <c r="AB967" s="52"/>
    </row>
    <row r="968" spans="1:28" x14ac:dyDescent="0.25">
      <c r="A968" s="12">
        <v>962</v>
      </c>
      <c r="B968" s="26">
        <v>21963</v>
      </c>
      <c r="C968" s="27">
        <v>44823</v>
      </c>
      <c r="D968" s="28">
        <v>0.86436342592592597</v>
      </c>
      <c r="E968" s="29" t="s">
        <v>152</v>
      </c>
      <c r="F968" s="30" t="s">
        <v>106</v>
      </c>
      <c r="G968" s="31">
        <v>51560</v>
      </c>
      <c r="H968" s="31">
        <v>17500</v>
      </c>
      <c r="I968" s="19">
        <f t="shared" si="142"/>
        <v>34060</v>
      </c>
      <c r="J968" s="20">
        <f t="shared" si="148"/>
        <v>561490</v>
      </c>
      <c r="K968" s="30" t="s">
        <v>55</v>
      </c>
      <c r="L968" s="32" t="s">
        <v>33</v>
      </c>
      <c r="M968" s="33">
        <v>41</v>
      </c>
      <c r="N968" s="55" t="str">
        <f t="shared" si="141"/>
        <v>T_A</v>
      </c>
      <c r="O968" s="34">
        <v>3525281</v>
      </c>
      <c r="P968" s="27">
        <v>44824</v>
      </c>
      <c r="Q968" s="36">
        <v>0.7284722222222223</v>
      </c>
      <c r="R968" s="37">
        <v>51440</v>
      </c>
      <c r="S968" s="37">
        <v>17360</v>
      </c>
      <c r="T968" s="21">
        <f t="shared" si="143"/>
        <v>34080</v>
      </c>
      <c r="U968" s="22">
        <f t="shared" si="149"/>
        <v>562560</v>
      </c>
      <c r="V968" s="117" t="s">
        <v>157</v>
      </c>
      <c r="W968" s="118" t="s">
        <v>102</v>
      </c>
      <c r="X968" s="23">
        <f t="shared" si="144"/>
        <v>20</v>
      </c>
      <c r="Y968" s="24">
        <f t="shared" si="145"/>
        <v>5.8719906048150322E-4</v>
      </c>
      <c r="Z968" s="25" t="str">
        <f t="shared" si="146"/>
        <v>Descargado</v>
      </c>
      <c r="AA968" s="25">
        <f t="shared" ca="1" si="147"/>
        <v>0.86410879629693227</v>
      </c>
      <c r="AB968" s="52"/>
    </row>
    <row r="969" spans="1:28" x14ac:dyDescent="0.25">
      <c r="A969" s="12">
        <v>963</v>
      </c>
      <c r="B969" s="26">
        <v>21971</v>
      </c>
      <c r="C969" s="27">
        <v>44823</v>
      </c>
      <c r="D969" s="28">
        <v>0.88531249999999995</v>
      </c>
      <c r="E969" s="29" t="s">
        <v>378</v>
      </c>
      <c r="F969" s="30" t="s">
        <v>106</v>
      </c>
      <c r="G969" s="31">
        <v>52120</v>
      </c>
      <c r="H969" s="31">
        <v>18820</v>
      </c>
      <c r="I969" s="19">
        <f t="shared" si="142"/>
        <v>33300</v>
      </c>
      <c r="J969" s="20">
        <f t="shared" si="148"/>
        <v>594790</v>
      </c>
      <c r="K969" s="30" t="s">
        <v>55</v>
      </c>
      <c r="L969" s="32" t="s">
        <v>25</v>
      </c>
      <c r="M969" s="33">
        <v>41</v>
      </c>
      <c r="N969" s="55" t="str">
        <f t="shared" ref="N969:N1032" si="150">IF(R969=0,"",IF(K969="0X50  MM T 2","T_B",IF(K969="0X50  MM T 1","T_A",IF(K969="TERMICO 0X50","T_CMAX",IF(K969="0X50  MM T 4","T_D",IF(K969="0X50  MM T 3","T_C",IF(K969="0X12  MM T 1","T_A1",IF(K969="0X50 MM","CNR",""))))))))</f>
        <v>T_A</v>
      </c>
      <c r="O969" s="34">
        <v>3525277</v>
      </c>
      <c r="P969" s="27">
        <v>44824</v>
      </c>
      <c r="Q969" s="36">
        <v>0.71736111111111101</v>
      </c>
      <c r="R969" s="37">
        <v>52580</v>
      </c>
      <c r="S969" s="37">
        <v>19260</v>
      </c>
      <c r="T969" s="21">
        <f t="shared" si="143"/>
        <v>33320</v>
      </c>
      <c r="U969" s="22">
        <f t="shared" si="149"/>
        <v>595880</v>
      </c>
      <c r="V969" s="117" t="s">
        <v>157</v>
      </c>
      <c r="W969" s="118" t="s">
        <v>102</v>
      </c>
      <c r="X969" s="23">
        <f t="shared" si="144"/>
        <v>20</v>
      </c>
      <c r="Y969" s="24">
        <f t="shared" si="145"/>
        <v>6.0060060060060057E-4</v>
      </c>
      <c r="Z969" s="25" t="str">
        <f t="shared" si="146"/>
        <v>Descargado</v>
      </c>
      <c r="AA969" s="25">
        <f t="shared" ca="1" si="147"/>
        <v>0.8320486111115315</v>
      </c>
      <c r="AB969" s="52"/>
    </row>
    <row r="970" spans="1:28" x14ac:dyDescent="0.25">
      <c r="A970" s="12">
        <v>964</v>
      </c>
      <c r="B970" s="26">
        <v>21975</v>
      </c>
      <c r="C970" s="27">
        <v>44823</v>
      </c>
      <c r="D970" s="28">
        <v>0.9041203703703703</v>
      </c>
      <c r="E970" s="29" t="s">
        <v>377</v>
      </c>
      <c r="F970" s="30" t="s">
        <v>106</v>
      </c>
      <c r="G970" s="31">
        <v>51420</v>
      </c>
      <c r="H970" s="31">
        <v>18270</v>
      </c>
      <c r="I970" s="19">
        <f t="shared" si="142"/>
        <v>33150</v>
      </c>
      <c r="J970" s="20">
        <f t="shared" si="148"/>
        <v>627940</v>
      </c>
      <c r="K970" s="30" t="s">
        <v>55</v>
      </c>
      <c r="L970" s="32" t="s">
        <v>25</v>
      </c>
      <c r="M970" s="33">
        <v>41</v>
      </c>
      <c r="N970" s="55" t="str">
        <f t="shared" si="150"/>
        <v>T_A</v>
      </c>
      <c r="O970" s="34">
        <v>3525292</v>
      </c>
      <c r="P970" s="27">
        <v>44824</v>
      </c>
      <c r="Q970" s="36">
        <v>0.75694444444444453</v>
      </c>
      <c r="R970" s="37">
        <v>51300</v>
      </c>
      <c r="S970" s="37">
        <v>18120</v>
      </c>
      <c r="T970" s="21">
        <f t="shared" si="143"/>
        <v>33180</v>
      </c>
      <c r="U970" s="22">
        <f t="shared" si="149"/>
        <v>629060</v>
      </c>
      <c r="V970" s="117" t="s">
        <v>157</v>
      </c>
      <c r="W970" s="118" t="s">
        <v>102</v>
      </c>
      <c r="X970" s="23">
        <f t="shared" si="144"/>
        <v>30</v>
      </c>
      <c r="Y970" s="24">
        <f t="shared" si="145"/>
        <v>9.049773755656109E-4</v>
      </c>
      <c r="Z970" s="25" t="str">
        <f t="shared" si="146"/>
        <v>Descargado</v>
      </c>
      <c r="AA970" s="25">
        <f t="shared" ca="1" si="147"/>
        <v>0.85282407407794381</v>
      </c>
      <c r="AB970" s="52"/>
    </row>
    <row r="971" spans="1:28" x14ac:dyDescent="0.25">
      <c r="A971" s="12">
        <v>965</v>
      </c>
      <c r="B971" s="26">
        <v>21977</v>
      </c>
      <c r="C971" s="27">
        <v>44823</v>
      </c>
      <c r="D971" s="28">
        <v>0.91394675925925928</v>
      </c>
      <c r="E971" s="29" t="s">
        <v>214</v>
      </c>
      <c r="F971" s="30" t="s">
        <v>106</v>
      </c>
      <c r="G971" s="31">
        <v>51760</v>
      </c>
      <c r="H971" s="31">
        <v>18340</v>
      </c>
      <c r="I971" s="19">
        <f t="shared" si="142"/>
        <v>33420</v>
      </c>
      <c r="J971" s="20">
        <f t="shared" si="148"/>
        <v>661360</v>
      </c>
      <c r="K971" s="30" t="s">
        <v>55</v>
      </c>
      <c r="L971" s="32" t="s">
        <v>33</v>
      </c>
      <c r="M971" s="33">
        <v>41</v>
      </c>
      <c r="N971" s="55" t="str">
        <f t="shared" si="150"/>
        <v>T_A</v>
      </c>
      <c r="O971" s="34">
        <v>3525307</v>
      </c>
      <c r="P971" s="27">
        <v>44824</v>
      </c>
      <c r="Q971" s="36">
        <v>0.85763888888888884</v>
      </c>
      <c r="R971" s="37">
        <v>51660</v>
      </c>
      <c r="S971" s="37">
        <v>18240</v>
      </c>
      <c r="T971" s="21">
        <f t="shared" si="143"/>
        <v>33420</v>
      </c>
      <c r="U971" s="22">
        <f t="shared" si="149"/>
        <v>662480</v>
      </c>
      <c r="V971" s="117" t="s">
        <v>157</v>
      </c>
      <c r="W971" s="118" t="s">
        <v>102</v>
      </c>
      <c r="X971" s="23">
        <f t="shared" si="144"/>
        <v>1.0000000000000001E-5</v>
      </c>
      <c r="Y971" s="24">
        <f t="shared" si="145"/>
        <v>0</v>
      </c>
      <c r="Z971" s="25" t="str">
        <f t="shared" si="146"/>
        <v>Descargado</v>
      </c>
      <c r="AA971" s="25">
        <f t="shared" ca="1" si="147"/>
        <v>0.94369212962919846</v>
      </c>
      <c r="AB971" s="52"/>
    </row>
    <row r="972" spans="1:28" x14ac:dyDescent="0.25">
      <c r="A972" s="12">
        <v>966</v>
      </c>
      <c r="B972" s="26">
        <v>21980</v>
      </c>
      <c r="C972" s="27">
        <v>44823</v>
      </c>
      <c r="D972" s="28">
        <v>0.9194675925925927</v>
      </c>
      <c r="E972" s="29" t="s">
        <v>376</v>
      </c>
      <c r="F972" s="30" t="s">
        <v>106</v>
      </c>
      <c r="G972" s="31">
        <v>52160</v>
      </c>
      <c r="H972" s="31">
        <v>18700</v>
      </c>
      <c r="I972" s="19">
        <f t="shared" si="142"/>
        <v>33460</v>
      </c>
      <c r="J972" s="20">
        <f t="shared" si="148"/>
        <v>694820</v>
      </c>
      <c r="K972" s="30" t="s">
        <v>56</v>
      </c>
      <c r="L972" s="32" t="s">
        <v>25</v>
      </c>
      <c r="M972" s="33">
        <v>42</v>
      </c>
      <c r="N972" s="55" t="str">
        <f t="shared" si="150"/>
        <v>T_B</v>
      </c>
      <c r="O972" s="34">
        <v>3525278</v>
      </c>
      <c r="P972" s="27">
        <v>44824</v>
      </c>
      <c r="Q972" s="36">
        <v>0.72638888888888886</v>
      </c>
      <c r="R972" s="37">
        <v>52320</v>
      </c>
      <c r="S972" s="37">
        <v>18810</v>
      </c>
      <c r="T972" s="21">
        <f t="shared" si="143"/>
        <v>33510</v>
      </c>
      <c r="U972" s="22">
        <f t="shared" si="149"/>
        <v>695990</v>
      </c>
      <c r="V972" s="117" t="s">
        <v>157</v>
      </c>
      <c r="W972" s="118" t="s">
        <v>102</v>
      </c>
      <c r="X972" s="23">
        <f t="shared" si="144"/>
        <v>50</v>
      </c>
      <c r="Y972" s="24">
        <f t="shared" si="145"/>
        <v>1.4943215780035865E-3</v>
      </c>
      <c r="Z972" s="25" t="str">
        <f t="shared" si="146"/>
        <v>Descargado</v>
      </c>
      <c r="AA972" s="25">
        <f t="shared" ca="1" si="147"/>
        <v>0.80692129630187992</v>
      </c>
      <c r="AB972" s="52"/>
    </row>
    <row r="973" spans="1:28" x14ac:dyDescent="0.25">
      <c r="A973" s="12">
        <v>967</v>
      </c>
      <c r="B973" s="26">
        <v>21981</v>
      </c>
      <c r="C973" s="27">
        <v>44823</v>
      </c>
      <c r="D973" s="28">
        <v>0.92594907407407412</v>
      </c>
      <c r="E973" s="29" t="s">
        <v>320</v>
      </c>
      <c r="F973" s="30" t="s">
        <v>106</v>
      </c>
      <c r="G973" s="31">
        <v>52140</v>
      </c>
      <c r="H973" s="31">
        <v>18110</v>
      </c>
      <c r="I973" s="19">
        <f t="shared" si="142"/>
        <v>34030</v>
      </c>
      <c r="J973" s="20">
        <f t="shared" si="148"/>
        <v>728850</v>
      </c>
      <c r="K973" s="30" t="s">
        <v>56</v>
      </c>
      <c r="L973" s="32" t="s">
        <v>32</v>
      </c>
      <c r="M973" s="33">
        <v>42</v>
      </c>
      <c r="N973" s="55" t="str">
        <f t="shared" si="150"/>
        <v>T_B</v>
      </c>
      <c r="O973" s="34">
        <v>3525263</v>
      </c>
      <c r="P973" s="27">
        <v>44824</v>
      </c>
      <c r="Q973" s="36">
        <v>0.67291666666666661</v>
      </c>
      <c r="R973" s="37">
        <v>51980</v>
      </c>
      <c r="S973" s="37">
        <v>17930</v>
      </c>
      <c r="T973" s="21">
        <f t="shared" si="143"/>
        <v>34050</v>
      </c>
      <c r="U973" s="22">
        <f t="shared" si="149"/>
        <v>730040</v>
      </c>
      <c r="V973" s="117" t="s">
        <v>157</v>
      </c>
      <c r="W973" s="118" t="s">
        <v>102</v>
      </c>
      <c r="X973" s="23">
        <f t="shared" si="144"/>
        <v>20</v>
      </c>
      <c r="Y973" s="24">
        <f t="shared" si="145"/>
        <v>5.8771672054069943E-4</v>
      </c>
      <c r="Z973" s="25" t="str">
        <f t="shared" si="146"/>
        <v>Descargado</v>
      </c>
      <c r="AA973" s="25">
        <f t="shared" ca="1" si="147"/>
        <v>0.74696759259677492</v>
      </c>
      <c r="AB973" s="52"/>
    </row>
    <row r="974" spans="1:28" x14ac:dyDescent="0.25">
      <c r="A974" s="12">
        <v>968</v>
      </c>
      <c r="B974" s="26">
        <v>21985</v>
      </c>
      <c r="C974" s="27">
        <v>44823</v>
      </c>
      <c r="D974" s="28">
        <v>0.94167824074074069</v>
      </c>
      <c r="E974" s="29" t="s">
        <v>375</v>
      </c>
      <c r="F974" s="30" t="s">
        <v>106</v>
      </c>
      <c r="G974" s="31">
        <v>52340</v>
      </c>
      <c r="H974" s="31">
        <v>17890</v>
      </c>
      <c r="I974" s="19">
        <f t="shared" si="142"/>
        <v>34450</v>
      </c>
      <c r="J974" s="20">
        <f t="shared" si="148"/>
        <v>763300</v>
      </c>
      <c r="K974" s="30" t="s">
        <v>55</v>
      </c>
      <c r="L974" s="32" t="s">
        <v>33</v>
      </c>
      <c r="M974" s="33">
        <v>41</v>
      </c>
      <c r="N974" s="55" t="str">
        <f t="shared" si="150"/>
        <v>T_A</v>
      </c>
      <c r="O974" s="34">
        <v>3525312</v>
      </c>
      <c r="P974" s="27">
        <v>44824</v>
      </c>
      <c r="Q974" s="36">
        <v>0.86111111111111116</v>
      </c>
      <c r="R974" s="37">
        <v>52520</v>
      </c>
      <c r="S974" s="37">
        <v>17950</v>
      </c>
      <c r="T974" s="21">
        <f t="shared" si="143"/>
        <v>34570</v>
      </c>
      <c r="U974" s="22">
        <f t="shared" si="149"/>
        <v>764610</v>
      </c>
      <c r="V974" s="117" t="s">
        <v>157</v>
      </c>
      <c r="W974" s="118" t="s">
        <v>102</v>
      </c>
      <c r="X974" s="23">
        <f t="shared" si="144"/>
        <v>120</v>
      </c>
      <c r="Y974" s="24">
        <f t="shared" si="145"/>
        <v>3.4833091436865023E-3</v>
      </c>
      <c r="Z974" s="25" t="str">
        <f t="shared" si="146"/>
        <v>Descargado</v>
      </c>
      <c r="AA974" s="25">
        <f t="shared" ca="1" si="147"/>
        <v>0.91943287036701804</v>
      </c>
      <c r="AB974" s="52"/>
    </row>
    <row r="975" spans="1:28" x14ac:dyDescent="0.25">
      <c r="A975" s="12">
        <v>969</v>
      </c>
      <c r="B975" s="26">
        <v>21987</v>
      </c>
      <c r="C975" s="27">
        <v>44823</v>
      </c>
      <c r="D975" s="28">
        <v>0.94655092592592593</v>
      </c>
      <c r="E975" s="29" t="s">
        <v>344</v>
      </c>
      <c r="F975" s="30" t="s">
        <v>106</v>
      </c>
      <c r="G975" s="31">
        <v>52240</v>
      </c>
      <c r="H975" s="31">
        <v>18160</v>
      </c>
      <c r="I975" s="19">
        <f t="shared" si="142"/>
        <v>34080</v>
      </c>
      <c r="J975" s="20">
        <f t="shared" si="148"/>
        <v>797380</v>
      </c>
      <c r="K975" s="30" t="s">
        <v>55</v>
      </c>
      <c r="L975" s="32" t="s">
        <v>33</v>
      </c>
      <c r="M975" s="33">
        <v>41</v>
      </c>
      <c r="N975" s="55" t="str">
        <f t="shared" si="150"/>
        <v>T_A</v>
      </c>
      <c r="O975" s="34">
        <v>3525315</v>
      </c>
      <c r="P975" s="27">
        <v>44824</v>
      </c>
      <c r="Q975" s="36">
        <v>0.86805555555555547</v>
      </c>
      <c r="R975" s="37">
        <v>52400</v>
      </c>
      <c r="S975" s="37">
        <v>18250</v>
      </c>
      <c r="T975" s="21">
        <f t="shared" si="143"/>
        <v>34150</v>
      </c>
      <c r="U975" s="22">
        <f t="shared" si="149"/>
        <v>798760</v>
      </c>
      <c r="V975" s="117" t="s">
        <v>157</v>
      </c>
      <c r="W975" s="118" t="s">
        <v>102</v>
      </c>
      <c r="X975" s="23">
        <f t="shared" si="144"/>
        <v>70</v>
      </c>
      <c r="Y975" s="24">
        <f t="shared" si="145"/>
        <v>2.0539906103286387E-3</v>
      </c>
      <c r="Z975" s="25" t="str">
        <f t="shared" si="146"/>
        <v>Descargado</v>
      </c>
      <c r="AA975" s="25">
        <f t="shared" ca="1" si="147"/>
        <v>0.92150462963036261</v>
      </c>
      <c r="AB975" s="52"/>
    </row>
    <row r="976" spans="1:28" x14ac:dyDescent="0.25">
      <c r="A976" s="12">
        <v>970</v>
      </c>
      <c r="B976" s="26">
        <v>21989</v>
      </c>
      <c r="C976" s="27">
        <v>44823</v>
      </c>
      <c r="D976" s="28">
        <v>0.95770833333333327</v>
      </c>
      <c r="E976" s="29" t="s">
        <v>201</v>
      </c>
      <c r="F976" s="30" t="s">
        <v>106</v>
      </c>
      <c r="G976" s="31">
        <v>48880</v>
      </c>
      <c r="H976" s="31">
        <v>17750</v>
      </c>
      <c r="I976" s="19">
        <f t="shared" si="142"/>
        <v>31130</v>
      </c>
      <c r="J976" s="20">
        <f t="shared" si="148"/>
        <v>828510</v>
      </c>
      <c r="K976" s="30" t="s">
        <v>55</v>
      </c>
      <c r="L976" s="32" t="s">
        <v>32</v>
      </c>
      <c r="M976" s="33">
        <v>41</v>
      </c>
      <c r="N976" s="55" t="str">
        <f t="shared" si="150"/>
        <v>T_A</v>
      </c>
      <c r="O976" s="34">
        <v>3525271</v>
      </c>
      <c r="P976" s="27">
        <v>44824</v>
      </c>
      <c r="Q976" s="36">
        <v>0.70972222222222225</v>
      </c>
      <c r="R976" s="37">
        <v>48760</v>
      </c>
      <c r="S976" s="37">
        <v>17630</v>
      </c>
      <c r="T976" s="21">
        <f t="shared" si="143"/>
        <v>31130</v>
      </c>
      <c r="U976" s="22">
        <f t="shared" si="149"/>
        <v>829890</v>
      </c>
      <c r="V976" s="117" t="s">
        <v>157</v>
      </c>
      <c r="W976" s="118" t="s">
        <v>102</v>
      </c>
      <c r="X976" s="23">
        <f t="shared" si="144"/>
        <v>1.0000000000000001E-5</v>
      </c>
      <c r="Y976" s="24">
        <f t="shared" si="145"/>
        <v>0</v>
      </c>
      <c r="Z976" s="25" t="str">
        <f t="shared" si="146"/>
        <v>Descargado</v>
      </c>
      <c r="AA976" s="25">
        <f t="shared" ca="1" si="147"/>
        <v>0.75201388888672227</v>
      </c>
      <c r="AB976" s="52"/>
    </row>
    <row r="977" spans="1:28" x14ac:dyDescent="0.25">
      <c r="A977" s="12">
        <v>971</v>
      </c>
      <c r="B977" s="26">
        <v>21990</v>
      </c>
      <c r="C977" s="27">
        <v>44823</v>
      </c>
      <c r="D977" s="28">
        <v>0.96197916666666661</v>
      </c>
      <c r="E977" s="29" t="s">
        <v>173</v>
      </c>
      <c r="F977" s="30" t="s">
        <v>106</v>
      </c>
      <c r="G977" s="31">
        <v>48780</v>
      </c>
      <c r="H977" s="31">
        <v>17950</v>
      </c>
      <c r="I977" s="19">
        <f t="shared" si="142"/>
        <v>30830</v>
      </c>
      <c r="J977" s="20">
        <f t="shared" si="148"/>
        <v>859340</v>
      </c>
      <c r="K977" s="30" t="s">
        <v>69</v>
      </c>
      <c r="L977" s="32" t="s">
        <v>32</v>
      </c>
      <c r="M977" s="33">
        <v>40</v>
      </c>
      <c r="N977" s="55" t="str">
        <f t="shared" si="150"/>
        <v>T_C</v>
      </c>
      <c r="O977" s="34">
        <v>3525298</v>
      </c>
      <c r="P977" s="27">
        <v>44824</v>
      </c>
      <c r="Q977" s="36">
        <v>0.77569444444444446</v>
      </c>
      <c r="R977" s="37">
        <v>48620</v>
      </c>
      <c r="S977" s="37">
        <v>17930</v>
      </c>
      <c r="T977" s="21">
        <f t="shared" si="143"/>
        <v>30690</v>
      </c>
      <c r="U977" s="22">
        <f t="shared" si="149"/>
        <v>860580</v>
      </c>
      <c r="V977" s="117" t="s">
        <v>158</v>
      </c>
      <c r="W977" s="118" t="s">
        <v>102</v>
      </c>
      <c r="X977" s="23">
        <f t="shared" si="144"/>
        <v>-140</v>
      </c>
      <c r="Y977" s="24">
        <f t="shared" si="145"/>
        <v>-4.5410314628608495E-3</v>
      </c>
      <c r="Z977" s="25" t="str">
        <f t="shared" si="146"/>
        <v>Descargado</v>
      </c>
      <c r="AA977" s="25">
        <f t="shared" ca="1" si="147"/>
        <v>0.8137152777708252</v>
      </c>
      <c r="AB977" s="52"/>
    </row>
    <row r="978" spans="1:28" x14ac:dyDescent="0.25">
      <c r="A978" s="12">
        <v>972</v>
      </c>
      <c r="B978" s="26">
        <v>21992</v>
      </c>
      <c r="C978" s="27">
        <v>44823</v>
      </c>
      <c r="D978" s="28">
        <v>0.96997685185185178</v>
      </c>
      <c r="E978" s="29" t="s">
        <v>366</v>
      </c>
      <c r="F978" s="30" t="s">
        <v>106</v>
      </c>
      <c r="G978" s="31">
        <v>48360</v>
      </c>
      <c r="H978" s="31">
        <v>17410</v>
      </c>
      <c r="I978" s="19">
        <f t="shared" si="142"/>
        <v>30950</v>
      </c>
      <c r="J978" s="20">
        <f t="shared" si="148"/>
        <v>890290</v>
      </c>
      <c r="K978" s="30" t="s">
        <v>56</v>
      </c>
      <c r="L978" s="32" t="s">
        <v>32</v>
      </c>
      <c r="M978" s="33">
        <v>42</v>
      </c>
      <c r="N978" s="55" t="str">
        <f t="shared" si="150"/>
        <v>T_B</v>
      </c>
      <c r="O978" s="34">
        <v>3525291</v>
      </c>
      <c r="P978" s="27">
        <v>44824</v>
      </c>
      <c r="Q978" s="36">
        <v>0.75555555555555554</v>
      </c>
      <c r="R978" s="37">
        <v>48580</v>
      </c>
      <c r="S978" s="37">
        <v>17660</v>
      </c>
      <c r="T978" s="21">
        <f t="shared" si="143"/>
        <v>30920</v>
      </c>
      <c r="U978" s="22">
        <f t="shared" si="149"/>
        <v>891500</v>
      </c>
      <c r="V978" s="117" t="s">
        <v>157</v>
      </c>
      <c r="W978" s="118" t="s">
        <v>102</v>
      </c>
      <c r="X978" s="23">
        <f t="shared" si="144"/>
        <v>-30</v>
      </c>
      <c r="Y978" s="24">
        <f t="shared" si="145"/>
        <v>-9.6930533117932144E-4</v>
      </c>
      <c r="Z978" s="25" t="str">
        <f t="shared" si="146"/>
        <v>Descargado</v>
      </c>
      <c r="AA978" s="25">
        <f t="shared" ca="1" si="147"/>
        <v>0.78557870370423188</v>
      </c>
      <c r="AB978" s="52"/>
    </row>
    <row r="979" spans="1:28" x14ac:dyDescent="0.25">
      <c r="A979" s="12">
        <v>973</v>
      </c>
      <c r="B979" s="26">
        <v>21996</v>
      </c>
      <c r="C979" s="27">
        <v>44823</v>
      </c>
      <c r="D979" s="28">
        <v>0.97644675925925928</v>
      </c>
      <c r="E979" s="29" t="s">
        <v>166</v>
      </c>
      <c r="F979" s="30" t="s">
        <v>106</v>
      </c>
      <c r="G979" s="31">
        <v>48840</v>
      </c>
      <c r="H979" s="31">
        <v>17440</v>
      </c>
      <c r="I979" s="19">
        <f t="shared" si="142"/>
        <v>31400</v>
      </c>
      <c r="J979" s="20">
        <f t="shared" si="148"/>
        <v>921690</v>
      </c>
      <c r="K979" s="30" t="s">
        <v>56</v>
      </c>
      <c r="L979" s="32" t="s">
        <v>32</v>
      </c>
      <c r="M979" s="33">
        <v>42</v>
      </c>
      <c r="N979" s="55" t="str">
        <f t="shared" si="150"/>
        <v>T_B</v>
      </c>
      <c r="O979" s="34">
        <v>3525265</v>
      </c>
      <c r="P979" s="27">
        <v>44824</v>
      </c>
      <c r="Q979" s="36">
        <v>0.67847222222222225</v>
      </c>
      <c r="R979" s="37">
        <v>48740</v>
      </c>
      <c r="S979" s="37">
        <v>17330</v>
      </c>
      <c r="T979" s="21">
        <f t="shared" si="143"/>
        <v>31410</v>
      </c>
      <c r="U979" s="22">
        <f t="shared" si="149"/>
        <v>922910</v>
      </c>
      <c r="V979" s="117" t="s">
        <v>157</v>
      </c>
      <c r="W979" s="118" t="s">
        <v>102</v>
      </c>
      <c r="X979" s="23">
        <f t="shared" si="144"/>
        <v>10</v>
      </c>
      <c r="Y979" s="24">
        <f t="shared" si="145"/>
        <v>3.1847133757961782E-4</v>
      </c>
      <c r="Z979" s="25" t="str">
        <f t="shared" si="146"/>
        <v>Descargado</v>
      </c>
      <c r="AA979" s="25">
        <f t="shared" ca="1" si="147"/>
        <v>0.70202546296059154</v>
      </c>
      <c r="AB979" s="52"/>
    </row>
    <row r="980" spans="1:28" x14ac:dyDescent="0.25">
      <c r="A980" s="12">
        <v>974</v>
      </c>
      <c r="B980" s="26">
        <v>21998</v>
      </c>
      <c r="C980" s="27">
        <v>44823</v>
      </c>
      <c r="D980" s="28">
        <v>0.9849768518518518</v>
      </c>
      <c r="E980" s="29" t="s">
        <v>168</v>
      </c>
      <c r="F980" s="30" t="s">
        <v>106</v>
      </c>
      <c r="G980" s="31">
        <v>48360</v>
      </c>
      <c r="H980" s="31">
        <v>17760</v>
      </c>
      <c r="I980" s="19">
        <f t="shared" si="142"/>
        <v>30600</v>
      </c>
      <c r="J980" s="20">
        <f t="shared" si="148"/>
        <v>952290</v>
      </c>
      <c r="K980" s="30" t="s">
        <v>56</v>
      </c>
      <c r="L980" s="32" t="s">
        <v>32</v>
      </c>
      <c r="M980" s="33">
        <v>42</v>
      </c>
      <c r="N980" s="55" t="str">
        <f t="shared" si="150"/>
        <v>T_B</v>
      </c>
      <c r="O980" s="34">
        <v>3525273</v>
      </c>
      <c r="P980" s="27">
        <v>44824</v>
      </c>
      <c r="Q980" s="36">
        <v>0.71180555555555547</v>
      </c>
      <c r="R980" s="37">
        <v>48240</v>
      </c>
      <c r="S980" s="37">
        <v>17610</v>
      </c>
      <c r="T980" s="21">
        <f t="shared" si="143"/>
        <v>30630</v>
      </c>
      <c r="U980" s="22">
        <f t="shared" si="149"/>
        <v>953540</v>
      </c>
      <c r="V980" s="117" t="s">
        <v>157</v>
      </c>
      <c r="W980" s="118" t="s">
        <v>102</v>
      </c>
      <c r="X980" s="23">
        <f t="shared" si="144"/>
        <v>30</v>
      </c>
      <c r="Y980" s="24">
        <f t="shared" si="145"/>
        <v>9.8039215686274508E-4</v>
      </c>
      <c r="Z980" s="25" t="str">
        <f t="shared" si="146"/>
        <v>Descargado</v>
      </c>
      <c r="AA980" s="25">
        <f t="shared" ca="1" si="147"/>
        <v>0.72682870370044839</v>
      </c>
      <c r="AB980" s="52"/>
    </row>
    <row r="981" spans="1:28" x14ac:dyDescent="0.25">
      <c r="A981" s="12">
        <v>975</v>
      </c>
      <c r="B981" s="26">
        <v>22001</v>
      </c>
      <c r="C981" s="27">
        <v>44823</v>
      </c>
      <c r="D981" s="28">
        <v>0.99495370370370362</v>
      </c>
      <c r="E981" s="29" t="s">
        <v>163</v>
      </c>
      <c r="F981" s="30" t="s">
        <v>106</v>
      </c>
      <c r="G981" s="31">
        <v>48880</v>
      </c>
      <c r="H981" s="31">
        <v>17190</v>
      </c>
      <c r="I981" s="19">
        <f t="shared" si="142"/>
        <v>31690</v>
      </c>
      <c r="J981" s="20">
        <f t="shared" si="148"/>
        <v>983980</v>
      </c>
      <c r="K981" s="30" t="s">
        <v>56</v>
      </c>
      <c r="L981" s="32" t="s">
        <v>32</v>
      </c>
      <c r="M981" s="33">
        <v>42</v>
      </c>
      <c r="N981" s="55" t="str">
        <f t="shared" si="150"/>
        <v>T_B</v>
      </c>
      <c r="O981" s="34">
        <v>3525296</v>
      </c>
      <c r="P981" s="27">
        <v>44824</v>
      </c>
      <c r="Q981" s="36">
        <v>0.77083333333333337</v>
      </c>
      <c r="R981" s="37">
        <v>48800</v>
      </c>
      <c r="S981" s="37">
        <v>17070</v>
      </c>
      <c r="T981" s="21">
        <f t="shared" si="143"/>
        <v>31730</v>
      </c>
      <c r="U981" s="22">
        <f t="shared" si="149"/>
        <v>985270</v>
      </c>
      <c r="V981" s="117" t="s">
        <v>157</v>
      </c>
      <c r="W981" s="118" t="s">
        <v>102</v>
      </c>
      <c r="X981" s="23">
        <f t="shared" si="144"/>
        <v>40</v>
      </c>
      <c r="Y981" s="24">
        <f t="shared" si="145"/>
        <v>1.2622278321236984E-3</v>
      </c>
      <c r="Z981" s="25" t="str">
        <f t="shared" si="146"/>
        <v>Descargado</v>
      </c>
      <c r="AA981" s="25">
        <f t="shared" ca="1" si="147"/>
        <v>0.77587962963298196</v>
      </c>
      <c r="AB981" s="52"/>
    </row>
    <row r="982" spans="1:28" x14ac:dyDescent="0.25">
      <c r="A982" s="12">
        <v>976</v>
      </c>
      <c r="B982" s="26">
        <v>22005</v>
      </c>
      <c r="C982" s="27">
        <v>44823</v>
      </c>
      <c r="D982" s="28">
        <v>0.99987268518518524</v>
      </c>
      <c r="E982" s="29" t="s">
        <v>291</v>
      </c>
      <c r="F982" s="30" t="s">
        <v>106</v>
      </c>
      <c r="G982" s="31">
        <v>51980</v>
      </c>
      <c r="H982" s="31">
        <v>18650</v>
      </c>
      <c r="I982" s="19">
        <f t="shared" si="142"/>
        <v>33330</v>
      </c>
      <c r="J982" s="20">
        <f t="shared" si="148"/>
        <v>1017310</v>
      </c>
      <c r="K982" s="30" t="s">
        <v>56</v>
      </c>
      <c r="L982" s="32" t="s">
        <v>25</v>
      </c>
      <c r="M982" s="33">
        <v>42</v>
      </c>
      <c r="N982" s="55" t="str">
        <f>IF(R982=0,"",IF(K982="0X50  MM T 2","T_B",IF(K982="0X50  MM T 1","T_A",IF(K982="TERMICO 0X50","T_CMAX",IF(K982="0X50  MM T 4","T_D",IF(K982="0X50  MM T 3","T_C",IF(K982="0X12  MM T 1","T_A1",IF(K982="0X50 MM","CNR",""))))))))</f>
        <v>T_B</v>
      </c>
      <c r="O982" s="34">
        <v>3525323</v>
      </c>
      <c r="P982" s="27">
        <v>44824</v>
      </c>
      <c r="Q982" s="36">
        <v>0.89374999999999993</v>
      </c>
      <c r="R982" s="37">
        <v>51640</v>
      </c>
      <c r="S982" s="37">
        <v>18510</v>
      </c>
      <c r="T982" s="21">
        <f>R982-S982</f>
        <v>33130</v>
      </c>
      <c r="U982" s="22">
        <f t="shared" si="149"/>
        <v>1018400</v>
      </c>
      <c r="V982" s="117" t="s">
        <v>157</v>
      </c>
      <c r="W982" s="118" t="s">
        <v>102</v>
      </c>
      <c r="X982" s="23">
        <f t="shared" si="144"/>
        <v>-200</v>
      </c>
      <c r="Y982" s="24">
        <f t="shared" si="145"/>
        <v>-6.0006000600060002E-3</v>
      </c>
      <c r="Z982" s="25" t="str">
        <f t="shared" si="146"/>
        <v>Descargado</v>
      </c>
      <c r="AA982" s="25">
        <f t="shared" ca="1" si="147"/>
        <v>0.89387731481838273</v>
      </c>
      <c r="AB982" s="52"/>
    </row>
    <row r="983" spans="1:28" x14ac:dyDescent="0.25">
      <c r="A983" s="12">
        <v>977</v>
      </c>
      <c r="B983" s="26">
        <v>22010</v>
      </c>
      <c r="C983" s="27">
        <v>44824</v>
      </c>
      <c r="D983" s="28">
        <v>7.2870370370370363E-2</v>
      </c>
      <c r="E983" s="29" t="s">
        <v>198</v>
      </c>
      <c r="F983" s="30" t="s">
        <v>106</v>
      </c>
      <c r="G983" s="31">
        <v>51600</v>
      </c>
      <c r="H983" s="31">
        <v>18090</v>
      </c>
      <c r="I983" s="19">
        <f t="shared" si="142"/>
        <v>33510</v>
      </c>
      <c r="J983" s="20">
        <f t="shared" si="148"/>
        <v>1050820</v>
      </c>
      <c r="K983" s="30" t="s">
        <v>55</v>
      </c>
      <c r="L983" s="32" t="s">
        <v>33</v>
      </c>
      <c r="M983" s="33">
        <v>41</v>
      </c>
      <c r="N983" s="55" t="str">
        <f>IF(R983=0,"",IF(K983="0X50  MM T 2","T_B",IF(K983="0X50  MM T 1","T_A",IF(K983="TERMICO 0X50","T_CMAX",IF(K983="0X50  MM T 4","T_D",IF(K983="0X50  MM T 3","T_C",IF(K983="0X12  MM T 1","T_A1",IF(K983="0X50 MM","CNR",""))))))))</f>
        <v>T_A</v>
      </c>
      <c r="O983" s="34">
        <v>3525317</v>
      </c>
      <c r="P983" s="27">
        <v>44824</v>
      </c>
      <c r="Q983" s="36">
        <v>0.88055555555555554</v>
      </c>
      <c r="R983" s="37">
        <v>51420</v>
      </c>
      <c r="S983" s="37">
        <v>18010</v>
      </c>
      <c r="T983" s="21">
        <f>R983-S983</f>
        <v>33410</v>
      </c>
      <c r="U983" s="22">
        <f t="shared" si="149"/>
        <v>1051810</v>
      </c>
      <c r="V983" s="117" t="s">
        <v>157</v>
      </c>
      <c r="W983" s="118" t="s">
        <v>102</v>
      </c>
      <c r="X983" s="23">
        <f t="shared" si="144"/>
        <v>-100</v>
      </c>
      <c r="Y983" s="24">
        <f t="shared" si="145"/>
        <v>-2.9841838257236644E-3</v>
      </c>
      <c r="Z983" s="25" t="str">
        <f t="shared" si="146"/>
        <v>Descargado</v>
      </c>
      <c r="AA983" s="25">
        <f t="shared" ca="1" si="147"/>
        <v>0.80768518518743804</v>
      </c>
      <c r="AB983" s="52"/>
    </row>
    <row r="984" spans="1:28" x14ac:dyDescent="0.25">
      <c r="A984" s="12">
        <v>978</v>
      </c>
      <c r="B984" s="26">
        <v>22011</v>
      </c>
      <c r="C984" s="27">
        <v>44824</v>
      </c>
      <c r="D984" s="28">
        <v>8.5706018518518515E-2</v>
      </c>
      <c r="E984" s="29" t="s">
        <v>307</v>
      </c>
      <c r="F984" s="30" t="s">
        <v>106</v>
      </c>
      <c r="G984" s="31">
        <v>52220</v>
      </c>
      <c r="H984" s="31">
        <v>16960</v>
      </c>
      <c r="I984" s="19">
        <f t="shared" si="142"/>
        <v>35260</v>
      </c>
      <c r="J984" s="20">
        <f t="shared" si="148"/>
        <v>1086080</v>
      </c>
      <c r="K984" s="30" t="s">
        <v>55</v>
      </c>
      <c r="L984" s="32" t="s">
        <v>25</v>
      </c>
      <c r="M984" s="33">
        <v>41</v>
      </c>
      <c r="N984" s="55" t="str">
        <f t="shared" si="150"/>
        <v>T_A</v>
      </c>
      <c r="O984" s="34">
        <v>3525245</v>
      </c>
      <c r="P984" s="27">
        <v>44824</v>
      </c>
      <c r="Q984" s="36">
        <v>0.65486111111111112</v>
      </c>
      <c r="R984" s="37">
        <v>52180</v>
      </c>
      <c r="S984" s="37">
        <v>16820</v>
      </c>
      <c r="T984" s="21">
        <f t="shared" si="143"/>
        <v>35360</v>
      </c>
      <c r="U984" s="22">
        <f t="shared" si="149"/>
        <v>1087170</v>
      </c>
      <c r="V984" s="117" t="s">
        <v>157</v>
      </c>
      <c r="W984" s="118" t="s">
        <v>102</v>
      </c>
      <c r="X984" s="23">
        <f t="shared" si="144"/>
        <v>100</v>
      </c>
      <c r="Y984" s="24">
        <f t="shared" si="145"/>
        <v>2.8360748723766306E-3</v>
      </c>
      <c r="Z984" s="25" t="str">
        <f t="shared" si="146"/>
        <v>Descargado</v>
      </c>
      <c r="AA984" s="25">
        <f t="shared" ca="1" si="147"/>
        <v>0.56915509259852115</v>
      </c>
      <c r="AB984" s="52"/>
    </row>
    <row r="985" spans="1:28" x14ac:dyDescent="0.25">
      <c r="A985" s="12">
        <v>979</v>
      </c>
      <c r="B985" s="26">
        <v>22013</v>
      </c>
      <c r="C985" s="27">
        <v>44824</v>
      </c>
      <c r="D985" s="28">
        <v>9.3935185185185177E-2</v>
      </c>
      <c r="E985" s="29" t="s">
        <v>200</v>
      </c>
      <c r="F985" s="30" t="s">
        <v>106</v>
      </c>
      <c r="G985" s="31">
        <v>48880</v>
      </c>
      <c r="H985" s="31">
        <v>17910</v>
      </c>
      <c r="I985" s="19">
        <f t="shared" si="142"/>
        <v>30970</v>
      </c>
      <c r="J985" s="20">
        <f t="shared" si="148"/>
        <v>1117050</v>
      </c>
      <c r="K985" s="30" t="s">
        <v>55</v>
      </c>
      <c r="L985" s="32" t="s">
        <v>32</v>
      </c>
      <c r="M985" s="33">
        <v>41</v>
      </c>
      <c r="N985" s="55" t="str">
        <f t="shared" si="150"/>
        <v>T_A</v>
      </c>
      <c r="O985" s="34">
        <v>3525337</v>
      </c>
      <c r="P985" s="27">
        <v>44824</v>
      </c>
      <c r="Q985" s="36">
        <v>0.96180555555555547</v>
      </c>
      <c r="R985" s="37">
        <v>48940</v>
      </c>
      <c r="S985" s="37">
        <v>17970</v>
      </c>
      <c r="T985" s="21">
        <f t="shared" si="143"/>
        <v>30970</v>
      </c>
      <c r="U985" s="22">
        <f t="shared" si="149"/>
        <v>1118140</v>
      </c>
      <c r="V985" s="117" t="s">
        <v>157</v>
      </c>
      <c r="W985" s="118" t="s">
        <v>102</v>
      </c>
      <c r="X985" s="23">
        <f t="shared" si="144"/>
        <v>1.0000000000000001E-5</v>
      </c>
      <c r="Y985" s="24">
        <f t="shared" si="145"/>
        <v>0</v>
      </c>
      <c r="Z985" s="25" t="str">
        <f t="shared" si="146"/>
        <v>Descargado</v>
      </c>
      <c r="AA985" s="25">
        <f t="shared" ca="1" si="147"/>
        <v>0.86787037036992842</v>
      </c>
      <c r="AB985" s="52"/>
    </row>
    <row r="986" spans="1:28" x14ac:dyDescent="0.25">
      <c r="A986" s="12">
        <v>980</v>
      </c>
      <c r="B986" s="26">
        <v>22017</v>
      </c>
      <c r="C986" s="27">
        <v>44824</v>
      </c>
      <c r="D986" s="28">
        <v>0.10532407407407407</v>
      </c>
      <c r="E986" s="29" t="s">
        <v>245</v>
      </c>
      <c r="F986" s="30" t="s">
        <v>106</v>
      </c>
      <c r="G986" s="31">
        <v>51860</v>
      </c>
      <c r="H986" s="31">
        <v>18870</v>
      </c>
      <c r="I986" s="19">
        <f t="shared" si="142"/>
        <v>32990</v>
      </c>
      <c r="J986" s="20">
        <f t="shared" si="148"/>
        <v>1150040</v>
      </c>
      <c r="K986" s="30" t="s">
        <v>55</v>
      </c>
      <c r="L986" s="32" t="s">
        <v>25</v>
      </c>
      <c r="M986" s="33">
        <v>41</v>
      </c>
      <c r="N986" s="55" t="str">
        <f t="shared" si="150"/>
        <v>T_A</v>
      </c>
      <c r="O986" s="34">
        <v>3525326</v>
      </c>
      <c r="P986" s="27">
        <v>44824</v>
      </c>
      <c r="Q986" s="36">
        <v>0.90694444444444444</v>
      </c>
      <c r="R986" s="37">
        <v>51700</v>
      </c>
      <c r="S986" s="37">
        <v>18710</v>
      </c>
      <c r="T986" s="21">
        <f t="shared" si="143"/>
        <v>32990</v>
      </c>
      <c r="U986" s="22">
        <f t="shared" si="149"/>
        <v>1151130</v>
      </c>
      <c r="V986" s="117" t="s">
        <v>157</v>
      </c>
      <c r="W986" s="118" t="s">
        <v>102</v>
      </c>
      <c r="X986" s="23">
        <f t="shared" si="144"/>
        <v>1.0000000000000001E-5</v>
      </c>
      <c r="Y986" s="24">
        <f t="shared" si="145"/>
        <v>0</v>
      </c>
      <c r="Z986" s="25" t="str">
        <f t="shared" si="146"/>
        <v>Descargado</v>
      </c>
      <c r="AA986" s="25">
        <f t="shared" ca="1" si="147"/>
        <v>0.80162037037371192</v>
      </c>
      <c r="AB986" s="52"/>
    </row>
    <row r="987" spans="1:28" x14ac:dyDescent="0.25">
      <c r="A987" s="12">
        <v>981</v>
      </c>
      <c r="B987" s="26">
        <v>22020</v>
      </c>
      <c r="C987" s="27">
        <v>44824</v>
      </c>
      <c r="D987" s="28">
        <v>0.12434027777777779</v>
      </c>
      <c r="E987" s="29" t="s">
        <v>380</v>
      </c>
      <c r="F987" s="30" t="s">
        <v>106</v>
      </c>
      <c r="G987" s="31">
        <v>52380</v>
      </c>
      <c r="H987" s="31">
        <v>18020</v>
      </c>
      <c r="I987" s="19">
        <f t="shared" si="142"/>
        <v>34360</v>
      </c>
      <c r="J987" s="20">
        <f t="shared" si="148"/>
        <v>1184400</v>
      </c>
      <c r="K987" s="30" t="s">
        <v>55</v>
      </c>
      <c r="L987" s="32" t="s">
        <v>25</v>
      </c>
      <c r="M987" s="33">
        <v>41</v>
      </c>
      <c r="N987" s="55" t="str">
        <f t="shared" si="150"/>
        <v>T_A</v>
      </c>
      <c r="O987" s="34">
        <v>3525327</v>
      </c>
      <c r="P987" s="27">
        <v>44824</v>
      </c>
      <c r="Q987" s="36">
        <v>0.92499999999999993</v>
      </c>
      <c r="R987" s="37">
        <v>52260</v>
      </c>
      <c r="S987" s="37">
        <v>17890</v>
      </c>
      <c r="T987" s="21">
        <f t="shared" si="143"/>
        <v>34370</v>
      </c>
      <c r="U987" s="22">
        <f t="shared" si="149"/>
        <v>1185500</v>
      </c>
      <c r="V987" s="117" t="s">
        <v>157</v>
      </c>
      <c r="W987" s="118" t="s">
        <v>102</v>
      </c>
      <c r="X987" s="23">
        <f t="shared" si="144"/>
        <v>10</v>
      </c>
      <c r="Y987" s="24">
        <f t="shared" si="145"/>
        <v>2.9103608847497089E-4</v>
      </c>
      <c r="Z987" s="25" t="str">
        <f t="shared" si="146"/>
        <v>Descargado</v>
      </c>
      <c r="AA987" s="25">
        <f t="shared" ca="1" si="147"/>
        <v>0.80065972222655546</v>
      </c>
      <c r="AB987" s="52"/>
    </row>
    <row r="988" spans="1:28" x14ac:dyDescent="0.25">
      <c r="A988" s="12">
        <v>982</v>
      </c>
      <c r="B988" s="26">
        <v>22025</v>
      </c>
      <c r="C988" s="27">
        <v>44824</v>
      </c>
      <c r="D988" s="28">
        <v>0.15238425925925925</v>
      </c>
      <c r="E988" s="29" t="s">
        <v>354</v>
      </c>
      <c r="F988" s="30" t="s">
        <v>106</v>
      </c>
      <c r="G988" s="31">
        <v>51560</v>
      </c>
      <c r="H988" s="31">
        <v>17440</v>
      </c>
      <c r="I988" s="19">
        <f t="shared" si="142"/>
        <v>34120</v>
      </c>
      <c r="J988" s="20">
        <f t="shared" si="148"/>
        <v>1218520</v>
      </c>
      <c r="K988" s="30" t="s">
        <v>55</v>
      </c>
      <c r="L988" s="32" t="s">
        <v>25</v>
      </c>
      <c r="M988" s="33">
        <v>41</v>
      </c>
      <c r="N988" s="55" t="str">
        <f t="shared" si="150"/>
        <v>T_A</v>
      </c>
      <c r="O988" s="34">
        <v>3525253</v>
      </c>
      <c r="P988" s="27">
        <v>44824</v>
      </c>
      <c r="Q988" s="36">
        <v>0.6777777777777777</v>
      </c>
      <c r="R988" s="37">
        <v>51420</v>
      </c>
      <c r="S988" s="37">
        <v>17310</v>
      </c>
      <c r="T988" s="21">
        <f t="shared" si="143"/>
        <v>34110</v>
      </c>
      <c r="U988" s="22">
        <f t="shared" si="149"/>
        <v>1219610</v>
      </c>
      <c r="V988" s="117" t="s">
        <v>157</v>
      </c>
      <c r="W988" s="118" t="s">
        <v>102</v>
      </c>
      <c r="X988" s="23">
        <f t="shared" si="144"/>
        <v>-10</v>
      </c>
      <c r="Y988" s="24">
        <f t="shared" si="145"/>
        <v>-2.9308323563892143E-4</v>
      </c>
      <c r="Z988" s="25" t="str">
        <f t="shared" si="146"/>
        <v>Descargado</v>
      </c>
      <c r="AA988" s="25">
        <f t="shared" ca="1" si="147"/>
        <v>0.52539351851737592</v>
      </c>
      <c r="AB988" s="52"/>
    </row>
    <row r="989" spans="1:28" x14ac:dyDescent="0.25">
      <c r="A989" s="12">
        <v>983</v>
      </c>
      <c r="B989" s="26">
        <v>22026</v>
      </c>
      <c r="C989" s="27">
        <v>44824</v>
      </c>
      <c r="D989" s="28">
        <v>0.18891203703703704</v>
      </c>
      <c r="E989" s="29" t="s">
        <v>228</v>
      </c>
      <c r="F989" s="30" t="s">
        <v>106</v>
      </c>
      <c r="G989" s="31">
        <v>51880</v>
      </c>
      <c r="H989" s="31">
        <v>17940</v>
      </c>
      <c r="I989" s="19">
        <f t="shared" si="142"/>
        <v>33940</v>
      </c>
      <c r="J989" s="20">
        <f t="shared" si="148"/>
        <v>1252460</v>
      </c>
      <c r="K989" s="30" t="s">
        <v>55</v>
      </c>
      <c r="L989" s="32" t="s">
        <v>25</v>
      </c>
      <c r="M989" s="33">
        <v>41</v>
      </c>
      <c r="N989" s="55" t="str">
        <f t="shared" si="150"/>
        <v>T_A</v>
      </c>
      <c r="O989" s="34">
        <v>3525335</v>
      </c>
      <c r="P989" s="27">
        <v>44824</v>
      </c>
      <c r="Q989" s="36">
        <v>0.95416666666666661</v>
      </c>
      <c r="R989" s="37">
        <v>51720</v>
      </c>
      <c r="S989" s="37">
        <v>17810</v>
      </c>
      <c r="T989" s="21">
        <f t="shared" si="143"/>
        <v>33910</v>
      </c>
      <c r="U989" s="22">
        <f t="shared" si="149"/>
        <v>1253520</v>
      </c>
      <c r="V989" s="117" t="s">
        <v>157</v>
      </c>
      <c r="W989" s="118" t="s">
        <v>102</v>
      </c>
      <c r="X989" s="23">
        <f t="shared" si="144"/>
        <v>-30</v>
      </c>
      <c r="Y989" s="24">
        <f t="shared" si="145"/>
        <v>-8.839127872716559E-4</v>
      </c>
      <c r="Z989" s="25" t="str">
        <f t="shared" si="146"/>
        <v>Descargado</v>
      </c>
      <c r="AA989" s="25">
        <f t="shared" ca="1" si="147"/>
        <v>0.76525462963036261</v>
      </c>
      <c r="AB989" s="52"/>
    </row>
    <row r="990" spans="1:28" x14ac:dyDescent="0.25">
      <c r="A990" s="12">
        <v>984</v>
      </c>
      <c r="B990" s="26">
        <v>22027</v>
      </c>
      <c r="C990" s="27">
        <v>44824</v>
      </c>
      <c r="D990" s="28">
        <v>0.21024305555555556</v>
      </c>
      <c r="E990" s="29" t="s">
        <v>275</v>
      </c>
      <c r="F990" s="30" t="s">
        <v>106</v>
      </c>
      <c r="G990" s="31">
        <v>52340</v>
      </c>
      <c r="H990" s="31">
        <v>18310</v>
      </c>
      <c r="I990" s="19">
        <f t="shared" si="142"/>
        <v>34030</v>
      </c>
      <c r="J990" s="20">
        <f t="shared" si="148"/>
        <v>1286490</v>
      </c>
      <c r="K990" s="30" t="s">
        <v>56</v>
      </c>
      <c r="L990" s="32" t="s">
        <v>25</v>
      </c>
      <c r="M990" s="33">
        <v>42</v>
      </c>
      <c r="N990" s="55" t="str">
        <f t="shared" si="150"/>
        <v>T_B</v>
      </c>
      <c r="O990" s="34">
        <v>3525336</v>
      </c>
      <c r="P990" s="27">
        <v>44824</v>
      </c>
      <c r="Q990" s="36">
        <v>0.95624999999999993</v>
      </c>
      <c r="R990" s="37">
        <v>52300</v>
      </c>
      <c r="S990" s="37">
        <v>18180</v>
      </c>
      <c r="T990" s="21">
        <f t="shared" si="143"/>
        <v>34120</v>
      </c>
      <c r="U990" s="22">
        <f t="shared" si="149"/>
        <v>1287640</v>
      </c>
      <c r="V990" s="117" t="s">
        <v>157</v>
      </c>
      <c r="W990" s="118" t="s">
        <v>102</v>
      </c>
      <c r="X990" s="23">
        <f t="shared" si="144"/>
        <v>90</v>
      </c>
      <c r="Y990" s="24">
        <f t="shared" si="145"/>
        <v>2.644725242433147E-3</v>
      </c>
      <c r="Z990" s="25" t="str">
        <f t="shared" si="146"/>
        <v>Descargado</v>
      </c>
      <c r="AA990" s="25">
        <f t="shared" ca="1" si="147"/>
        <v>0.74600694444961846</v>
      </c>
      <c r="AB990" s="52"/>
    </row>
    <row r="991" spans="1:28" x14ac:dyDescent="0.25">
      <c r="A991" s="12">
        <v>985</v>
      </c>
      <c r="B991" s="26">
        <v>22028</v>
      </c>
      <c r="C991" s="27">
        <v>44824</v>
      </c>
      <c r="D991" s="28">
        <v>0.21444444444444444</v>
      </c>
      <c r="E991" s="29" t="s">
        <v>179</v>
      </c>
      <c r="F991" s="30" t="s">
        <v>106</v>
      </c>
      <c r="G991" s="31">
        <v>48520</v>
      </c>
      <c r="H991" s="31">
        <v>17170</v>
      </c>
      <c r="I991" s="19">
        <f t="shared" si="142"/>
        <v>31350</v>
      </c>
      <c r="J991" s="20">
        <f t="shared" si="148"/>
        <v>1317840</v>
      </c>
      <c r="K991" s="30" t="s">
        <v>56</v>
      </c>
      <c r="L991" s="32" t="s">
        <v>32</v>
      </c>
      <c r="M991" s="33">
        <v>42</v>
      </c>
      <c r="N991" s="55" t="str">
        <f t="shared" si="150"/>
        <v>T_B</v>
      </c>
      <c r="O991" s="34">
        <v>3525267</v>
      </c>
      <c r="P991" s="27">
        <v>44824</v>
      </c>
      <c r="Q991" s="36">
        <v>0.69652777777777775</v>
      </c>
      <c r="R991" s="37">
        <v>48540</v>
      </c>
      <c r="S991" s="37">
        <v>17360</v>
      </c>
      <c r="T991" s="21">
        <f t="shared" si="143"/>
        <v>31180</v>
      </c>
      <c r="U991" s="22">
        <f t="shared" si="149"/>
        <v>1318820</v>
      </c>
      <c r="V991" s="117" t="s">
        <v>157</v>
      </c>
      <c r="W991" s="118" t="s">
        <v>102</v>
      </c>
      <c r="X991" s="23">
        <f t="shared" si="144"/>
        <v>-170</v>
      </c>
      <c r="Y991" s="24">
        <f t="shared" si="145"/>
        <v>-5.4226475279106857E-3</v>
      </c>
      <c r="Z991" s="25" t="str">
        <f t="shared" si="146"/>
        <v>Descargado</v>
      </c>
      <c r="AA991" s="25">
        <f t="shared" ca="1" si="147"/>
        <v>0.48208333333604969</v>
      </c>
      <c r="AB991" s="52"/>
    </row>
    <row r="992" spans="1:28" x14ac:dyDescent="0.25">
      <c r="A992" s="12">
        <v>986</v>
      </c>
      <c r="B992" s="26">
        <v>22029</v>
      </c>
      <c r="C992" s="27">
        <v>44824</v>
      </c>
      <c r="D992" s="28">
        <v>0.22519675925925928</v>
      </c>
      <c r="E992" s="29" t="s">
        <v>304</v>
      </c>
      <c r="F992" s="30" t="s">
        <v>106</v>
      </c>
      <c r="G992" s="31">
        <v>52200</v>
      </c>
      <c r="H992" s="31">
        <v>18090</v>
      </c>
      <c r="I992" s="19">
        <f t="shared" si="142"/>
        <v>34110</v>
      </c>
      <c r="J992" s="20">
        <f t="shared" si="148"/>
        <v>1351950</v>
      </c>
      <c r="K992" s="30" t="s">
        <v>56</v>
      </c>
      <c r="L992" s="32" t="s">
        <v>25</v>
      </c>
      <c r="M992" s="33">
        <v>42</v>
      </c>
      <c r="N992" s="55" t="str">
        <f t="shared" si="150"/>
        <v>T_B</v>
      </c>
      <c r="O992" s="34">
        <v>3525249</v>
      </c>
      <c r="P992" s="27">
        <v>44824</v>
      </c>
      <c r="Q992" s="36">
        <v>0.62361111111111112</v>
      </c>
      <c r="R992" s="37">
        <v>52700</v>
      </c>
      <c r="S992" s="37">
        <v>18580</v>
      </c>
      <c r="T992" s="21">
        <f t="shared" si="143"/>
        <v>34120</v>
      </c>
      <c r="U992" s="22">
        <f t="shared" si="149"/>
        <v>1352940</v>
      </c>
      <c r="V992" s="117" t="s">
        <v>157</v>
      </c>
      <c r="W992" s="118" t="s">
        <v>102</v>
      </c>
      <c r="X992" s="23">
        <f t="shared" si="144"/>
        <v>10</v>
      </c>
      <c r="Y992" s="24">
        <f t="shared" si="145"/>
        <v>2.931691586045148E-4</v>
      </c>
      <c r="Z992" s="25" t="str">
        <f t="shared" si="146"/>
        <v>Descargado</v>
      </c>
      <c r="AA992" s="25">
        <f t="shared" ca="1" si="147"/>
        <v>0.39841435185371665</v>
      </c>
      <c r="AB992" s="52"/>
    </row>
    <row r="993" spans="1:28" x14ac:dyDescent="0.25">
      <c r="A993" s="12">
        <v>987</v>
      </c>
      <c r="B993" s="26">
        <v>22030</v>
      </c>
      <c r="C993" s="27">
        <v>44824</v>
      </c>
      <c r="D993" s="28">
        <v>0.23696759259259259</v>
      </c>
      <c r="E993" s="29" t="s">
        <v>305</v>
      </c>
      <c r="F993" s="30" t="s">
        <v>106</v>
      </c>
      <c r="G993" s="31">
        <v>52460</v>
      </c>
      <c r="H993" s="31">
        <v>18380</v>
      </c>
      <c r="I993" s="19">
        <f t="shared" si="142"/>
        <v>34080</v>
      </c>
      <c r="J993" s="20">
        <f t="shared" si="148"/>
        <v>1386030</v>
      </c>
      <c r="K993" s="30" t="s">
        <v>56</v>
      </c>
      <c r="L993" s="32" t="s">
        <v>25</v>
      </c>
      <c r="M993" s="33">
        <v>42</v>
      </c>
      <c r="N993" s="55" t="str">
        <f t="shared" si="150"/>
        <v>T_B</v>
      </c>
      <c r="O993" s="34">
        <v>3525250</v>
      </c>
      <c r="P993" s="27">
        <v>44824</v>
      </c>
      <c r="Q993" s="36">
        <v>0.62708333333333333</v>
      </c>
      <c r="R993" s="37">
        <v>52420</v>
      </c>
      <c r="S993" s="37">
        <v>18260</v>
      </c>
      <c r="T993" s="21">
        <f t="shared" si="143"/>
        <v>34160</v>
      </c>
      <c r="U993" s="22">
        <f t="shared" si="149"/>
        <v>1387100</v>
      </c>
      <c r="V993" s="117" t="s">
        <v>157</v>
      </c>
      <c r="W993" s="118" t="s">
        <v>102</v>
      </c>
      <c r="X993" s="23">
        <f t="shared" si="144"/>
        <v>80</v>
      </c>
      <c r="Y993" s="24">
        <f t="shared" si="145"/>
        <v>2.3474178403755869E-3</v>
      </c>
      <c r="Z993" s="25" t="str">
        <f t="shared" si="146"/>
        <v>Descargado</v>
      </c>
      <c r="AA993" s="25">
        <f t="shared" ca="1" si="147"/>
        <v>0.39011574073811062</v>
      </c>
      <c r="AB993" s="52"/>
    </row>
    <row r="994" spans="1:28" x14ac:dyDescent="0.25">
      <c r="A994" s="12">
        <v>988</v>
      </c>
      <c r="B994" s="26">
        <v>22032</v>
      </c>
      <c r="C994" s="27">
        <v>44824</v>
      </c>
      <c r="D994" s="28">
        <v>0.33053240740740741</v>
      </c>
      <c r="E994" s="29" t="s">
        <v>288</v>
      </c>
      <c r="F994" s="30" t="s">
        <v>106</v>
      </c>
      <c r="G994" s="31">
        <v>48540</v>
      </c>
      <c r="H994" s="31">
        <v>17260</v>
      </c>
      <c r="I994" s="19">
        <f t="shared" si="142"/>
        <v>31280</v>
      </c>
      <c r="J994" s="20">
        <f t="shared" si="148"/>
        <v>1417310</v>
      </c>
      <c r="K994" s="30" t="s">
        <v>56</v>
      </c>
      <c r="L994" s="32" t="s">
        <v>32</v>
      </c>
      <c r="M994" s="33">
        <v>42</v>
      </c>
      <c r="N994" s="55" t="str">
        <f t="shared" si="150"/>
        <v>T_B</v>
      </c>
      <c r="O994" s="34">
        <v>3525338</v>
      </c>
      <c r="P994" s="27">
        <v>44824</v>
      </c>
      <c r="Q994" s="36">
        <v>0.97361111111111109</v>
      </c>
      <c r="R994" s="37">
        <v>48760</v>
      </c>
      <c r="S994" s="37">
        <v>17340</v>
      </c>
      <c r="T994" s="21">
        <f t="shared" si="143"/>
        <v>31420</v>
      </c>
      <c r="U994" s="22">
        <f t="shared" si="149"/>
        <v>1418520</v>
      </c>
      <c r="V994" s="117" t="s">
        <v>157</v>
      </c>
      <c r="W994" s="118" t="s">
        <v>102</v>
      </c>
      <c r="X994" s="23">
        <f t="shared" si="144"/>
        <v>140</v>
      </c>
      <c r="Y994" s="24">
        <f t="shared" si="145"/>
        <v>4.475703324808184E-3</v>
      </c>
      <c r="Z994" s="25" t="str">
        <f t="shared" si="146"/>
        <v>Descargado</v>
      </c>
      <c r="AA994" s="25">
        <f t="shared" ca="1" si="147"/>
        <v>0.64307870370248565</v>
      </c>
      <c r="AB994" s="52"/>
    </row>
    <row r="995" spans="1:28" x14ac:dyDescent="0.25">
      <c r="A995" s="12">
        <v>989</v>
      </c>
      <c r="B995" s="26">
        <v>22034</v>
      </c>
      <c r="C995" s="27">
        <v>44824</v>
      </c>
      <c r="D995" s="28">
        <v>0.33208333333333334</v>
      </c>
      <c r="E995" s="29" t="s">
        <v>273</v>
      </c>
      <c r="F995" s="30" t="s">
        <v>106</v>
      </c>
      <c r="G995" s="31">
        <v>52040</v>
      </c>
      <c r="H995" s="31">
        <v>17840</v>
      </c>
      <c r="I995" s="19">
        <f t="shared" si="142"/>
        <v>34200</v>
      </c>
      <c r="J995" s="20">
        <f t="shared" si="148"/>
        <v>1451510</v>
      </c>
      <c r="K995" s="30" t="s">
        <v>56</v>
      </c>
      <c r="L995" s="32" t="s">
        <v>33</v>
      </c>
      <c r="M995" s="33">
        <v>42</v>
      </c>
      <c r="N995" s="55" t="str">
        <f t="shared" si="150"/>
        <v>T_B</v>
      </c>
      <c r="O995" s="34">
        <v>3525403</v>
      </c>
      <c r="P995" s="27">
        <v>44825</v>
      </c>
      <c r="Q995" s="36">
        <v>0.3840277777777778</v>
      </c>
      <c r="R995" s="37">
        <v>52280</v>
      </c>
      <c r="S995" s="37">
        <v>17910</v>
      </c>
      <c r="T995" s="21">
        <f t="shared" si="143"/>
        <v>34370</v>
      </c>
      <c r="U995" s="22">
        <f t="shared" si="149"/>
        <v>1452890</v>
      </c>
      <c r="V995" s="117" t="s">
        <v>157</v>
      </c>
      <c r="W995" s="118" t="s">
        <v>102</v>
      </c>
      <c r="X995" s="23">
        <f t="shared" si="144"/>
        <v>170</v>
      </c>
      <c r="Y995" s="24">
        <f t="shared" si="145"/>
        <v>4.9707602339181291E-3</v>
      </c>
      <c r="Z995" s="25" t="str">
        <f t="shared" si="146"/>
        <v>Descargado</v>
      </c>
      <c r="AA995" s="25">
        <f t="shared" ca="1" si="147"/>
        <v>1.0519444444435067</v>
      </c>
      <c r="AB995" s="52"/>
    </row>
    <row r="996" spans="1:28" x14ac:dyDescent="0.25">
      <c r="A996" s="12">
        <v>990</v>
      </c>
      <c r="B996" s="26">
        <v>22038</v>
      </c>
      <c r="C996" s="27">
        <v>44824</v>
      </c>
      <c r="D996" s="28">
        <v>0.35945601851851849</v>
      </c>
      <c r="E996" s="29" t="s">
        <v>317</v>
      </c>
      <c r="F996" s="30" t="s">
        <v>106</v>
      </c>
      <c r="G996" s="31">
        <v>50940</v>
      </c>
      <c r="H996" s="31">
        <v>17220</v>
      </c>
      <c r="I996" s="19">
        <f t="shared" si="142"/>
        <v>33720</v>
      </c>
      <c r="J996" s="20">
        <f t="shared" si="148"/>
        <v>1485230</v>
      </c>
      <c r="K996" s="30" t="s">
        <v>56</v>
      </c>
      <c r="L996" s="32" t="s">
        <v>32</v>
      </c>
      <c r="M996" s="33">
        <v>42</v>
      </c>
      <c r="N996" s="55" t="str">
        <f t="shared" si="150"/>
        <v>T_B</v>
      </c>
      <c r="O996" s="34">
        <v>3525340</v>
      </c>
      <c r="P996" s="27">
        <v>44824</v>
      </c>
      <c r="Q996" s="36">
        <v>0.99861111111111101</v>
      </c>
      <c r="R996" s="37">
        <v>50940</v>
      </c>
      <c r="S996" s="37">
        <v>17430</v>
      </c>
      <c r="T996" s="21">
        <f t="shared" si="143"/>
        <v>33510</v>
      </c>
      <c r="U996" s="22">
        <f t="shared" si="149"/>
        <v>1486400</v>
      </c>
      <c r="V996" s="117" t="s">
        <v>157</v>
      </c>
      <c r="W996" s="118" t="s">
        <v>102</v>
      </c>
      <c r="X996" s="23">
        <f t="shared" si="144"/>
        <v>-210</v>
      </c>
      <c r="Y996" s="24">
        <f t="shared" si="145"/>
        <v>-6.2277580071174376E-3</v>
      </c>
      <c r="Z996" s="25" t="str">
        <f t="shared" si="146"/>
        <v>Descargado</v>
      </c>
      <c r="AA996" s="25">
        <f t="shared" ca="1" si="147"/>
        <v>0.63915509259823011</v>
      </c>
      <c r="AB996" s="52"/>
    </row>
    <row r="997" spans="1:28" x14ac:dyDescent="0.25">
      <c r="A997" s="12">
        <v>991</v>
      </c>
      <c r="B997" s="26">
        <v>22042</v>
      </c>
      <c r="C997" s="27">
        <v>44824</v>
      </c>
      <c r="D997" s="28">
        <v>0.36797453703703703</v>
      </c>
      <c r="E997" s="29" t="s">
        <v>236</v>
      </c>
      <c r="F997" s="30" t="s">
        <v>106</v>
      </c>
      <c r="G997" s="31">
        <v>48560</v>
      </c>
      <c r="H997" s="31">
        <v>17480</v>
      </c>
      <c r="I997" s="19">
        <f t="shared" si="142"/>
        <v>31080</v>
      </c>
      <c r="J997" s="20">
        <f t="shared" si="148"/>
        <v>1516310</v>
      </c>
      <c r="K997" s="30" t="s">
        <v>56</v>
      </c>
      <c r="L997" s="32" t="s">
        <v>32</v>
      </c>
      <c r="M997" s="33">
        <v>42</v>
      </c>
      <c r="N997" s="55" t="str">
        <f t="shared" si="150"/>
        <v>T_B</v>
      </c>
      <c r="O997" s="34">
        <v>3525339</v>
      </c>
      <c r="P997" s="27">
        <v>44824</v>
      </c>
      <c r="Q997" s="36">
        <v>0.98541666666666661</v>
      </c>
      <c r="R997" s="37">
        <v>48460</v>
      </c>
      <c r="S997" s="37">
        <v>17410</v>
      </c>
      <c r="T997" s="21">
        <f t="shared" si="143"/>
        <v>31050</v>
      </c>
      <c r="U997" s="22">
        <f t="shared" si="149"/>
        <v>1517450</v>
      </c>
      <c r="V997" s="117" t="s">
        <v>157</v>
      </c>
      <c r="W997" s="118" t="s">
        <v>102</v>
      </c>
      <c r="X997" s="23">
        <f t="shared" si="144"/>
        <v>-30</v>
      </c>
      <c r="Y997" s="24">
        <f t="shared" si="145"/>
        <v>-9.6525096525096527E-4</v>
      </c>
      <c r="Z997" s="25" t="str">
        <f t="shared" si="146"/>
        <v>Descargado</v>
      </c>
      <c r="AA997" s="25">
        <f t="shared" ca="1" si="147"/>
        <v>0.61744212963094469</v>
      </c>
      <c r="AB997" s="52"/>
    </row>
    <row r="998" spans="1:28" x14ac:dyDescent="0.25">
      <c r="A998" s="12">
        <v>992</v>
      </c>
      <c r="B998" s="26">
        <v>22045</v>
      </c>
      <c r="C998" s="27">
        <v>44824</v>
      </c>
      <c r="D998" s="28">
        <v>0.37491898148148151</v>
      </c>
      <c r="E998" s="29" t="s">
        <v>204</v>
      </c>
      <c r="F998" s="30" t="s">
        <v>106</v>
      </c>
      <c r="G998" s="31">
        <v>48880</v>
      </c>
      <c r="H998" s="31">
        <v>17930</v>
      </c>
      <c r="I998" s="19">
        <f t="shared" si="142"/>
        <v>30950</v>
      </c>
      <c r="J998" s="20">
        <f t="shared" si="148"/>
        <v>1547260</v>
      </c>
      <c r="K998" s="30" t="s">
        <v>55</v>
      </c>
      <c r="L998" s="32" t="s">
        <v>32</v>
      </c>
      <c r="M998" s="33">
        <v>41</v>
      </c>
      <c r="N998" s="55" t="str">
        <f t="shared" si="150"/>
        <v>T_A</v>
      </c>
      <c r="O998" s="34">
        <v>3525342</v>
      </c>
      <c r="P998" s="27">
        <v>44825</v>
      </c>
      <c r="Q998" s="36">
        <v>3.472222222222222E-3</v>
      </c>
      <c r="R998" s="37">
        <v>48920</v>
      </c>
      <c r="S998" s="37">
        <v>17820</v>
      </c>
      <c r="T998" s="21">
        <f t="shared" si="143"/>
        <v>31100</v>
      </c>
      <c r="U998" s="22">
        <f t="shared" si="149"/>
        <v>1548550</v>
      </c>
      <c r="V998" s="117" t="s">
        <v>157</v>
      </c>
      <c r="W998" s="118" t="s">
        <v>102</v>
      </c>
      <c r="X998" s="23">
        <f t="shared" si="144"/>
        <v>150</v>
      </c>
      <c r="Y998" s="24">
        <f t="shared" si="145"/>
        <v>4.8465266558966073E-3</v>
      </c>
      <c r="Z998" s="25" t="str">
        <f t="shared" si="146"/>
        <v>Descargado</v>
      </c>
      <c r="AA998" s="25">
        <f t="shared" ca="1" si="147"/>
        <v>0.62855324073461816</v>
      </c>
      <c r="AB998" s="52"/>
    </row>
    <row r="999" spans="1:28" x14ac:dyDescent="0.25">
      <c r="A999" s="12">
        <v>993</v>
      </c>
      <c r="B999" s="26">
        <v>22049</v>
      </c>
      <c r="C999" s="27">
        <v>44824</v>
      </c>
      <c r="D999" s="28">
        <v>0.39319444444444446</v>
      </c>
      <c r="E999" s="29" t="s">
        <v>335</v>
      </c>
      <c r="F999" s="30" t="s">
        <v>106</v>
      </c>
      <c r="G999" s="31">
        <v>51880</v>
      </c>
      <c r="H999" s="31">
        <v>18010</v>
      </c>
      <c r="I999" s="19">
        <f t="shared" si="142"/>
        <v>33870</v>
      </c>
      <c r="J999" s="20">
        <f t="shared" si="148"/>
        <v>1581130</v>
      </c>
      <c r="K999" s="30" t="s">
        <v>55</v>
      </c>
      <c r="L999" s="32" t="s">
        <v>25</v>
      </c>
      <c r="M999" s="33">
        <v>41</v>
      </c>
      <c r="N999" s="55" t="str">
        <f t="shared" si="150"/>
        <v>T_A</v>
      </c>
      <c r="O999" s="34">
        <v>3525435</v>
      </c>
      <c r="P999" s="27">
        <v>44825</v>
      </c>
      <c r="Q999" s="36">
        <v>0.48541666666666666</v>
      </c>
      <c r="R999" s="37">
        <v>51740</v>
      </c>
      <c r="S999" s="37">
        <v>17900</v>
      </c>
      <c r="T999" s="21">
        <f t="shared" si="143"/>
        <v>33840</v>
      </c>
      <c r="U999" s="22">
        <f t="shared" si="149"/>
        <v>1582390</v>
      </c>
      <c r="V999" s="117" t="s">
        <v>157</v>
      </c>
      <c r="W999" s="118" t="s">
        <v>102</v>
      </c>
      <c r="X999" s="23">
        <f t="shared" si="144"/>
        <v>-30</v>
      </c>
      <c r="Y999" s="24">
        <f t="shared" si="145"/>
        <v>-8.8573959255978745E-4</v>
      </c>
      <c r="Z999" s="25" t="str">
        <f t="shared" si="146"/>
        <v>Descargado</v>
      </c>
      <c r="AA999" s="25">
        <f t="shared" ca="1" si="147"/>
        <v>1.0922222222288838</v>
      </c>
      <c r="AB999" s="52"/>
    </row>
    <row r="1000" spans="1:28" x14ac:dyDescent="0.25">
      <c r="A1000" s="12">
        <v>994</v>
      </c>
      <c r="B1000" s="26">
        <v>22058</v>
      </c>
      <c r="C1000" s="27">
        <v>44824</v>
      </c>
      <c r="D1000" s="28">
        <v>0.42548611111111106</v>
      </c>
      <c r="E1000" s="29" t="s">
        <v>191</v>
      </c>
      <c r="F1000" s="30" t="s">
        <v>106</v>
      </c>
      <c r="G1000" s="31">
        <v>48640</v>
      </c>
      <c r="H1000" s="31">
        <v>17460</v>
      </c>
      <c r="I1000" s="19">
        <f t="shared" si="142"/>
        <v>31180</v>
      </c>
      <c r="J1000" s="20">
        <f t="shared" si="148"/>
        <v>1612310</v>
      </c>
      <c r="K1000" s="30" t="s">
        <v>55</v>
      </c>
      <c r="L1000" s="32" t="s">
        <v>32</v>
      </c>
      <c r="M1000" s="33">
        <v>41</v>
      </c>
      <c r="N1000" s="55" t="str">
        <f t="shared" si="150"/>
        <v>T_A</v>
      </c>
      <c r="O1000" s="34">
        <v>3525351</v>
      </c>
      <c r="P1000" s="27">
        <v>44825</v>
      </c>
      <c r="Q1000" s="36">
        <v>2.4999999999999998E-2</v>
      </c>
      <c r="R1000" s="37">
        <v>48620</v>
      </c>
      <c r="S1000" s="37">
        <v>17350</v>
      </c>
      <c r="T1000" s="21">
        <f t="shared" si="143"/>
        <v>31270</v>
      </c>
      <c r="U1000" s="22">
        <f t="shared" si="149"/>
        <v>1613660</v>
      </c>
      <c r="V1000" s="117" t="s">
        <v>157</v>
      </c>
      <c r="W1000" s="118" t="s">
        <v>102</v>
      </c>
      <c r="X1000" s="23">
        <f t="shared" si="144"/>
        <v>90</v>
      </c>
      <c r="Y1000" s="24">
        <f t="shared" si="145"/>
        <v>2.8864656831302116E-3</v>
      </c>
      <c r="Z1000" s="25" t="str">
        <f t="shared" si="146"/>
        <v>Descargado</v>
      </c>
      <c r="AA1000" s="25">
        <f t="shared" ca="1" si="147"/>
        <v>0.59951388889021473</v>
      </c>
      <c r="AB1000" s="52"/>
    </row>
    <row r="1001" spans="1:28" x14ac:dyDescent="0.25">
      <c r="A1001" s="12">
        <v>995</v>
      </c>
      <c r="B1001" s="26">
        <v>22078</v>
      </c>
      <c r="C1001" s="27">
        <v>44824</v>
      </c>
      <c r="D1001" s="28">
        <v>0.46527777777777773</v>
      </c>
      <c r="E1001" s="29" t="s">
        <v>178</v>
      </c>
      <c r="F1001" s="30" t="s">
        <v>106</v>
      </c>
      <c r="G1001" s="31">
        <v>48760</v>
      </c>
      <c r="H1001" s="31">
        <v>17590</v>
      </c>
      <c r="I1001" s="19">
        <f t="shared" si="142"/>
        <v>31170</v>
      </c>
      <c r="J1001" s="20">
        <f t="shared" si="148"/>
        <v>1643480</v>
      </c>
      <c r="K1001" s="30" t="s">
        <v>55</v>
      </c>
      <c r="L1001" s="32" t="s">
        <v>32</v>
      </c>
      <c r="M1001" s="33">
        <v>41</v>
      </c>
      <c r="N1001" s="55" t="str">
        <f t="shared" si="150"/>
        <v>T_A</v>
      </c>
      <c r="O1001" s="34">
        <v>3525354</v>
      </c>
      <c r="P1001" s="27">
        <v>44825</v>
      </c>
      <c r="Q1001" s="36">
        <v>4.3750000000000004E-2</v>
      </c>
      <c r="R1001" s="37">
        <v>48700</v>
      </c>
      <c r="S1001" s="37">
        <v>17530</v>
      </c>
      <c r="T1001" s="21">
        <f t="shared" si="143"/>
        <v>31170</v>
      </c>
      <c r="U1001" s="22">
        <f t="shared" si="149"/>
        <v>1644830</v>
      </c>
      <c r="V1001" s="117" t="s">
        <v>157</v>
      </c>
      <c r="W1001" s="118" t="s">
        <v>102</v>
      </c>
      <c r="X1001" s="23">
        <f t="shared" si="144"/>
        <v>1.0000000000000001E-5</v>
      </c>
      <c r="Y1001" s="24">
        <f t="shared" si="145"/>
        <v>0</v>
      </c>
      <c r="Z1001" s="25" t="str">
        <f t="shared" si="146"/>
        <v>Descargado</v>
      </c>
      <c r="AA1001" s="25">
        <f t="shared" ca="1" si="147"/>
        <v>0.57847222221607808</v>
      </c>
      <c r="AB1001" s="52"/>
    </row>
    <row r="1002" spans="1:28" x14ac:dyDescent="0.25">
      <c r="A1002" s="12">
        <v>996</v>
      </c>
      <c r="B1002" s="26">
        <v>22079</v>
      </c>
      <c r="C1002" s="27">
        <v>44824</v>
      </c>
      <c r="D1002" s="28">
        <v>0.48103009259259261</v>
      </c>
      <c r="E1002" s="29" t="s">
        <v>330</v>
      </c>
      <c r="F1002" s="30" t="s">
        <v>106</v>
      </c>
      <c r="G1002" s="31">
        <v>51920</v>
      </c>
      <c r="H1002" s="31">
        <v>17520</v>
      </c>
      <c r="I1002" s="19">
        <f t="shared" si="142"/>
        <v>34400</v>
      </c>
      <c r="J1002" s="20">
        <f t="shared" si="148"/>
        <v>1677880</v>
      </c>
      <c r="K1002" s="30" t="s">
        <v>55</v>
      </c>
      <c r="L1002" s="32" t="s">
        <v>32</v>
      </c>
      <c r="M1002" s="33">
        <v>41</v>
      </c>
      <c r="N1002" s="55" t="str">
        <f t="shared" si="150"/>
        <v>T_A</v>
      </c>
      <c r="O1002" s="34">
        <v>3525358</v>
      </c>
      <c r="P1002" s="27">
        <v>44825</v>
      </c>
      <c r="Q1002" s="36">
        <v>5.5555555555555552E-2</v>
      </c>
      <c r="R1002" s="37">
        <v>52260</v>
      </c>
      <c r="S1002" s="37">
        <v>17830</v>
      </c>
      <c r="T1002" s="21">
        <f t="shared" si="143"/>
        <v>34430</v>
      </c>
      <c r="U1002" s="22">
        <f t="shared" si="149"/>
        <v>1679260</v>
      </c>
      <c r="V1002" s="117" t="s">
        <v>157</v>
      </c>
      <c r="W1002" s="118" t="s">
        <v>102</v>
      </c>
      <c r="X1002" s="23">
        <f t="shared" si="144"/>
        <v>30</v>
      </c>
      <c r="Y1002" s="24">
        <f t="shared" si="145"/>
        <v>8.7209302325581394E-4</v>
      </c>
      <c r="Z1002" s="25" t="str">
        <f t="shared" si="146"/>
        <v>Descargado</v>
      </c>
      <c r="AA1002" s="25">
        <f t="shared" ca="1" si="147"/>
        <v>0.57452546296553919</v>
      </c>
      <c r="AB1002" s="52"/>
    </row>
    <row r="1003" spans="1:28" x14ac:dyDescent="0.25">
      <c r="A1003" s="12">
        <v>997</v>
      </c>
      <c r="B1003" s="26">
        <v>22093</v>
      </c>
      <c r="C1003" s="27">
        <v>44824</v>
      </c>
      <c r="D1003" s="28">
        <v>0.49640046296296297</v>
      </c>
      <c r="E1003" s="29" t="s">
        <v>315</v>
      </c>
      <c r="F1003" s="30" t="s">
        <v>106</v>
      </c>
      <c r="G1003" s="31">
        <v>50900</v>
      </c>
      <c r="H1003" s="31">
        <v>17180</v>
      </c>
      <c r="I1003" s="19">
        <f t="shared" si="142"/>
        <v>33720</v>
      </c>
      <c r="J1003" s="20">
        <f t="shared" si="148"/>
        <v>1711600</v>
      </c>
      <c r="K1003" s="30" t="s">
        <v>55</v>
      </c>
      <c r="L1003" s="32" t="s">
        <v>193</v>
      </c>
      <c r="M1003" s="33">
        <v>41</v>
      </c>
      <c r="N1003" s="55" t="str">
        <f t="shared" si="150"/>
        <v>T_A</v>
      </c>
      <c r="O1003" s="34">
        <v>3525411</v>
      </c>
      <c r="P1003" s="27">
        <v>44825</v>
      </c>
      <c r="Q1003" s="36">
        <v>0.42708333333333331</v>
      </c>
      <c r="R1003" s="37">
        <v>51220</v>
      </c>
      <c r="S1003" s="37">
        <v>17360</v>
      </c>
      <c r="T1003" s="21">
        <f t="shared" si="143"/>
        <v>33860</v>
      </c>
      <c r="U1003" s="22">
        <f t="shared" si="149"/>
        <v>1713120</v>
      </c>
      <c r="V1003" s="117" t="s">
        <v>157</v>
      </c>
      <c r="W1003" s="118" t="s">
        <v>102</v>
      </c>
      <c r="X1003" s="23">
        <f t="shared" si="144"/>
        <v>140</v>
      </c>
      <c r="Y1003" s="24">
        <f t="shared" si="145"/>
        <v>4.1518386714116248E-3</v>
      </c>
      <c r="Z1003" s="25" t="str">
        <f t="shared" si="146"/>
        <v>Descargado</v>
      </c>
      <c r="AA1003" s="25">
        <f t="shared" ca="1" si="147"/>
        <v>0.93068287037021946</v>
      </c>
      <c r="AB1003" s="52"/>
    </row>
    <row r="1004" spans="1:28" x14ac:dyDescent="0.25">
      <c r="A1004" s="12">
        <v>998</v>
      </c>
      <c r="B1004" s="26">
        <v>22102</v>
      </c>
      <c r="C1004" s="27">
        <v>44824</v>
      </c>
      <c r="D1004" s="28">
        <v>0.52591435185185187</v>
      </c>
      <c r="E1004" s="29" t="s">
        <v>381</v>
      </c>
      <c r="F1004" s="30" t="s">
        <v>106</v>
      </c>
      <c r="G1004" s="31">
        <v>51980</v>
      </c>
      <c r="H1004" s="31">
        <v>17880</v>
      </c>
      <c r="I1004" s="19">
        <f t="shared" si="142"/>
        <v>34100</v>
      </c>
      <c r="J1004" s="20">
        <f t="shared" si="148"/>
        <v>1745700</v>
      </c>
      <c r="K1004" s="30" t="s">
        <v>69</v>
      </c>
      <c r="L1004" s="32" t="s">
        <v>25</v>
      </c>
      <c r="M1004" s="33">
        <v>40</v>
      </c>
      <c r="N1004" s="55" t="str">
        <f t="shared" si="150"/>
        <v>T_C</v>
      </c>
      <c r="O1004" s="34">
        <v>3525381</v>
      </c>
      <c r="P1004" s="27">
        <v>44825</v>
      </c>
      <c r="Q1004" s="36">
        <v>0.31041666666666667</v>
      </c>
      <c r="R1004" s="37">
        <v>51940</v>
      </c>
      <c r="S1004" s="37">
        <v>17780</v>
      </c>
      <c r="T1004" s="21">
        <f t="shared" si="143"/>
        <v>34160</v>
      </c>
      <c r="U1004" s="22">
        <f t="shared" si="149"/>
        <v>1747280</v>
      </c>
      <c r="V1004" s="117" t="s">
        <v>158</v>
      </c>
      <c r="W1004" s="118" t="s">
        <v>102</v>
      </c>
      <c r="X1004" s="23">
        <f t="shared" si="144"/>
        <v>60</v>
      </c>
      <c r="Y1004" s="24">
        <f t="shared" si="145"/>
        <v>1.7595307917888563E-3</v>
      </c>
      <c r="Z1004" s="25" t="str">
        <f t="shared" si="146"/>
        <v>Descargado</v>
      </c>
      <c r="AA1004" s="25">
        <f t="shared" ca="1" si="147"/>
        <v>0.78450231481838273</v>
      </c>
      <c r="AB1004" s="52"/>
    </row>
    <row r="1005" spans="1:28" x14ac:dyDescent="0.25">
      <c r="A1005" s="12">
        <v>999</v>
      </c>
      <c r="B1005" s="26">
        <v>22114</v>
      </c>
      <c r="C1005" s="27">
        <v>44824</v>
      </c>
      <c r="D1005" s="28">
        <v>0.57938657407407412</v>
      </c>
      <c r="E1005" s="29" t="s">
        <v>382</v>
      </c>
      <c r="F1005" s="30" t="s">
        <v>106</v>
      </c>
      <c r="G1005" s="31">
        <v>51740</v>
      </c>
      <c r="H1005" s="31">
        <v>18380</v>
      </c>
      <c r="I1005" s="19">
        <f t="shared" si="142"/>
        <v>33360</v>
      </c>
      <c r="J1005" s="20">
        <f t="shared" si="148"/>
        <v>1779060</v>
      </c>
      <c r="K1005" s="30" t="s">
        <v>55</v>
      </c>
      <c r="L1005" s="32" t="s">
        <v>25</v>
      </c>
      <c r="M1005" s="33">
        <v>41</v>
      </c>
      <c r="N1005" s="55" t="str">
        <f t="shared" si="150"/>
        <v>T_A</v>
      </c>
      <c r="O1005" s="34">
        <v>3525382</v>
      </c>
      <c r="P1005" s="27">
        <v>44825</v>
      </c>
      <c r="Q1005" s="36">
        <v>0.31111111111111112</v>
      </c>
      <c r="R1005" s="37">
        <v>51720</v>
      </c>
      <c r="S1005" s="37">
        <v>18300</v>
      </c>
      <c r="T1005" s="21">
        <f t="shared" si="143"/>
        <v>33420</v>
      </c>
      <c r="U1005" s="22">
        <f t="shared" si="149"/>
        <v>1780700</v>
      </c>
      <c r="V1005" s="117" t="s">
        <v>157</v>
      </c>
      <c r="W1005" s="118" t="s">
        <v>102</v>
      </c>
      <c r="X1005" s="23">
        <f t="shared" si="144"/>
        <v>60</v>
      </c>
      <c r="Y1005" s="24">
        <f t="shared" si="145"/>
        <v>1.7985611510791368E-3</v>
      </c>
      <c r="Z1005" s="25" t="str">
        <f t="shared" si="146"/>
        <v>Descargado</v>
      </c>
      <c r="AA1005" s="25">
        <f t="shared" ca="1" si="147"/>
        <v>0.73172453704319196</v>
      </c>
      <c r="AB1005" s="52"/>
    </row>
    <row r="1006" spans="1:28" x14ac:dyDescent="0.25">
      <c r="A1006" s="12">
        <v>1000</v>
      </c>
      <c r="B1006" s="26">
        <v>22115</v>
      </c>
      <c r="C1006" s="27">
        <v>44824</v>
      </c>
      <c r="D1006" s="28">
        <v>0.58608796296296295</v>
      </c>
      <c r="E1006" s="29" t="s">
        <v>383</v>
      </c>
      <c r="F1006" s="30" t="s">
        <v>106</v>
      </c>
      <c r="G1006" s="31">
        <v>51800</v>
      </c>
      <c r="H1006" s="31">
        <v>17450</v>
      </c>
      <c r="I1006" s="19">
        <f t="shared" si="142"/>
        <v>34350</v>
      </c>
      <c r="J1006" s="20">
        <f t="shared" si="148"/>
        <v>1813410</v>
      </c>
      <c r="K1006" s="30" t="s">
        <v>55</v>
      </c>
      <c r="L1006" s="32" t="s">
        <v>25</v>
      </c>
      <c r="M1006" s="33">
        <v>41</v>
      </c>
      <c r="N1006" s="55" t="str">
        <f t="shared" si="150"/>
        <v>T_A</v>
      </c>
      <c r="O1006" s="34">
        <v>3525436</v>
      </c>
      <c r="P1006" s="27">
        <v>44825</v>
      </c>
      <c r="Q1006" s="36">
        <v>0.55555555555555558</v>
      </c>
      <c r="R1006" s="37">
        <v>52100</v>
      </c>
      <c r="S1006" s="37">
        <v>17820</v>
      </c>
      <c r="T1006" s="21">
        <f t="shared" si="143"/>
        <v>34280</v>
      </c>
      <c r="U1006" s="22">
        <f t="shared" si="149"/>
        <v>1814980</v>
      </c>
      <c r="V1006" s="117" t="s">
        <v>157</v>
      </c>
      <c r="W1006" s="118" t="s">
        <v>102</v>
      </c>
      <c r="X1006" s="23">
        <f t="shared" si="144"/>
        <v>-70</v>
      </c>
      <c r="Y1006" s="24">
        <f t="shared" si="145"/>
        <v>-2.0378457059679767E-3</v>
      </c>
      <c r="Z1006" s="25" t="str">
        <f t="shared" si="146"/>
        <v>Descargado</v>
      </c>
      <c r="AA1006" s="25">
        <f t="shared" ca="1" si="147"/>
        <v>0.96946759259299142</v>
      </c>
      <c r="AB1006" s="52"/>
    </row>
    <row r="1007" spans="1:28" x14ac:dyDescent="0.25">
      <c r="A1007" s="12">
        <v>1001</v>
      </c>
      <c r="B1007" s="26">
        <v>22116</v>
      </c>
      <c r="C1007" s="27">
        <v>44824</v>
      </c>
      <c r="D1007" s="28">
        <v>0.60015046296296293</v>
      </c>
      <c r="E1007" s="29" t="s">
        <v>141</v>
      </c>
      <c r="F1007" s="30" t="s">
        <v>106</v>
      </c>
      <c r="G1007" s="31">
        <v>48740</v>
      </c>
      <c r="H1007" s="31">
        <v>17590</v>
      </c>
      <c r="I1007" s="19">
        <f t="shared" si="142"/>
        <v>31150</v>
      </c>
      <c r="J1007" s="20">
        <f t="shared" si="148"/>
        <v>1844560</v>
      </c>
      <c r="K1007" s="30" t="s">
        <v>55</v>
      </c>
      <c r="L1007" s="32" t="s">
        <v>32</v>
      </c>
      <c r="M1007" s="33">
        <v>41</v>
      </c>
      <c r="N1007" s="55" t="str">
        <f t="shared" si="150"/>
        <v>T_A</v>
      </c>
      <c r="O1007" s="34">
        <v>3525395</v>
      </c>
      <c r="P1007" s="27">
        <v>44825</v>
      </c>
      <c r="Q1007" s="36">
        <v>0.35902777777777778</v>
      </c>
      <c r="R1007" s="37">
        <v>48940</v>
      </c>
      <c r="S1007" s="37">
        <v>17710</v>
      </c>
      <c r="T1007" s="21">
        <f t="shared" si="143"/>
        <v>31230</v>
      </c>
      <c r="U1007" s="22">
        <f t="shared" si="149"/>
        <v>1846210</v>
      </c>
      <c r="V1007" s="117" t="s">
        <v>157</v>
      </c>
      <c r="W1007" s="118" t="s">
        <v>102</v>
      </c>
      <c r="X1007" s="23">
        <f t="shared" si="144"/>
        <v>80</v>
      </c>
      <c r="Y1007" s="24">
        <f t="shared" si="145"/>
        <v>2.5682182985553772E-3</v>
      </c>
      <c r="Z1007" s="25" t="str">
        <f t="shared" si="146"/>
        <v>Descargado</v>
      </c>
      <c r="AA1007" s="25">
        <f t="shared" ca="1" si="147"/>
        <v>0.75887731481634546</v>
      </c>
      <c r="AB1007" s="52"/>
    </row>
    <row r="1008" spans="1:28" x14ac:dyDescent="0.25">
      <c r="A1008" s="12">
        <v>1002</v>
      </c>
      <c r="B1008" s="26">
        <v>22117</v>
      </c>
      <c r="C1008" s="27">
        <v>44824</v>
      </c>
      <c r="D1008" s="28">
        <v>0.60693287037037036</v>
      </c>
      <c r="E1008" s="29" t="s">
        <v>299</v>
      </c>
      <c r="F1008" s="30" t="s">
        <v>106</v>
      </c>
      <c r="G1008" s="31">
        <v>52180</v>
      </c>
      <c r="H1008" s="31">
        <v>17300</v>
      </c>
      <c r="I1008" s="19">
        <f t="shared" si="142"/>
        <v>34880</v>
      </c>
      <c r="J1008" s="20">
        <f t="shared" si="148"/>
        <v>1879440</v>
      </c>
      <c r="K1008" s="30" t="s">
        <v>56</v>
      </c>
      <c r="L1008" s="32" t="s">
        <v>25</v>
      </c>
      <c r="M1008" s="33">
        <v>42</v>
      </c>
      <c r="N1008" s="55" t="str">
        <f t="shared" si="150"/>
        <v>T_B</v>
      </c>
      <c r="O1008" s="34">
        <v>3525398</v>
      </c>
      <c r="P1008" s="27">
        <v>44825</v>
      </c>
      <c r="Q1008" s="36">
        <v>0.37847222222222227</v>
      </c>
      <c r="R1008" s="37">
        <v>52340</v>
      </c>
      <c r="S1008" s="37">
        <v>17360</v>
      </c>
      <c r="T1008" s="21">
        <f t="shared" si="143"/>
        <v>34980</v>
      </c>
      <c r="U1008" s="22">
        <f t="shared" si="149"/>
        <v>1881190</v>
      </c>
      <c r="V1008" s="117" t="s">
        <v>157</v>
      </c>
      <c r="W1008" s="118" t="s">
        <v>102</v>
      </c>
      <c r="X1008" s="23">
        <f t="shared" si="144"/>
        <v>100</v>
      </c>
      <c r="Y1008" s="24">
        <f t="shared" si="145"/>
        <v>2.8669724770642203E-3</v>
      </c>
      <c r="Z1008" s="25" t="str">
        <f t="shared" si="146"/>
        <v>Descargado</v>
      </c>
      <c r="AA1008" s="25">
        <f t="shared" ca="1" si="147"/>
        <v>0.77153935185197042</v>
      </c>
      <c r="AB1008" s="52"/>
    </row>
    <row r="1009" spans="1:28" x14ac:dyDescent="0.25">
      <c r="A1009" s="12">
        <v>1003</v>
      </c>
      <c r="B1009" s="26">
        <v>22119</v>
      </c>
      <c r="C1009" s="27">
        <v>44824</v>
      </c>
      <c r="D1009" s="28">
        <v>0.61056712962962967</v>
      </c>
      <c r="E1009" s="29" t="s">
        <v>365</v>
      </c>
      <c r="F1009" s="30" t="s">
        <v>106</v>
      </c>
      <c r="G1009" s="31">
        <v>51460</v>
      </c>
      <c r="H1009" s="31">
        <v>18130</v>
      </c>
      <c r="I1009" s="19">
        <f t="shared" si="142"/>
        <v>33330</v>
      </c>
      <c r="J1009" s="20">
        <f t="shared" si="148"/>
        <v>1912770</v>
      </c>
      <c r="K1009" s="30" t="s">
        <v>55</v>
      </c>
      <c r="L1009" s="32" t="s">
        <v>32</v>
      </c>
      <c r="M1009" s="33">
        <v>41</v>
      </c>
      <c r="N1009" s="55" t="str">
        <f t="shared" si="150"/>
        <v>T_A</v>
      </c>
      <c r="O1009" s="34">
        <v>3525407</v>
      </c>
      <c r="P1009" s="27">
        <v>44825</v>
      </c>
      <c r="Q1009" s="36">
        <v>0.41250000000000003</v>
      </c>
      <c r="R1009" s="37">
        <v>51320</v>
      </c>
      <c r="S1009" s="37">
        <v>18030</v>
      </c>
      <c r="T1009" s="21">
        <f t="shared" si="143"/>
        <v>33290</v>
      </c>
      <c r="U1009" s="22">
        <f t="shared" si="149"/>
        <v>1914480</v>
      </c>
      <c r="V1009" s="117" t="s">
        <v>157</v>
      </c>
      <c r="W1009" s="118" t="s">
        <v>102</v>
      </c>
      <c r="X1009" s="23">
        <f t="shared" si="144"/>
        <v>-40</v>
      </c>
      <c r="Y1009" s="24">
        <f t="shared" si="145"/>
        <v>-1.2001200120012002E-3</v>
      </c>
      <c r="Z1009" s="25" t="str">
        <f t="shared" si="146"/>
        <v>Descargado</v>
      </c>
      <c r="AA1009" s="25">
        <f t="shared" ca="1" si="147"/>
        <v>0.801932870366727</v>
      </c>
      <c r="AB1009" s="52"/>
    </row>
    <row r="1010" spans="1:28" x14ac:dyDescent="0.25">
      <c r="A1010" s="12">
        <v>1004</v>
      </c>
      <c r="B1010" s="26">
        <v>22133</v>
      </c>
      <c r="C1010" s="27">
        <v>44824</v>
      </c>
      <c r="D1010" s="28">
        <v>0.6629976851851852</v>
      </c>
      <c r="E1010" s="29" t="s">
        <v>164</v>
      </c>
      <c r="F1010" s="30" t="s">
        <v>106</v>
      </c>
      <c r="G1010" s="31">
        <v>48220</v>
      </c>
      <c r="H1010" s="31">
        <v>17270</v>
      </c>
      <c r="I1010" s="19">
        <f t="shared" si="142"/>
        <v>30950</v>
      </c>
      <c r="J1010" s="20">
        <f t="shared" si="148"/>
        <v>1943720</v>
      </c>
      <c r="K1010" s="30" t="s">
        <v>55</v>
      </c>
      <c r="L1010" s="32" t="s">
        <v>32</v>
      </c>
      <c r="M1010" s="33">
        <v>41</v>
      </c>
      <c r="N1010" s="55" t="str">
        <f t="shared" si="150"/>
        <v>T_A</v>
      </c>
      <c r="O1010" s="34">
        <v>3525405</v>
      </c>
      <c r="P1010" s="27">
        <v>44825</v>
      </c>
      <c r="Q1010" s="36">
        <v>0.3979166666666667</v>
      </c>
      <c r="R1010" s="37">
        <v>48200</v>
      </c>
      <c r="S1010" s="37">
        <v>17070</v>
      </c>
      <c r="T1010" s="21">
        <f t="shared" si="143"/>
        <v>31130</v>
      </c>
      <c r="U1010" s="22">
        <f t="shared" si="149"/>
        <v>1945610</v>
      </c>
      <c r="V1010" s="117" t="s">
        <v>157</v>
      </c>
      <c r="W1010" s="118" t="s">
        <v>102</v>
      </c>
      <c r="X1010" s="23">
        <f t="shared" si="144"/>
        <v>180</v>
      </c>
      <c r="Y1010" s="24">
        <f t="shared" si="145"/>
        <v>5.8158319870759293E-3</v>
      </c>
      <c r="Z1010" s="25" t="str">
        <f t="shared" si="146"/>
        <v>Descargado</v>
      </c>
      <c r="AA1010" s="25">
        <f t="shared" ca="1" si="147"/>
        <v>0.73491898148495238</v>
      </c>
      <c r="AB1010" s="52"/>
    </row>
    <row r="1011" spans="1:28" x14ac:dyDescent="0.25">
      <c r="A1011" s="12">
        <v>1005</v>
      </c>
      <c r="B1011" s="26">
        <v>22149</v>
      </c>
      <c r="C1011" s="27">
        <v>44824</v>
      </c>
      <c r="D1011" s="28">
        <v>0.71504629629629635</v>
      </c>
      <c r="E1011" s="29" t="s">
        <v>169</v>
      </c>
      <c r="F1011" s="30" t="s">
        <v>106</v>
      </c>
      <c r="G1011" s="31">
        <v>48260</v>
      </c>
      <c r="H1011" s="31">
        <v>16470</v>
      </c>
      <c r="I1011" s="19">
        <f t="shared" si="142"/>
        <v>31790</v>
      </c>
      <c r="J1011" s="20">
        <f t="shared" si="148"/>
        <v>1975510</v>
      </c>
      <c r="K1011" s="30" t="s">
        <v>55</v>
      </c>
      <c r="L1011" s="32" t="s">
        <v>32</v>
      </c>
      <c r="M1011" s="33">
        <v>41</v>
      </c>
      <c r="N1011" s="55" t="str">
        <f t="shared" si="150"/>
        <v>T_A</v>
      </c>
      <c r="O1011" s="34">
        <v>3525406</v>
      </c>
      <c r="P1011" s="27">
        <v>44825</v>
      </c>
      <c r="Q1011" s="36">
        <v>0.40416666666666662</v>
      </c>
      <c r="R1011" s="37">
        <v>48480</v>
      </c>
      <c r="S1011" s="37">
        <v>16390</v>
      </c>
      <c r="T1011" s="21">
        <f t="shared" si="143"/>
        <v>32090</v>
      </c>
      <c r="U1011" s="22">
        <f t="shared" si="149"/>
        <v>1977700</v>
      </c>
      <c r="V1011" s="117" t="s">
        <v>157</v>
      </c>
      <c r="W1011" s="118" t="s">
        <v>102</v>
      </c>
      <c r="X1011" s="23">
        <f t="shared" si="144"/>
        <v>300</v>
      </c>
      <c r="Y1011" s="24">
        <f t="shared" si="145"/>
        <v>9.4369298521547653E-3</v>
      </c>
      <c r="Z1011" s="25" t="str">
        <f t="shared" si="146"/>
        <v>Descargado</v>
      </c>
      <c r="AA1011" s="25">
        <f t="shared" ca="1" si="147"/>
        <v>0.68912037037080154</v>
      </c>
      <c r="AB1011" s="52"/>
    </row>
    <row r="1012" spans="1:28" x14ac:dyDescent="0.25">
      <c r="A1012" s="12">
        <v>1006</v>
      </c>
      <c r="B1012" s="26">
        <v>22150</v>
      </c>
      <c r="C1012" s="27">
        <v>44824</v>
      </c>
      <c r="D1012" s="28">
        <v>0.71980324074074076</v>
      </c>
      <c r="E1012" s="29" t="s">
        <v>151</v>
      </c>
      <c r="F1012" s="30" t="s">
        <v>106</v>
      </c>
      <c r="G1012" s="31">
        <v>48900</v>
      </c>
      <c r="H1012" s="31">
        <v>17010</v>
      </c>
      <c r="I1012" s="19">
        <f t="shared" si="142"/>
        <v>31890</v>
      </c>
      <c r="J1012" s="20">
        <f t="shared" si="148"/>
        <v>2007400</v>
      </c>
      <c r="K1012" s="30" t="s">
        <v>55</v>
      </c>
      <c r="L1012" s="32" t="s">
        <v>32</v>
      </c>
      <c r="M1012" s="33">
        <v>41</v>
      </c>
      <c r="N1012" s="55" t="str">
        <f t="shared" si="150"/>
        <v>T_A</v>
      </c>
      <c r="O1012" s="34">
        <v>3525409</v>
      </c>
      <c r="P1012" s="27">
        <v>44825</v>
      </c>
      <c r="Q1012" s="36">
        <v>0.41875000000000001</v>
      </c>
      <c r="R1012" s="37">
        <v>49220</v>
      </c>
      <c r="S1012" s="37">
        <v>16990</v>
      </c>
      <c r="T1012" s="21">
        <f t="shared" si="143"/>
        <v>32230</v>
      </c>
      <c r="U1012" s="22">
        <f t="shared" si="149"/>
        <v>2009930</v>
      </c>
      <c r="V1012" s="117" t="s">
        <v>157</v>
      </c>
      <c r="W1012" s="118" t="s">
        <v>102</v>
      </c>
      <c r="X1012" s="23">
        <f t="shared" si="144"/>
        <v>340</v>
      </c>
      <c r="Y1012" s="24">
        <f t="shared" si="145"/>
        <v>1.0661649419880841E-2</v>
      </c>
      <c r="Z1012" s="25" t="str">
        <f t="shared" si="146"/>
        <v>Descargado</v>
      </c>
      <c r="AA1012" s="25">
        <f t="shared" ca="1" si="147"/>
        <v>0.69894675925752381</v>
      </c>
      <c r="AB1012" s="52"/>
    </row>
    <row r="1013" spans="1:28" x14ac:dyDescent="0.25">
      <c r="A1013" s="12">
        <v>1007</v>
      </c>
      <c r="B1013" s="26">
        <v>22398</v>
      </c>
      <c r="C1013" s="27">
        <v>44824</v>
      </c>
      <c r="D1013" s="28">
        <v>0.81206018518518519</v>
      </c>
      <c r="E1013" s="29" t="s">
        <v>171</v>
      </c>
      <c r="F1013" s="30" t="s">
        <v>106</v>
      </c>
      <c r="G1013" s="31">
        <v>48680</v>
      </c>
      <c r="H1013" s="31">
        <v>17410</v>
      </c>
      <c r="I1013" s="19">
        <f t="shared" si="142"/>
        <v>31270</v>
      </c>
      <c r="J1013" s="20">
        <f t="shared" si="148"/>
        <v>2038670</v>
      </c>
      <c r="K1013" s="30" t="s">
        <v>56</v>
      </c>
      <c r="L1013" s="32" t="s">
        <v>32</v>
      </c>
      <c r="M1013" s="33">
        <v>42</v>
      </c>
      <c r="N1013" s="55" t="str">
        <f t="shared" si="150"/>
        <v>T_B</v>
      </c>
      <c r="O1013" s="34">
        <v>3525445</v>
      </c>
      <c r="P1013" s="27">
        <v>44825</v>
      </c>
      <c r="Q1013" s="36">
        <v>0.57013888888888886</v>
      </c>
      <c r="R1013" s="37">
        <v>48780</v>
      </c>
      <c r="S1013" s="37">
        <v>17310</v>
      </c>
      <c r="T1013" s="21">
        <f t="shared" si="143"/>
        <v>31470</v>
      </c>
      <c r="U1013" s="22">
        <f t="shared" si="149"/>
        <v>2041400</v>
      </c>
      <c r="V1013" s="117" t="s">
        <v>157</v>
      </c>
      <c r="W1013" s="118" t="s">
        <v>102</v>
      </c>
      <c r="X1013" s="23">
        <f t="shared" si="144"/>
        <v>200</v>
      </c>
      <c r="Y1013" s="24">
        <f t="shared" si="145"/>
        <v>6.3959066197633516E-3</v>
      </c>
      <c r="Z1013" s="25" t="str">
        <f t="shared" si="146"/>
        <v>Descargado</v>
      </c>
      <c r="AA1013" s="25">
        <f t="shared" ca="1" si="147"/>
        <v>0.75807870370772434</v>
      </c>
      <c r="AB1013" s="52"/>
    </row>
    <row r="1014" spans="1:28" x14ac:dyDescent="0.25">
      <c r="A1014" s="12">
        <v>1008</v>
      </c>
      <c r="B1014" s="26">
        <v>22399</v>
      </c>
      <c r="C1014" s="27">
        <v>44824</v>
      </c>
      <c r="D1014" s="28">
        <v>0.8194907407407408</v>
      </c>
      <c r="E1014" s="29" t="s">
        <v>144</v>
      </c>
      <c r="F1014" s="30" t="s">
        <v>106</v>
      </c>
      <c r="G1014" s="31">
        <v>48640</v>
      </c>
      <c r="H1014" s="31">
        <v>17270</v>
      </c>
      <c r="I1014" s="19">
        <f t="shared" si="142"/>
        <v>31370</v>
      </c>
      <c r="J1014" s="20">
        <f t="shared" si="148"/>
        <v>2070040</v>
      </c>
      <c r="K1014" s="30" t="s">
        <v>56</v>
      </c>
      <c r="L1014" s="32" t="s">
        <v>32</v>
      </c>
      <c r="M1014" s="33">
        <v>42</v>
      </c>
      <c r="N1014" s="55" t="str">
        <f t="shared" si="150"/>
        <v>T_B</v>
      </c>
      <c r="O1014" s="34">
        <v>3525466</v>
      </c>
      <c r="P1014" s="27">
        <v>44825</v>
      </c>
      <c r="Q1014" s="36">
        <v>0.61736111111111114</v>
      </c>
      <c r="R1014" s="37">
        <v>48640</v>
      </c>
      <c r="S1014" s="37">
        <v>17190</v>
      </c>
      <c r="T1014" s="21">
        <f t="shared" si="143"/>
        <v>31450</v>
      </c>
      <c r="U1014" s="22">
        <f t="shared" si="149"/>
        <v>2072850</v>
      </c>
      <c r="V1014" s="117" t="s">
        <v>157</v>
      </c>
      <c r="W1014" s="118" t="s">
        <v>102</v>
      </c>
      <c r="X1014" s="23">
        <f t="shared" si="144"/>
        <v>80</v>
      </c>
      <c r="Y1014" s="24">
        <f t="shared" si="145"/>
        <v>2.5502072043353521E-3</v>
      </c>
      <c r="Z1014" s="25" t="str">
        <f t="shared" si="146"/>
        <v>Descargado</v>
      </c>
      <c r="AA1014" s="25">
        <f t="shared" ca="1" si="147"/>
        <v>0.79787037037021946</v>
      </c>
      <c r="AB1014" s="52"/>
    </row>
    <row r="1015" spans="1:28" x14ac:dyDescent="0.25">
      <c r="A1015" s="12">
        <v>1009</v>
      </c>
      <c r="B1015" s="26">
        <v>22407</v>
      </c>
      <c r="C1015" s="27">
        <v>44824</v>
      </c>
      <c r="D1015" s="28">
        <v>0.85298611111111111</v>
      </c>
      <c r="E1015" s="29" t="s">
        <v>341</v>
      </c>
      <c r="F1015" s="30" t="s">
        <v>106</v>
      </c>
      <c r="G1015" s="31">
        <v>52200</v>
      </c>
      <c r="H1015" s="31">
        <v>18520</v>
      </c>
      <c r="I1015" s="19">
        <f t="shared" si="142"/>
        <v>33680</v>
      </c>
      <c r="J1015" s="20">
        <f t="shared" si="148"/>
        <v>2103720</v>
      </c>
      <c r="K1015" s="30" t="s">
        <v>56</v>
      </c>
      <c r="L1015" s="32" t="s">
        <v>193</v>
      </c>
      <c r="M1015" s="33">
        <v>42</v>
      </c>
      <c r="N1015" s="55" t="str">
        <f t="shared" si="150"/>
        <v>T_B</v>
      </c>
      <c r="O1015" s="34">
        <v>3525420</v>
      </c>
      <c r="P1015" s="27">
        <v>44825</v>
      </c>
      <c r="Q1015" s="36">
        <v>0.44097222222222227</v>
      </c>
      <c r="R1015" s="37">
        <v>52400</v>
      </c>
      <c r="S1015" s="37">
        <v>18600</v>
      </c>
      <c r="T1015" s="21">
        <f t="shared" si="143"/>
        <v>33800</v>
      </c>
      <c r="U1015" s="22">
        <f t="shared" si="149"/>
        <v>2106650</v>
      </c>
      <c r="V1015" s="117" t="s">
        <v>157</v>
      </c>
      <c r="W1015" s="118" t="s">
        <v>102</v>
      </c>
      <c r="X1015" s="23">
        <f t="shared" si="144"/>
        <v>120</v>
      </c>
      <c r="Y1015" s="24">
        <f t="shared" si="145"/>
        <v>3.5629453681710215E-3</v>
      </c>
      <c r="Z1015" s="25" t="str">
        <f t="shared" si="146"/>
        <v>Descargado</v>
      </c>
      <c r="AA1015" s="25">
        <f t="shared" ca="1" si="147"/>
        <v>0.58798611110978527</v>
      </c>
      <c r="AB1015" s="52"/>
    </row>
    <row r="1016" spans="1:28" x14ac:dyDescent="0.25">
      <c r="A1016" s="12">
        <v>1010</v>
      </c>
      <c r="B1016" s="26">
        <v>22409</v>
      </c>
      <c r="C1016" s="27">
        <v>44824</v>
      </c>
      <c r="D1016" s="28">
        <v>0.85533564814814822</v>
      </c>
      <c r="E1016" s="29" t="s">
        <v>339</v>
      </c>
      <c r="F1016" s="30" t="s">
        <v>106</v>
      </c>
      <c r="G1016" s="31">
        <v>52040</v>
      </c>
      <c r="H1016" s="31">
        <v>17570</v>
      </c>
      <c r="I1016" s="19">
        <f t="shared" si="142"/>
        <v>34470</v>
      </c>
      <c r="J1016" s="20">
        <f t="shared" si="148"/>
        <v>2138190</v>
      </c>
      <c r="K1016" s="30" t="s">
        <v>69</v>
      </c>
      <c r="L1016" s="32" t="s">
        <v>193</v>
      </c>
      <c r="M1016" s="33">
        <v>40</v>
      </c>
      <c r="N1016" s="55" t="str">
        <f t="shared" si="150"/>
        <v>T_C</v>
      </c>
      <c r="O1016" s="34">
        <v>3525422</v>
      </c>
      <c r="P1016" s="27">
        <v>44825</v>
      </c>
      <c r="Q1016" s="36">
        <v>0.45763888888888887</v>
      </c>
      <c r="R1016" s="37">
        <v>52100</v>
      </c>
      <c r="S1016" s="37">
        <v>17680</v>
      </c>
      <c r="T1016" s="21">
        <f t="shared" si="143"/>
        <v>34420</v>
      </c>
      <c r="U1016" s="22">
        <f t="shared" si="149"/>
        <v>2141070</v>
      </c>
      <c r="V1016" s="117" t="s">
        <v>158</v>
      </c>
      <c r="W1016" s="118" t="s">
        <v>102</v>
      </c>
      <c r="X1016" s="23">
        <f t="shared" si="144"/>
        <v>-50</v>
      </c>
      <c r="Y1016" s="24">
        <f t="shared" si="145"/>
        <v>-1.450536698578474E-3</v>
      </c>
      <c r="Z1016" s="25" t="str">
        <f t="shared" si="146"/>
        <v>Descargado</v>
      </c>
      <c r="AA1016" s="25">
        <f t="shared" ca="1" si="147"/>
        <v>0.60230324073927477</v>
      </c>
      <c r="AB1016" s="52"/>
    </row>
    <row r="1017" spans="1:28" x14ac:dyDescent="0.25">
      <c r="A1017" s="12">
        <v>1011</v>
      </c>
      <c r="B1017" s="26">
        <v>22411</v>
      </c>
      <c r="C1017" s="27">
        <v>44824</v>
      </c>
      <c r="D1017" s="28">
        <v>0.86030092592592589</v>
      </c>
      <c r="E1017" s="29" t="s">
        <v>242</v>
      </c>
      <c r="F1017" s="30" t="s">
        <v>106</v>
      </c>
      <c r="G1017" s="31">
        <v>51840</v>
      </c>
      <c r="H1017" s="31">
        <v>17240</v>
      </c>
      <c r="I1017" s="19">
        <f t="shared" si="142"/>
        <v>34600</v>
      </c>
      <c r="J1017" s="20">
        <f t="shared" si="148"/>
        <v>2172790</v>
      </c>
      <c r="K1017" s="30" t="s">
        <v>56</v>
      </c>
      <c r="L1017" s="32" t="s">
        <v>25</v>
      </c>
      <c r="M1017" s="33">
        <v>42</v>
      </c>
      <c r="N1017" s="55" t="str">
        <f t="shared" si="150"/>
        <v>T_B</v>
      </c>
      <c r="O1017" s="34">
        <v>3525431</v>
      </c>
      <c r="P1017" s="27">
        <v>44825</v>
      </c>
      <c r="Q1017" s="36">
        <v>0.55347222222222225</v>
      </c>
      <c r="R1017" s="37">
        <v>51780</v>
      </c>
      <c r="S1017" s="37">
        <v>17140</v>
      </c>
      <c r="T1017" s="21">
        <f t="shared" si="143"/>
        <v>34640</v>
      </c>
      <c r="U1017" s="22">
        <f t="shared" si="149"/>
        <v>2175710</v>
      </c>
      <c r="V1017" s="117" t="s">
        <v>157</v>
      </c>
      <c r="W1017" s="118" t="s">
        <v>102</v>
      </c>
      <c r="X1017" s="23">
        <f t="shared" si="144"/>
        <v>40</v>
      </c>
      <c r="Y1017" s="24">
        <f t="shared" si="145"/>
        <v>1.1560693641618498E-3</v>
      </c>
      <c r="Z1017" s="25" t="str">
        <f t="shared" si="146"/>
        <v>Descargado</v>
      </c>
      <c r="AA1017" s="25">
        <f t="shared" ca="1" si="147"/>
        <v>0.69317129629780538</v>
      </c>
      <c r="AB1017" s="52"/>
    </row>
    <row r="1018" spans="1:28" x14ac:dyDescent="0.25">
      <c r="A1018" s="12">
        <v>1012</v>
      </c>
      <c r="B1018" s="26">
        <v>22413</v>
      </c>
      <c r="C1018" s="27">
        <v>44824</v>
      </c>
      <c r="D1018" s="28">
        <v>0.86396990740740742</v>
      </c>
      <c r="E1018" s="29" t="s">
        <v>195</v>
      </c>
      <c r="F1018" s="30" t="s">
        <v>106</v>
      </c>
      <c r="G1018" s="31">
        <v>51480</v>
      </c>
      <c r="H1018" s="31">
        <v>17190</v>
      </c>
      <c r="I1018" s="19">
        <f t="shared" si="142"/>
        <v>34290</v>
      </c>
      <c r="J1018" s="20">
        <f t="shared" si="148"/>
        <v>2207080</v>
      </c>
      <c r="K1018" s="30" t="s">
        <v>56</v>
      </c>
      <c r="L1018" s="32" t="s">
        <v>193</v>
      </c>
      <c r="M1018" s="33">
        <v>42</v>
      </c>
      <c r="N1018" s="55" t="str">
        <f t="shared" si="150"/>
        <v>T_B</v>
      </c>
      <c r="O1018" s="34">
        <v>3525417</v>
      </c>
      <c r="P1018" s="27">
        <v>44825</v>
      </c>
      <c r="Q1018" s="36">
        <v>0.43055555555555558</v>
      </c>
      <c r="R1018" s="37">
        <v>51700</v>
      </c>
      <c r="S1018" s="37">
        <v>17330</v>
      </c>
      <c r="T1018" s="21">
        <f t="shared" si="143"/>
        <v>34370</v>
      </c>
      <c r="U1018" s="22">
        <f t="shared" si="149"/>
        <v>2210080</v>
      </c>
      <c r="V1018" s="117" t="s">
        <v>157</v>
      </c>
      <c r="W1018" s="118" t="s">
        <v>102</v>
      </c>
      <c r="X1018" s="23">
        <f t="shared" si="144"/>
        <v>80</v>
      </c>
      <c r="Y1018" s="24">
        <f t="shared" si="145"/>
        <v>2.3330417031204435E-3</v>
      </c>
      <c r="Z1018" s="25" t="str">
        <f t="shared" si="146"/>
        <v>Descargado</v>
      </c>
      <c r="AA1018" s="25">
        <f t="shared" ca="1" si="147"/>
        <v>0.56658564815006685</v>
      </c>
      <c r="AB1018" s="52"/>
    </row>
    <row r="1019" spans="1:28" x14ac:dyDescent="0.25">
      <c r="A1019" s="12">
        <v>1013</v>
      </c>
      <c r="B1019" s="26">
        <v>22414</v>
      </c>
      <c r="C1019" s="27">
        <v>44824</v>
      </c>
      <c r="D1019" s="28">
        <v>0.86944444444444446</v>
      </c>
      <c r="E1019" s="29" t="s">
        <v>253</v>
      </c>
      <c r="F1019" s="30" t="s">
        <v>106</v>
      </c>
      <c r="G1019" s="31">
        <v>48400</v>
      </c>
      <c r="H1019" s="31">
        <v>17280</v>
      </c>
      <c r="I1019" s="19">
        <f t="shared" si="142"/>
        <v>31120</v>
      </c>
      <c r="J1019" s="20">
        <f t="shared" si="148"/>
        <v>2238200</v>
      </c>
      <c r="K1019" s="30" t="s">
        <v>56</v>
      </c>
      <c r="L1019" s="32" t="s">
        <v>32</v>
      </c>
      <c r="M1019" s="33">
        <v>42</v>
      </c>
      <c r="N1019" s="55" t="str">
        <f t="shared" si="150"/>
        <v>T_B</v>
      </c>
      <c r="O1019" s="34">
        <v>3525450</v>
      </c>
      <c r="P1019" s="27">
        <v>44825</v>
      </c>
      <c r="Q1019" s="36">
        <v>0.59236111111111112</v>
      </c>
      <c r="R1019" s="37">
        <v>48400</v>
      </c>
      <c r="S1019" s="37">
        <v>17270</v>
      </c>
      <c r="T1019" s="21">
        <f t="shared" si="143"/>
        <v>31130</v>
      </c>
      <c r="U1019" s="22">
        <f t="shared" si="149"/>
        <v>2241210</v>
      </c>
      <c r="V1019" s="117" t="s">
        <v>157</v>
      </c>
      <c r="W1019" s="118" t="s">
        <v>102</v>
      </c>
      <c r="X1019" s="23">
        <f t="shared" si="144"/>
        <v>10</v>
      </c>
      <c r="Y1019" s="24">
        <f t="shared" si="145"/>
        <v>3.2133676092544985E-4</v>
      </c>
      <c r="Z1019" s="25" t="str">
        <f t="shared" si="146"/>
        <v>Descargado</v>
      </c>
      <c r="AA1019" s="25">
        <f t="shared" ca="1" si="147"/>
        <v>0.7229166666729725</v>
      </c>
      <c r="AB1019" s="52"/>
    </row>
    <row r="1020" spans="1:28" x14ac:dyDescent="0.25">
      <c r="A1020" s="12">
        <v>1014</v>
      </c>
      <c r="B1020" s="26">
        <v>22417</v>
      </c>
      <c r="C1020" s="27">
        <v>44824</v>
      </c>
      <c r="D1020" s="28">
        <v>0.87787037037037041</v>
      </c>
      <c r="E1020" s="29" t="s">
        <v>192</v>
      </c>
      <c r="F1020" s="30" t="s">
        <v>106</v>
      </c>
      <c r="G1020" s="31">
        <v>52220</v>
      </c>
      <c r="H1020" s="31">
        <v>17200</v>
      </c>
      <c r="I1020" s="19">
        <f t="shared" si="142"/>
        <v>35020</v>
      </c>
      <c r="J1020" s="20">
        <f t="shared" si="148"/>
        <v>2273220</v>
      </c>
      <c r="K1020" s="30" t="s">
        <v>56</v>
      </c>
      <c r="L1020" s="32" t="s">
        <v>193</v>
      </c>
      <c r="M1020" s="33">
        <v>42</v>
      </c>
      <c r="N1020" s="55" t="str">
        <f t="shared" si="150"/>
        <v>T_B</v>
      </c>
      <c r="O1020" s="34">
        <v>3525421</v>
      </c>
      <c r="P1020" s="27">
        <v>44825</v>
      </c>
      <c r="Q1020" s="36">
        <v>0.44930555555555557</v>
      </c>
      <c r="R1020" s="37">
        <v>52280</v>
      </c>
      <c r="S1020" s="37">
        <v>17320</v>
      </c>
      <c r="T1020" s="21">
        <f t="shared" si="143"/>
        <v>34960</v>
      </c>
      <c r="U1020" s="22">
        <f t="shared" si="149"/>
        <v>2276170</v>
      </c>
      <c r="V1020" s="117" t="s">
        <v>157</v>
      </c>
      <c r="W1020" s="118" t="s">
        <v>102</v>
      </c>
      <c r="X1020" s="23">
        <f t="shared" si="144"/>
        <v>-60</v>
      </c>
      <c r="Y1020" s="24">
        <f t="shared" si="145"/>
        <v>-1.7133066818960593E-3</v>
      </c>
      <c r="Z1020" s="25" t="str">
        <f t="shared" si="146"/>
        <v>Descargado</v>
      </c>
      <c r="AA1020" s="25">
        <f t="shared" ca="1" si="147"/>
        <v>0.57143518518569181</v>
      </c>
      <c r="AB1020" s="52"/>
    </row>
    <row r="1021" spans="1:28" x14ac:dyDescent="0.25">
      <c r="A1021" s="12">
        <v>1015</v>
      </c>
      <c r="B1021" s="26">
        <v>22418</v>
      </c>
      <c r="C1021" s="27">
        <v>44824</v>
      </c>
      <c r="D1021" s="28">
        <v>0.8812037037037036</v>
      </c>
      <c r="E1021" s="29" t="s">
        <v>384</v>
      </c>
      <c r="F1021" s="30" t="s">
        <v>106</v>
      </c>
      <c r="G1021" s="31">
        <v>51880</v>
      </c>
      <c r="H1021" s="31">
        <v>18260</v>
      </c>
      <c r="I1021" s="19">
        <f t="shared" si="142"/>
        <v>33620</v>
      </c>
      <c r="J1021" s="20">
        <f t="shared" si="148"/>
        <v>2306840</v>
      </c>
      <c r="K1021" s="30" t="s">
        <v>56</v>
      </c>
      <c r="L1021" s="32" t="s">
        <v>25</v>
      </c>
      <c r="M1021" s="33">
        <v>42</v>
      </c>
      <c r="N1021" s="55" t="str">
        <f t="shared" si="150"/>
        <v>T_B</v>
      </c>
      <c r="O1021" s="34">
        <v>3525470</v>
      </c>
      <c r="P1021" s="27">
        <v>44825</v>
      </c>
      <c r="Q1021" s="36">
        <v>0.62361111111111112</v>
      </c>
      <c r="R1021" s="37">
        <v>51760</v>
      </c>
      <c r="S1021" s="37">
        <v>18130</v>
      </c>
      <c r="T1021" s="21">
        <f t="shared" si="143"/>
        <v>33630</v>
      </c>
      <c r="U1021" s="22">
        <f t="shared" si="149"/>
        <v>2309800</v>
      </c>
      <c r="V1021" s="117" t="s">
        <v>157</v>
      </c>
      <c r="W1021" s="118" t="s">
        <v>102</v>
      </c>
      <c r="X1021" s="23">
        <f t="shared" si="144"/>
        <v>10</v>
      </c>
      <c r="Y1021" s="24">
        <f t="shared" si="145"/>
        <v>2.9744199881023202E-4</v>
      </c>
      <c r="Z1021" s="25" t="str">
        <f t="shared" si="146"/>
        <v>Descargado</v>
      </c>
      <c r="AA1021" s="25">
        <f t="shared" ca="1" si="147"/>
        <v>0.74240740740788169</v>
      </c>
      <c r="AB1021" s="52"/>
    </row>
    <row r="1022" spans="1:28" x14ac:dyDescent="0.25">
      <c r="A1022" s="12">
        <v>1016</v>
      </c>
      <c r="B1022" s="26">
        <v>22424</v>
      </c>
      <c r="C1022" s="27">
        <v>44824</v>
      </c>
      <c r="D1022" s="28">
        <v>0.89686342592592594</v>
      </c>
      <c r="E1022" s="241" t="s">
        <v>385</v>
      </c>
      <c r="F1022" s="30" t="s">
        <v>106</v>
      </c>
      <c r="G1022" s="31">
        <v>51820</v>
      </c>
      <c r="H1022" s="31">
        <v>18510</v>
      </c>
      <c r="I1022" s="19">
        <f t="shared" si="142"/>
        <v>33310</v>
      </c>
      <c r="J1022" s="20">
        <f t="shared" si="148"/>
        <v>2340150</v>
      </c>
      <c r="K1022" s="30" t="s">
        <v>55</v>
      </c>
      <c r="L1022" s="32" t="s">
        <v>25</v>
      </c>
      <c r="M1022" s="33">
        <v>41</v>
      </c>
      <c r="N1022" s="55" t="str">
        <f t="shared" si="150"/>
        <v>T_A</v>
      </c>
      <c r="O1022" s="34">
        <v>3525439</v>
      </c>
      <c r="P1022" s="27">
        <v>44825</v>
      </c>
      <c r="Q1022" s="36">
        <v>0.55694444444444446</v>
      </c>
      <c r="R1022" s="37">
        <v>51660</v>
      </c>
      <c r="S1022" s="37">
        <v>18350</v>
      </c>
      <c r="T1022" s="21">
        <f t="shared" si="143"/>
        <v>33310</v>
      </c>
      <c r="U1022" s="22">
        <f t="shared" si="149"/>
        <v>2343110</v>
      </c>
      <c r="V1022" s="117" t="s">
        <v>157</v>
      </c>
      <c r="W1022" s="118" t="s">
        <v>102</v>
      </c>
      <c r="X1022" s="23">
        <f t="shared" si="144"/>
        <v>1.0000000000000001E-5</v>
      </c>
      <c r="Y1022" s="24">
        <f t="shared" si="145"/>
        <v>0</v>
      </c>
      <c r="Z1022" s="25" t="str">
        <f t="shared" si="146"/>
        <v>Descargado</v>
      </c>
      <c r="AA1022" s="25">
        <f t="shared" ca="1" si="147"/>
        <v>0.6600810185118462</v>
      </c>
      <c r="AB1022" s="52"/>
    </row>
    <row r="1023" spans="1:28" x14ac:dyDescent="0.25">
      <c r="A1023" s="12">
        <v>1017</v>
      </c>
      <c r="B1023" s="26">
        <v>22426</v>
      </c>
      <c r="C1023" s="27">
        <v>44824</v>
      </c>
      <c r="D1023" s="28">
        <v>0.90469907407407402</v>
      </c>
      <c r="E1023" s="29" t="s">
        <v>305</v>
      </c>
      <c r="F1023" s="30" t="s">
        <v>106</v>
      </c>
      <c r="G1023" s="31">
        <v>51940</v>
      </c>
      <c r="H1023" s="31">
        <v>18200</v>
      </c>
      <c r="I1023" s="19">
        <f t="shared" si="142"/>
        <v>33740</v>
      </c>
      <c r="J1023" s="20">
        <f t="shared" si="148"/>
        <v>2373890</v>
      </c>
      <c r="K1023" s="30" t="s">
        <v>56</v>
      </c>
      <c r="L1023" s="32" t="s">
        <v>25</v>
      </c>
      <c r="M1023" s="33">
        <v>42</v>
      </c>
      <c r="N1023" s="55" t="str">
        <f t="shared" si="150"/>
        <v>T_B</v>
      </c>
      <c r="O1023" s="34">
        <v>3525440</v>
      </c>
      <c r="P1023" s="27">
        <v>44825</v>
      </c>
      <c r="Q1023" s="36">
        <v>0.55972222222222223</v>
      </c>
      <c r="R1023" s="37">
        <v>52380</v>
      </c>
      <c r="S1023" s="37">
        <v>18590</v>
      </c>
      <c r="T1023" s="21">
        <f t="shared" si="143"/>
        <v>33790</v>
      </c>
      <c r="U1023" s="22">
        <f t="shared" si="149"/>
        <v>2376900</v>
      </c>
      <c r="V1023" s="117" t="s">
        <v>157</v>
      </c>
      <c r="W1023" s="118" t="s">
        <v>102</v>
      </c>
      <c r="X1023" s="23">
        <f t="shared" si="144"/>
        <v>50</v>
      </c>
      <c r="Y1023" s="24">
        <f t="shared" si="145"/>
        <v>1.4819205690574985E-3</v>
      </c>
      <c r="Z1023" s="25" t="str">
        <f t="shared" si="146"/>
        <v>Descargado</v>
      </c>
      <c r="AA1023" s="25">
        <f t="shared" ca="1" si="147"/>
        <v>0.65502314814511919</v>
      </c>
      <c r="AB1023" s="52"/>
    </row>
    <row r="1024" spans="1:28" x14ac:dyDescent="0.25">
      <c r="A1024" s="12">
        <v>1018</v>
      </c>
      <c r="B1024" s="26">
        <v>22427</v>
      </c>
      <c r="C1024" s="27">
        <v>44824</v>
      </c>
      <c r="D1024" s="28">
        <v>0.91069444444444436</v>
      </c>
      <c r="E1024" s="29" t="s">
        <v>161</v>
      </c>
      <c r="F1024" s="30" t="s">
        <v>106</v>
      </c>
      <c r="G1024" s="31">
        <v>48060</v>
      </c>
      <c r="H1024" s="31">
        <v>17400</v>
      </c>
      <c r="I1024" s="19">
        <f t="shared" si="142"/>
        <v>30660</v>
      </c>
      <c r="J1024" s="20">
        <f t="shared" si="148"/>
        <v>2404550</v>
      </c>
      <c r="K1024" s="30" t="s">
        <v>56</v>
      </c>
      <c r="L1024" s="32" t="s">
        <v>32</v>
      </c>
      <c r="M1024" s="33">
        <v>42</v>
      </c>
      <c r="N1024" s="55" t="str">
        <f t="shared" si="150"/>
        <v>T_B</v>
      </c>
      <c r="O1024" s="34">
        <v>3525475</v>
      </c>
      <c r="P1024" s="27">
        <v>44825</v>
      </c>
      <c r="Q1024" s="36">
        <v>0.63541666666666663</v>
      </c>
      <c r="R1024" s="37">
        <v>48280</v>
      </c>
      <c r="S1024" s="37">
        <v>17420</v>
      </c>
      <c r="T1024" s="21">
        <f t="shared" si="143"/>
        <v>30860</v>
      </c>
      <c r="U1024" s="22">
        <f t="shared" si="149"/>
        <v>2407760</v>
      </c>
      <c r="V1024" s="117" t="s">
        <v>157</v>
      </c>
      <c r="W1024" s="118" t="s">
        <v>102</v>
      </c>
      <c r="X1024" s="23">
        <f t="shared" si="144"/>
        <v>200</v>
      </c>
      <c r="Y1024" s="24">
        <f t="shared" si="145"/>
        <v>6.5231572080887146E-3</v>
      </c>
      <c r="Z1024" s="25" t="str">
        <f t="shared" si="146"/>
        <v>Descargado</v>
      </c>
      <c r="AA1024" s="25">
        <f t="shared" ca="1" si="147"/>
        <v>0.72472222222131677</v>
      </c>
      <c r="AB1024" s="52"/>
    </row>
    <row r="1025" spans="1:28" x14ac:dyDescent="0.25">
      <c r="A1025" s="12">
        <v>1019</v>
      </c>
      <c r="B1025" s="26">
        <v>22428</v>
      </c>
      <c r="C1025" s="27">
        <v>44824</v>
      </c>
      <c r="D1025" s="28">
        <v>0.91758101851851848</v>
      </c>
      <c r="E1025" s="29" t="s">
        <v>324</v>
      </c>
      <c r="F1025" s="30" t="s">
        <v>106</v>
      </c>
      <c r="G1025" s="31">
        <v>52020</v>
      </c>
      <c r="H1025" s="31">
        <v>18040</v>
      </c>
      <c r="I1025" s="19">
        <f t="shared" si="142"/>
        <v>33980</v>
      </c>
      <c r="J1025" s="20">
        <f t="shared" si="148"/>
        <v>2438530</v>
      </c>
      <c r="K1025" s="30" t="s">
        <v>56</v>
      </c>
      <c r="L1025" s="32" t="s">
        <v>25</v>
      </c>
      <c r="M1025" s="33">
        <v>42</v>
      </c>
      <c r="N1025" s="55" t="str">
        <f t="shared" si="150"/>
        <v>T_B</v>
      </c>
      <c r="O1025" s="34">
        <v>3525493</v>
      </c>
      <c r="P1025" s="27">
        <v>44825</v>
      </c>
      <c r="Q1025" s="36">
        <v>0.71805555555555556</v>
      </c>
      <c r="R1025" s="37">
        <v>51900</v>
      </c>
      <c r="S1025" s="37">
        <v>17890</v>
      </c>
      <c r="T1025" s="21">
        <f t="shared" si="143"/>
        <v>34010</v>
      </c>
      <c r="U1025" s="22">
        <f t="shared" si="149"/>
        <v>2441770</v>
      </c>
      <c r="V1025" s="117" t="s">
        <v>157</v>
      </c>
      <c r="W1025" s="118" t="s">
        <v>102</v>
      </c>
      <c r="X1025" s="23">
        <f t="shared" si="144"/>
        <v>30</v>
      </c>
      <c r="Y1025" s="24">
        <f t="shared" si="145"/>
        <v>8.828722778104767E-4</v>
      </c>
      <c r="Z1025" s="25" t="str">
        <f t="shared" si="146"/>
        <v>Descargado</v>
      </c>
      <c r="AA1025" s="25">
        <f t="shared" ca="1" si="147"/>
        <v>0.80047453703446081</v>
      </c>
      <c r="AB1025" s="52"/>
    </row>
    <row r="1026" spans="1:28" x14ac:dyDescent="0.25">
      <c r="A1026" s="12">
        <v>1020</v>
      </c>
      <c r="B1026" s="26">
        <v>22433</v>
      </c>
      <c r="C1026" s="27">
        <v>44824</v>
      </c>
      <c r="D1026" s="28">
        <v>0.93012731481481481</v>
      </c>
      <c r="E1026" s="29" t="s">
        <v>166</v>
      </c>
      <c r="F1026" s="30" t="s">
        <v>106</v>
      </c>
      <c r="G1026" s="31">
        <v>48340</v>
      </c>
      <c r="H1026" s="31">
        <v>17420</v>
      </c>
      <c r="I1026" s="19">
        <f t="shared" si="142"/>
        <v>30920</v>
      </c>
      <c r="J1026" s="20">
        <f t="shared" si="148"/>
        <v>2469450</v>
      </c>
      <c r="K1026" s="30" t="s">
        <v>56</v>
      </c>
      <c r="L1026" s="32" t="s">
        <v>32</v>
      </c>
      <c r="M1026" s="33">
        <v>42</v>
      </c>
      <c r="N1026" s="55" t="str">
        <f t="shared" si="150"/>
        <v>T_B</v>
      </c>
      <c r="O1026" s="34">
        <v>3525469</v>
      </c>
      <c r="P1026" s="27">
        <v>44825</v>
      </c>
      <c r="Q1026" s="36">
        <v>0.62152777777777779</v>
      </c>
      <c r="R1026" s="37">
        <v>48340</v>
      </c>
      <c r="S1026" s="37">
        <v>17270</v>
      </c>
      <c r="T1026" s="21">
        <f t="shared" si="143"/>
        <v>31070</v>
      </c>
      <c r="U1026" s="22">
        <f t="shared" si="149"/>
        <v>2472840</v>
      </c>
      <c r="V1026" s="117" t="s">
        <v>157</v>
      </c>
      <c r="W1026" s="118" t="s">
        <v>102</v>
      </c>
      <c r="X1026" s="23">
        <f t="shared" si="144"/>
        <v>150</v>
      </c>
      <c r="Y1026" s="24">
        <f t="shared" si="145"/>
        <v>4.8512289780077615E-3</v>
      </c>
      <c r="Z1026" s="25" t="str">
        <f t="shared" si="146"/>
        <v>Descargado</v>
      </c>
      <c r="AA1026" s="25">
        <f t="shared" ca="1" si="147"/>
        <v>0.69140046296524815</v>
      </c>
      <c r="AB1026" s="52"/>
    </row>
    <row r="1027" spans="1:28" x14ac:dyDescent="0.25">
      <c r="A1027" s="12">
        <v>1021</v>
      </c>
      <c r="B1027" s="26">
        <v>22437</v>
      </c>
      <c r="C1027" s="27">
        <v>44825</v>
      </c>
      <c r="D1027" s="28">
        <v>8.5682870370370368E-2</v>
      </c>
      <c r="E1027" s="29" t="s">
        <v>201</v>
      </c>
      <c r="F1027" s="30" t="s">
        <v>106</v>
      </c>
      <c r="G1027" s="31">
        <v>48820</v>
      </c>
      <c r="H1027" s="31">
        <v>17840</v>
      </c>
      <c r="I1027" s="19">
        <f t="shared" si="142"/>
        <v>30980</v>
      </c>
      <c r="J1027" s="20">
        <f t="shared" si="148"/>
        <v>2500430</v>
      </c>
      <c r="K1027" s="30" t="s">
        <v>55</v>
      </c>
      <c r="L1027" s="32" t="s">
        <v>32</v>
      </c>
      <c r="M1027" s="33">
        <v>41</v>
      </c>
      <c r="N1027" s="55" t="str">
        <f t="shared" si="150"/>
        <v>T_A</v>
      </c>
      <c r="O1027" s="34">
        <v>3525480</v>
      </c>
      <c r="P1027" s="27">
        <v>44825</v>
      </c>
      <c r="Q1027" s="36">
        <v>0.66666666666666663</v>
      </c>
      <c r="R1027" s="37">
        <v>48500</v>
      </c>
      <c r="S1027" s="37">
        <v>17600</v>
      </c>
      <c r="T1027" s="21">
        <f t="shared" si="143"/>
        <v>30900</v>
      </c>
      <c r="U1027" s="22">
        <f t="shared" si="149"/>
        <v>2503740</v>
      </c>
      <c r="V1027" s="117" t="s">
        <v>157</v>
      </c>
      <c r="W1027" s="118" t="s">
        <v>102</v>
      </c>
      <c r="X1027" s="23">
        <f t="shared" si="144"/>
        <v>-80</v>
      </c>
      <c r="Y1027" s="24">
        <f t="shared" si="145"/>
        <v>-2.5823111684958036E-3</v>
      </c>
      <c r="Z1027" s="25" t="str">
        <f t="shared" si="146"/>
        <v>Descargado</v>
      </c>
      <c r="AA1027" s="25">
        <f t="shared" ca="1" si="147"/>
        <v>0.58098379629518604</v>
      </c>
      <c r="AB1027" s="52"/>
    </row>
    <row r="1028" spans="1:28" x14ac:dyDescent="0.25">
      <c r="A1028" s="12">
        <v>1022</v>
      </c>
      <c r="B1028" s="26">
        <v>22438</v>
      </c>
      <c r="C1028" s="27">
        <v>44825</v>
      </c>
      <c r="D1028" s="28">
        <v>9.4409722222222214E-2</v>
      </c>
      <c r="E1028" s="29" t="s">
        <v>366</v>
      </c>
      <c r="F1028" s="30" t="s">
        <v>106</v>
      </c>
      <c r="G1028" s="31">
        <v>48760</v>
      </c>
      <c r="H1028" s="31">
        <v>17640</v>
      </c>
      <c r="I1028" s="19">
        <f t="shared" si="142"/>
        <v>31120</v>
      </c>
      <c r="J1028" s="20">
        <f t="shared" si="148"/>
        <v>2531550</v>
      </c>
      <c r="K1028" s="30" t="s">
        <v>55</v>
      </c>
      <c r="L1028" s="32" t="s">
        <v>32</v>
      </c>
      <c r="M1028" s="33">
        <v>41</v>
      </c>
      <c r="N1028" s="55" t="str">
        <f t="shared" si="150"/>
        <v>T_A</v>
      </c>
      <c r="O1028" s="34">
        <v>3525479</v>
      </c>
      <c r="P1028" s="27">
        <v>44825</v>
      </c>
      <c r="Q1028" s="36">
        <v>0.65972222222222221</v>
      </c>
      <c r="R1028" s="37">
        <v>48580</v>
      </c>
      <c r="S1028" s="37">
        <v>17480</v>
      </c>
      <c r="T1028" s="21">
        <f t="shared" si="143"/>
        <v>31100</v>
      </c>
      <c r="U1028" s="22">
        <f t="shared" si="149"/>
        <v>2534840</v>
      </c>
      <c r="V1028" s="117" t="s">
        <v>157</v>
      </c>
      <c r="W1028" s="118" t="s">
        <v>102</v>
      </c>
      <c r="X1028" s="23">
        <f t="shared" si="144"/>
        <v>-20</v>
      </c>
      <c r="Y1028" s="24">
        <f t="shared" si="145"/>
        <v>-6.426735218508997E-4</v>
      </c>
      <c r="Z1028" s="25" t="str">
        <f t="shared" si="146"/>
        <v>Descargado</v>
      </c>
      <c r="AA1028" s="25">
        <f t="shared" ca="1" si="147"/>
        <v>0.56531249999534339</v>
      </c>
      <c r="AB1028" s="52"/>
    </row>
    <row r="1029" spans="1:28" x14ac:dyDescent="0.25">
      <c r="A1029" s="12">
        <v>1023</v>
      </c>
      <c r="B1029" s="26">
        <v>22439</v>
      </c>
      <c r="C1029" s="27">
        <v>44825</v>
      </c>
      <c r="D1029" s="28">
        <v>0.11672453703703704</v>
      </c>
      <c r="E1029" s="29" t="s">
        <v>137</v>
      </c>
      <c r="F1029" s="30" t="s">
        <v>106</v>
      </c>
      <c r="G1029" s="31">
        <v>48780</v>
      </c>
      <c r="H1029" s="31">
        <v>17720</v>
      </c>
      <c r="I1029" s="19">
        <f t="shared" si="142"/>
        <v>31060</v>
      </c>
      <c r="J1029" s="20">
        <f t="shared" si="148"/>
        <v>2562610</v>
      </c>
      <c r="K1029" s="30" t="s">
        <v>55</v>
      </c>
      <c r="L1029" s="32" t="s">
        <v>32</v>
      </c>
      <c r="M1029" s="33">
        <v>41</v>
      </c>
      <c r="N1029" s="55" t="str">
        <f t="shared" si="150"/>
        <v>T_A</v>
      </c>
      <c r="O1029" s="34">
        <v>3525486</v>
      </c>
      <c r="P1029" s="27">
        <v>44825</v>
      </c>
      <c r="Q1029" s="36">
        <v>0.6972222222222223</v>
      </c>
      <c r="R1029" s="37">
        <v>48640</v>
      </c>
      <c r="S1029" s="37">
        <v>17690</v>
      </c>
      <c r="T1029" s="21">
        <f t="shared" si="143"/>
        <v>30950</v>
      </c>
      <c r="U1029" s="22">
        <f t="shared" si="149"/>
        <v>2565790</v>
      </c>
      <c r="V1029" s="117" t="s">
        <v>157</v>
      </c>
      <c r="W1029" s="118" t="s">
        <v>102</v>
      </c>
      <c r="X1029" s="23">
        <f t="shared" si="144"/>
        <v>-110</v>
      </c>
      <c r="Y1029" s="24">
        <f t="shared" si="145"/>
        <v>-3.5415325177076628E-3</v>
      </c>
      <c r="Z1029" s="25" t="str">
        <f t="shared" si="146"/>
        <v>Descargado</v>
      </c>
      <c r="AA1029" s="25">
        <f t="shared" ca="1" si="147"/>
        <v>0.58049768518685596</v>
      </c>
      <c r="AB1029" s="52"/>
    </row>
    <row r="1030" spans="1:28" x14ac:dyDescent="0.25">
      <c r="A1030" s="12">
        <v>1024</v>
      </c>
      <c r="B1030" s="26">
        <v>22440</v>
      </c>
      <c r="C1030" s="27">
        <v>44825</v>
      </c>
      <c r="D1030" s="28">
        <v>0.12424768518518518</v>
      </c>
      <c r="E1030" s="29" t="s">
        <v>254</v>
      </c>
      <c r="F1030" s="30" t="s">
        <v>106</v>
      </c>
      <c r="G1030" s="31">
        <v>48240</v>
      </c>
      <c r="H1030" s="31">
        <v>17190</v>
      </c>
      <c r="I1030" s="19">
        <f t="shared" ref="I1030:I1093" si="151">IF(U1030=0,0,(G1030-H1030))</f>
        <v>31050</v>
      </c>
      <c r="J1030" s="20">
        <f t="shared" si="148"/>
        <v>2593660</v>
      </c>
      <c r="K1030" s="30" t="s">
        <v>55</v>
      </c>
      <c r="L1030" s="32" t="s">
        <v>32</v>
      </c>
      <c r="M1030" s="33">
        <v>41</v>
      </c>
      <c r="N1030" s="55" t="str">
        <f t="shared" si="150"/>
        <v>T_A</v>
      </c>
      <c r="O1030" s="34">
        <v>3525494</v>
      </c>
      <c r="P1030" s="27">
        <v>44825</v>
      </c>
      <c r="Q1030" s="36">
        <v>0.72291666666666676</v>
      </c>
      <c r="R1030" s="37">
        <v>47020</v>
      </c>
      <c r="S1030" s="37">
        <v>17030</v>
      </c>
      <c r="T1030" s="21">
        <f t="shared" ref="T1030:T1093" si="152">R1030-S1030</f>
        <v>29990</v>
      </c>
      <c r="U1030" s="22">
        <f t="shared" si="149"/>
        <v>2595780</v>
      </c>
      <c r="V1030" s="117" t="s">
        <v>157</v>
      </c>
      <c r="W1030" s="118" t="s">
        <v>102</v>
      </c>
      <c r="X1030" s="23">
        <f t="shared" ref="X1030:X1093" si="153">IF(T1030&gt;0,IF((T1030-I1030)=0,0.00001,(T1030-I1030)),0)</f>
        <v>-1060</v>
      </c>
      <c r="Y1030" s="24">
        <f t="shared" ref="Y1030:Y1093" si="154">(T1030-I1030)/I1030</f>
        <v>-3.4138486312399359E-2</v>
      </c>
      <c r="Z1030" s="25" t="str">
        <f t="shared" ref="Z1030:Z1093" si="155">IF(E1030&gt;0,IF((P1030+Q1030)&gt;0,"Descargado","En Transito"),"")</f>
        <v>Descargado</v>
      </c>
      <c r="AA1030" s="25">
        <f t="shared" ref="AA1030:AA1093" ca="1" si="156">IF(E1030&gt;0,IF(P1030=0,((NOW())-(C1030+D1030)),((P1030+Q1030)-(C1030+D1030))),"")</f>
        <v>0.59866898148175096</v>
      </c>
      <c r="AB1030" s="52"/>
    </row>
    <row r="1031" spans="1:28" x14ac:dyDescent="0.25">
      <c r="A1031" s="12">
        <v>1025</v>
      </c>
      <c r="B1031" s="26">
        <v>22441</v>
      </c>
      <c r="C1031" s="27">
        <v>44825</v>
      </c>
      <c r="D1031" s="28">
        <v>0.1534375</v>
      </c>
      <c r="E1031" s="29" t="s">
        <v>186</v>
      </c>
      <c r="F1031" s="30" t="s">
        <v>106</v>
      </c>
      <c r="G1031" s="31">
        <v>47860</v>
      </c>
      <c r="H1031" s="31">
        <v>17400</v>
      </c>
      <c r="I1031" s="19">
        <f t="shared" si="151"/>
        <v>30460</v>
      </c>
      <c r="J1031" s="20">
        <f t="shared" ref="J1031:J1094" si="157">IF(I1031&gt;0,(I1031+J1030),0)</f>
        <v>2624120</v>
      </c>
      <c r="K1031" s="30" t="s">
        <v>55</v>
      </c>
      <c r="L1031" s="32" t="s">
        <v>32</v>
      </c>
      <c r="M1031" s="33">
        <v>41</v>
      </c>
      <c r="N1031" s="55" t="str">
        <f t="shared" si="150"/>
        <v>T_A</v>
      </c>
      <c r="O1031" s="34">
        <v>3525489</v>
      </c>
      <c r="P1031" s="27">
        <v>44825</v>
      </c>
      <c r="Q1031" s="36">
        <v>0.70833333333333337</v>
      </c>
      <c r="R1031" s="37">
        <v>47580</v>
      </c>
      <c r="S1031" s="37">
        <v>17220</v>
      </c>
      <c r="T1031" s="21">
        <f t="shared" si="152"/>
        <v>30360</v>
      </c>
      <c r="U1031" s="22">
        <f t="shared" ref="U1031:U1094" si="158">IF(T1031&gt;0,(T1031+U1030),0)</f>
        <v>2626140</v>
      </c>
      <c r="V1031" s="117" t="s">
        <v>157</v>
      </c>
      <c r="W1031" s="118" t="s">
        <v>102</v>
      </c>
      <c r="X1031" s="23">
        <f t="shared" si="153"/>
        <v>-100</v>
      </c>
      <c r="Y1031" s="24">
        <f t="shared" si="154"/>
        <v>-3.2829940906106371E-3</v>
      </c>
      <c r="Z1031" s="25" t="str">
        <f t="shared" si="155"/>
        <v>Descargado</v>
      </c>
      <c r="AA1031" s="25">
        <f t="shared" ca="1" si="156"/>
        <v>0.554895833338378</v>
      </c>
      <c r="AB1031" s="52"/>
    </row>
    <row r="1032" spans="1:28" x14ac:dyDescent="0.25">
      <c r="A1032" s="12">
        <v>1026</v>
      </c>
      <c r="B1032" s="26">
        <v>22442</v>
      </c>
      <c r="C1032" s="27">
        <v>44825</v>
      </c>
      <c r="D1032" s="28">
        <v>0.16111111111111112</v>
      </c>
      <c r="E1032" s="29" t="s">
        <v>168</v>
      </c>
      <c r="F1032" s="30" t="s">
        <v>106</v>
      </c>
      <c r="G1032" s="31">
        <v>48980</v>
      </c>
      <c r="H1032" s="31">
        <v>17860</v>
      </c>
      <c r="I1032" s="19">
        <f t="shared" si="151"/>
        <v>31120</v>
      </c>
      <c r="J1032" s="20">
        <f t="shared" si="157"/>
        <v>2655240</v>
      </c>
      <c r="K1032" s="30" t="s">
        <v>55</v>
      </c>
      <c r="L1032" s="32" t="s">
        <v>32</v>
      </c>
      <c r="M1032" s="33">
        <v>41</v>
      </c>
      <c r="N1032" s="55" t="str">
        <f t="shared" si="150"/>
        <v>T_A</v>
      </c>
      <c r="O1032" s="34">
        <v>3525504</v>
      </c>
      <c r="P1032" s="27">
        <v>44825</v>
      </c>
      <c r="Q1032" s="36">
        <v>0.76527777777777783</v>
      </c>
      <c r="R1032" s="37">
        <v>48720</v>
      </c>
      <c r="S1032" s="37">
        <v>17560</v>
      </c>
      <c r="T1032" s="21">
        <f t="shared" si="152"/>
        <v>31160</v>
      </c>
      <c r="U1032" s="22">
        <f t="shared" si="158"/>
        <v>2657300</v>
      </c>
      <c r="V1032" s="117" t="s">
        <v>157</v>
      </c>
      <c r="W1032" s="118" t="s">
        <v>102</v>
      </c>
      <c r="X1032" s="23">
        <f t="shared" si="153"/>
        <v>40</v>
      </c>
      <c r="Y1032" s="24">
        <f t="shared" si="154"/>
        <v>1.2853470437017994E-3</v>
      </c>
      <c r="Z1032" s="25" t="str">
        <f t="shared" si="155"/>
        <v>Descargado</v>
      </c>
      <c r="AA1032" s="25">
        <f t="shared" ca="1" si="156"/>
        <v>0.60416666666424135</v>
      </c>
      <c r="AB1032" s="52"/>
    </row>
    <row r="1033" spans="1:28" x14ac:dyDescent="0.25">
      <c r="A1033" s="12">
        <v>1027</v>
      </c>
      <c r="B1033" s="26">
        <v>22443</v>
      </c>
      <c r="C1033" s="27">
        <v>44825</v>
      </c>
      <c r="D1033" s="28">
        <v>0.19288194444444443</v>
      </c>
      <c r="E1033" s="29" t="s">
        <v>218</v>
      </c>
      <c r="F1033" s="30" t="s">
        <v>106</v>
      </c>
      <c r="G1033" s="31">
        <v>52040</v>
      </c>
      <c r="H1033" s="31">
        <v>18610</v>
      </c>
      <c r="I1033" s="19">
        <f t="shared" si="151"/>
        <v>33430</v>
      </c>
      <c r="J1033" s="20">
        <f t="shared" si="157"/>
        <v>2688670</v>
      </c>
      <c r="K1033" s="30" t="s">
        <v>55</v>
      </c>
      <c r="L1033" s="32" t="s">
        <v>33</v>
      </c>
      <c r="M1033" s="33">
        <v>41</v>
      </c>
      <c r="N1033" s="55" t="str">
        <f t="shared" ref="N1033:N1096" si="159">IF(R1033=0,"",IF(K1033="0X50  MM T 2","T_B",IF(K1033="0X50  MM T 1","T_A",IF(K1033="TERMICO 0X50","T_CMAX",IF(K1033="0X50  MM T 4","T_D",IF(K1033="0X50  MM T 3","T_C",IF(K1033="0X12  MM T 1","T_A1",IF(K1033="0X50 MM","CNR",""))))))))</f>
        <v>T_A</v>
      </c>
      <c r="O1033" s="34">
        <v>3525490</v>
      </c>
      <c r="P1033" s="27">
        <v>44825</v>
      </c>
      <c r="Q1033" s="36">
        <v>0.71111111111111114</v>
      </c>
      <c r="R1033" s="37">
        <v>51700</v>
      </c>
      <c r="S1033" s="37">
        <v>18400</v>
      </c>
      <c r="T1033" s="21">
        <f t="shared" si="152"/>
        <v>33300</v>
      </c>
      <c r="U1033" s="22">
        <f t="shared" si="158"/>
        <v>2690600</v>
      </c>
      <c r="V1033" s="117" t="s">
        <v>157</v>
      </c>
      <c r="W1033" s="118" t="s">
        <v>102</v>
      </c>
      <c r="X1033" s="23">
        <f t="shared" si="153"/>
        <v>-130</v>
      </c>
      <c r="Y1033" s="24">
        <f t="shared" si="154"/>
        <v>-3.8887227041579419E-3</v>
      </c>
      <c r="Z1033" s="25" t="str">
        <f t="shared" si="155"/>
        <v>Descargado</v>
      </c>
      <c r="AA1033" s="25">
        <f t="shared" ca="1" si="156"/>
        <v>0.51822916666424135</v>
      </c>
      <c r="AB1033" s="52"/>
    </row>
    <row r="1034" spans="1:28" x14ac:dyDescent="0.25">
      <c r="A1034" s="12">
        <v>1028</v>
      </c>
      <c r="B1034" s="26">
        <v>22444</v>
      </c>
      <c r="C1034" s="27">
        <v>44825</v>
      </c>
      <c r="D1034" s="28">
        <v>0.1844675925925926</v>
      </c>
      <c r="E1034" s="29" t="s">
        <v>179</v>
      </c>
      <c r="F1034" s="30" t="s">
        <v>106</v>
      </c>
      <c r="G1034" s="31">
        <v>48980</v>
      </c>
      <c r="H1034" s="31">
        <v>17310</v>
      </c>
      <c r="I1034" s="19">
        <f t="shared" si="151"/>
        <v>31670</v>
      </c>
      <c r="J1034" s="20">
        <f t="shared" si="157"/>
        <v>2720340</v>
      </c>
      <c r="K1034" s="30" t="s">
        <v>55</v>
      </c>
      <c r="L1034" s="32" t="s">
        <v>32</v>
      </c>
      <c r="M1034" s="33">
        <v>41</v>
      </c>
      <c r="N1034" s="55" t="str">
        <f t="shared" si="159"/>
        <v>T_A</v>
      </c>
      <c r="O1034" s="34">
        <v>3525484</v>
      </c>
      <c r="P1034" s="27">
        <v>44825</v>
      </c>
      <c r="Q1034" s="36">
        <v>0.68541666666666667</v>
      </c>
      <c r="R1034" s="37">
        <v>49000</v>
      </c>
      <c r="S1034" s="37">
        <v>17050</v>
      </c>
      <c r="T1034" s="21">
        <f t="shared" si="152"/>
        <v>31950</v>
      </c>
      <c r="U1034" s="22">
        <f t="shared" si="158"/>
        <v>2722550</v>
      </c>
      <c r="V1034" s="117" t="s">
        <v>157</v>
      </c>
      <c r="W1034" s="118" t="s">
        <v>102</v>
      </c>
      <c r="X1034" s="23">
        <f t="shared" si="153"/>
        <v>280</v>
      </c>
      <c r="Y1034" s="24">
        <f t="shared" si="154"/>
        <v>8.8411746131986102E-3</v>
      </c>
      <c r="Z1034" s="25" t="str">
        <f t="shared" si="155"/>
        <v>Descargado</v>
      </c>
      <c r="AA1034" s="25">
        <f t="shared" ca="1" si="156"/>
        <v>0.50094907407765277</v>
      </c>
      <c r="AB1034" s="52"/>
    </row>
    <row r="1035" spans="1:28" x14ac:dyDescent="0.25">
      <c r="A1035" s="12">
        <v>1029</v>
      </c>
      <c r="B1035" s="26">
        <v>22445</v>
      </c>
      <c r="C1035" s="27">
        <v>44825</v>
      </c>
      <c r="D1035" s="28">
        <v>0.21214120370370371</v>
      </c>
      <c r="E1035" s="29" t="s">
        <v>233</v>
      </c>
      <c r="F1035" s="30" t="s">
        <v>106</v>
      </c>
      <c r="G1035" s="31">
        <v>51960</v>
      </c>
      <c r="H1035" s="31">
        <v>17510</v>
      </c>
      <c r="I1035" s="19">
        <f t="shared" si="151"/>
        <v>34450</v>
      </c>
      <c r="J1035" s="20">
        <f t="shared" si="157"/>
        <v>2754790</v>
      </c>
      <c r="K1035" s="30" t="s">
        <v>55</v>
      </c>
      <c r="L1035" s="32" t="s">
        <v>25</v>
      </c>
      <c r="M1035" s="33">
        <v>41</v>
      </c>
      <c r="N1035" s="55" t="str">
        <f t="shared" si="159"/>
        <v>T_A</v>
      </c>
      <c r="O1035" s="34">
        <v>3525619</v>
      </c>
      <c r="P1035" s="27">
        <v>44826</v>
      </c>
      <c r="Q1035" s="36">
        <v>0.47986111111111113</v>
      </c>
      <c r="R1035" s="37">
        <v>51720</v>
      </c>
      <c r="S1035" s="37">
        <v>17480</v>
      </c>
      <c r="T1035" s="21">
        <f t="shared" si="152"/>
        <v>34240</v>
      </c>
      <c r="U1035" s="22">
        <f t="shared" si="158"/>
        <v>2756790</v>
      </c>
      <c r="V1035" s="117" t="s">
        <v>157</v>
      </c>
      <c r="W1035" s="118" t="s">
        <v>102</v>
      </c>
      <c r="X1035" s="23">
        <f t="shared" si="153"/>
        <v>-210</v>
      </c>
      <c r="Y1035" s="24">
        <f t="shared" si="154"/>
        <v>-6.0957910014513787E-3</v>
      </c>
      <c r="Z1035" s="25" t="str">
        <f t="shared" si="155"/>
        <v>Descargado</v>
      </c>
      <c r="AA1035" s="25">
        <f t="shared" ca="1" si="156"/>
        <v>1.2677199074096279</v>
      </c>
      <c r="AB1035" s="52"/>
    </row>
    <row r="1036" spans="1:28" x14ac:dyDescent="0.25">
      <c r="A1036" s="12">
        <v>1030</v>
      </c>
      <c r="B1036" s="26">
        <v>22450</v>
      </c>
      <c r="C1036" s="27">
        <v>44825</v>
      </c>
      <c r="D1036" s="28">
        <v>0.46718750000000003</v>
      </c>
      <c r="E1036" s="29" t="s">
        <v>211</v>
      </c>
      <c r="F1036" s="30" t="s">
        <v>106</v>
      </c>
      <c r="G1036" s="31">
        <v>52360</v>
      </c>
      <c r="H1036" s="31">
        <v>17680</v>
      </c>
      <c r="I1036" s="19">
        <f t="shared" si="151"/>
        <v>34680</v>
      </c>
      <c r="J1036" s="20">
        <f t="shared" si="157"/>
        <v>2789470</v>
      </c>
      <c r="K1036" s="30" t="s">
        <v>56</v>
      </c>
      <c r="L1036" s="32" t="s">
        <v>193</v>
      </c>
      <c r="M1036" s="33">
        <v>42</v>
      </c>
      <c r="N1036" s="55" t="str">
        <f t="shared" si="159"/>
        <v>T_B</v>
      </c>
      <c r="O1036" s="34">
        <v>3525540</v>
      </c>
      <c r="P1036" s="27">
        <v>44825</v>
      </c>
      <c r="Q1036" s="36">
        <v>0.9375</v>
      </c>
      <c r="R1036" s="37">
        <v>52380</v>
      </c>
      <c r="S1036" s="37">
        <v>17660</v>
      </c>
      <c r="T1036" s="21">
        <f t="shared" si="152"/>
        <v>34720</v>
      </c>
      <c r="U1036" s="22">
        <f t="shared" si="158"/>
        <v>2791510</v>
      </c>
      <c r="V1036" s="117" t="s">
        <v>157</v>
      </c>
      <c r="W1036" s="118" t="s">
        <v>102</v>
      </c>
      <c r="X1036" s="23">
        <f t="shared" si="153"/>
        <v>40</v>
      </c>
      <c r="Y1036" s="24">
        <f t="shared" si="154"/>
        <v>1.1534025374855825E-3</v>
      </c>
      <c r="Z1036" s="25" t="str">
        <f t="shared" si="155"/>
        <v>Descargado</v>
      </c>
      <c r="AA1036" s="25">
        <f t="shared" ca="1" si="156"/>
        <v>0.47031250000145519</v>
      </c>
      <c r="AB1036" s="52"/>
    </row>
    <row r="1037" spans="1:28" x14ac:dyDescent="0.25">
      <c r="A1037" s="12">
        <v>1031</v>
      </c>
      <c r="B1037" s="26">
        <v>22451</v>
      </c>
      <c r="C1037" s="27">
        <v>44825</v>
      </c>
      <c r="D1037" s="28">
        <v>0.47003472222222226</v>
      </c>
      <c r="E1037" s="29" t="s">
        <v>293</v>
      </c>
      <c r="F1037" s="30" t="s">
        <v>106</v>
      </c>
      <c r="G1037" s="31">
        <v>52460</v>
      </c>
      <c r="H1037" s="31">
        <v>18840</v>
      </c>
      <c r="I1037" s="19">
        <f t="shared" si="151"/>
        <v>33620</v>
      </c>
      <c r="J1037" s="20">
        <f t="shared" si="157"/>
        <v>2823090</v>
      </c>
      <c r="K1037" s="30" t="s">
        <v>56</v>
      </c>
      <c r="L1037" s="32" t="s">
        <v>25</v>
      </c>
      <c r="M1037" s="33">
        <v>42</v>
      </c>
      <c r="N1037" s="55" t="str">
        <f t="shared" si="159"/>
        <v>T_B</v>
      </c>
      <c r="O1037" s="34">
        <v>3525537</v>
      </c>
      <c r="P1037" s="27">
        <v>44825</v>
      </c>
      <c r="Q1037" s="36">
        <v>0.92708333333333337</v>
      </c>
      <c r="R1037" s="37">
        <v>52220</v>
      </c>
      <c r="S1037" s="37">
        <v>18670</v>
      </c>
      <c r="T1037" s="21">
        <f t="shared" si="152"/>
        <v>33550</v>
      </c>
      <c r="U1037" s="22">
        <f t="shared" si="158"/>
        <v>2825060</v>
      </c>
      <c r="V1037" s="117" t="s">
        <v>157</v>
      </c>
      <c r="W1037" s="118" t="s">
        <v>102</v>
      </c>
      <c r="X1037" s="23">
        <f t="shared" si="153"/>
        <v>-70</v>
      </c>
      <c r="Y1037" s="24">
        <f t="shared" si="154"/>
        <v>-2.0820939916716239E-3</v>
      </c>
      <c r="Z1037" s="25" t="str">
        <f t="shared" si="155"/>
        <v>Descargado</v>
      </c>
      <c r="AA1037" s="25">
        <f t="shared" ca="1" si="156"/>
        <v>0.4570486111115315</v>
      </c>
      <c r="AB1037" s="52"/>
    </row>
    <row r="1038" spans="1:28" x14ac:dyDescent="0.25">
      <c r="A1038" s="12">
        <v>1032</v>
      </c>
      <c r="B1038" s="26">
        <v>22452</v>
      </c>
      <c r="C1038" s="27">
        <v>44825</v>
      </c>
      <c r="D1038" s="28">
        <v>0.4841435185185185</v>
      </c>
      <c r="E1038" s="29" t="s">
        <v>247</v>
      </c>
      <c r="F1038" s="30" t="s">
        <v>106</v>
      </c>
      <c r="G1038" s="31">
        <v>48660</v>
      </c>
      <c r="H1038" s="31">
        <v>17300</v>
      </c>
      <c r="I1038" s="19">
        <f t="shared" si="151"/>
        <v>31360</v>
      </c>
      <c r="J1038" s="20">
        <f t="shared" si="157"/>
        <v>2854450</v>
      </c>
      <c r="K1038" s="30" t="s">
        <v>55</v>
      </c>
      <c r="L1038" s="32" t="s">
        <v>32</v>
      </c>
      <c r="M1038" s="33">
        <v>41</v>
      </c>
      <c r="N1038" s="55" t="str">
        <f t="shared" si="159"/>
        <v>T_A</v>
      </c>
      <c r="O1038" s="34">
        <v>3525511</v>
      </c>
      <c r="P1038" s="27">
        <v>44825</v>
      </c>
      <c r="Q1038" s="36">
        <v>0.84930555555555554</v>
      </c>
      <c r="R1038" s="37">
        <v>48400</v>
      </c>
      <c r="S1038" s="37">
        <v>16710</v>
      </c>
      <c r="T1038" s="21">
        <f t="shared" si="152"/>
        <v>31690</v>
      </c>
      <c r="U1038" s="22">
        <f t="shared" si="158"/>
        <v>2856750</v>
      </c>
      <c r="V1038" s="117" t="s">
        <v>157</v>
      </c>
      <c r="W1038" s="118" t="s">
        <v>102</v>
      </c>
      <c r="X1038" s="23">
        <f t="shared" si="153"/>
        <v>330</v>
      </c>
      <c r="Y1038" s="24">
        <f t="shared" si="154"/>
        <v>1.0522959183673469E-2</v>
      </c>
      <c r="Z1038" s="25" t="str">
        <f t="shared" si="155"/>
        <v>Descargado</v>
      </c>
      <c r="AA1038" s="25">
        <f t="shared" ca="1" si="156"/>
        <v>0.36516203704377403</v>
      </c>
      <c r="AB1038" s="52"/>
    </row>
    <row r="1039" spans="1:28" x14ac:dyDescent="0.25">
      <c r="A1039" s="12">
        <v>1033</v>
      </c>
      <c r="B1039" s="26">
        <v>22457</v>
      </c>
      <c r="C1039" s="27">
        <v>44825</v>
      </c>
      <c r="D1039" s="28">
        <v>0.52482638888888888</v>
      </c>
      <c r="E1039" s="29" t="s">
        <v>212</v>
      </c>
      <c r="F1039" s="30" t="s">
        <v>106</v>
      </c>
      <c r="G1039" s="31">
        <v>51500</v>
      </c>
      <c r="H1039" s="31">
        <v>16930</v>
      </c>
      <c r="I1039" s="19">
        <f t="shared" si="151"/>
        <v>34570</v>
      </c>
      <c r="J1039" s="20">
        <f t="shared" si="157"/>
        <v>2889020</v>
      </c>
      <c r="K1039" s="30" t="s">
        <v>55</v>
      </c>
      <c r="L1039" s="32" t="s">
        <v>25</v>
      </c>
      <c r="M1039" s="33">
        <v>41</v>
      </c>
      <c r="N1039" s="55" t="str">
        <f t="shared" si="159"/>
        <v>T_A</v>
      </c>
      <c r="O1039" s="34">
        <v>3525625</v>
      </c>
      <c r="P1039" s="27">
        <v>44826</v>
      </c>
      <c r="Q1039" s="36">
        <v>0.54791666666666672</v>
      </c>
      <c r="R1039" s="37">
        <v>51440</v>
      </c>
      <c r="S1039" s="37">
        <v>17650</v>
      </c>
      <c r="T1039" s="21">
        <f t="shared" si="152"/>
        <v>33790</v>
      </c>
      <c r="U1039" s="22">
        <f t="shared" si="158"/>
        <v>2890540</v>
      </c>
      <c r="V1039" s="117" t="s">
        <v>157</v>
      </c>
      <c r="W1039" s="118" t="s">
        <v>102</v>
      </c>
      <c r="X1039" s="23">
        <f t="shared" si="153"/>
        <v>-780</v>
      </c>
      <c r="Y1039" s="24">
        <f t="shared" si="154"/>
        <v>-2.2562915822967891E-2</v>
      </c>
      <c r="Z1039" s="25" t="str">
        <f t="shared" si="155"/>
        <v>Descargado</v>
      </c>
      <c r="AA1039" s="25">
        <f t="shared" ca="1" si="156"/>
        <v>1.0230902777839219</v>
      </c>
      <c r="AB1039" s="52"/>
    </row>
    <row r="1040" spans="1:28" x14ac:dyDescent="0.25">
      <c r="A1040" s="12">
        <v>1034</v>
      </c>
      <c r="B1040" s="26">
        <v>22459</v>
      </c>
      <c r="C1040" s="27">
        <v>44825</v>
      </c>
      <c r="D1040" s="28">
        <v>0.54967592592592596</v>
      </c>
      <c r="E1040" s="29" t="s">
        <v>163</v>
      </c>
      <c r="F1040" s="30" t="s">
        <v>106</v>
      </c>
      <c r="G1040" s="31">
        <v>48820</v>
      </c>
      <c r="H1040" s="31">
        <v>17170</v>
      </c>
      <c r="I1040" s="19">
        <f t="shared" si="151"/>
        <v>31650</v>
      </c>
      <c r="J1040" s="20">
        <f t="shared" si="157"/>
        <v>2920670</v>
      </c>
      <c r="K1040" s="30" t="s">
        <v>55</v>
      </c>
      <c r="L1040" s="32" t="s">
        <v>32</v>
      </c>
      <c r="M1040" s="33">
        <v>41</v>
      </c>
      <c r="N1040" s="55" t="str">
        <f t="shared" si="159"/>
        <v>T_A</v>
      </c>
      <c r="O1040" s="34">
        <v>3525538</v>
      </c>
      <c r="P1040" s="27">
        <v>44825</v>
      </c>
      <c r="Q1040" s="36">
        <v>0.93402777777777779</v>
      </c>
      <c r="R1040" s="37">
        <v>48800</v>
      </c>
      <c r="S1040" s="37">
        <v>17070</v>
      </c>
      <c r="T1040" s="21">
        <f t="shared" si="152"/>
        <v>31730</v>
      </c>
      <c r="U1040" s="22">
        <f t="shared" si="158"/>
        <v>2922270</v>
      </c>
      <c r="V1040" s="117" t="s">
        <v>157</v>
      </c>
      <c r="W1040" s="118" t="s">
        <v>102</v>
      </c>
      <c r="X1040" s="23">
        <f t="shared" si="153"/>
        <v>80</v>
      </c>
      <c r="Y1040" s="24">
        <f t="shared" si="154"/>
        <v>2.5276461295418639E-3</v>
      </c>
      <c r="Z1040" s="25" t="str">
        <f t="shared" si="155"/>
        <v>Descargado</v>
      </c>
      <c r="AA1040" s="25">
        <f t="shared" ca="1" si="156"/>
        <v>0.38435185185517184</v>
      </c>
      <c r="AB1040" s="52"/>
    </row>
    <row r="1041" spans="1:28" x14ac:dyDescent="0.25">
      <c r="A1041" s="12">
        <v>1035</v>
      </c>
      <c r="B1041" s="26">
        <v>22462</v>
      </c>
      <c r="C1041" s="27">
        <v>44825</v>
      </c>
      <c r="D1041" s="28">
        <v>0.56905092592592588</v>
      </c>
      <c r="E1041" s="29" t="s">
        <v>309</v>
      </c>
      <c r="F1041" s="30" t="s">
        <v>106</v>
      </c>
      <c r="G1041" s="31">
        <v>51700</v>
      </c>
      <c r="H1041" s="31">
        <v>17350</v>
      </c>
      <c r="I1041" s="19">
        <f t="shared" si="151"/>
        <v>34350</v>
      </c>
      <c r="J1041" s="20">
        <f t="shared" si="157"/>
        <v>2955020</v>
      </c>
      <c r="K1041" s="30" t="s">
        <v>55</v>
      </c>
      <c r="L1041" s="32" t="s">
        <v>25</v>
      </c>
      <c r="M1041" s="33">
        <v>41</v>
      </c>
      <c r="N1041" s="55" t="str">
        <f t="shared" si="159"/>
        <v>T_A</v>
      </c>
      <c r="O1041" s="34">
        <v>3525614</v>
      </c>
      <c r="P1041" s="27">
        <v>44826</v>
      </c>
      <c r="Q1041" s="36">
        <v>0.43333333333333335</v>
      </c>
      <c r="R1041" s="37">
        <v>52080</v>
      </c>
      <c r="S1041" s="37">
        <v>17720</v>
      </c>
      <c r="T1041" s="21">
        <f t="shared" si="152"/>
        <v>34360</v>
      </c>
      <c r="U1041" s="22">
        <f t="shared" si="158"/>
        <v>2956630</v>
      </c>
      <c r="V1041" s="117" t="s">
        <v>157</v>
      </c>
      <c r="W1041" s="118" t="s">
        <v>102</v>
      </c>
      <c r="X1041" s="23">
        <f t="shared" si="153"/>
        <v>10</v>
      </c>
      <c r="Y1041" s="24">
        <f t="shared" si="154"/>
        <v>2.9112081513828241E-4</v>
      </c>
      <c r="Z1041" s="25" t="str">
        <f t="shared" si="155"/>
        <v>Descargado</v>
      </c>
      <c r="AA1041" s="25">
        <f t="shared" ca="1" si="156"/>
        <v>0.86428240740497131</v>
      </c>
      <c r="AB1041" s="52"/>
    </row>
    <row r="1042" spans="1:28" x14ac:dyDescent="0.25">
      <c r="A1042" s="12">
        <v>1036</v>
      </c>
      <c r="B1042" s="26">
        <v>22463</v>
      </c>
      <c r="C1042" s="27">
        <v>44825</v>
      </c>
      <c r="D1042" s="28">
        <v>0.58762731481481478</v>
      </c>
      <c r="E1042" s="29" t="s">
        <v>202</v>
      </c>
      <c r="F1042" s="30" t="s">
        <v>106</v>
      </c>
      <c r="G1042" s="31">
        <v>48360</v>
      </c>
      <c r="H1042" s="31">
        <v>17240</v>
      </c>
      <c r="I1042" s="19">
        <f t="shared" si="151"/>
        <v>31120</v>
      </c>
      <c r="J1042" s="20">
        <f t="shared" si="157"/>
        <v>2986140</v>
      </c>
      <c r="K1042" s="30" t="s">
        <v>69</v>
      </c>
      <c r="L1042" s="32" t="s">
        <v>32</v>
      </c>
      <c r="M1042" s="33">
        <v>40</v>
      </c>
      <c r="N1042" s="55" t="str">
        <f t="shared" si="159"/>
        <v>T_C</v>
      </c>
      <c r="O1042" s="34">
        <v>3525604</v>
      </c>
      <c r="P1042" s="27">
        <v>44826</v>
      </c>
      <c r="Q1042" s="36">
        <v>0.3298611111111111</v>
      </c>
      <c r="R1042" s="37">
        <v>48400</v>
      </c>
      <c r="S1042" s="37">
        <v>17190</v>
      </c>
      <c r="T1042" s="21">
        <f t="shared" si="152"/>
        <v>31210</v>
      </c>
      <c r="U1042" s="22">
        <f t="shared" si="158"/>
        <v>2987840</v>
      </c>
      <c r="V1042" s="117" t="s">
        <v>158</v>
      </c>
      <c r="W1042" s="118" t="s">
        <v>102</v>
      </c>
      <c r="X1042" s="23">
        <f t="shared" si="153"/>
        <v>90</v>
      </c>
      <c r="Y1042" s="24">
        <f t="shared" si="154"/>
        <v>2.8920308483290488E-3</v>
      </c>
      <c r="Z1042" s="25" t="str">
        <f t="shared" si="155"/>
        <v>Descargado</v>
      </c>
      <c r="AA1042" s="25">
        <f t="shared" ca="1" si="156"/>
        <v>0.74223379629256669</v>
      </c>
      <c r="AB1042" s="52"/>
    </row>
    <row r="1043" spans="1:28" x14ac:dyDescent="0.25">
      <c r="A1043" s="12">
        <v>1037</v>
      </c>
      <c r="B1043" s="26">
        <v>22471</v>
      </c>
      <c r="C1043" s="27">
        <v>44825</v>
      </c>
      <c r="D1043" s="28">
        <v>0.60901620370370368</v>
      </c>
      <c r="E1043" s="29" t="s">
        <v>210</v>
      </c>
      <c r="F1043" s="30" t="s">
        <v>106</v>
      </c>
      <c r="G1043" s="31">
        <v>48320</v>
      </c>
      <c r="H1043" s="31">
        <v>17180</v>
      </c>
      <c r="I1043" s="19">
        <f t="shared" si="151"/>
        <v>31140</v>
      </c>
      <c r="J1043" s="20">
        <f t="shared" si="157"/>
        <v>3017280</v>
      </c>
      <c r="K1043" s="30" t="s">
        <v>55</v>
      </c>
      <c r="L1043" s="32" t="s">
        <v>32</v>
      </c>
      <c r="M1043" s="33">
        <v>41</v>
      </c>
      <c r="N1043" s="55" t="str">
        <f t="shared" si="159"/>
        <v>T_A</v>
      </c>
      <c r="O1043" s="34">
        <v>3525536</v>
      </c>
      <c r="P1043" s="27">
        <v>44825</v>
      </c>
      <c r="Q1043" s="36">
        <v>0.92222222222222217</v>
      </c>
      <c r="R1043" s="37">
        <v>48220</v>
      </c>
      <c r="S1043" s="37">
        <v>17090</v>
      </c>
      <c r="T1043" s="21">
        <f t="shared" si="152"/>
        <v>31130</v>
      </c>
      <c r="U1043" s="22">
        <f t="shared" si="158"/>
        <v>3018970</v>
      </c>
      <c r="V1043" s="117" t="s">
        <v>157</v>
      </c>
      <c r="W1043" s="118" t="s">
        <v>102</v>
      </c>
      <c r="X1043" s="23">
        <f t="shared" si="153"/>
        <v>-10</v>
      </c>
      <c r="Y1043" s="24">
        <f t="shared" si="154"/>
        <v>-3.2113037893384712E-4</v>
      </c>
      <c r="Z1043" s="25" t="str">
        <f t="shared" si="155"/>
        <v>Descargado</v>
      </c>
      <c r="AA1043" s="25">
        <f t="shared" ca="1" si="156"/>
        <v>0.31320601851621177</v>
      </c>
      <c r="AB1043" s="52"/>
    </row>
    <row r="1044" spans="1:28" x14ac:dyDescent="0.25">
      <c r="A1044" s="12">
        <v>1038</v>
      </c>
      <c r="B1044" s="26">
        <v>22474</v>
      </c>
      <c r="C1044" s="27">
        <v>44825</v>
      </c>
      <c r="D1044" s="28">
        <v>0.62707175925925929</v>
      </c>
      <c r="E1044" s="29" t="s">
        <v>173</v>
      </c>
      <c r="F1044" s="30" t="s">
        <v>106</v>
      </c>
      <c r="G1044" s="31">
        <v>48240</v>
      </c>
      <c r="H1044" s="31">
        <v>18080</v>
      </c>
      <c r="I1044" s="19">
        <f t="shared" si="151"/>
        <v>30160</v>
      </c>
      <c r="J1044" s="20">
        <f t="shared" si="157"/>
        <v>3047440</v>
      </c>
      <c r="K1044" s="30" t="s">
        <v>55</v>
      </c>
      <c r="L1044" s="32" t="s">
        <v>32</v>
      </c>
      <c r="M1044" s="33">
        <v>41</v>
      </c>
      <c r="N1044" s="55" t="str">
        <f t="shared" si="159"/>
        <v>T_A</v>
      </c>
      <c r="O1044" s="34">
        <v>3525637</v>
      </c>
      <c r="P1044" s="27">
        <v>44826</v>
      </c>
      <c r="Q1044" s="36">
        <v>0.44305555555555554</v>
      </c>
      <c r="R1044" s="37">
        <v>48280</v>
      </c>
      <c r="S1044" s="37">
        <v>17890</v>
      </c>
      <c r="T1044" s="21">
        <f t="shared" si="152"/>
        <v>30390</v>
      </c>
      <c r="U1044" s="22">
        <f t="shared" si="158"/>
        <v>3049360</v>
      </c>
      <c r="V1044" s="117" t="s">
        <v>157</v>
      </c>
      <c r="W1044" s="118" t="s">
        <v>102</v>
      </c>
      <c r="X1044" s="23">
        <f t="shared" si="153"/>
        <v>230</v>
      </c>
      <c r="Y1044" s="24">
        <f t="shared" si="154"/>
        <v>7.6259946949602123E-3</v>
      </c>
      <c r="Z1044" s="25" t="str">
        <f t="shared" si="155"/>
        <v>Descargado</v>
      </c>
      <c r="AA1044" s="25">
        <f t="shared" ca="1" si="156"/>
        <v>0.81598379630304407</v>
      </c>
      <c r="AB1044" s="52"/>
    </row>
    <row r="1045" spans="1:28" x14ac:dyDescent="0.25">
      <c r="A1045" s="12">
        <v>1039</v>
      </c>
      <c r="B1045" s="26">
        <v>22485</v>
      </c>
      <c r="C1045" s="27">
        <v>44825</v>
      </c>
      <c r="D1045" s="28">
        <v>0.66288194444444437</v>
      </c>
      <c r="E1045" s="29" t="s">
        <v>288</v>
      </c>
      <c r="F1045" s="30" t="s">
        <v>106</v>
      </c>
      <c r="G1045" s="31">
        <v>48180</v>
      </c>
      <c r="H1045" s="31">
        <v>17270</v>
      </c>
      <c r="I1045" s="19">
        <f t="shared" si="151"/>
        <v>30910</v>
      </c>
      <c r="J1045" s="20">
        <f t="shared" si="157"/>
        <v>3078350</v>
      </c>
      <c r="K1045" s="30" t="s">
        <v>55</v>
      </c>
      <c r="L1045" s="32" t="s">
        <v>32</v>
      </c>
      <c r="M1045" s="33">
        <v>41</v>
      </c>
      <c r="N1045" s="55" t="str">
        <f t="shared" si="159"/>
        <v>T_A</v>
      </c>
      <c r="O1045" s="34">
        <v>3525543</v>
      </c>
      <c r="P1045" s="27">
        <v>44825</v>
      </c>
      <c r="Q1045" s="36">
        <v>0.94513888888888886</v>
      </c>
      <c r="R1045" s="37">
        <v>48020</v>
      </c>
      <c r="S1045" s="37">
        <v>17110</v>
      </c>
      <c r="T1045" s="21">
        <f t="shared" si="152"/>
        <v>30910</v>
      </c>
      <c r="U1045" s="22">
        <f t="shared" si="158"/>
        <v>3080270</v>
      </c>
      <c r="V1045" s="117" t="s">
        <v>157</v>
      </c>
      <c r="W1045" s="118" t="s">
        <v>102</v>
      </c>
      <c r="X1045" s="23">
        <f t="shared" si="153"/>
        <v>1.0000000000000001E-5</v>
      </c>
      <c r="Y1045" s="24">
        <f t="shared" si="154"/>
        <v>0</v>
      </c>
      <c r="Z1045" s="25" t="str">
        <f t="shared" si="155"/>
        <v>Descargado</v>
      </c>
      <c r="AA1045" s="25">
        <f t="shared" ca="1" si="156"/>
        <v>0.28225694444699911</v>
      </c>
      <c r="AB1045" s="52"/>
    </row>
    <row r="1046" spans="1:28" x14ac:dyDescent="0.25">
      <c r="A1046" s="12">
        <v>1040</v>
      </c>
      <c r="B1046" s="26">
        <v>22494</v>
      </c>
      <c r="C1046" s="27">
        <v>44825</v>
      </c>
      <c r="D1046" s="28">
        <v>0.66616898148148151</v>
      </c>
      <c r="E1046" s="29" t="s">
        <v>338</v>
      </c>
      <c r="F1046" s="30" t="s">
        <v>106</v>
      </c>
      <c r="G1046" s="31">
        <v>52280</v>
      </c>
      <c r="H1046" s="31">
        <v>17450</v>
      </c>
      <c r="I1046" s="19">
        <f t="shared" si="151"/>
        <v>34830</v>
      </c>
      <c r="J1046" s="20">
        <f t="shared" si="157"/>
        <v>3113180</v>
      </c>
      <c r="K1046" s="30" t="s">
        <v>55</v>
      </c>
      <c r="L1046" s="32" t="s">
        <v>193</v>
      </c>
      <c r="M1046" s="33">
        <v>41</v>
      </c>
      <c r="N1046" s="55" t="str">
        <f t="shared" si="159"/>
        <v>T_A</v>
      </c>
      <c r="O1046" s="34">
        <v>3525623</v>
      </c>
      <c r="P1046" s="27">
        <v>44826</v>
      </c>
      <c r="Q1046" s="36">
        <v>0.41597222222222219</v>
      </c>
      <c r="R1046" s="37">
        <v>52520</v>
      </c>
      <c r="S1046" s="37">
        <v>17620</v>
      </c>
      <c r="T1046" s="21">
        <f t="shared" si="152"/>
        <v>34900</v>
      </c>
      <c r="U1046" s="22">
        <f t="shared" si="158"/>
        <v>3115170</v>
      </c>
      <c r="V1046" s="117" t="s">
        <v>157</v>
      </c>
      <c r="W1046" s="118" t="s">
        <v>102</v>
      </c>
      <c r="X1046" s="23">
        <f t="shared" si="153"/>
        <v>70</v>
      </c>
      <c r="Y1046" s="24">
        <f t="shared" si="154"/>
        <v>2.0097616996841805E-3</v>
      </c>
      <c r="Z1046" s="25" t="str">
        <f t="shared" si="155"/>
        <v>Descargado</v>
      </c>
      <c r="AA1046" s="25">
        <f t="shared" ca="1" si="156"/>
        <v>0.74980324074567761</v>
      </c>
      <c r="AB1046" s="52"/>
    </row>
    <row r="1047" spans="1:28" x14ac:dyDescent="0.25">
      <c r="A1047" s="12">
        <v>1041</v>
      </c>
      <c r="B1047" s="26">
        <v>22510</v>
      </c>
      <c r="C1047" s="27">
        <v>44825</v>
      </c>
      <c r="D1047" s="28">
        <v>0.69855324074074077</v>
      </c>
      <c r="E1047" s="29" t="s">
        <v>291</v>
      </c>
      <c r="F1047" s="30" t="s">
        <v>106</v>
      </c>
      <c r="G1047" s="31">
        <v>51960</v>
      </c>
      <c r="H1047" s="31">
        <v>18410</v>
      </c>
      <c r="I1047" s="19">
        <f t="shared" si="151"/>
        <v>33550</v>
      </c>
      <c r="J1047" s="20">
        <f t="shared" si="157"/>
        <v>3146730</v>
      </c>
      <c r="K1047" s="30" t="s">
        <v>55</v>
      </c>
      <c r="L1047" s="32" t="s">
        <v>25</v>
      </c>
      <c r="M1047" s="33">
        <v>41</v>
      </c>
      <c r="N1047" s="55" t="str">
        <f t="shared" si="159"/>
        <v>T_A</v>
      </c>
      <c r="O1047" s="34">
        <v>3525685</v>
      </c>
      <c r="P1047" s="27">
        <v>44826</v>
      </c>
      <c r="Q1047" s="36">
        <v>0.57638888888888895</v>
      </c>
      <c r="R1047" s="37">
        <v>51860</v>
      </c>
      <c r="S1047" s="37">
        <v>18290</v>
      </c>
      <c r="T1047" s="21">
        <f t="shared" si="152"/>
        <v>33570</v>
      </c>
      <c r="U1047" s="22">
        <f t="shared" si="158"/>
        <v>3148740</v>
      </c>
      <c r="V1047" s="117" t="s">
        <v>157</v>
      </c>
      <c r="W1047" s="118" t="s">
        <v>102</v>
      </c>
      <c r="X1047" s="23">
        <f t="shared" si="153"/>
        <v>20</v>
      </c>
      <c r="Y1047" s="24">
        <f t="shared" si="154"/>
        <v>5.9612518628912071E-4</v>
      </c>
      <c r="Z1047" s="25" t="str">
        <f t="shared" si="155"/>
        <v>Descargado</v>
      </c>
      <c r="AA1047" s="25">
        <f t="shared" ca="1" si="156"/>
        <v>0.87783564814890269</v>
      </c>
      <c r="AB1047" s="52"/>
    </row>
    <row r="1048" spans="1:28" x14ac:dyDescent="0.25">
      <c r="A1048" s="12">
        <v>1042</v>
      </c>
      <c r="B1048" s="26">
        <v>22517</v>
      </c>
      <c r="C1048" s="27">
        <v>44825</v>
      </c>
      <c r="D1048" s="28">
        <v>0.71184027777777781</v>
      </c>
      <c r="E1048" s="29" t="s">
        <v>204</v>
      </c>
      <c r="F1048" s="30" t="s">
        <v>106</v>
      </c>
      <c r="G1048" s="31">
        <v>48620</v>
      </c>
      <c r="H1048" s="31">
        <v>17920</v>
      </c>
      <c r="I1048" s="19">
        <f t="shared" si="151"/>
        <v>30700</v>
      </c>
      <c r="J1048" s="20">
        <f t="shared" si="157"/>
        <v>3177430</v>
      </c>
      <c r="K1048" s="30" t="s">
        <v>55</v>
      </c>
      <c r="L1048" s="32" t="s">
        <v>32</v>
      </c>
      <c r="M1048" s="33">
        <v>41</v>
      </c>
      <c r="N1048" s="55" t="str">
        <f t="shared" si="159"/>
        <v>T_A</v>
      </c>
      <c r="O1048" s="34">
        <v>3525612</v>
      </c>
      <c r="P1048" s="27">
        <v>44826</v>
      </c>
      <c r="Q1048" s="36">
        <v>0.375</v>
      </c>
      <c r="R1048" s="37">
        <v>48680</v>
      </c>
      <c r="S1048" s="37">
        <v>17880</v>
      </c>
      <c r="T1048" s="21">
        <f t="shared" si="152"/>
        <v>30800</v>
      </c>
      <c r="U1048" s="22">
        <f t="shared" si="158"/>
        <v>3179540</v>
      </c>
      <c r="V1048" s="117" t="s">
        <v>157</v>
      </c>
      <c r="W1048" s="118" t="s">
        <v>102</v>
      </c>
      <c r="X1048" s="23">
        <f t="shared" si="153"/>
        <v>100</v>
      </c>
      <c r="Y1048" s="24">
        <f t="shared" si="154"/>
        <v>3.2573289902280132E-3</v>
      </c>
      <c r="Z1048" s="25" t="str">
        <f t="shared" si="155"/>
        <v>Descargado</v>
      </c>
      <c r="AA1048" s="25">
        <f t="shared" ca="1" si="156"/>
        <v>0.66315972222218988</v>
      </c>
      <c r="AB1048" s="52"/>
    </row>
    <row r="1049" spans="1:28" x14ac:dyDescent="0.25">
      <c r="A1049" s="12">
        <v>1043</v>
      </c>
      <c r="B1049" s="26">
        <v>22526</v>
      </c>
      <c r="C1049" s="27">
        <v>44825</v>
      </c>
      <c r="D1049" s="28">
        <v>0.76734953703703701</v>
      </c>
      <c r="E1049" s="29" t="s">
        <v>386</v>
      </c>
      <c r="F1049" s="30" t="s">
        <v>106</v>
      </c>
      <c r="G1049" s="31">
        <v>52160</v>
      </c>
      <c r="H1049" s="31">
        <v>17640</v>
      </c>
      <c r="I1049" s="19">
        <f t="shared" si="151"/>
        <v>34520</v>
      </c>
      <c r="J1049" s="20">
        <f t="shared" si="157"/>
        <v>3211950</v>
      </c>
      <c r="K1049" s="30" t="s">
        <v>55</v>
      </c>
      <c r="L1049" s="32" t="s">
        <v>193</v>
      </c>
      <c r="M1049" s="33">
        <v>41</v>
      </c>
      <c r="N1049" s="55" t="str">
        <f t="shared" si="159"/>
        <v>T_A</v>
      </c>
      <c r="O1049" s="34">
        <v>3525624</v>
      </c>
      <c r="P1049" s="27">
        <v>44826</v>
      </c>
      <c r="Q1049" s="36">
        <v>0.43541666666666662</v>
      </c>
      <c r="R1049" s="37">
        <v>52280</v>
      </c>
      <c r="S1049" s="37">
        <v>17700</v>
      </c>
      <c r="T1049" s="21">
        <f t="shared" si="152"/>
        <v>34580</v>
      </c>
      <c r="U1049" s="22">
        <f t="shared" si="158"/>
        <v>3214120</v>
      </c>
      <c r="V1049" s="117" t="s">
        <v>157</v>
      </c>
      <c r="W1049" s="118" t="s">
        <v>102</v>
      </c>
      <c r="X1049" s="23">
        <f t="shared" si="153"/>
        <v>60</v>
      </c>
      <c r="Y1049" s="24">
        <f t="shared" si="154"/>
        <v>1.7381228273464658E-3</v>
      </c>
      <c r="Z1049" s="25" t="str">
        <f t="shared" si="155"/>
        <v>Descargado</v>
      </c>
      <c r="AA1049" s="25">
        <f t="shared" ca="1" si="156"/>
        <v>0.66806712962716119</v>
      </c>
      <c r="AB1049" s="52"/>
    </row>
    <row r="1050" spans="1:28" x14ac:dyDescent="0.25">
      <c r="A1050" s="12">
        <v>1044</v>
      </c>
      <c r="B1050" s="26">
        <v>22546</v>
      </c>
      <c r="C1050" s="27">
        <v>44825</v>
      </c>
      <c r="D1050" s="28">
        <v>9.7974537037037027E-2</v>
      </c>
      <c r="E1050" s="29" t="s">
        <v>164</v>
      </c>
      <c r="F1050" s="30" t="s">
        <v>106</v>
      </c>
      <c r="G1050" s="31">
        <v>48420</v>
      </c>
      <c r="H1050" s="31">
        <v>17260</v>
      </c>
      <c r="I1050" s="19">
        <f t="shared" si="151"/>
        <v>31160</v>
      </c>
      <c r="J1050" s="20">
        <f t="shared" si="157"/>
        <v>3243110</v>
      </c>
      <c r="K1050" s="30" t="s">
        <v>55</v>
      </c>
      <c r="L1050" s="32" t="s">
        <v>32</v>
      </c>
      <c r="M1050" s="33">
        <v>41</v>
      </c>
      <c r="N1050" s="55" t="str">
        <f t="shared" si="159"/>
        <v>T_A</v>
      </c>
      <c r="O1050" s="34">
        <v>3525664</v>
      </c>
      <c r="P1050" s="27">
        <v>44826</v>
      </c>
      <c r="Q1050" s="36">
        <v>0.5493055555555556</v>
      </c>
      <c r="R1050" s="37">
        <v>48240</v>
      </c>
      <c r="S1050" s="37">
        <v>17100</v>
      </c>
      <c r="T1050" s="21">
        <f t="shared" si="152"/>
        <v>31140</v>
      </c>
      <c r="U1050" s="22">
        <f t="shared" si="158"/>
        <v>3245260</v>
      </c>
      <c r="V1050" s="117" t="s">
        <v>157</v>
      </c>
      <c r="W1050" s="118" t="s">
        <v>102</v>
      </c>
      <c r="X1050" s="23">
        <f t="shared" si="153"/>
        <v>-20</v>
      </c>
      <c r="Y1050" s="24">
        <f t="shared" si="154"/>
        <v>-6.4184852374839533E-4</v>
      </c>
      <c r="Z1050" s="25" t="str">
        <f t="shared" si="155"/>
        <v>Descargado</v>
      </c>
      <c r="AA1050" s="25">
        <f t="shared" ca="1" si="156"/>
        <v>1.4513310185211594</v>
      </c>
      <c r="AB1050" s="52"/>
    </row>
    <row r="1051" spans="1:28" x14ac:dyDescent="0.25">
      <c r="A1051" s="12">
        <v>1045</v>
      </c>
      <c r="B1051" s="26">
        <v>22549</v>
      </c>
      <c r="C1051" s="27">
        <v>44826</v>
      </c>
      <c r="D1051" s="28">
        <v>0.13305555555555557</v>
      </c>
      <c r="E1051" s="29" t="s">
        <v>315</v>
      </c>
      <c r="F1051" s="30" t="s">
        <v>106</v>
      </c>
      <c r="G1051" s="31">
        <v>51860</v>
      </c>
      <c r="H1051" s="31">
        <v>18200</v>
      </c>
      <c r="I1051" s="19">
        <f t="shared" si="151"/>
        <v>33660</v>
      </c>
      <c r="J1051" s="20">
        <f t="shared" si="157"/>
        <v>3276770</v>
      </c>
      <c r="K1051" s="30" t="s">
        <v>56</v>
      </c>
      <c r="L1051" s="32" t="s">
        <v>193</v>
      </c>
      <c r="M1051" s="33">
        <v>42</v>
      </c>
      <c r="N1051" s="55" t="str">
        <f t="shared" si="159"/>
        <v>T_B</v>
      </c>
      <c r="O1051" s="34">
        <v>3525741</v>
      </c>
      <c r="P1051" s="27">
        <v>44826</v>
      </c>
      <c r="Q1051" s="36">
        <v>0.75763888888888886</v>
      </c>
      <c r="R1051" s="37">
        <v>51820</v>
      </c>
      <c r="S1051" s="37">
        <v>17530</v>
      </c>
      <c r="T1051" s="21">
        <f t="shared" si="152"/>
        <v>34290</v>
      </c>
      <c r="U1051" s="22">
        <f t="shared" si="158"/>
        <v>3279550</v>
      </c>
      <c r="V1051" s="117" t="s">
        <v>157</v>
      </c>
      <c r="W1051" s="118" t="s">
        <v>102</v>
      </c>
      <c r="X1051" s="23">
        <f t="shared" si="153"/>
        <v>630</v>
      </c>
      <c r="Y1051" s="24">
        <f t="shared" si="154"/>
        <v>1.871657754010695E-2</v>
      </c>
      <c r="Z1051" s="25" t="str">
        <f t="shared" si="155"/>
        <v>Descargado</v>
      </c>
      <c r="AA1051" s="25">
        <f t="shared" ca="1" si="156"/>
        <v>0.62458333333779592</v>
      </c>
      <c r="AB1051" s="52"/>
    </row>
    <row r="1052" spans="1:28" x14ac:dyDescent="0.25">
      <c r="A1052" s="12">
        <v>1046</v>
      </c>
      <c r="B1052" s="26">
        <v>22550</v>
      </c>
      <c r="C1052" s="27">
        <v>44826</v>
      </c>
      <c r="D1052" s="28">
        <v>0.15540509259259258</v>
      </c>
      <c r="E1052" s="29" t="s">
        <v>195</v>
      </c>
      <c r="F1052" s="30" t="s">
        <v>106</v>
      </c>
      <c r="G1052" s="31">
        <v>51600</v>
      </c>
      <c r="H1052" s="31">
        <v>17350</v>
      </c>
      <c r="I1052" s="19">
        <f t="shared" si="151"/>
        <v>34250</v>
      </c>
      <c r="J1052" s="20">
        <f t="shared" si="157"/>
        <v>3311020</v>
      </c>
      <c r="K1052" s="30" t="s">
        <v>56</v>
      </c>
      <c r="L1052" s="32" t="s">
        <v>193</v>
      </c>
      <c r="M1052" s="33">
        <v>42</v>
      </c>
      <c r="N1052" s="55" t="str">
        <f t="shared" si="159"/>
        <v>T_B</v>
      </c>
      <c r="O1052" s="34">
        <v>3525668</v>
      </c>
      <c r="P1052" s="27">
        <v>44826</v>
      </c>
      <c r="Q1052" s="36">
        <v>0.56597222222222221</v>
      </c>
      <c r="R1052" s="37">
        <v>51540</v>
      </c>
      <c r="S1052" s="37">
        <v>17370</v>
      </c>
      <c r="T1052" s="21">
        <f t="shared" si="152"/>
        <v>34170</v>
      </c>
      <c r="U1052" s="22">
        <f t="shared" si="158"/>
        <v>3313720</v>
      </c>
      <c r="V1052" s="117" t="s">
        <v>157</v>
      </c>
      <c r="W1052" s="118" t="s">
        <v>102</v>
      </c>
      <c r="X1052" s="23">
        <f t="shared" si="153"/>
        <v>-80</v>
      </c>
      <c r="Y1052" s="24">
        <f t="shared" si="154"/>
        <v>-2.3357664233576644E-3</v>
      </c>
      <c r="Z1052" s="25" t="str">
        <f t="shared" si="155"/>
        <v>Descargado</v>
      </c>
      <c r="AA1052" s="25">
        <f t="shared" ca="1" si="156"/>
        <v>0.41056712962745223</v>
      </c>
      <c r="AB1052" s="52"/>
    </row>
    <row r="1053" spans="1:28" x14ac:dyDescent="0.25">
      <c r="A1053" s="12">
        <v>1047</v>
      </c>
      <c r="B1053" s="26">
        <v>22551</v>
      </c>
      <c r="C1053" s="27">
        <v>44826</v>
      </c>
      <c r="D1053" s="28">
        <v>0.16771990740740741</v>
      </c>
      <c r="E1053" s="29" t="s">
        <v>191</v>
      </c>
      <c r="F1053" s="30" t="s">
        <v>106</v>
      </c>
      <c r="G1053" s="31">
        <v>48540</v>
      </c>
      <c r="H1053" s="31">
        <v>17510</v>
      </c>
      <c r="I1053" s="19">
        <f t="shared" si="151"/>
        <v>31030</v>
      </c>
      <c r="J1053" s="20">
        <f t="shared" si="157"/>
        <v>3342050</v>
      </c>
      <c r="K1053" s="30" t="s">
        <v>56</v>
      </c>
      <c r="L1053" s="32" t="s">
        <v>32</v>
      </c>
      <c r="M1053" s="33">
        <v>42</v>
      </c>
      <c r="N1053" s="55" t="str">
        <f t="shared" si="159"/>
        <v>T_B</v>
      </c>
      <c r="O1053" s="34">
        <v>3525667</v>
      </c>
      <c r="P1053" s="27">
        <v>44826</v>
      </c>
      <c r="Q1053" s="36">
        <v>0.5625</v>
      </c>
      <c r="R1053" s="37">
        <v>48300</v>
      </c>
      <c r="S1053" s="37">
        <v>17340</v>
      </c>
      <c r="T1053" s="21">
        <f t="shared" si="152"/>
        <v>30960</v>
      </c>
      <c r="U1053" s="22">
        <f t="shared" si="158"/>
        <v>3344680</v>
      </c>
      <c r="V1053" s="117" t="s">
        <v>157</v>
      </c>
      <c r="W1053" s="118" t="s">
        <v>102</v>
      </c>
      <c r="X1053" s="23">
        <f t="shared" si="153"/>
        <v>-70</v>
      </c>
      <c r="Y1053" s="24">
        <f t="shared" si="154"/>
        <v>-2.2558814050918467E-3</v>
      </c>
      <c r="Z1053" s="25" t="str">
        <f t="shared" si="155"/>
        <v>Descargado</v>
      </c>
      <c r="AA1053" s="25">
        <f t="shared" ca="1" si="156"/>
        <v>0.39478009259619284</v>
      </c>
      <c r="AB1053" s="52"/>
    </row>
    <row r="1054" spans="1:28" x14ac:dyDescent="0.25">
      <c r="A1054" s="12">
        <v>1048</v>
      </c>
      <c r="B1054" s="26">
        <v>22552</v>
      </c>
      <c r="C1054" s="27">
        <v>44826</v>
      </c>
      <c r="D1054" s="28">
        <v>0.17805555555555555</v>
      </c>
      <c r="E1054" s="29" t="s">
        <v>169</v>
      </c>
      <c r="F1054" s="30" t="s">
        <v>106</v>
      </c>
      <c r="G1054" s="31">
        <v>47720</v>
      </c>
      <c r="H1054" s="31">
        <v>16600</v>
      </c>
      <c r="I1054" s="19">
        <f t="shared" si="151"/>
        <v>31120</v>
      </c>
      <c r="J1054" s="20">
        <f t="shared" si="157"/>
        <v>3373170</v>
      </c>
      <c r="K1054" s="30" t="s">
        <v>56</v>
      </c>
      <c r="L1054" s="32" t="s">
        <v>32</v>
      </c>
      <c r="M1054" s="33">
        <v>42</v>
      </c>
      <c r="N1054" s="55" t="str">
        <f t="shared" si="159"/>
        <v>T_B</v>
      </c>
      <c r="O1054" s="34">
        <v>3525666</v>
      </c>
      <c r="P1054" s="27">
        <v>44826</v>
      </c>
      <c r="Q1054" s="36">
        <v>0.55208333333333337</v>
      </c>
      <c r="R1054" s="37">
        <v>47420</v>
      </c>
      <c r="S1054" s="37">
        <v>16460</v>
      </c>
      <c r="T1054" s="21">
        <f t="shared" si="152"/>
        <v>30960</v>
      </c>
      <c r="U1054" s="22">
        <f t="shared" si="158"/>
        <v>3375640</v>
      </c>
      <c r="V1054" s="117" t="s">
        <v>157</v>
      </c>
      <c r="W1054" s="118" t="s">
        <v>102</v>
      </c>
      <c r="X1054" s="23">
        <f t="shared" si="153"/>
        <v>-160</v>
      </c>
      <c r="Y1054" s="24">
        <f t="shared" si="154"/>
        <v>-5.1413881748071976E-3</v>
      </c>
      <c r="Z1054" s="25" t="str">
        <f t="shared" si="155"/>
        <v>Descargado</v>
      </c>
      <c r="AA1054" s="25">
        <f t="shared" ca="1" si="156"/>
        <v>0.37402777778333984</v>
      </c>
      <c r="AB1054" s="52"/>
    </row>
    <row r="1055" spans="1:28" x14ac:dyDescent="0.25">
      <c r="A1055" s="12">
        <v>1049</v>
      </c>
      <c r="B1055" s="26">
        <v>22553</v>
      </c>
      <c r="C1055" s="27">
        <v>44826</v>
      </c>
      <c r="D1055" s="28">
        <v>0.19342592592592592</v>
      </c>
      <c r="E1055" s="29" t="s">
        <v>192</v>
      </c>
      <c r="F1055" s="30" t="s">
        <v>106</v>
      </c>
      <c r="G1055" s="31">
        <v>51940</v>
      </c>
      <c r="H1055" s="31">
        <v>17400</v>
      </c>
      <c r="I1055" s="19">
        <f t="shared" si="151"/>
        <v>34540</v>
      </c>
      <c r="J1055" s="20">
        <f t="shared" si="157"/>
        <v>3407710</v>
      </c>
      <c r="K1055" s="30" t="s">
        <v>56</v>
      </c>
      <c r="L1055" s="32" t="s">
        <v>193</v>
      </c>
      <c r="M1055" s="33">
        <v>42</v>
      </c>
      <c r="N1055" s="55" t="str">
        <f t="shared" si="159"/>
        <v>T_B</v>
      </c>
      <c r="O1055" s="34">
        <v>3525665</v>
      </c>
      <c r="P1055" s="27">
        <v>44826</v>
      </c>
      <c r="Q1055" s="36">
        <v>0.55069444444444449</v>
      </c>
      <c r="R1055" s="37">
        <v>51980</v>
      </c>
      <c r="S1055" s="37">
        <v>17350</v>
      </c>
      <c r="T1055" s="21">
        <f t="shared" si="152"/>
        <v>34630</v>
      </c>
      <c r="U1055" s="22">
        <f t="shared" si="158"/>
        <v>3410270</v>
      </c>
      <c r="V1055" s="117" t="s">
        <v>157</v>
      </c>
      <c r="W1055" s="118" t="s">
        <v>102</v>
      </c>
      <c r="X1055" s="23">
        <f t="shared" si="153"/>
        <v>90</v>
      </c>
      <c r="Y1055" s="24">
        <f t="shared" si="154"/>
        <v>2.6056745801968733E-3</v>
      </c>
      <c r="Z1055" s="25" t="str">
        <f t="shared" si="155"/>
        <v>Descargado</v>
      </c>
      <c r="AA1055" s="25">
        <f t="shared" ca="1" si="156"/>
        <v>0.35726851851359243</v>
      </c>
      <c r="AB1055" s="52"/>
    </row>
    <row r="1056" spans="1:28" x14ac:dyDescent="0.25">
      <c r="A1056" s="12">
        <v>1050</v>
      </c>
      <c r="B1056" s="26">
        <v>22554</v>
      </c>
      <c r="C1056" s="27">
        <v>44826</v>
      </c>
      <c r="D1056" s="28">
        <v>0.20387731481481483</v>
      </c>
      <c r="E1056" s="29" t="s">
        <v>339</v>
      </c>
      <c r="F1056" s="30" t="s">
        <v>106</v>
      </c>
      <c r="G1056" s="31">
        <v>51800</v>
      </c>
      <c r="H1056" s="31">
        <v>17740</v>
      </c>
      <c r="I1056" s="19">
        <f t="shared" si="151"/>
        <v>34060</v>
      </c>
      <c r="J1056" s="20">
        <f t="shared" si="157"/>
        <v>3441770</v>
      </c>
      <c r="K1056" s="30" t="s">
        <v>56</v>
      </c>
      <c r="L1056" s="32" t="s">
        <v>193</v>
      </c>
      <c r="M1056" s="33">
        <v>42</v>
      </c>
      <c r="N1056" s="55" t="str">
        <f t="shared" si="159"/>
        <v>T_B</v>
      </c>
      <c r="O1056" s="34">
        <v>3525684</v>
      </c>
      <c r="P1056" s="27">
        <v>44826</v>
      </c>
      <c r="Q1056" s="36">
        <v>0.5708333333333333</v>
      </c>
      <c r="R1056" s="37">
        <v>51780</v>
      </c>
      <c r="S1056" s="37">
        <v>17720</v>
      </c>
      <c r="T1056" s="21">
        <f t="shared" si="152"/>
        <v>34060</v>
      </c>
      <c r="U1056" s="22">
        <f t="shared" si="158"/>
        <v>3444330</v>
      </c>
      <c r="V1056" s="117" t="s">
        <v>157</v>
      </c>
      <c r="W1056" s="118" t="s">
        <v>102</v>
      </c>
      <c r="X1056" s="23">
        <f t="shared" si="153"/>
        <v>1.0000000000000001E-5</v>
      </c>
      <c r="Y1056" s="24">
        <f t="shared" si="154"/>
        <v>0</v>
      </c>
      <c r="Z1056" s="25" t="str">
        <f t="shared" si="155"/>
        <v>Descargado</v>
      </c>
      <c r="AA1056" s="25">
        <f t="shared" ca="1" si="156"/>
        <v>0.36695601851533866</v>
      </c>
      <c r="AB1056" s="52"/>
    </row>
    <row r="1057" spans="1:28" x14ac:dyDescent="0.25">
      <c r="A1057" s="12">
        <v>1051</v>
      </c>
      <c r="B1057" s="26">
        <v>22555</v>
      </c>
      <c r="C1057" s="27">
        <v>44826</v>
      </c>
      <c r="D1057" s="28">
        <v>0.22484953703703703</v>
      </c>
      <c r="E1057" s="29" t="s">
        <v>180</v>
      </c>
      <c r="F1057" s="30" t="s">
        <v>106</v>
      </c>
      <c r="G1057" s="31">
        <v>48740</v>
      </c>
      <c r="H1057" s="31">
        <v>17480</v>
      </c>
      <c r="I1057" s="19">
        <f t="shared" si="151"/>
        <v>31260</v>
      </c>
      <c r="J1057" s="20">
        <f t="shared" si="157"/>
        <v>3473030</v>
      </c>
      <c r="K1057" s="30" t="s">
        <v>56</v>
      </c>
      <c r="L1057" s="32" t="s">
        <v>32</v>
      </c>
      <c r="M1057" s="33">
        <v>42</v>
      </c>
      <c r="N1057" s="55" t="str">
        <f t="shared" si="159"/>
        <v>T_B</v>
      </c>
      <c r="O1057" s="34">
        <v>3525688</v>
      </c>
      <c r="P1057" s="27">
        <v>44826</v>
      </c>
      <c r="Q1057" s="36">
        <v>0.60069444444444442</v>
      </c>
      <c r="R1057" s="37">
        <v>48340</v>
      </c>
      <c r="S1057" s="37">
        <v>17270</v>
      </c>
      <c r="T1057" s="21">
        <f t="shared" si="152"/>
        <v>31070</v>
      </c>
      <c r="U1057" s="22">
        <f t="shared" si="158"/>
        <v>3475400</v>
      </c>
      <c r="V1057" s="117" t="s">
        <v>157</v>
      </c>
      <c r="W1057" s="118" t="s">
        <v>102</v>
      </c>
      <c r="X1057" s="23">
        <f t="shared" si="153"/>
        <v>-190</v>
      </c>
      <c r="Y1057" s="24">
        <f t="shared" si="154"/>
        <v>-6.0780550223928347E-3</v>
      </c>
      <c r="Z1057" s="25" t="str">
        <f t="shared" si="155"/>
        <v>Descargado</v>
      </c>
      <c r="AA1057" s="25">
        <f t="shared" ca="1" si="156"/>
        <v>0.37584490740846377</v>
      </c>
      <c r="AB1057" s="52"/>
    </row>
    <row r="1058" spans="1:28" x14ac:dyDescent="0.25">
      <c r="A1058" s="12">
        <v>1052</v>
      </c>
      <c r="B1058" s="26">
        <v>22556</v>
      </c>
      <c r="C1058" s="27">
        <v>44826</v>
      </c>
      <c r="D1058" s="28">
        <v>0.23380787037037035</v>
      </c>
      <c r="E1058" s="29" t="s">
        <v>166</v>
      </c>
      <c r="F1058" s="30" t="s">
        <v>106</v>
      </c>
      <c r="G1058" s="31">
        <v>48400</v>
      </c>
      <c r="H1058" s="31">
        <v>17500</v>
      </c>
      <c r="I1058" s="19">
        <f t="shared" si="151"/>
        <v>30900</v>
      </c>
      <c r="J1058" s="20">
        <f t="shared" si="157"/>
        <v>3503930</v>
      </c>
      <c r="K1058" s="30" t="s">
        <v>56</v>
      </c>
      <c r="L1058" s="32" t="s">
        <v>32</v>
      </c>
      <c r="M1058" s="33">
        <v>42</v>
      </c>
      <c r="N1058" s="55" t="str">
        <f t="shared" si="159"/>
        <v>T_B</v>
      </c>
      <c r="O1058" s="34">
        <v>3525686</v>
      </c>
      <c r="P1058" s="27">
        <v>44826</v>
      </c>
      <c r="Q1058" s="36">
        <v>0.58819444444444446</v>
      </c>
      <c r="R1058" s="37">
        <v>48160</v>
      </c>
      <c r="S1058" s="37">
        <v>17300</v>
      </c>
      <c r="T1058" s="21">
        <f t="shared" si="152"/>
        <v>30860</v>
      </c>
      <c r="U1058" s="22">
        <f t="shared" si="158"/>
        <v>3506260</v>
      </c>
      <c r="V1058" s="117" t="s">
        <v>157</v>
      </c>
      <c r="W1058" s="118" t="s">
        <v>102</v>
      </c>
      <c r="X1058" s="23">
        <f t="shared" si="153"/>
        <v>-40</v>
      </c>
      <c r="Y1058" s="24">
        <f t="shared" si="154"/>
        <v>-1.2944983818770227E-3</v>
      </c>
      <c r="Z1058" s="25" t="str">
        <f t="shared" si="155"/>
        <v>Descargado</v>
      </c>
      <c r="AA1058" s="25">
        <f t="shared" ca="1" si="156"/>
        <v>0.35438657407212304</v>
      </c>
      <c r="AB1058" s="52"/>
    </row>
    <row r="1059" spans="1:28" x14ac:dyDescent="0.25">
      <c r="A1059" s="12">
        <v>1053</v>
      </c>
      <c r="B1059" s="26">
        <v>22562</v>
      </c>
      <c r="C1059" s="27">
        <v>44826</v>
      </c>
      <c r="D1059" s="28">
        <v>0.42880787037037038</v>
      </c>
      <c r="E1059" s="29" t="s">
        <v>161</v>
      </c>
      <c r="F1059" s="30" t="s">
        <v>106</v>
      </c>
      <c r="G1059" s="31">
        <v>48980</v>
      </c>
      <c r="H1059" s="31">
        <v>17470</v>
      </c>
      <c r="I1059" s="19">
        <f t="shared" si="151"/>
        <v>31510</v>
      </c>
      <c r="J1059" s="20">
        <f t="shared" si="157"/>
        <v>3535440</v>
      </c>
      <c r="K1059" s="30" t="s">
        <v>55</v>
      </c>
      <c r="L1059" s="32" t="s">
        <v>32</v>
      </c>
      <c r="M1059" s="33">
        <v>43</v>
      </c>
      <c r="N1059" s="55" t="str">
        <f t="shared" si="159"/>
        <v>T_A</v>
      </c>
      <c r="O1059" s="34">
        <v>3525756</v>
      </c>
      <c r="P1059" s="27">
        <v>44826</v>
      </c>
      <c r="Q1059" s="36">
        <v>0.85833333333333339</v>
      </c>
      <c r="R1059" s="37">
        <v>48880</v>
      </c>
      <c r="S1059" s="37">
        <v>17390</v>
      </c>
      <c r="T1059" s="21">
        <f t="shared" si="152"/>
        <v>31490</v>
      </c>
      <c r="U1059" s="22">
        <f t="shared" si="158"/>
        <v>3537750</v>
      </c>
      <c r="V1059" s="117" t="s">
        <v>157</v>
      </c>
      <c r="W1059" s="118" t="s">
        <v>102</v>
      </c>
      <c r="X1059" s="23">
        <f t="shared" si="153"/>
        <v>-20</v>
      </c>
      <c r="Y1059" s="24">
        <f t="shared" si="154"/>
        <v>-6.3471913678197394E-4</v>
      </c>
      <c r="Z1059" s="25" t="str">
        <f t="shared" si="155"/>
        <v>Descargado</v>
      </c>
      <c r="AA1059" s="25">
        <f t="shared" ca="1" si="156"/>
        <v>0.42952546296146465</v>
      </c>
      <c r="AB1059" s="52"/>
    </row>
    <row r="1060" spans="1:28" x14ac:dyDescent="0.25">
      <c r="A1060" s="12">
        <v>1054</v>
      </c>
      <c r="B1060" s="26">
        <v>22563</v>
      </c>
      <c r="C1060" s="27">
        <v>44826</v>
      </c>
      <c r="D1060" s="28">
        <v>0.43542824074074077</v>
      </c>
      <c r="E1060" s="29" t="s">
        <v>171</v>
      </c>
      <c r="F1060" s="30" t="s">
        <v>106</v>
      </c>
      <c r="G1060" s="31">
        <v>48920</v>
      </c>
      <c r="H1060" s="31">
        <v>17550</v>
      </c>
      <c r="I1060" s="19">
        <f t="shared" si="151"/>
        <v>31370</v>
      </c>
      <c r="J1060" s="20">
        <f t="shared" si="157"/>
        <v>3566810</v>
      </c>
      <c r="K1060" s="30" t="s">
        <v>55</v>
      </c>
      <c r="L1060" s="32" t="s">
        <v>32</v>
      </c>
      <c r="M1060" s="33">
        <v>43</v>
      </c>
      <c r="N1060" s="55" t="str">
        <f t="shared" si="159"/>
        <v>T_A</v>
      </c>
      <c r="O1060" s="34">
        <v>3525739</v>
      </c>
      <c r="P1060" s="27">
        <v>44826</v>
      </c>
      <c r="Q1060" s="36">
        <v>0.75416666666666676</v>
      </c>
      <c r="R1060" s="37">
        <v>48820</v>
      </c>
      <c r="S1060" s="37">
        <v>17340</v>
      </c>
      <c r="T1060" s="21">
        <f t="shared" si="152"/>
        <v>31480</v>
      </c>
      <c r="U1060" s="22">
        <f t="shared" si="158"/>
        <v>3569230</v>
      </c>
      <c r="V1060" s="117" t="s">
        <v>157</v>
      </c>
      <c r="W1060" s="118" t="s">
        <v>102</v>
      </c>
      <c r="X1060" s="23">
        <f t="shared" si="153"/>
        <v>110</v>
      </c>
      <c r="Y1060" s="24">
        <f t="shared" si="154"/>
        <v>3.5065349059611095E-3</v>
      </c>
      <c r="Z1060" s="25" t="str">
        <f t="shared" si="155"/>
        <v>Descargado</v>
      </c>
      <c r="AA1060" s="25">
        <f t="shared" ca="1" si="156"/>
        <v>0.31873842592176516</v>
      </c>
      <c r="AB1060" s="52"/>
    </row>
    <row r="1061" spans="1:28" x14ac:dyDescent="0.25">
      <c r="A1061" s="12">
        <v>1055</v>
      </c>
      <c r="B1061" s="26">
        <v>22564</v>
      </c>
      <c r="C1061" s="27">
        <v>44826</v>
      </c>
      <c r="D1061" s="28">
        <v>0.44237268518518519</v>
      </c>
      <c r="E1061" s="29" t="s">
        <v>253</v>
      </c>
      <c r="F1061" s="30" t="s">
        <v>106</v>
      </c>
      <c r="G1061" s="31">
        <v>48200</v>
      </c>
      <c r="H1061" s="31">
        <v>17400</v>
      </c>
      <c r="I1061" s="19">
        <f t="shared" si="151"/>
        <v>30800</v>
      </c>
      <c r="J1061" s="20">
        <f t="shared" si="157"/>
        <v>3597610</v>
      </c>
      <c r="K1061" s="30" t="s">
        <v>69</v>
      </c>
      <c r="L1061" s="32" t="s">
        <v>32</v>
      </c>
      <c r="M1061" s="33">
        <v>40</v>
      </c>
      <c r="N1061" s="55" t="str">
        <f t="shared" si="159"/>
        <v>T_C</v>
      </c>
      <c r="O1061" s="34">
        <v>3525857</v>
      </c>
      <c r="P1061" s="27">
        <v>44827</v>
      </c>
      <c r="Q1061" s="36">
        <v>0.42222222222222222</v>
      </c>
      <c r="R1061" s="37">
        <v>48160</v>
      </c>
      <c r="S1061" s="37">
        <v>17250</v>
      </c>
      <c r="T1061" s="21">
        <f t="shared" si="152"/>
        <v>30910</v>
      </c>
      <c r="U1061" s="22">
        <f t="shared" si="158"/>
        <v>3600140</v>
      </c>
      <c r="V1061" s="117" t="s">
        <v>158</v>
      </c>
      <c r="W1061" s="118" t="s">
        <v>102</v>
      </c>
      <c r="X1061" s="23">
        <f t="shared" si="153"/>
        <v>110</v>
      </c>
      <c r="Y1061" s="24">
        <f t="shared" si="154"/>
        <v>3.5714285714285713E-3</v>
      </c>
      <c r="Z1061" s="25" t="str">
        <f t="shared" si="155"/>
        <v>Descargado</v>
      </c>
      <c r="AA1061" s="25">
        <f t="shared" ca="1" si="156"/>
        <v>0.97984953704144573</v>
      </c>
      <c r="AB1061" s="52"/>
    </row>
    <row r="1062" spans="1:28" x14ac:dyDescent="0.25">
      <c r="A1062" s="12">
        <v>1056</v>
      </c>
      <c r="B1062" s="26">
        <v>22565</v>
      </c>
      <c r="C1062" s="27">
        <v>44826</v>
      </c>
      <c r="D1062" s="28">
        <v>0.4488773148148148</v>
      </c>
      <c r="E1062" s="29" t="s">
        <v>366</v>
      </c>
      <c r="F1062" s="30" t="s">
        <v>106</v>
      </c>
      <c r="G1062" s="31">
        <v>48420</v>
      </c>
      <c r="H1062" s="31">
        <v>17440</v>
      </c>
      <c r="I1062" s="19">
        <f t="shared" si="151"/>
        <v>30980</v>
      </c>
      <c r="J1062" s="20">
        <f t="shared" si="157"/>
        <v>3628590</v>
      </c>
      <c r="K1062" s="30" t="s">
        <v>55</v>
      </c>
      <c r="L1062" s="32" t="s">
        <v>32</v>
      </c>
      <c r="M1062" s="33">
        <v>43</v>
      </c>
      <c r="N1062" s="55" t="str">
        <f t="shared" si="159"/>
        <v>T_A</v>
      </c>
      <c r="O1062" s="34">
        <v>3525742</v>
      </c>
      <c r="P1062" s="27">
        <v>44826</v>
      </c>
      <c r="Q1062" s="36">
        <v>0.77430555555555547</v>
      </c>
      <c r="R1062" s="37">
        <v>48360</v>
      </c>
      <c r="S1062" s="37">
        <v>17340</v>
      </c>
      <c r="T1062" s="21">
        <f t="shared" si="152"/>
        <v>31020</v>
      </c>
      <c r="U1062" s="22">
        <f t="shared" si="158"/>
        <v>3631160</v>
      </c>
      <c r="V1062" s="117" t="s">
        <v>157</v>
      </c>
      <c r="W1062" s="118" t="s">
        <v>102</v>
      </c>
      <c r="X1062" s="23">
        <f t="shared" si="153"/>
        <v>40</v>
      </c>
      <c r="Y1062" s="24">
        <f t="shared" si="154"/>
        <v>1.2911555842479018E-3</v>
      </c>
      <c r="Z1062" s="25" t="str">
        <f t="shared" si="155"/>
        <v>Descargado</v>
      </c>
      <c r="AA1062" s="25">
        <f t="shared" ca="1" si="156"/>
        <v>0.32542824074334931</v>
      </c>
      <c r="AB1062" s="52"/>
    </row>
    <row r="1063" spans="1:28" x14ac:dyDescent="0.25">
      <c r="A1063" s="12">
        <v>1057</v>
      </c>
      <c r="B1063" s="26">
        <v>22566</v>
      </c>
      <c r="C1063" s="27">
        <v>44826</v>
      </c>
      <c r="D1063" s="28">
        <v>0.45086805555555554</v>
      </c>
      <c r="E1063" s="29" t="s">
        <v>141</v>
      </c>
      <c r="F1063" s="30" t="s">
        <v>106</v>
      </c>
      <c r="G1063" s="31">
        <v>48840</v>
      </c>
      <c r="H1063" s="31">
        <v>17650</v>
      </c>
      <c r="I1063" s="19">
        <f t="shared" si="151"/>
        <v>31190</v>
      </c>
      <c r="J1063" s="20">
        <f t="shared" si="157"/>
        <v>3659780</v>
      </c>
      <c r="K1063" s="30" t="s">
        <v>69</v>
      </c>
      <c r="L1063" s="32" t="s">
        <v>32</v>
      </c>
      <c r="M1063" s="33">
        <v>40</v>
      </c>
      <c r="N1063" s="55" t="str">
        <f t="shared" si="159"/>
        <v>T_C</v>
      </c>
      <c r="O1063" s="34">
        <v>3525737</v>
      </c>
      <c r="P1063" s="27">
        <v>44826</v>
      </c>
      <c r="Q1063" s="36">
        <v>0.73888888888888893</v>
      </c>
      <c r="R1063" s="37">
        <v>48780</v>
      </c>
      <c r="S1063" s="37">
        <v>17500</v>
      </c>
      <c r="T1063" s="21">
        <f t="shared" si="152"/>
        <v>31280</v>
      </c>
      <c r="U1063" s="22">
        <f t="shared" si="158"/>
        <v>3662440</v>
      </c>
      <c r="V1063" s="117" t="s">
        <v>158</v>
      </c>
      <c r="W1063" s="118" t="s">
        <v>102</v>
      </c>
      <c r="X1063" s="23">
        <f t="shared" si="153"/>
        <v>90</v>
      </c>
      <c r="Y1063" s="24">
        <f t="shared" si="154"/>
        <v>2.8855402372555306E-3</v>
      </c>
      <c r="Z1063" s="25" t="str">
        <f t="shared" si="155"/>
        <v>Descargado</v>
      </c>
      <c r="AA1063" s="25">
        <f t="shared" ca="1" si="156"/>
        <v>0.28802083332993789</v>
      </c>
      <c r="AB1063" s="52"/>
    </row>
    <row r="1064" spans="1:28" x14ac:dyDescent="0.25">
      <c r="A1064" s="12">
        <v>1058</v>
      </c>
      <c r="B1064" s="26">
        <v>22568</v>
      </c>
      <c r="C1064" s="27">
        <v>44826</v>
      </c>
      <c r="D1064" s="28">
        <v>0.46879629629629632</v>
      </c>
      <c r="E1064" s="29" t="s">
        <v>137</v>
      </c>
      <c r="F1064" s="30" t="s">
        <v>106</v>
      </c>
      <c r="G1064" s="31">
        <v>48340</v>
      </c>
      <c r="H1064" s="31">
        <v>17720</v>
      </c>
      <c r="I1064" s="19">
        <f t="shared" si="151"/>
        <v>30620</v>
      </c>
      <c r="J1064" s="20">
        <f t="shared" si="157"/>
        <v>3690400</v>
      </c>
      <c r="K1064" s="30" t="s">
        <v>55</v>
      </c>
      <c r="L1064" s="32" t="s">
        <v>32</v>
      </c>
      <c r="M1064" s="33">
        <v>43</v>
      </c>
      <c r="N1064" s="55" t="str">
        <f t="shared" si="159"/>
        <v>T_A</v>
      </c>
      <c r="O1064" s="34">
        <v>3525774</v>
      </c>
      <c r="P1064" s="27">
        <v>44826</v>
      </c>
      <c r="Q1064" s="36">
        <v>0.90902777777777777</v>
      </c>
      <c r="R1064" s="37">
        <v>48260</v>
      </c>
      <c r="S1064" s="37">
        <v>17660</v>
      </c>
      <c r="T1064" s="21">
        <f t="shared" si="152"/>
        <v>30600</v>
      </c>
      <c r="U1064" s="22">
        <f t="shared" si="158"/>
        <v>3693040</v>
      </c>
      <c r="V1064" s="117" t="s">
        <v>157</v>
      </c>
      <c r="W1064" s="118" t="s">
        <v>102</v>
      </c>
      <c r="X1064" s="23">
        <f t="shared" si="153"/>
        <v>-20</v>
      </c>
      <c r="Y1064" s="24">
        <f t="shared" si="154"/>
        <v>-6.5316786414108428E-4</v>
      </c>
      <c r="Z1064" s="25" t="str">
        <f t="shared" si="155"/>
        <v>Descargado</v>
      </c>
      <c r="AA1064" s="25">
        <f t="shared" ca="1" si="156"/>
        <v>0.44023148147971369</v>
      </c>
      <c r="AB1064" s="52"/>
    </row>
    <row r="1065" spans="1:28" x14ac:dyDescent="0.25">
      <c r="A1065" s="12">
        <v>1059</v>
      </c>
      <c r="B1065" s="26">
        <v>22570</v>
      </c>
      <c r="C1065" s="27">
        <v>44826</v>
      </c>
      <c r="D1065" s="28">
        <v>0.47841435185185183</v>
      </c>
      <c r="E1065" s="29" t="s">
        <v>179</v>
      </c>
      <c r="F1065" s="30" t="s">
        <v>106</v>
      </c>
      <c r="G1065" s="31">
        <v>48600</v>
      </c>
      <c r="H1065" s="31">
        <v>17160</v>
      </c>
      <c r="I1065" s="19">
        <f t="shared" si="151"/>
        <v>31440</v>
      </c>
      <c r="J1065" s="20">
        <f t="shared" si="157"/>
        <v>3721840</v>
      </c>
      <c r="K1065" s="30" t="s">
        <v>55</v>
      </c>
      <c r="L1065" s="32" t="s">
        <v>32</v>
      </c>
      <c r="M1065" s="33">
        <v>43</v>
      </c>
      <c r="N1065" s="55" t="str">
        <f t="shared" si="159"/>
        <v>T_A</v>
      </c>
      <c r="O1065" s="34">
        <v>3525920</v>
      </c>
      <c r="P1065" s="27">
        <v>44827</v>
      </c>
      <c r="Q1065" s="36">
        <v>0.70138888888888884</v>
      </c>
      <c r="R1065" s="37">
        <v>48460</v>
      </c>
      <c r="S1065" s="37">
        <v>17020</v>
      </c>
      <c r="T1065" s="21">
        <f t="shared" si="152"/>
        <v>31440</v>
      </c>
      <c r="U1065" s="22">
        <f t="shared" si="158"/>
        <v>3724480</v>
      </c>
      <c r="V1065" s="117" t="s">
        <v>157</v>
      </c>
      <c r="W1065" s="118" t="s">
        <v>102</v>
      </c>
      <c r="X1065" s="23">
        <f t="shared" si="153"/>
        <v>1.0000000000000001E-5</v>
      </c>
      <c r="Y1065" s="24">
        <f t="shared" si="154"/>
        <v>0</v>
      </c>
      <c r="Z1065" s="25" t="str">
        <f t="shared" si="155"/>
        <v>Descargado</v>
      </c>
      <c r="AA1065" s="25">
        <f t="shared" ca="1" si="156"/>
        <v>1.2229745370350429</v>
      </c>
      <c r="AB1065" s="52"/>
    </row>
    <row r="1066" spans="1:28" x14ac:dyDescent="0.25">
      <c r="A1066" s="12">
        <v>1060</v>
      </c>
      <c r="B1066" s="26">
        <v>22572</v>
      </c>
      <c r="C1066" s="27">
        <v>44826</v>
      </c>
      <c r="D1066" s="28">
        <v>0.49437500000000001</v>
      </c>
      <c r="E1066" s="29" t="s">
        <v>168</v>
      </c>
      <c r="F1066" s="30" t="s">
        <v>106</v>
      </c>
      <c r="G1066" s="31">
        <v>47780</v>
      </c>
      <c r="H1066" s="31">
        <v>17670</v>
      </c>
      <c r="I1066" s="19">
        <f t="shared" si="151"/>
        <v>30110</v>
      </c>
      <c r="J1066" s="20">
        <f t="shared" si="157"/>
        <v>3751950</v>
      </c>
      <c r="K1066" s="30" t="s">
        <v>55</v>
      </c>
      <c r="L1066" s="32" t="s">
        <v>32</v>
      </c>
      <c r="M1066" s="33">
        <v>43</v>
      </c>
      <c r="N1066" s="55" t="str">
        <f t="shared" si="159"/>
        <v>T_A</v>
      </c>
      <c r="O1066" s="34">
        <v>3525754</v>
      </c>
      <c r="P1066" s="27">
        <v>44826</v>
      </c>
      <c r="Q1066" s="36">
        <v>0.8569444444444444</v>
      </c>
      <c r="R1066" s="37">
        <v>47660</v>
      </c>
      <c r="S1066" s="37">
        <v>17570</v>
      </c>
      <c r="T1066" s="21">
        <f t="shared" si="152"/>
        <v>30090</v>
      </c>
      <c r="U1066" s="22">
        <f t="shared" si="158"/>
        <v>3754570</v>
      </c>
      <c r="V1066" s="117" t="s">
        <v>157</v>
      </c>
      <c r="W1066" s="118" t="s">
        <v>102</v>
      </c>
      <c r="X1066" s="23">
        <f t="shared" si="153"/>
        <v>-20</v>
      </c>
      <c r="Y1066" s="24">
        <f t="shared" si="154"/>
        <v>-6.6423115244104952E-4</v>
      </c>
      <c r="Z1066" s="25" t="str">
        <f t="shared" si="155"/>
        <v>Descargado</v>
      </c>
      <c r="AA1066" s="25">
        <f t="shared" ca="1" si="156"/>
        <v>0.36256944444176042</v>
      </c>
      <c r="AB1066" s="52"/>
    </row>
    <row r="1067" spans="1:28" x14ac:dyDescent="0.25">
      <c r="A1067" s="12">
        <v>1061</v>
      </c>
      <c r="B1067" s="26">
        <v>22575</v>
      </c>
      <c r="C1067" s="27">
        <v>44826</v>
      </c>
      <c r="D1067" s="28">
        <v>0.50032407407407409</v>
      </c>
      <c r="E1067" s="29" t="s">
        <v>341</v>
      </c>
      <c r="F1067" s="30" t="s">
        <v>106</v>
      </c>
      <c r="G1067" s="31">
        <v>51900</v>
      </c>
      <c r="H1067" s="31">
        <v>18550</v>
      </c>
      <c r="I1067" s="19">
        <f t="shared" si="151"/>
        <v>33350</v>
      </c>
      <c r="J1067" s="20">
        <f t="shared" si="157"/>
        <v>3785300</v>
      </c>
      <c r="K1067" s="30" t="s">
        <v>55</v>
      </c>
      <c r="L1067" s="32" t="s">
        <v>193</v>
      </c>
      <c r="M1067" s="33">
        <v>43</v>
      </c>
      <c r="N1067" s="55" t="str">
        <f t="shared" si="159"/>
        <v>T_A</v>
      </c>
      <c r="O1067" s="34">
        <v>3525785</v>
      </c>
      <c r="P1067" s="27">
        <v>44826</v>
      </c>
      <c r="Q1067" s="36">
        <v>0.9590277777777777</v>
      </c>
      <c r="R1067" s="37">
        <v>51780</v>
      </c>
      <c r="S1067" s="37">
        <v>18620</v>
      </c>
      <c r="T1067" s="21">
        <f t="shared" si="152"/>
        <v>33160</v>
      </c>
      <c r="U1067" s="22">
        <f t="shared" si="158"/>
        <v>3787730</v>
      </c>
      <c r="V1067" s="117" t="s">
        <v>157</v>
      </c>
      <c r="W1067" s="118" t="s">
        <v>102</v>
      </c>
      <c r="X1067" s="23">
        <f t="shared" si="153"/>
        <v>-190</v>
      </c>
      <c r="Y1067" s="24">
        <f t="shared" si="154"/>
        <v>-5.6971514242878558E-3</v>
      </c>
      <c r="Z1067" s="25" t="str">
        <f t="shared" si="155"/>
        <v>Descargado</v>
      </c>
      <c r="AA1067" s="25">
        <f t="shared" ca="1" si="156"/>
        <v>0.45870370369812008</v>
      </c>
      <c r="AB1067" s="52"/>
    </row>
    <row r="1068" spans="1:28" x14ac:dyDescent="0.25">
      <c r="A1068" s="12">
        <v>1062</v>
      </c>
      <c r="B1068" s="26">
        <v>22581</v>
      </c>
      <c r="C1068" s="27">
        <v>44826</v>
      </c>
      <c r="D1068" s="28">
        <v>0.51844907407407403</v>
      </c>
      <c r="E1068" s="29" t="s">
        <v>144</v>
      </c>
      <c r="F1068" s="30" t="s">
        <v>106</v>
      </c>
      <c r="G1068" s="31">
        <v>47440</v>
      </c>
      <c r="H1068" s="31">
        <v>17350</v>
      </c>
      <c r="I1068" s="19">
        <f t="shared" si="151"/>
        <v>30090</v>
      </c>
      <c r="J1068" s="20">
        <f t="shared" si="157"/>
        <v>3815390</v>
      </c>
      <c r="K1068" s="30" t="s">
        <v>55</v>
      </c>
      <c r="L1068" s="32" t="s">
        <v>32</v>
      </c>
      <c r="M1068" s="33">
        <v>43</v>
      </c>
      <c r="N1068" s="55" t="str">
        <f t="shared" si="159"/>
        <v>T_A</v>
      </c>
      <c r="O1068" s="34">
        <v>3525933</v>
      </c>
      <c r="P1068" s="27">
        <v>44827</v>
      </c>
      <c r="Q1068" s="36">
        <v>0.72361111111111109</v>
      </c>
      <c r="R1068" s="37">
        <v>47280</v>
      </c>
      <c r="S1068" s="37">
        <v>17190</v>
      </c>
      <c r="T1068" s="21">
        <f t="shared" si="152"/>
        <v>30090</v>
      </c>
      <c r="U1068" s="22">
        <f t="shared" si="158"/>
        <v>3817820</v>
      </c>
      <c r="V1068" s="117" t="s">
        <v>157</v>
      </c>
      <c r="W1068" s="118" t="s">
        <v>102</v>
      </c>
      <c r="X1068" s="23">
        <f t="shared" si="153"/>
        <v>1.0000000000000001E-5</v>
      </c>
      <c r="Y1068" s="24">
        <f t="shared" si="154"/>
        <v>0</v>
      </c>
      <c r="Z1068" s="25" t="str">
        <f t="shared" si="155"/>
        <v>Descargado</v>
      </c>
      <c r="AA1068" s="25">
        <f t="shared" ca="1" si="156"/>
        <v>1.2051620370402816</v>
      </c>
      <c r="AB1068" s="52"/>
    </row>
    <row r="1069" spans="1:28" x14ac:dyDescent="0.25">
      <c r="A1069" s="12">
        <v>1063</v>
      </c>
      <c r="B1069" s="26">
        <v>22591</v>
      </c>
      <c r="C1069" s="27">
        <v>44826</v>
      </c>
      <c r="D1069" s="28">
        <v>0.58315972222222223</v>
      </c>
      <c r="E1069" s="29" t="s">
        <v>201</v>
      </c>
      <c r="F1069" s="30" t="s">
        <v>106</v>
      </c>
      <c r="G1069" s="31">
        <v>48060</v>
      </c>
      <c r="H1069" s="31">
        <v>17770</v>
      </c>
      <c r="I1069" s="19">
        <f t="shared" si="151"/>
        <v>30290</v>
      </c>
      <c r="J1069" s="20">
        <f t="shared" si="157"/>
        <v>3845680</v>
      </c>
      <c r="K1069" s="30" t="s">
        <v>55</v>
      </c>
      <c r="L1069" s="32" t="s">
        <v>32</v>
      </c>
      <c r="M1069" s="33">
        <v>43</v>
      </c>
      <c r="N1069" s="55" t="str">
        <f t="shared" si="159"/>
        <v>T_A</v>
      </c>
      <c r="O1069" s="34">
        <v>3525782</v>
      </c>
      <c r="P1069" s="27">
        <v>44826</v>
      </c>
      <c r="Q1069" s="36">
        <v>0.93263888888888891</v>
      </c>
      <c r="R1069" s="37">
        <v>47980</v>
      </c>
      <c r="S1069" s="37">
        <v>17630</v>
      </c>
      <c r="T1069" s="21">
        <f t="shared" si="152"/>
        <v>30350</v>
      </c>
      <c r="U1069" s="22">
        <f t="shared" si="158"/>
        <v>3848170</v>
      </c>
      <c r="V1069" s="117" t="s">
        <v>157</v>
      </c>
      <c r="W1069" s="118" t="s">
        <v>102</v>
      </c>
      <c r="X1069" s="23">
        <f t="shared" si="153"/>
        <v>60</v>
      </c>
      <c r="Y1069" s="24">
        <f t="shared" si="154"/>
        <v>1.9808517662594917E-3</v>
      </c>
      <c r="Z1069" s="25" t="str">
        <f t="shared" si="155"/>
        <v>Descargado</v>
      </c>
      <c r="AA1069" s="25">
        <f t="shared" ca="1" si="156"/>
        <v>0.34947916666715173</v>
      </c>
      <c r="AB1069" s="52"/>
    </row>
    <row r="1070" spans="1:28" x14ac:dyDescent="0.25">
      <c r="A1070" s="12">
        <v>1064</v>
      </c>
      <c r="B1070" s="26">
        <v>22592</v>
      </c>
      <c r="C1070" s="27">
        <v>44826</v>
      </c>
      <c r="D1070" s="28">
        <v>0.59475694444444438</v>
      </c>
      <c r="E1070" s="29" t="s">
        <v>247</v>
      </c>
      <c r="F1070" s="30" t="s">
        <v>106</v>
      </c>
      <c r="G1070" s="31">
        <v>48300</v>
      </c>
      <c r="H1070" s="31">
        <v>16840</v>
      </c>
      <c r="I1070" s="19">
        <f t="shared" si="151"/>
        <v>0</v>
      </c>
      <c r="J1070" s="20">
        <f t="shared" si="157"/>
        <v>0</v>
      </c>
      <c r="K1070" s="30" t="s">
        <v>55</v>
      </c>
      <c r="L1070" s="32" t="s">
        <v>32</v>
      </c>
      <c r="M1070" s="33"/>
      <c r="N1070" s="55" t="str">
        <f t="shared" si="159"/>
        <v/>
      </c>
      <c r="O1070" s="34"/>
      <c r="P1070" s="27"/>
      <c r="Q1070" s="36"/>
      <c r="R1070" s="37"/>
      <c r="S1070" s="37"/>
      <c r="T1070" s="21">
        <f t="shared" si="152"/>
        <v>0</v>
      </c>
      <c r="U1070" s="22">
        <f t="shared" si="158"/>
        <v>0</v>
      </c>
      <c r="V1070" s="117" t="s">
        <v>157</v>
      </c>
      <c r="W1070" s="118" t="s">
        <v>102</v>
      </c>
      <c r="X1070" s="23">
        <f t="shared" si="153"/>
        <v>0</v>
      </c>
      <c r="Y1070" s="24" t="e">
        <f t="shared" si="154"/>
        <v>#DIV/0!</v>
      </c>
      <c r="Z1070" s="25" t="str">
        <f t="shared" si="155"/>
        <v>En Transito</v>
      </c>
      <c r="AA1070" s="25">
        <f t="shared" ca="1" si="156"/>
        <v>1.7837903935142094</v>
      </c>
      <c r="AB1070" s="52"/>
    </row>
    <row r="1071" spans="1:28" x14ac:dyDescent="0.25">
      <c r="A1071" s="12">
        <v>1065</v>
      </c>
      <c r="B1071" s="26">
        <v>22594</v>
      </c>
      <c r="C1071" s="27">
        <v>44826</v>
      </c>
      <c r="D1071" s="28">
        <v>0.60586805555555556</v>
      </c>
      <c r="E1071" s="29" t="s">
        <v>288</v>
      </c>
      <c r="F1071" s="30" t="s">
        <v>106</v>
      </c>
      <c r="G1071" s="31">
        <v>47780</v>
      </c>
      <c r="H1071" s="31">
        <v>17290</v>
      </c>
      <c r="I1071" s="19">
        <f t="shared" si="151"/>
        <v>30490</v>
      </c>
      <c r="J1071" s="20">
        <f t="shared" si="157"/>
        <v>30490</v>
      </c>
      <c r="K1071" s="30" t="s">
        <v>55</v>
      </c>
      <c r="L1071" s="32" t="s">
        <v>32</v>
      </c>
      <c r="M1071" s="33">
        <v>43</v>
      </c>
      <c r="N1071" s="55" t="str">
        <f t="shared" si="159"/>
        <v>T_A</v>
      </c>
      <c r="O1071" s="242">
        <v>3525783</v>
      </c>
      <c r="P1071" s="27">
        <v>44826</v>
      </c>
      <c r="Q1071" s="36">
        <v>0.93472222222222223</v>
      </c>
      <c r="R1071" s="37">
        <v>47780</v>
      </c>
      <c r="S1071" s="37">
        <v>17380</v>
      </c>
      <c r="T1071" s="21">
        <f t="shared" si="152"/>
        <v>30400</v>
      </c>
      <c r="U1071" s="22">
        <f t="shared" si="158"/>
        <v>30400</v>
      </c>
      <c r="V1071" s="117" t="s">
        <v>157</v>
      </c>
      <c r="W1071" s="118" t="s">
        <v>102</v>
      </c>
      <c r="X1071" s="23">
        <f t="shared" si="153"/>
        <v>-90</v>
      </c>
      <c r="Y1071" s="24">
        <f t="shared" si="154"/>
        <v>-2.9517874713020664E-3</v>
      </c>
      <c r="Z1071" s="25" t="str">
        <f t="shared" si="155"/>
        <v>Descargado</v>
      </c>
      <c r="AA1071" s="25">
        <f t="shared" ca="1" si="156"/>
        <v>0.32885416666249512</v>
      </c>
      <c r="AB1071" s="52"/>
    </row>
    <row r="1072" spans="1:28" x14ac:dyDescent="0.25">
      <c r="A1072" s="12">
        <v>1066</v>
      </c>
      <c r="B1072" s="26">
        <v>22600</v>
      </c>
      <c r="C1072" s="27">
        <v>44826</v>
      </c>
      <c r="D1072" s="28">
        <v>0.62870370370370365</v>
      </c>
      <c r="E1072" s="29" t="s">
        <v>186</v>
      </c>
      <c r="F1072" s="30" t="s">
        <v>106</v>
      </c>
      <c r="G1072" s="31">
        <v>48420</v>
      </c>
      <c r="H1072" s="31">
        <v>17340</v>
      </c>
      <c r="I1072" s="19">
        <f t="shared" si="151"/>
        <v>31080</v>
      </c>
      <c r="J1072" s="20">
        <f t="shared" si="157"/>
        <v>61570</v>
      </c>
      <c r="K1072" s="30" t="s">
        <v>55</v>
      </c>
      <c r="L1072" s="32" t="s">
        <v>32</v>
      </c>
      <c r="M1072" s="33">
        <v>43</v>
      </c>
      <c r="N1072" s="55" t="str">
        <f t="shared" si="159"/>
        <v>T_A</v>
      </c>
      <c r="O1072" s="34">
        <v>3525844</v>
      </c>
      <c r="P1072" s="27">
        <v>44827</v>
      </c>
      <c r="Q1072" s="36">
        <v>0.38194444444444442</v>
      </c>
      <c r="R1072" s="37">
        <v>48240</v>
      </c>
      <c r="S1072" s="37">
        <v>17180</v>
      </c>
      <c r="T1072" s="21">
        <f t="shared" si="152"/>
        <v>31060</v>
      </c>
      <c r="U1072" s="22">
        <f t="shared" si="158"/>
        <v>61460</v>
      </c>
      <c r="V1072" s="117" t="s">
        <v>157</v>
      </c>
      <c r="W1072" s="118" t="s">
        <v>102</v>
      </c>
      <c r="X1072" s="23">
        <f t="shared" si="153"/>
        <v>-20</v>
      </c>
      <c r="Y1072" s="24">
        <f t="shared" si="154"/>
        <v>-6.4350064350064348E-4</v>
      </c>
      <c r="Z1072" s="25" t="str">
        <f t="shared" si="155"/>
        <v>Descargado</v>
      </c>
      <c r="AA1072" s="25">
        <f t="shared" ca="1" si="156"/>
        <v>0.75324074074160308</v>
      </c>
      <c r="AB1072" s="52"/>
    </row>
    <row r="1073" spans="1:28" x14ac:dyDescent="0.25">
      <c r="A1073" s="12">
        <v>1067</v>
      </c>
      <c r="B1073" s="26">
        <v>22608</v>
      </c>
      <c r="C1073" s="27">
        <v>44826</v>
      </c>
      <c r="D1073" s="28">
        <v>0.64431712962962961</v>
      </c>
      <c r="E1073" s="29" t="s">
        <v>210</v>
      </c>
      <c r="F1073" s="30" t="s">
        <v>106</v>
      </c>
      <c r="G1073" s="31">
        <v>48360</v>
      </c>
      <c r="H1073" s="31">
        <v>17200</v>
      </c>
      <c r="I1073" s="19">
        <f t="shared" si="151"/>
        <v>31160</v>
      </c>
      <c r="J1073" s="20">
        <f t="shared" si="157"/>
        <v>92730</v>
      </c>
      <c r="K1073" s="30" t="s">
        <v>55</v>
      </c>
      <c r="L1073" s="32" t="s">
        <v>32</v>
      </c>
      <c r="M1073" s="33">
        <v>43</v>
      </c>
      <c r="N1073" s="55" t="str">
        <f t="shared" si="159"/>
        <v>T_A</v>
      </c>
      <c r="O1073" s="34">
        <v>3525845</v>
      </c>
      <c r="P1073" s="27">
        <v>44827</v>
      </c>
      <c r="Q1073" s="36">
        <v>0.39652777777777781</v>
      </c>
      <c r="R1073" s="37">
        <v>48220</v>
      </c>
      <c r="S1073" s="37">
        <v>17110</v>
      </c>
      <c r="T1073" s="21">
        <f t="shared" si="152"/>
        <v>31110</v>
      </c>
      <c r="U1073" s="22">
        <f t="shared" si="158"/>
        <v>92570</v>
      </c>
      <c r="V1073" s="117" t="s">
        <v>157</v>
      </c>
      <c r="W1073" s="118" t="s">
        <v>102</v>
      </c>
      <c r="X1073" s="23">
        <f t="shared" si="153"/>
        <v>-50</v>
      </c>
      <c r="Y1073" s="24">
        <f t="shared" si="154"/>
        <v>-1.6046213093709885E-3</v>
      </c>
      <c r="Z1073" s="25" t="str">
        <f t="shared" si="155"/>
        <v>Descargado</v>
      </c>
      <c r="AA1073" s="25">
        <f t="shared" ca="1" si="156"/>
        <v>0.75221064814832062</v>
      </c>
      <c r="AB1073" s="52"/>
    </row>
    <row r="1074" spans="1:28" x14ac:dyDescent="0.25">
      <c r="A1074" s="12">
        <v>1068</v>
      </c>
      <c r="B1074" s="26">
        <v>22614</v>
      </c>
      <c r="C1074" s="27">
        <v>44826</v>
      </c>
      <c r="D1074" s="28">
        <v>0.66370370370370368</v>
      </c>
      <c r="E1074" s="29" t="s">
        <v>211</v>
      </c>
      <c r="F1074" s="30" t="s">
        <v>106</v>
      </c>
      <c r="G1074" s="31">
        <v>52060</v>
      </c>
      <c r="H1074" s="31">
        <v>17560</v>
      </c>
      <c r="I1074" s="19">
        <f t="shared" si="151"/>
        <v>34500</v>
      </c>
      <c r="J1074" s="20">
        <f t="shared" si="157"/>
        <v>127230</v>
      </c>
      <c r="K1074" s="30" t="s">
        <v>55</v>
      </c>
      <c r="L1074" s="32" t="s">
        <v>193</v>
      </c>
      <c r="M1074" s="33">
        <v>43</v>
      </c>
      <c r="N1074" s="55" t="str">
        <f t="shared" si="159"/>
        <v>T_A</v>
      </c>
      <c r="O1074" s="34">
        <v>3525874</v>
      </c>
      <c r="P1074" s="27">
        <v>44827</v>
      </c>
      <c r="Q1074" s="36">
        <v>0.48472222222222222</v>
      </c>
      <c r="R1074" s="37">
        <v>52180</v>
      </c>
      <c r="S1074" s="37">
        <v>17660</v>
      </c>
      <c r="T1074" s="21">
        <f t="shared" si="152"/>
        <v>34520</v>
      </c>
      <c r="U1074" s="22">
        <f t="shared" si="158"/>
        <v>127090</v>
      </c>
      <c r="V1074" s="117" t="s">
        <v>157</v>
      </c>
      <c r="W1074" s="118" t="s">
        <v>102</v>
      </c>
      <c r="X1074" s="23">
        <f t="shared" si="153"/>
        <v>20</v>
      </c>
      <c r="Y1074" s="24">
        <f t="shared" si="154"/>
        <v>5.7971014492753622E-4</v>
      </c>
      <c r="Z1074" s="25" t="str">
        <f t="shared" si="155"/>
        <v>Descargado</v>
      </c>
      <c r="AA1074" s="25">
        <f t="shared" ca="1" si="156"/>
        <v>0.82101851851621177</v>
      </c>
      <c r="AB1074" s="52"/>
    </row>
    <row r="1075" spans="1:28" x14ac:dyDescent="0.25">
      <c r="A1075" s="12">
        <v>1069</v>
      </c>
      <c r="B1075" s="26">
        <v>22631</v>
      </c>
      <c r="C1075" s="27">
        <v>44826</v>
      </c>
      <c r="D1075" s="28">
        <v>0.69459490740740737</v>
      </c>
      <c r="E1075" s="29" t="s">
        <v>254</v>
      </c>
      <c r="F1075" s="30" t="s">
        <v>106</v>
      </c>
      <c r="G1075" s="31">
        <v>48220</v>
      </c>
      <c r="H1075" s="31">
        <v>17120</v>
      </c>
      <c r="I1075" s="19">
        <f t="shared" si="151"/>
        <v>31100</v>
      </c>
      <c r="J1075" s="20">
        <f t="shared" si="157"/>
        <v>158330</v>
      </c>
      <c r="K1075" s="30" t="s">
        <v>55</v>
      </c>
      <c r="L1075" s="32" t="s">
        <v>32</v>
      </c>
      <c r="M1075" s="33">
        <v>43</v>
      </c>
      <c r="N1075" s="55" t="str">
        <f t="shared" si="159"/>
        <v>T_A</v>
      </c>
      <c r="O1075" s="34">
        <v>3525888</v>
      </c>
      <c r="P1075" s="27">
        <v>44827</v>
      </c>
      <c r="Q1075" s="36">
        <v>0.57500000000000007</v>
      </c>
      <c r="R1075" s="37">
        <v>47640</v>
      </c>
      <c r="S1075" s="37">
        <v>17010</v>
      </c>
      <c r="T1075" s="21">
        <f t="shared" si="152"/>
        <v>30630</v>
      </c>
      <c r="U1075" s="22">
        <f t="shared" si="158"/>
        <v>157720</v>
      </c>
      <c r="V1075" s="117" t="s">
        <v>157</v>
      </c>
      <c r="W1075" s="118" t="s">
        <v>102</v>
      </c>
      <c r="X1075" s="23">
        <f t="shared" si="153"/>
        <v>-470</v>
      </c>
      <c r="Y1075" s="24">
        <f t="shared" si="154"/>
        <v>-1.5112540192926046E-2</v>
      </c>
      <c r="Z1075" s="25" t="str">
        <f t="shared" si="155"/>
        <v>Descargado</v>
      </c>
      <c r="AA1075" s="25">
        <f t="shared" ca="1" si="156"/>
        <v>0.88040509259008104</v>
      </c>
      <c r="AB1075" s="52"/>
    </row>
    <row r="1076" spans="1:28" x14ac:dyDescent="0.25">
      <c r="A1076" s="12">
        <v>1070</v>
      </c>
      <c r="B1076" s="26">
        <v>22639</v>
      </c>
      <c r="C1076" s="27">
        <v>44826</v>
      </c>
      <c r="D1076" s="28">
        <v>0.71596064814814808</v>
      </c>
      <c r="E1076" s="29" t="s">
        <v>387</v>
      </c>
      <c r="F1076" s="30" t="s">
        <v>106</v>
      </c>
      <c r="G1076" s="31">
        <v>51320</v>
      </c>
      <c r="H1076" s="31">
        <v>16850</v>
      </c>
      <c r="I1076" s="19">
        <f t="shared" si="151"/>
        <v>34470</v>
      </c>
      <c r="J1076" s="20">
        <f t="shared" si="157"/>
        <v>192800</v>
      </c>
      <c r="K1076" s="30" t="s">
        <v>69</v>
      </c>
      <c r="L1076" s="32" t="s">
        <v>193</v>
      </c>
      <c r="M1076" s="33">
        <v>40</v>
      </c>
      <c r="N1076" s="55" t="str">
        <f t="shared" si="159"/>
        <v>T_C</v>
      </c>
      <c r="O1076" s="34">
        <v>3525886</v>
      </c>
      <c r="P1076" s="27">
        <v>44827</v>
      </c>
      <c r="Q1076" s="36">
        <v>0.5708333333333333</v>
      </c>
      <c r="R1076" s="37">
        <v>51300</v>
      </c>
      <c r="S1076" s="37">
        <v>16700</v>
      </c>
      <c r="T1076" s="21">
        <f t="shared" si="152"/>
        <v>34600</v>
      </c>
      <c r="U1076" s="22">
        <f t="shared" si="158"/>
        <v>192320</v>
      </c>
      <c r="V1076" s="117" t="s">
        <v>158</v>
      </c>
      <c r="W1076" s="118" t="s">
        <v>102</v>
      </c>
      <c r="X1076" s="23">
        <f t="shared" si="153"/>
        <v>130</v>
      </c>
      <c r="Y1076" s="24">
        <f t="shared" si="154"/>
        <v>3.7713954163040323E-3</v>
      </c>
      <c r="Z1076" s="25" t="str">
        <f t="shared" si="155"/>
        <v>Descargado</v>
      </c>
      <c r="AA1076" s="25">
        <f t="shared" ca="1" si="156"/>
        <v>0.85487268518045312</v>
      </c>
      <c r="AB1076" s="52"/>
    </row>
    <row r="1077" spans="1:28" x14ac:dyDescent="0.25">
      <c r="A1077" s="12">
        <v>1071</v>
      </c>
      <c r="B1077" s="26">
        <v>22646</v>
      </c>
      <c r="C1077" s="27">
        <v>44826</v>
      </c>
      <c r="D1077" s="28">
        <v>0.73008101851851848</v>
      </c>
      <c r="E1077" s="29" t="s">
        <v>338</v>
      </c>
      <c r="F1077" s="30" t="s">
        <v>106</v>
      </c>
      <c r="G1077" s="31">
        <v>52460</v>
      </c>
      <c r="H1077" s="31">
        <v>17530</v>
      </c>
      <c r="I1077" s="19">
        <f t="shared" si="151"/>
        <v>34930</v>
      </c>
      <c r="J1077" s="20">
        <f t="shared" si="157"/>
        <v>227730</v>
      </c>
      <c r="K1077" s="30" t="s">
        <v>55</v>
      </c>
      <c r="L1077" s="32" t="s">
        <v>193</v>
      </c>
      <c r="M1077" s="33">
        <v>43</v>
      </c>
      <c r="N1077" s="55" t="str">
        <f t="shared" si="159"/>
        <v>T_A</v>
      </c>
      <c r="O1077" s="34">
        <v>3525873</v>
      </c>
      <c r="P1077" s="27">
        <v>44827</v>
      </c>
      <c r="Q1077" s="36">
        <v>0.48402777777777778</v>
      </c>
      <c r="R1077" s="37">
        <v>52580</v>
      </c>
      <c r="S1077" s="37">
        <v>17570</v>
      </c>
      <c r="T1077" s="21">
        <f t="shared" si="152"/>
        <v>35010</v>
      </c>
      <c r="U1077" s="22">
        <f t="shared" si="158"/>
        <v>227330</v>
      </c>
      <c r="V1077" s="117" t="s">
        <v>157</v>
      </c>
      <c r="W1077" s="118" t="s">
        <v>102</v>
      </c>
      <c r="X1077" s="23">
        <f t="shared" si="153"/>
        <v>80</v>
      </c>
      <c r="Y1077" s="24">
        <f t="shared" si="154"/>
        <v>2.290294875465216E-3</v>
      </c>
      <c r="Z1077" s="25" t="str">
        <f t="shared" si="155"/>
        <v>Descargado</v>
      </c>
      <c r="AA1077" s="25">
        <f t="shared" ca="1" si="156"/>
        <v>0.75394675925781485</v>
      </c>
      <c r="AB1077" s="52"/>
    </row>
    <row r="1078" spans="1:28" x14ac:dyDescent="0.25">
      <c r="A1078" s="12">
        <v>1072</v>
      </c>
      <c r="B1078" s="26">
        <v>22662</v>
      </c>
      <c r="C1078" s="27">
        <v>44826</v>
      </c>
      <c r="D1078" s="28">
        <v>0.78780092592592599</v>
      </c>
      <c r="E1078" s="29" t="s">
        <v>386</v>
      </c>
      <c r="F1078" s="30" t="s">
        <v>106</v>
      </c>
      <c r="G1078" s="31">
        <v>51220</v>
      </c>
      <c r="H1078" s="31">
        <v>17600</v>
      </c>
      <c r="I1078" s="19">
        <f t="shared" si="151"/>
        <v>33620</v>
      </c>
      <c r="J1078" s="20">
        <f t="shared" si="157"/>
        <v>261350</v>
      </c>
      <c r="K1078" s="30" t="s">
        <v>69</v>
      </c>
      <c r="L1078" s="32" t="s">
        <v>193</v>
      </c>
      <c r="M1078" s="33">
        <v>40</v>
      </c>
      <c r="N1078" s="55" t="str">
        <f t="shared" si="159"/>
        <v>T_C</v>
      </c>
      <c r="O1078" s="34">
        <v>3525871</v>
      </c>
      <c r="P1078" s="27">
        <v>44827</v>
      </c>
      <c r="Q1078" s="36">
        <v>0.47847222222222219</v>
      </c>
      <c r="R1078" s="37">
        <v>51360</v>
      </c>
      <c r="S1078" s="37">
        <v>17570</v>
      </c>
      <c r="T1078" s="21">
        <f t="shared" si="152"/>
        <v>33790</v>
      </c>
      <c r="U1078" s="22">
        <f t="shared" si="158"/>
        <v>261120</v>
      </c>
      <c r="V1078" s="117" t="s">
        <v>158</v>
      </c>
      <c r="W1078" s="118" t="s">
        <v>102</v>
      </c>
      <c r="X1078" s="23">
        <f t="shared" si="153"/>
        <v>170</v>
      </c>
      <c r="Y1078" s="24">
        <f t="shared" si="154"/>
        <v>5.0565139797739437E-3</v>
      </c>
      <c r="Z1078" s="25" t="str">
        <f t="shared" si="155"/>
        <v>Descargado</v>
      </c>
      <c r="AA1078" s="25">
        <f t="shared" ca="1" si="156"/>
        <v>0.69067129629547708</v>
      </c>
      <c r="AB1078" s="52"/>
    </row>
    <row r="1079" spans="1:28" x14ac:dyDescent="0.25">
      <c r="A1079" s="12">
        <v>1073</v>
      </c>
      <c r="B1079" s="26">
        <v>22669</v>
      </c>
      <c r="C1079" s="27">
        <v>44826</v>
      </c>
      <c r="D1079" s="28">
        <v>0.82798611111111109</v>
      </c>
      <c r="E1079" s="29" t="s">
        <v>242</v>
      </c>
      <c r="F1079" s="30" t="s">
        <v>106</v>
      </c>
      <c r="G1079" s="31">
        <v>52120</v>
      </c>
      <c r="H1079" s="31">
        <v>17390</v>
      </c>
      <c r="I1079" s="19">
        <f t="shared" si="151"/>
        <v>34730</v>
      </c>
      <c r="J1079" s="20">
        <f t="shared" si="157"/>
        <v>296080</v>
      </c>
      <c r="K1079" s="30" t="s">
        <v>55</v>
      </c>
      <c r="L1079" s="32" t="s">
        <v>25</v>
      </c>
      <c r="M1079" s="33">
        <v>43</v>
      </c>
      <c r="N1079" s="55" t="str">
        <f t="shared" si="159"/>
        <v>T_A</v>
      </c>
      <c r="O1079" s="34">
        <v>3525858</v>
      </c>
      <c r="P1079" s="27">
        <v>44827</v>
      </c>
      <c r="Q1079" s="36">
        <v>0.55069444444444449</v>
      </c>
      <c r="R1079" s="37">
        <v>51940</v>
      </c>
      <c r="S1079" s="37">
        <v>17220</v>
      </c>
      <c r="T1079" s="21">
        <f t="shared" si="152"/>
        <v>34720</v>
      </c>
      <c r="U1079" s="22">
        <f t="shared" si="158"/>
        <v>295840</v>
      </c>
      <c r="V1079" s="117" t="s">
        <v>157</v>
      </c>
      <c r="W1079" s="118" t="s">
        <v>102</v>
      </c>
      <c r="X1079" s="23">
        <f t="shared" si="153"/>
        <v>-10</v>
      </c>
      <c r="Y1079" s="24">
        <f t="shared" si="154"/>
        <v>-2.8793550244745177E-4</v>
      </c>
      <c r="Z1079" s="25" t="str">
        <f t="shared" si="155"/>
        <v>Descargado</v>
      </c>
      <c r="AA1079" s="25">
        <f t="shared" ca="1" si="156"/>
        <v>0.7227083333345945</v>
      </c>
      <c r="AB1079" s="52"/>
    </row>
    <row r="1080" spans="1:28" x14ac:dyDescent="0.25">
      <c r="A1080" s="12">
        <v>1074</v>
      </c>
      <c r="B1080" s="26">
        <v>22670</v>
      </c>
      <c r="C1080" s="27">
        <v>44826</v>
      </c>
      <c r="D1080" s="28">
        <v>0.84972222222222227</v>
      </c>
      <c r="E1080" s="29" t="s">
        <v>204</v>
      </c>
      <c r="F1080" s="30" t="s">
        <v>106</v>
      </c>
      <c r="G1080" s="31">
        <v>48040</v>
      </c>
      <c r="H1080" s="31">
        <v>17940</v>
      </c>
      <c r="I1080" s="19">
        <f t="shared" si="151"/>
        <v>30100</v>
      </c>
      <c r="J1080" s="20">
        <f t="shared" si="157"/>
        <v>326180</v>
      </c>
      <c r="K1080" s="30" t="s">
        <v>55</v>
      </c>
      <c r="L1080" s="32" t="s">
        <v>32</v>
      </c>
      <c r="M1080" s="33">
        <v>43</v>
      </c>
      <c r="N1080" s="55" t="str">
        <f t="shared" si="159"/>
        <v>T_A</v>
      </c>
      <c r="O1080" s="34">
        <v>3525895</v>
      </c>
      <c r="P1080" s="27">
        <v>44827</v>
      </c>
      <c r="Q1080" s="36">
        <v>0.60902777777777783</v>
      </c>
      <c r="R1080" s="37">
        <v>47940</v>
      </c>
      <c r="S1080" s="37">
        <v>17870</v>
      </c>
      <c r="T1080" s="21">
        <f t="shared" si="152"/>
        <v>30070</v>
      </c>
      <c r="U1080" s="22">
        <f t="shared" si="158"/>
        <v>325910</v>
      </c>
      <c r="V1080" s="117" t="s">
        <v>157</v>
      </c>
      <c r="W1080" s="118" t="s">
        <v>102</v>
      </c>
      <c r="X1080" s="23">
        <f t="shared" si="153"/>
        <v>-30</v>
      </c>
      <c r="Y1080" s="24">
        <f t="shared" si="154"/>
        <v>-9.9667774086378727E-4</v>
      </c>
      <c r="Z1080" s="25" t="str">
        <f t="shared" si="155"/>
        <v>Descargado</v>
      </c>
      <c r="AA1080" s="25">
        <f t="shared" ca="1" si="156"/>
        <v>0.75930555555532919</v>
      </c>
      <c r="AB1080" s="52"/>
    </row>
    <row r="1081" spans="1:28" x14ac:dyDescent="0.25">
      <c r="A1081" s="12">
        <v>1075</v>
      </c>
      <c r="B1081" s="26">
        <v>22671</v>
      </c>
      <c r="C1081" s="27">
        <v>44826</v>
      </c>
      <c r="D1081" s="28">
        <v>0.84488425925925925</v>
      </c>
      <c r="E1081" s="29" t="s">
        <v>202</v>
      </c>
      <c r="F1081" s="30" t="s">
        <v>106</v>
      </c>
      <c r="G1081" s="31">
        <v>48760</v>
      </c>
      <c r="H1081" s="31">
        <v>17460</v>
      </c>
      <c r="I1081" s="19">
        <f t="shared" si="151"/>
        <v>31300</v>
      </c>
      <c r="J1081" s="20">
        <f t="shared" si="157"/>
        <v>357480</v>
      </c>
      <c r="K1081" s="30" t="s">
        <v>69</v>
      </c>
      <c r="L1081" s="32" t="s">
        <v>32</v>
      </c>
      <c r="M1081" s="33">
        <v>40</v>
      </c>
      <c r="N1081" s="55" t="str">
        <f t="shared" si="159"/>
        <v>T_C</v>
      </c>
      <c r="O1081" s="34">
        <v>3525903</v>
      </c>
      <c r="P1081" s="27">
        <v>44827</v>
      </c>
      <c r="Q1081" s="36">
        <v>0.6333333333333333</v>
      </c>
      <c r="R1081" s="37">
        <v>48500</v>
      </c>
      <c r="S1081" s="37">
        <v>17360</v>
      </c>
      <c r="T1081" s="21">
        <f t="shared" si="152"/>
        <v>31140</v>
      </c>
      <c r="U1081" s="22">
        <f t="shared" si="158"/>
        <v>357050</v>
      </c>
      <c r="V1081" s="117" t="s">
        <v>158</v>
      </c>
      <c r="W1081" s="118" t="s">
        <v>102</v>
      </c>
      <c r="X1081" s="23">
        <f t="shared" si="153"/>
        <v>-160</v>
      </c>
      <c r="Y1081" s="24">
        <f t="shared" si="154"/>
        <v>-5.111821086261981E-3</v>
      </c>
      <c r="Z1081" s="25" t="str">
        <f t="shared" si="155"/>
        <v>Descargado</v>
      </c>
      <c r="AA1081" s="25">
        <f t="shared" ca="1" si="156"/>
        <v>0.78844907406892162</v>
      </c>
      <c r="AB1081" s="52"/>
    </row>
    <row r="1082" spans="1:28" x14ac:dyDescent="0.25">
      <c r="A1082" s="12">
        <v>1076</v>
      </c>
      <c r="B1082" s="26">
        <v>22672</v>
      </c>
      <c r="C1082" s="27">
        <v>44826</v>
      </c>
      <c r="D1082" s="28">
        <v>0.86276620370370372</v>
      </c>
      <c r="E1082" s="29" t="s">
        <v>383</v>
      </c>
      <c r="F1082" s="30" t="s">
        <v>106</v>
      </c>
      <c r="G1082" s="31">
        <v>51920</v>
      </c>
      <c r="H1082" s="31">
        <v>17790</v>
      </c>
      <c r="I1082" s="19">
        <f t="shared" si="151"/>
        <v>34130</v>
      </c>
      <c r="J1082" s="20">
        <f t="shared" si="157"/>
        <v>391610</v>
      </c>
      <c r="K1082" s="30" t="s">
        <v>55</v>
      </c>
      <c r="L1082" s="32" t="s">
        <v>25</v>
      </c>
      <c r="M1082" s="33">
        <v>43</v>
      </c>
      <c r="N1082" s="55" t="str">
        <f t="shared" si="159"/>
        <v>T_A</v>
      </c>
      <c r="O1082" s="34">
        <v>3525859</v>
      </c>
      <c r="P1082" s="27">
        <v>44827</v>
      </c>
      <c r="Q1082" s="36">
        <v>0.61111111111111105</v>
      </c>
      <c r="R1082" s="37">
        <v>51720</v>
      </c>
      <c r="S1082" s="37">
        <v>17630</v>
      </c>
      <c r="T1082" s="21">
        <f t="shared" si="152"/>
        <v>34090</v>
      </c>
      <c r="U1082" s="22">
        <f t="shared" si="158"/>
        <v>391140</v>
      </c>
      <c r="V1082" s="117" t="s">
        <v>157</v>
      </c>
      <c r="W1082" s="118" t="s">
        <v>102</v>
      </c>
      <c r="X1082" s="23">
        <f t="shared" si="153"/>
        <v>-40</v>
      </c>
      <c r="Y1082" s="24">
        <f t="shared" si="154"/>
        <v>-1.1719894520949312E-3</v>
      </c>
      <c r="Z1082" s="25" t="str">
        <f t="shared" si="155"/>
        <v>Descargado</v>
      </c>
      <c r="AA1082" s="25">
        <f t="shared" ca="1" si="156"/>
        <v>0.74834490740613546</v>
      </c>
      <c r="AB1082" s="52"/>
    </row>
    <row r="1083" spans="1:28" x14ac:dyDescent="0.25">
      <c r="A1083" s="12">
        <v>1077</v>
      </c>
      <c r="B1083" s="26">
        <v>22673</v>
      </c>
      <c r="C1083" s="27">
        <v>44826</v>
      </c>
      <c r="D1083" s="28">
        <v>0.85572916666666676</v>
      </c>
      <c r="E1083" s="29" t="s">
        <v>312</v>
      </c>
      <c r="F1083" s="30" t="s">
        <v>106</v>
      </c>
      <c r="G1083" s="31">
        <v>51900</v>
      </c>
      <c r="H1083" s="31">
        <v>18040</v>
      </c>
      <c r="I1083" s="19">
        <f t="shared" si="151"/>
        <v>33860</v>
      </c>
      <c r="J1083" s="20">
        <f t="shared" si="157"/>
        <v>425470</v>
      </c>
      <c r="K1083" s="30" t="s">
        <v>69</v>
      </c>
      <c r="L1083" s="32" t="s">
        <v>193</v>
      </c>
      <c r="M1083" s="33">
        <v>40</v>
      </c>
      <c r="N1083" s="55" t="str">
        <f t="shared" si="159"/>
        <v>T_C</v>
      </c>
      <c r="O1083" s="34">
        <v>3525885</v>
      </c>
      <c r="P1083" s="27">
        <v>44827</v>
      </c>
      <c r="Q1083" s="36">
        <v>0.56458333333333333</v>
      </c>
      <c r="R1083" s="37">
        <v>51900</v>
      </c>
      <c r="S1083" s="37">
        <v>17910</v>
      </c>
      <c r="T1083" s="21">
        <f t="shared" si="152"/>
        <v>33990</v>
      </c>
      <c r="U1083" s="22">
        <f t="shared" si="158"/>
        <v>425130</v>
      </c>
      <c r="V1083" s="117" t="s">
        <v>158</v>
      </c>
      <c r="W1083" s="118" t="s">
        <v>102</v>
      </c>
      <c r="X1083" s="23">
        <f t="shared" si="153"/>
        <v>130</v>
      </c>
      <c r="Y1083" s="24">
        <f t="shared" si="154"/>
        <v>3.8393384524512699E-3</v>
      </c>
      <c r="Z1083" s="25" t="str">
        <f t="shared" si="155"/>
        <v>Descargado</v>
      </c>
      <c r="AA1083" s="25">
        <f t="shared" ca="1" si="156"/>
        <v>0.70885416666715173</v>
      </c>
      <c r="AB1083" s="52"/>
    </row>
    <row r="1084" spans="1:28" x14ac:dyDescent="0.25">
      <c r="A1084" s="12">
        <v>1078</v>
      </c>
      <c r="B1084" s="26">
        <v>22674</v>
      </c>
      <c r="C1084" s="27">
        <v>44826</v>
      </c>
      <c r="D1084" s="28">
        <v>0.85950231481481476</v>
      </c>
      <c r="E1084" s="29" t="s">
        <v>173</v>
      </c>
      <c r="F1084" s="30" t="s">
        <v>106</v>
      </c>
      <c r="G1084" s="31">
        <v>48500</v>
      </c>
      <c r="H1084" s="31">
        <v>18030</v>
      </c>
      <c r="I1084" s="19">
        <f t="shared" si="151"/>
        <v>30470</v>
      </c>
      <c r="J1084" s="20">
        <f t="shared" si="157"/>
        <v>455940</v>
      </c>
      <c r="K1084" s="30" t="s">
        <v>69</v>
      </c>
      <c r="L1084" s="32" t="s">
        <v>32</v>
      </c>
      <c r="M1084" s="33">
        <v>40</v>
      </c>
      <c r="N1084" s="55" t="str">
        <f t="shared" si="159"/>
        <v>T_C</v>
      </c>
      <c r="O1084" s="34">
        <v>3525890</v>
      </c>
      <c r="P1084" s="27">
        <v>44827</v>
      </c>
      <c r="Q1084" s="36">
        <v>0.58402777777777781</v>
      </c>
      <c r="R1084" s="37">
        <v>48320</v>
      </c>
      <c r="S1084" s="37">
        <v>17890</v>
      </c>
      <c r="T1084" s="21">
        <f t="shared" si="152"/>
        <v>30430</v>
      </c>
      <c r="U1084" s="22">
        <f t="shared" si="158"/>
        <v>455560</v>
      </c>
      <c r="V1084" s="117" t="s">
        <v>158</v>
      </c>
      <c r="W1084" s="118" t="s">
        <v>102</v>
      </c>
      <c r="X1084" s="23">
        <f t="shared" si="153"/>
        <v>-40</v>
      </c>
      <c r="Y1084" s="24">
        <f t="shared" si="154"/>
        <v>-1.3127666557269445E-3</v>
      </c>
      <c r="Z1084" s="25" t="str">
        <f t="shared" si="155"/>
        <v>Descargado</v>
      </c>
      <c r="AA1084" s="25">
        <f t="shared" ca="1" si="156"/>
        <v>0.72452546295971842</v>
      </c>
      <c r="AB1084" s="52"/>
    </row>
    <row r="1085" spans="1:28" x14ac:dyDescent="0.25">
      <c r="A1085" s="12">
        <v>1079</v>
      </c>
      <c r="B1085" s="26">
        <v>22675</v>
      </c>
      <c r="C1085" s="27">
        <v>44826</v>
      </c>
      <c r="D1085" s="28">
        <v>0.86422453703703705</v>
      </c>
      <c r="E1085" s="29" t="s">
        <v>163</v>
      </c>
      <c r="F1085" s="30" t="s">
        <v>106</v>
      </c>
      <c r="G1085" s="31">
        <v>48540</v>
      </c>
      <c r="H1085" s="31">
        <v>17280</v>
      </c>
      <c r="I1085" s="19">
        <f t="shared" si="151"/>
        <v>31260</v>
      </c>
      <c r="J1085" s="20">
        <f t="shared" si="157"/>
        <v>487200</v>
      </c>
      <c r="K1085" s="30" t="s">
        <v>69</v>
      </c>
      <c r="L1085" s="32" t="s">
        <v>32</v>
      </c>
      <c r="M1085" s="33">
        <v>40</v>
      </c>
      <c r="N1085" s="55" t="str">
        <f t="shared" si="159"/>
        <v>T_C</v>
      </c>
      <c r="O1085" s="34">
        <v>3525907</v>
      </c>
      <c r="P1085" s="27">
        <v>44827</v>
      </c>
      <c r="Q1085" s="36">
        <v>0.64236111111111105</v>
      </c>
      <c r="R1085" s="37">
        <v>48300</v>
      </c>
      <c r="S1085" s="37">
        <v>17020</v>
      </c>
      <c r="T1085" s="21">
        <f t="shared" si="152"/>
        <v>31280</v>
      </c>
      <c r="U1085" s="22">
        <f t="shared" si="158"/>
        <v>486840</v>
      </c>
      <c r="V1085" s="117" t="s">
        <v>158</v>
      </c>
      <c r="W1085" s="118" t="s">
        <v>102</v>
      </c>
      <c r="X1085" s="23">
        <f t="shared" si="153"/>
        <v>20</v>
      </c>
      <c r="Y1085" s="24">
        <f t="shared" si="154"/>
        <v>6.3979526551503517E-4</v>
      </c>
      <c r="Z1085" s="25" t="str">
        <f t="shared" si="155"/>
        <v>Descargado</v>
      </c>
      <c r="AA1085" s="25">
        <f t="shared" ca="1" si="156"/>
        <v>0.77813657407386927</v>
      </c>
      <c r="AB1085" s="52"/>
    </row>
    <row r="1086" spans="1:28" x14ac:dyDescent="0.25">
      <c r="A1086" s="12">
        <v>1080</v>
      </c>
      <c r="B1086" s="26">
        <v>22677</v>
      </c>
      <c r="C1086" s="27">
        <v>44826</v>
      </c>
      <c r="D1086" s="28">
        <v>0.87701388888888887</v>
      </c>
      <c r="E1086" s="29" t="s">
        <v>192</v>
      </c>
      <c r="F1086" s="30" t="s">
        <v>106</v>
      </c>
      <c r="G1086" s="31">
        <v>52080</v>
      </c>
      <c r="H1086" s="31">
        <v>17320</v>
      </c>
      <c r="I1086" s="19">
        <f t="shared" si="151"/>
        <v>34760</v>
      </c>
      <c r="J1086" s="20">
        <f t="shared" si="157"/>
        <v>521960</v>
      </c>
      <c r="K1086" s="30" t="s">
        <v>69</v>
      </c>
      <c r="L1086" s="32" t="s">
        <v>193</v>
      </c>
      <c r="M1086" s="33">
        <v>40</v>
      </c>
      <c r="N1086" s="55" t="str">
        <f t="shared" si="159"/>
        <v>T_C</v>
      </c>
      <c r="O1086" s="34">
        <v>3525897</v>
      </c>
      <c r="P1086" s="27">
        <v>44827</v>
      </c>
      <c r="Q1086" s="36">
        <v>0.61458333333333337</v>
      </c>
      <c r="R1086" s="37">
        <v>52080</v>
      </c>
      <c r="S1086" s="37">
        <v>17340</v>
      </c>
      <c r="T1086" s="21">
        <f t="shared" si="152"/>
        <v>34740</v>
      </c>
      <c r="U1086" s="22">
        <f t="shared" si="158"/>
        <v>521580</v>
      </c>
      <c r="V1086" s="117" t="s">
        <v>158</v>
      </c>
      <c r="W1086" s="118" t="s">
        <v>102</v>
      </c>
      <c r="X1086" s="23">
        <f t="shared" si="153"/>
        <v>-20</v>
      </c>
      <c r="Y1086" s="24">
        <f t="shared" si="154"/>
        <v>-5.7537399309551208E-4</v>
      </c>
      <c r="Z1086" s="25" t="str">
        <f t="shared" si="155"/>
        <v>Descargado</v>
      </c>
      <c r="AA1086" s="25">
        <f t="shared" ca="1" si="156"/>
        <v>0.73756944444903638</v>
      </c>
      <c r="AB1086" s="52"/>
    </row>
    <row r="1087" spans="1:28" x14ac:dyDescent="0.25">
      <c r="A1087" s="12">
        <v>1081</v>
      </c>
      <c r="B1087" s="26">
        <v>22678</v>
      </c>
      <c r="C1087" s="27">
        <v>44826</v>
      </c>
      <c r="D1087" s="28">
        <v>0.89781250000000001</v>
      </c>
      <c r="E1087" s="29" t="s">
        <v>200</v>
      </c>
      <c r="F1087" s="30" t="s">
        <v>106</v>
      </c>
      <c r="G1087" s="31">
        <v>48660</v>
      </c>
      <c r="H1087" s="31">
        <v>17940</v>
      </c>
      <c r="I1087" s="19">
        <f t="shared" si="151"/>
        <v>30720</v>
      </c>
      <c r="J1087" s="20">
        <f t="shared" si="157"/>
        <v>552680</v>
      </c>
      <c r="K1087" s="30" t="s">
        <v>55</v>
      </c>
      <c r="L1087" s="32" t="s">
        <v>32</v>
      </c>
      <c r="M1087" s="33">
        <v>43</v>
      </c>
      <c r="N1087" s="55" t="str">
        <f t="shared" si="159"/>
        <v>T_A</v>
      </c>
      <c r="O1087" s="34">
        <v>3525894</v>
      </c>
      <c r="P1087" s="27">
        <v>44827</v>
      </c>
      <c r="Q1087" s="36">
        <v>0.59930555555555554</v>
      </c>
      <c r="R1087" s="37">
        <v>48520</v>
      </c>
      <c r="S1087" s="37">
        <v>17800</v>
      </c>
      <c r="T1087" s="21">
        <f t="shared" si="152"/>
        <v>30720</v>
      </c>
      <c r="U1087" s="22">
        <f t="shared" si="158"/>
        <v>552300</v>
      </c>
      <c r="V1087" s="117" t="s">
        <v>157</v>
      </c>
      <c r="W1087" s="118" t="s">
        <v>102</v>
      </c>
      <c r="X1087" s="23">
        <f t="shared" si="153"/>
        <v>1.0000000000000001E-5</v>
      </c>
      <c r="Y1087" s="24">
        <f t="shared" si="154"/>
        <v>0</v>
      </c>
      <c r="Z1087" s="25" t="str">
        <f t="shared" si="155"/>
        <v>Descargado</v>
      </c>
      <c r="AA1087" s="25">
        <f t="shared" ca="1" si="156"/>
        <v>0.70149305555969477</v>
      </c>
      <c r="AB1087" s="52"/>
    </row>
    <row r="1088" spans="1:28" x14ac:dyDescent="0.25">
      <c r="A1088" s="12">
        <v>1082</v>
      </c>
      <c r="B1088" s="26">
        <v>22679</v>
      </c>
      <c r="C1088" s="27">
        <v>44826</v>
      </c>
      <c r="D1088" s="28">
        <v>0.88839120370370372</v>
      </c>
      <c r="E1088" s="29" t="s">
        <v>140</v>
      </c>
      <c r="F1088" s="30" t="s">
        <v>106</v>
      </c>
      <c r="G1088" s="31">
        <v>51880</v>
      </c>
      <c r="H1088" s="31">
        <v>17580</v>
      </c>
      <c r="I1088" s="19">
        <f t="shared" si="151"/>
        <v>34300</v>
      </c>
      <c r="J1088" s="20">
        <f t="shared" si="157"/>
        <v>586980</v>
      </c>
      <c r="K1088" s="30" t="s">
        <v>69</v>
      </c>
      <c r="L1088" s="32" t="s">
        <v>33</v>
      </c>
      <c r="M1088" s="33">
        <v>40</v>
      </c>
      <c r="N1088" s="55" t="str">
        <f t="shared" si="159"/>
        <v>T_C</v>
      </c>
      <c r="O1088" s="34">
        <v>3525932</v>
      </c>
      <c r="P1088" s="27">
        <v>44827</v>
      </c>
      <c r="Q1088" s="36">
        <v>0.72222222222222221</v>
      </c>
      <c r="R1088" s="37">
        <v>51720</v>
      </c>
      <c r="S1088" s="37">
        <v>17390</v>
      </c>
      <c r="T1088" s="21">
        <f t="shared" si="152"/>
        <v>34330</v>
      </c>
      <c r="U1088" s="22">
        <f t="shared" si="158"/>
        <v>586630</v>
      </c>
      <c r="V1088" s="117" t="s">
        <v>158</v>
      </c>
      <c r="W1088" s="118" t="s">
        <v>102</v>
      </c>
      <c r="X1088" s="23">
        <f t="shared" si="153"/>
        <v>30</v>
      </c>
      <c r="Y1088" s="24">
        <f t="shared" si="154"/>
        <v>8.7463556851311952E-4</v>
      </c>
      <c r="Z1088" s="25" t="str">
        <f t="shared" si="155"/>
        <v>Descargado</v>
      </c>
      <c r="AA1088" s="25">
        <f t="shared" ca="1" si="156"/>
        <v>0.83383101851359243</v>
      </c>
      <c r="AB1088" s="52"/>
    </row>
    <row r="1089" spans="1:28" x14ac:dyDescent="0.25">
      <c r="A1089" s="12">
        <v>1083</v>
      </c>
      <c r="B1089" s="26">
        <v>22680</v>
      </c>
      <c r="C1089" s="27">
        <v>44826</v>
      </c>
      <c r="D1089" s="28">
        <v>0.89998842592592598</v>
      </c>
      <c r="E1089" s="29" t="s">
        <v>388</v>
      </c>
      <c r="F1089" s="30" t="s">
        <v>106</v>
      </c>
      <c r="G1089" s="31">
        <v>50140</v>
      </c>
      <c r="H1089" s="31">
        <v>16790</v>
      </c>
      <c r="I1089" s="19">
        <f t="shared" si="151"/>
        <v>33350</v>
      </c>
      <c r="J1089" s="20">
        <f t="shared" si="157"/>
        <v>620330</v>
      </c>
      <c r="K1089" s="30" t="s">
        <v>69</v>
      </c>
      <c r="L1089" s="32" t="s">
        <v>33</v>
      </c>
      <c r="M1089" s="33">
        <v>40</v>
      </c>
      <c r="N1089" s="55" t="str">
        <f t="shared" si="159"/>
        <v>T_C</v>
      </c>
      <c r="O1089" s="34">
        <v>3525889</v>
      </c>
      <c r="P1089" s="27">
        <v>44827</v>
      </c>
      <c r="Q1089" s="36">
        <v>0.57916666666666672</v>
      </c>
      <c r="R1089" s="37">
        <v>50300</v>
      </c>
      <c r="S1089" s="37">
        <v>16880</v>
      </c>
      <c r="T1089" s="21">
        <f t="shared" si="152"/>
        <v>33420</v>
      </c>
      <c r="U1089" s="22">
        <f t="shared" si="158"/>
        <v>620050</v>
      </c>
      <c r="V1089" s="117" t="s">
        <v>158</v>
      </c>
      <c r="W1089" s="118" t="s">
        <v>102</v>
      </c>
      <c r="X1089" s="23">
        <f t="shared" si="153"/>
        <v>70</v>
      </c>
      <c r="Y1089" s="24">
        <f t="shared" si="154"/>
        <v>2.098950524737631E-3</v>
      </c>
      <c r="Z1089" s="25" t="str">
        <f t="shared" si="155"/>
        <v>Descargado</v>
      </c>
      <c r="AA1089" s="25">
        <f t="shared" ca="1" si="156"/>
        <v>0.67917824074538657</v>
      </c>
      <c r="AB1089" s="52"/>
    </row>
    <row r="1090" spans="1:28" x14ac:dyDescent="0.25">
      <c r="A1090" s="12">
        <v>1084</v>
      </c>
      <c r="B1090" s="26">
        <v>22681</v>
      </c>
      <c r="C1090" s="27">
        <v>44826</v>
      </c>
      <c r="D1090" s="28">
        <v>0.91180555555555554</v>
      </c>
      <c r="E1090" s="29" t="s">
        <v>166</v>
      </c>
      <c r="F1090" s="30" t="s">
        <v>106</v>
      </c>
      <c r="G1090" s="31">
        <v>48820</v>
      </c>
      <c r="H1090" s="31">
        <v>17430</v>
      </c>
      <c r="I1090" s="19">
        <f t="shared" si="151"/>
        <v>31390</v>
      </c>
      <c r="J1090" s="20">
        <f t="shared" si="157"/>
        <v>651720</v>
      </c>
      <c r="K1090" s="30" t="s">
        <v>55</v>
      </c>
      <c r="L1090" s="32" t="s">
        <v>32</v>
      </c>
      <c r="M1090" s="33">
        <v>43</v>
      </c>
      <c r="N1090" s="55" t="str">
        <f t="shared" si="159"/>
        <v>T_A</v>
      </c>
      <c r="O1090" s="34">
        <v>3525905</v>
      </c>
      <c r="P1090" s="27">
        <v>44827</v>
      </c>
      <c r="Q1090" s="36">
        <v>0.64722222222222225</v>
      </c>
      <c r="R1090" s="37">
        <v>48720</v>
      </c>
      <c r="S1090" s="37">
        <v>17280</v>
      </c>
      <c r="T1090" s="21">
        <f t="shared" si="152"/>
        <v>31440</v>
      </c>
      <c r="U1090" s="22">
        <f t="shared" si="158"/>
        <v>651490</v>
      </c>
      <c r="V1090" s="117" t="s">
        <v>157</v>
      </c>
      <c r="W1090" s="118" t="s">
        <v>102</v>
      </c>
      <c r="X1090" s="23">
        <f t="shared" si="153"/>
        <v>50</v>
      </c>
      <c r="Y1090" s="24">
        <f t="shared" si="154"/>
        <v>1.5928639694170119E-3</v>
      </c>
      <c r="Z1090" s="25" t="str">
        <f t="shared" si="155"/>
        <v>Descargado</v>
      </c>
      <c r="AA1090" s="25">
        <f t="shared" ca="1" si="156"/>
        <v>0.73541666666278616</v>
      </c>
      <c r="AB1090" s="52"/>
    </row>
    <row r="1091" spans="1:28" x14ac:dyDescent="0.25">
      <c r="A1091" s="12">
        <v>1085</v>
      </c>
      <c r="B1091" s="26">
        <v>22682</v>
      </c>
      <c r="C1091" s="27">
        <v>44826</v>
      </c>
      <c r="D1091" s="28">
        <v>0.92552083333333324</v>
      </c>
      <c r="E1091" s="29" t="s">
        <v>268</v>
      </c>
      <c r="F1091" s="30" t="s">
        <v>106</v>
      </c>
      <c r="G1091" s="31">
        <v>52180</v>
      </c>
      <c r="H1091" s="31">
        <v>18590</v>
      </c>
      <c r="I1091" s="19">
        <f t="shared" si="151"/>
        <v>33590</v>
      </c>
      <c r="J1091" s="20">
        <f t="shared" si="157"/>
        <v>685310</v>
      </c>
      <c r="K1091" s="30" t="s">
        <v>55</v>
      </c>
      <c r="L1091" s="32" t="s">
        <v>25</v>
      </c>
      <c r="M1091" s="33">
        <v>43</v>
      </c>
      <c r="N1091" s="55" t="str">
        <f t="shared" si="159"/>
        <v>T_A</v>
      </c>
      <c r="O1091" s="34">
        <v>3525865</v>
      </c>
      <c r="P1091" s="27">
        <v>44827</v>
      </c>
      <c r="Q1091" s="36">
        <v>0.4604166666666667</v>
      </c>
      <c r="R1091" s="37">
        <v>52060</v>
      </c>
      <c r="S1091" s="37">
        <v>18490</v>
      </c>
      <c r="T1091" s="21">
        <f t="shared" si="152"/>
        <v>33570</v>
      </c>
      <c r="U1091" s="22">
        <f t="shared" si="158"/>
        <v>685060</v>
      </c>
      <c r="V1091" s="117" t="s">
        <v>157</v>
      </c>
      <c r="W1091" s="118" t="s">
        <v>102</v>
      </c>
      <c r="X1091" s="23">
        <f t="shared" si="153"/>
        <v>-20</v>
      </c>
      <c r="Y1091" s="24">
        <f t="shared" si="154"/>
        <v>-5.9541530217326586E-4</v>
      </c>
      <c r="Z1091" s="25" t="str">
        <f t="shared" si="155"/>
        <v>Descargado</v>
      </c>
      <c r="AA1091" s="25">
        <f t="shared" ca="1" si="156"/>
        <v>0.53489583333430346</v>
      </c>
      <c r="AB1091" s="52"/>
    </row>
    <row r="1092" spans="1:28" x14ac:dyDescent="0.25">
      <c r="A1092" s="12">
        <v>1086</v>
      </c>
      <c r="B1092" s="26">
        <v>22683</v>
      </c>
      <c r="C1092" s="27">
        <v>44826</v>
      </c>
      <c r="D1092" s="28">
        <v>0.94025462962962969</v>
      </c>
      <c r="E1092" s="29" t="s">
        <v>291</v>
      </c>
      <c r="F1092" s="30" t="s">
        <v>106</v>
      </c>
      <c r="G1092" s="31">
        <v>52000</v>
      </c>
      <c r="H1092" s="31">
        <v>18820</v>
      </c>
      <c r="I1092" s="19">
        <f t="shared" si="151"/>
        <v>33180</v>
      </c>
      <c r="J1092" s="20">
        <f t="shared" si="157"/>
        <v>718490</v>
      </c>
      <c r="K1092" s="30" t="s">
        <v>55</v>
      </c>
      <c r="L1092" s="32" t="s">
        <v>25</v>
      </c>
      <c r="M1092" s="33">
        <v>43</v>
      </c>
      <c r="N1092" s="55" t="str">
        <f t="shared" si="159"/>
        <v>T_A</v>
      </c>
      <c r="O1092" s="34">
        <v>3525913</v>
      </c>
      <c r="P1092" s="27">
        <v>44827</v>
      </c>
      <c r="Q1092" s="36">
        <v>0.67638888888888893</v>
      </c>
      <c r="R1092" s="37">
        <v>51720</v>
      </c>
      <c r="S1092" s="37">
        <v>18690</v>
      </c>
      <c r="T1092" s="21">
        <f t="shared" si="152"/>
        <v>33030</v>
      </c>
      <c r="U1092" s="22">
        <f t="shared" si="158"/>
        <v>718090</v>
      </c>
      <c r="V1092" s="117" t="s">
        <v>157</v>
      </c>
      <c r="W1092" s="118" t="s">
        <v>102</v>
      </c>
      <c r="X1092" s="23">
        <f t="shared" si="153"/>
        <v>-150</v>
      </c>
      <c r="Y1092" s="24">
        <f t="shared" si="154"/>
        <v>-4.5207956600361665E-3</v>
      </c>
      <c r="Z1092" s="25" t="str">
        <f t="shared" si="155"/>
        <v>Descargado</v>
      </c>
      <c r="AA1092" s="25">
        <f t="shared" ca="1" si="156"/>
        <v>0.73613425926305354</v>
      </c>
      <c r="AB1092" s="52"/>
    </row>
    <row r="1093" spans="1:28" x14ac:dyDescent="0.25">
      <c r="A1093" s="12">
        <v>1087</v>
      </c>
      <c r="B1093" s="26">
        <v>22694</v>
      </c>
      <c r="C1093" s="27">
        <v>44826</v>
      </c>
      <c r="D1093" s="28">
        <v>0.9697337962962963</v>
      </c>
      <c r="E1093" s="29" t="s">
        <v>275</v>
      </c>
      <c r="F1093" s="30" t="s">
        <v>106</v>
      </c>
      <c r="G1093" s="31">
        <v>52320</v>
      </c>
      <c r="H1093" s="31">
        <v>18380</v>
      </c>
      <c r="I1093" s="19">
        <f t="shared" si="151"/>
        <v>33940</v>
      </c>
      <c r="J1093" s="20">
        <f t="shared" si="157"/>
        <v>752430</v>
      </c>
      <c r="K1093" s="30" t="s">
        <v>56</v>
      </c>
      <c r="L1093" s="32" t="s">
        <v>25</v>
      </c>
      <c r="M1093" s="33">
        <v>42</v>
      </c>
      <c r="N1093" s="55" t="str">
        <f t="shared" si="159"/>
        <v>T_B</v>
      </c>
      <c r="O1093" s="34">
        <v>3525926</v>
      </c>
      <c r="P1093" s="27">
        <v>44827</v>
      </c>
      <c r="Q1093" s="36">
        <v>0.70763888888888893</v>
      </c>
      <c r="R1093" s="37">
        <v>52240</v>
      </c>
      <c r="S1093" s="37">
        <v>18240</v>
      </c>
      <c r="T1093" s="21">
        <f t="shared" si="152"/>
        <v>34000</v>
      </c>
      <c r="U1093" s="22">
        <f t="shared" si="158"/>
        <v>752090</v>
      </c>
      <c r="V1093" s="117" t="s">
        <v>157</v>
      </c>
      <c r="W1093" s="118" t="s">
        <v>102</v>
      </c>
      <c r="X1093" s="23">
        <f t="shared" si="153"/>
        <v>60</v>
      </c>
      <c r="Y1093" s="24">
        <f t="shared" si="154"/>
        <v>1.7678255745433118E-3</v>
      </c>
      <c r="Z1093" s="25" t="str">
        <f t="shared" si="155"/>
        <v>Descargado</v>
      </c>
      <c r="AA1093" s="25">
        <f t="shared" ca="1" si="156"/>
        <v>0.73790509259561077</v>
      </c>
      <c r="AB1093" s="52"/>
    </row>
    <row r="1094" spans="1:28" x14ac:dyDescent="0.25">
      <c r="A1094" s="12">
        <v>1088</v>
      </c>
      <c r="B1094" s="26">
        <v>22695</v>
      </c>
      <c r="C1094" s="27">
        <v>44826</v>
      </c>
      <c r="D1094" s="28">
        <v>0.98012731481481474</v>
      </c>
      <c r="E1094" s="29" t="s">
        <v>228</v>
      </c>
      <c r="F1094" s="30" t="s">
        <v>106</v>
      </c>
      <c r="G1094" s="31">
        <v>51460</v>
      </c>
      <c r="H1094" s="31">
        <v>18060</v>
      </c>
      <c r="I1094" s="19">
        <f t="shared" ref="I1094:I1157" si="160">IF(U1094=0,0,(G1094-H1094))</f>
        <v>33400</v>
      </c>
      <c r="J1094" s="20">
        <f t="shared" si="157"/>
        <v>785830</v>
      </c>
      <c r="K1094" s="30" t="s">
        <v>56</v>
      </c>
      <c r="L1094" s="32" t="s">
        <v>25</v>
      </c>
      <c r="M1094" s="33">
        <v>42</v>
      </c>
      <c r="N1094" s="55" t="str">
        <f t="shared" si="159"/>
        <v>T_B</v>
      </c>
      <c r="O1094" s="34">
        <v>3525898</v>
      </c>
      <c r="P1094" s="27">
        <v>44827</v>
      </c>
      <c r="Q1094" s="36">
        <v>0.62361111111111112</v>
      </c>
      <c r="R1094" s="37">
        <v>51300</v>
      </c>
      <c r="S1094" s="37">
        <v>17870</v>
      </c>
      <c r="T1094" s="21">
        <f t="shared" ref="T1094:T1157" si="161">R1094-S1094</f>
        <v>33430</v>
      </c>
      <c r="U1094" s="22">
        <f t="shared" si="158"/>
        <v>785520</v>
      </c>
      <c r="V1094" s="117" t="s">
        <v>157</v>
      </c>
      <c r="W1094" s="118" t="s">
        <v>102</v>
      </c>
      <c r="X1094" s="23">
        <f t="shared" ref="X1094:X1157" si="162">IF(T1094&gt;0,IF((T1094-I1094)=0,0.00001,(T1094-I1094)),0)</f>
        <v>30</v>
      </c>
      <c r="Y1094" s="24">
        <f t="shared" ref="Y1094:Y1157" si="163">(T1094-I1094)/I1094</f>
        <v>8.9820359281437125E-4</v>
      </c>
      <c r="Z1094" s="25" t="str">
        <f t="shared" ref="Z1094:Z1157" si="164">IF(E1094&gt;0,IF((P1094+Q1094)&gt;0,"Descargado","En Transito"),"")</f>
        <v>Descargado</v>
      </c>
      <c r="AA1094" s="25">
        <f t="shared" ref="AA1094:AA1157" ca="1" si="165">IF(E1094&gt;0,IF(P1094=0,((NOW())-(C1094+D1094)),((P1094+Q1094)-(C1094+D1094))),"")</f>
        <v>0.643483796302462</v>
      </c>
      <c r="AB1094" s="52"/>
    </row>
    <row r="1095" spans="1:28" x14ac:dyDescent="0.25">
      <c r="A1095" s="12">
        <v>1089</v>
      </c>
      <c r="B1095" s="26">
        <v>22702</v>
      </c>
      <c r="C1095" s="27">
        <v>44826</v>
      </c>
      <c r="D1095" s="28">
        <v>0.99921296296296302</v>
      </c>
      <c r="E1095" s="29" t="s">
        <v>141</v>
      </c>
      <c r="F1095" s="30" t="s">
        <v>106</v>
      </c>
      <c r="G1095" s="31">
        <v>48980</v>
      </c>
      <c r="H1095" s="31">
        <v>17640</v>
      </c>
      <c r="I1095" s="19">
        <f t="shared" si="160"/>
        <v>31340</v>
      </c>
      <c r="J1095" s="20">
        <f t="shared" ref="J1095:J1158" si="166">IF(I1095&gt;0,(I1095+J1094),0)</f>
        <v>817170</v>
      </c>
      <c r="K1095" s="30" t="s">
        <v>56</v>
      </c>
      <c r="L1095" s="32" t="s">
        <v>32</v>
      </c>
      <c r="M1095" s="33">
        <v>42</v>
      </c>
      <c r="N1095" s="55" t="str">
        <f t="shared" si="159"/>
        <v>T_B</v>
      </c>
      <c r="O1095" s="34">
        <v>3525906</v>
      </c>
      <c r="P1095" s="27">
        <v>44827</v>
      </c>
      <c r="Q1095" s="36">
        <v>0.66597222222222219</v>
      </c>
      <c r="R1095" s="37">
        <v>48980</v>
      </c>
      <c r="S1095" s="37">
        <v>17490</v>
      </c>
      <c r="T1095" s="21">
        <f t="shared" si="161"/>
        <v>31490</v>
      </c>
      <c r="U1095" s="22">
        <f t="shared" ref="U1095:U1158" si="167">IF(T1095&gt;0,(T1095+U1094),0)</f>
        <v>817010</v>
      </c>
      <c r="V1095" s="117" t="s">
        <v>157</v>
      </c>
      <c r="W1095" s="118" t="s">
        <v>102</v>
      </c>
      <c r="X1095" s="23">
        <f t="shared" si="162"/>
        <v>150</v>
      </c>
      <c r="Y1095" s="24">
        <f t="shared" si="163"/>
        <v>4.7862156987874922E-3</v>
      </c>
      <c r="Z1095" s="25" t="str">
        <f t="shared" si="164"/>
        <v>Descargado</v>
      </c>
      <c r="AA1095" s="25">
        <f t="shared" ca="1" si="165"/>
        <v>0.66675925926392665</v>
      </c>
      <c r="AB1095" s="52"/>
    </row>
    <row r="1096" spans="1:28" x14ac:dyDescent="0.25">
      <c r="A1096" s="12">
        <v>1090</v>
      </c>
      <c r="B1096" s="26">
        <v>22709</v>
      </c>
      <c r="C1096" s="27">
        <v>44827</v>
      </c>
      <c r="D1096" s="28">
        <v>7.4479166666666666E-2</v>
      </c>
      <c r="E1096" s="29" t="s">
        <v>257</v>
      </c>
      <c r="F1096" s="30" t="s">
        <v>106</v>
      </c>
      <c r="G1096" s="31">
        <v>52100</v>
      </c>
      <c r="H1096" s="31">
        <v>18430</v>
      </c>
      <c r="I1096" s="19">
        <f t="shared" si="160"/>
        <v>33670</v>
      </c>
      <c r="J1096" s="20">
        <f t="shared" si="166"/>
        <v>850840</v>
      </c>
      <c r="K1096" s="30" t="s">
        <v>56</v>
      </c>
      <c r="L1096" s="32" t="s">
        <v>25</v>
      </c>
      <c r="M1096" s="33">
        <v>42</v>
      </c>
      <c r="N1096" s="55" t="str">
        <f t="shared" si="159"/>
        <v>T_B</v>
      </c>
      <c r="O1096" s="34">
        <v>3525934</v>
      </c>
      <c r="P1096" s="27">
        <v>44827</v>
      </c>
      <c r="Q1096" s="36">
        <v>0.72777777777777775</v>
      </c>
      <c r="R1096" s="37">
        <v>51740</v>
      </c>
      <c r="S1096" s="37">
        <v>18260</v>
      </c>
      <c r="T1096" s="21">
        <f t="shared" si="161"/>
        <v>33480</v>
      </c>
      <c r="U1096" s="22">
        <f t="shared" si="167"/>
        <v>850490</v>
      </c>
      <c r="V1096" s="117" t="s">
        <v>157</v>
      </c>
      <c r="W1096" s="118" t="s">
        <v>102</v>
      </c>
      <c r="X1096" s="23">
        <f t="shared" si="162"/>
        <v>-190</v>
      </c>
      <c r="Y1096" s="24">
        <f t="shared" si="163"/>
        <v>-5.6430056430056431E-3</v>
      </c>
      <c r="Z1096" s="25" t="str">
        <f t="shared" si="164"/>
        <v>Descargado</v>
      </c>
      <c r="AA1096" s="25">
        <f t="shared" ca="1" si="165"/>
        <v>0.65329861111240461</v>
      </c>
      <c r="AB1096" s="52"/>
    </row>
    <row r="1097" spans="1:28" x14ac:dyDescent="0.25">
      <c r="A1097" s="12">
        <v>1091</v>
      </c>
      <c r="B1097" s="26">
        <v>22711</v>
      </c>
      <c r="C1097" s="27">
        <v>44827</v>
      </c>
      <c r="D1097" s="28">
        <v>8.4571759259259263E-2</v>
      </c>
      <c r="E1097" s="29" t="s">
        <v>351</v>
      </c>
      <c r="F1097" s="30" t="s">
        <v>106</v>
      </c>
      <c r="G1097" s="31">
        <v>52380</v>
      </c>
      <c r="H1097" s="31">
        <v>17250</v>
      </c>
      <c r="I1097" s="19">
        <f t="shared" si="160"/>
        <v>35130</v>
      </c>
      <c r="J1097" s="20">
        <f t="shared" si="166"/>
        <v>885970</v>
      </c>
      <c r="K1097" s="30" t="s">
        <v>56</v>
      </c>
      <c r="L1097" s="32" t="s">
        <v>33</v>
      </c>
      <c r="M1097" s="33">
        <v>42</v>
      </c>
      <c r="N1097" s="55" t="str">
        <f t="shared" ref="N1097:N1160" si="168">IF(R1097=0,"",IF(K1097="0X50  MM T 2","T_B",IF(K1097="0X50  MM T 1","T_A",IF(K1097="TERMICO 0X50","T_CMAX",IF(K1097="0X50  MM T 4","T_D",IF(K1097="0X50  MM T 3","T_C",IF(K1097="0X12  MM T 1","T_A1",IF(K1097="0X50 MM","CNR",""))))))))</f>
        <v>T_B</v>
      </c>
      <c r="O1097" s="34">
        <v>3525918</v>
      </c>
      <c r="P1097" s="27">
        <v>44827</v>
      </c>
      <c r="Q1097" s="36">
        <v>0.69513888888888886</v>
      </c>
      <c r="R1097" s="37">
        <v>52440</v>
      </c>
      <c r="S1097" s="37">
        <v>17300</v>
      </c>
      <c r="T1097" s="21">
        <f t="shared" si="161"/>
        <v>35140</v>
      </c>
      <c r="U1097" s="22">
        <f t="shared" si="167"/>
        <v>885630</v>
      </c>
      <c r="V1097" s="117" t="s">
        <v>157</v>
      </c>
      <c r="W1097" s="118" t="s">
        <v>102</v>
      </c>
      <c r="X1097" s="23">
        <f t="shared" si="162"/>
        <v>10</v>
      </c>
      <c r="Y1097" s="24">
        <f t="shared" si="163"/>
        <v>2.8465698832906349E-4</v>
      </c>
      <c r="Z1097" s="25" t="str">
        <f t="shared" si="164"/>
        <v>Descargado</v>
      </c>
      <c r="AA1097" s="25">
        <f t="shared" ca="1" si="165"/>
        <v>0.61056712963181781</v>
      </c>
      <c r="AB1097" s="52"/>
    </row>
    <row r="1098" spans="1:28" x14ac:dyDescent="0.25">
      <c r="A1098" s="12">
        <v>1092</v>
      </c>
      <c r="B1098" s="26">
        <v>22712</v>
      </c>
      <c r="C1098" s="27">
        <v>44827</v>
      </c>
      <c r="D1098" s="28">
        <v>9.9386574074074072E-2</v>
      </c>
      <c r="E1098" s="29" t="s">
        <v>366</v>
      </c>
      <c r="F1098" s="30" t="s">
        <v>106</v>
      </c>
      <c r="G1098" s="31">
        <v>48920</v>
      </c>
      <c r="H1098" s="31">
        <v>17650</v>
      </c>
      <c r="I1098" s="19">
        <f t="shared" si="160"/>
        <v>31270</v>
      </c>
      <c r="J1098" s="20">
        <f t="shared" si="166"/>
        <v>917240</v>
      </c>
      <c r="K1098" s="30" t="s">
        <v>56</v>
      </c>
      <c r="L1098" s="32" t="s">
        <v>32</v>
      </c>
      <c r="M1098" s="33">
        <v>42</v>
      </c>
      <c r="N1098" s="55" t="str">
        <f t="shared" si="168"/>
        <v>T_B</v>
      </c>
      <c r="O1098" s="34">
        <v>3525912</v>
      </c>
      <c r="P1098" s="27">
        <v>44827</v>
      </c>
      <c r="Q1098" s="36">
        <v>0.67569444444444438</v>
      </c>
      <c r="R1098" s="37">
        <v>48760</v>
      </c>
      <c r="S1098" s="37">
        <v>17480</v>
      </c>
      <c r="T1098" s="21">
        <f t="shared" si="161"/>
        <v>31280</v>
      </c>
      <c r="U1098" s="22">
        <f t="shared" si="167"/>
        <v>916910</v>
      </c>
      <c r="V1098" s="117" t="s">
        <v>157</v>
      </c>
      <c r="W1098" s="118" t="s">
        <v>102</v>
      </c>
      <c r="X1098" s="23">
        <f t="shared" si="162"/>
        <v>10</v>
      </c>
      <c r="Y1098" s="24">
        <f t="shared" si="163"/>
        <v>3.1979533098816759E-4</v>
      </c>
      <c r="Z1098" s="25" t="str">
        <f t="shared" si="164"/>
        <v>Descargado</v>
      </c>
      <c r="AA1098" s="25">
        <f t="shared" ca="1" si="165"/>
        <v>0.57630787036760012</v>
      </c>
      <c r="AB1098" s="52"/>
    </row>
    <row r="1099" spans="1:28" x14ac:dyDescent="0.25">
      <c r="A1099" s="12">
        <v>1093</v>
      </c>
      <c r="B1099" s="26">
        <v>22719</v>
      </c>
      <c r="C1099" s="27">
        <v>44827</v>
      </c>
      <c r="D1099" s="28">
        <v>0.11905092592592592</v>
      </c>
      <c r="E1099" s="29" t="s">
        <v>245</v>
      </c>
      <c r="F1099" s="30" t="s">
        <v>106</v>
      </c>
      <c r="G1099" s="31">
        <v>52340</v>
      </c>
      <c r="H1099" s="31">
        <v>18980</v>
      </c>
      <c r="I1099" s="19">
        <f t="shared" si="160"/>
        <v>33360</v>
      </c>
      <c r="J1099" s="20">
        <f t="shared" si="166"/>
        <v>950600</v>
      </c>
      <c r="K1099" s="30" t="s">
        <v>56</v>
      </c>
      <c r="L1099" s="32" t="s">
        <v>25</v>
      </c>
      <c r="M1099" s="33">
        <v>42</v>
      </c>
      <c r="N1099" s="55" t="str">
        <f t="shared" si="168"/>
        <v>T_B</v>
      </c>
      <c r="O1099" s="34">
        <v>3525917</v>
      </c>
      <c r="P1099" s="27">
        <v>44827</v>
      </c>
      <c r="Q1099" s="36">
        <v>0.68402777777777779</v>
      </c>
      <c r="R1099" s="37">
        <v>52040</v>
      </c>
      <c r="S1099" s="37">
        <v>18780</v>
      </c>
      <c r="T1099" s="21">
        <f t="shared" si="161"/>
        <v>33260</v>
      </c>
      <c r="U1099" s="22">
        <f t="shared" si="167"/>
        <v>950170</v>
      </c>
      <c r="V1099" s="117" t="s">
        <v>157</v>
      </c>
      <c r="W1099" s="118" t="s">
        <v>102</v>
      </c>
      <c r="X1099" s="23">
        <f t="shared" si="162"/>
        <v>-100</v>
      </c>
      <c r="Y1099" s="24">
        <f t="shared" si="163"/>
        <v>-2.9976019184652278E-3</v>
      </c>
      <c r="Z1099" s="25" t="str">
        <f t="shared" si="164"/>
        <v>Descargado</v>
      </c>
      <c r="AA1099" s="25">
        <f t="shared" ca="1" si="165"/>
        <v>0.56497685185604496</v>
      </c>
      <c r="AB1099" s="52"/>
    </row>
    <row r="1100" spans="1:28" x14ac:dyDescent="0.25">
      <c r="A1100" s="12">
        <v>1094</v>
      </c>
      <c r="B1100" s="26">
        <v>22724</v>
      </c>
      <c r="C1100" s="27">
        <v>44827</v>
      </c>
      <c r="D1100" s="28">
        <v>0.19335648148148146</v>
      </c>
      <c r="E1100" s="29" t="s">
        <v>168</v>
      </c>
      <c r="F1100" s="30" t="s">
        <v>106</v>
      </c>
      <c r="G1100" s="31">
        <v>48080</v>
      </c>
      <c r="H1100" s="31">
        <v>17720</v>
      </c>
      <c r="I1100" s="19">
        <f t="shared" si="160"/>
        <v>30360</v>
      </c>
      <c r="J1100" s="20">
        <f t="shared" si="166"/>
        <v>980960</v>
      </c>
      <c r="K1100" s="30" t="s">
        <v>56</v>
      </c>
      <c r="L1100" s="32" t="s">
        <v>32</v>
      </c>
      <c r="M1100" s="33">
        <v>42</v>
      </c>
      <c r="N1100" s="55" t="str">
        <f t="shared" si="168"/>
        <v>T_B</v>
      </c>
      <c r="O1100" s="34">
        <v>3525892</v>
      </c>
      <c r="P1100" s="27">
        <v>44827</v>
      </c>
      <c r="Q1100" s="36">
        <v>0.59027777777777779</v>
      </c>
      <c r="R1100" s="37">
        <v>47940</v>
      </c>
      <c r="S1100" s="37">
        <v>17540</v>
      </c>
      <c r="T1100" s="21">
        <f t="shared" si="161"/>
        <v>30400</v>
      </c>
      <c r="U1100" s="22">
        <f t="shared" si="167"/>
        <v>980570</v>
      </c>
      <c r="V1100" s="117" t="s">
        <v>157</v>
      </c>
      <c r="W1100" s="118" t="s">
        <v>102</v>
      </c>
      <c r="X1100" s="23">
        <f t="shared" si="162"/>
        <v>40</v>
      </c>
      <c r="Y1100" s="24">
        <f t="shared" si="163"/>
        <v>1.3175230566534915E-3</v>
      </c>
      <c r="Z1100" s="25" t="str">
        <f t="shared" si="164"/>
        <v>Descargado</v>
      </c>
      <c r="AA1100" s="25">
        <f t="shared" ca="1" si="165"/>
        <v>0.39692129629838746</v>
      </c>
      <c r="AB1100" s="52"/>
    </row>
    <row r="1101" spans="1:28" x14ac:dyDescent="0.25">
      <c r="A1101" s="12">
        <v>1095</v>
      </c>
      <c r="B1101" s="26">
        <v>22725</v>
      </c>
      <c r="C1101" s="27">
        <v>44827</v>
      </c>
      <c r="D1101" s="28">
        <v>0.22116898148148148</v>
      </c>
      <c r="E1101" s="29" t="s">
        <v>343</v>
      </c>
      <c r="F1101" s="30" t="s">
        <v>106</v>
      </c>
      <c r="G1101" s="31">
        <v>51760</v>
      </c>
      <c r="H1101" s="31">
        <v>17620</v>
      </c>
      <c r="I1101" s="19">
        <f t="shared" si="160"/>
        <v>34140</v>
      </c>
      <c r="J1101" s="20">
        <f t="shared" si="166"/>
        <v>1015100</v>
      </c>
      <c r="K1101" s="30" t="s">
        <v>56</v>
      </c>
      <c r="L1101" s="32" t="s">
        <v>33</v>
      </c>
      <c r="M1101" s="33">
        <v>42</v>
      </c>
      <c r="N1101" s="55" t="str">
        <f t="shared" si="168"/>
        <v>T_B</v>
      </c>
      <c r="O1101" s="34">
        <v>3525911</v>
      </c>
      <c r="P1101" s="27">
        <v>44827</v>
      </c>
      <c r="Q1101" s="36">
        <v>0.6645833333333333</v>
      </c>
      <c r="R1101" s="37">
        <v>51880</v>
      </c>
      <c r="S1101" s="37">
        <v>17740</v>
      </c>
      <c r="T1101" s="21">
        <f t="shared" si="161"/>
        <v>34140</v>
      </c>
      <c r="U1101" s="22">
        <f t="shared" si="167"/>
        <v>1014710</v>
      </c>
      <c r="V1101" s="117" t="s">
        <v>157</v>
      </c>
      <c r="W1101" s="118" t="s">
        <v>102</v>
      </c>
      <c r="X1101" s="23">
        <f t="shared" si="162"/>
        <v>1.0000000000000001E-5</v>
      </c>
      <c r="Y1101" s="24">
        <f t="shared" si="163"/>
        <v>0</v>
      </c>
      <c r="Z1101" s="25" t="str">
        <f t="shared" si="164"/>
        <v>Descargado</v>
      </c>
      <c r="AA1101" s="25">
        <f t="shared" ca="1" si="165"/>
        <v>0.44341435185197042</v>
      </c>
      <c r="AB1101" s="52"/>
    </row>
    <row r="1102" spans="1:28" x14ac:dyDescent="0.25">
      <c r="A1102" s="12">
        <v>1096</v>
      </c>
      <c r="B1102" s="26">
        <v>22733</v>
      </c>
      <c r="C1102" s="27">
        <v>44827</v>
      </c>
      <c r="D1102" s="28">
        <v>0.39450231481481479</v>
      </c>
      <c r="E1102" s="29" t="s">
        <v>392</v>
      </c>
      <c r="F1102" s="30" t="s">
        <v>106</v>
      </c>
      <c r="G1102" s="31">
        <v>51680</v>
      </c>
      <c r="H1102" s="31">
        <v>18530</v>
      </c>
      <c r="I1102" s="19">
        <f t="shared" si="160"/>
        <v>33150</v>
      </c>
      <c r="J1102" s="20">
        <f t="shared" si="166"/>
        <v>1048250</v>
      </c>
      <c r="K1102" s="30" t="s">
        <v>69</v>
      </c>
      <c r="L1102" s="32" t="s">
        <v>25</v>
      </c>
      <c r="M1102" s="33">
        <v>40</v>
      </c>
      <c r="N1102" s="55" t="str">
        <f t="shared" si="168"/>
        <v>T_C</v>
      </c>
      <c r="O1102" s="34">
        <v>3525984</v>
      </c>
      <c r="P1102" s="27">
        <v>44827</v>
      </c>
      <c r="Q1102" s="36">
        <v>0.77013888888888893</v>
      </c>
      <c r="R1102" s="37">
        <v>51440</v>
      </c>
      <c r="S1102" s="37">
        <v>18380</v>
      </c>
      <c r="T1102" s="21">
        <f t="shared" si="161"/>
        <v>33060</v>
      </c>
      <c r="U1102" s="22">
        <f t="shared" si="167"/>
        <v>1047770</v>
      </c>
      <c r="V1102" s="117" t="s">
        <v>158</v>
      </c>
      <c r="W1102" s="118" t="s">
        <v>102</v>
      </c>
      <c r="X1102" s="23">
        <f t="shared" si="162"/>
        <v>-90</v>
      </c>
      <c r="Y1102" s="24">
        <f t="shared" si="163"/>
        <v>-2.7149321266968325E-3</v>
      </c>
      <c r="Z1102" s="25" t="str">
        <f t="shared" si="164"/>
        <v>Descargado</v>
      </c>
      <c r="AA1102" s="25">
        <f t="shared" ca="1" si="165"/>
        <v>0.37563657407736173</v>
      </c>
      <c r="AB1102" s="52"/>
    </row>
    <row r="1103" spans="1:28" x14ac:dyDescent="0.25">
      <c r="A1103" s="12">
        <v>1097</v>
      </c>
      <c r="B1103" s="26">
        <v>22734</v>
      </c>
      <c r="C1103" s="27">
        <v>44827</v>
      </c>
      <c r="D1103" s="28">
        <v>0.38636574074074076</v>
      </c>
      <c r="E1103" s="29" t="s">
        <v>350</v>
      </c>
      <c r="F1103" s="30" t="s">
        <v>106</v>
      </c>
      <c r="G1103" s="31">
        <v>52500</v>
      </c>
      <c r="H1103" s="31">
        <v>19060</v>
      </c>
      <c r="I1103" s="19">
        <f t="shared" si="160"/>
        <v>33440</v>
      </c>
      <c r="J1103" s="20">
        <f t="shared" si="166"/>
        <v>1081690</v>
      </c>
      <c r="K1103" s="30" t="s">
        <v>56</v>
      </c>
      <c r="L1103" s="32" t="s">
        <v>33</v>
      </c>
      <c r="M1103" s="33">
        <v>42</v>
      </c>
      <c r="N1103" s="55" t="str">
        <f t="shared" si="168"/>
        <v>T_B</v>
      </c>
      <c r="O1103" s="34">
        <v>3525965</v>
      </c>
      <c r="P1103" s="27">
        <v>44827</v>
      </c>
      <c r="Q1103" s="36">
        <v>0.84652777777777777</v>
      </c>
      <c r="R1103" s="37">
        <v>52460</v>
      </c>
      <c r="S1103" s="37">
        <v>19220</v>
      </c>
      <c r="T1103" s="21">
        <f t="shared" si="161"/>
        <v>33240</v>
      </c>
      <c r="U1103" s="22">
        <f t="shared" si="167"/>
        <v>1081010</v>
      </c>
      <c r="V1103" s="117" t="s">
        <v>157</v>
      </c>
      <c r="W1103" s="118" t="s">
        <v>102</v>
      </c>
      <c r="X1103" s="23">
        <f t="shared" si="162"/>
        <v>-200</v>
      </c>
      <c r="Y1103" s="24">
        <f t="shared" si="163"/>
        <v>-5.9808612440191387E-3</v>
      </c>
      <c r="Z1103" s="25" t="str">
        <f t="shared" si="164"/>
        <v>Descargado</v>
      </c>
      <c r="AA1103" s="25">
        <f t="shared" ca="1" si="165"/>
        <v>0.46016203703766223</v>
      </c>
      <c r="AB1103" s="52"/>
    </row>
    <row r="1104" spans="1:28" x14ac:dyDescent="0.25">
      <c r="A1104" s="12">
        <v>1098</v>
      </c>
      <c r="B1104" s="26">
        <v>22752</v>
      </c>
      <c r="C1104" s="27">
        <v>44827</v>
      </c>
      <c r="D1104" s="28">
        <v>0.44542824074074078</v>
      </c>
      <c r="E1104" s="29" t="s">
        <v>155</v>
      </c>
      <c r="F1104" s="30" t="s">
        <v>106</v>
      </c>
      <c r="G1104" s="31">
        <v>51540</v>
      </c>
      <c r="H1104" s="31">
        <v>18500</v>
      </c>
      <c r="I1104" s="19">
        <f t="shared" si="160"/>
        <v>33040</v>
      </c>
      <c r="J1104" s="20">
        <f t="shared" si="166"/>
        <v>1114730</v>
      </c>
      <c r="K1104" s="30" t="s">
        <v>56</v>
      </c>
      <c r="L1104" s="32" t="s">
        <v>32</v>
      </c>
      <c r="M1104" s="33">
        <v>42</v>
      </c>
      <c r="N1104" s="55" t="str">
        <f t="shared" si="168"/>
        <v>T_B</v>
      </c>
      <c r="O1104" s="34">
        <v>3525964</v>
      </c>
      <c r="P1104" s="27">
        <v>44827</v>
      </c>
      <c r="Q1104" s="36">
        <v>0.78541666666666676</v>
      </c>
      <c r="R1104" s="37">
        <v>51660</v>
      </c>
      <c r="S1104" s="37">
        <v>18680</v>
      </c>
      <c r="T1104" s="21">
        <f t="shared" si="161"/>
        <v>32980</v>
      </c>
      <c r="U1104" s="22">
        <f t="shared" si="167"/>
        <v>1113990</v>
      </c>
      <c r="V1104" s="117" t="s">
        <v>157</v>
      </c>
      <c r="W1104" s="118" t="s">
        <v>102</v>
      </c>
      <c r="X1104" s="23">
        <f t="shared" si="162"/>
        <v>-60</v>
      </c>
      <c r="Y1104" s="24">
        <f t="shared" si="163"/>
        <v>-1.8159806295399517E-3</v>
      </c>
      <c r="Z1104" s="25" t="str">
        <f t="shared" si="164"/>
        <v>Descargado</v>
      </c>
      <c r="AA1104" s="25">
        <f t="shared" ca="1" si="165"/>
        <v>0.33998842592700385</v>
      </c>
      <c r="AB1104" s="52"/>
    </row>
    <row r="1105" spans="1:28" x14ac:dyDescent="0.25">
      <c r="A1105" s="12">
        <v>1099</v>
      </c>
      <c r="B1105" s="26">
        <v>22753</v>
      </c>
      <c r="C1105" s="27">
        <v>44827</v>
      </c>
      <c r="D1105" s="28">
        <v>0.44192129629629634</v>
      </c>
      <c r="E1105" s="29" t="s">
        <v>265</v>
      </c>
      <c r="F1105" s="30" t="s">
        <v>106</v>
      </c>
      <c r="G1105" s="31">
        <v>52240</v>
      </c>
      <c r="H1105" s="31">
        <v>17700</v>
      </c>
      <c r="I1105" s="19">
        <f t="shared" si="160"/>
        <v>34540</v>
      </c>
      <c r="J1105" s="20">
        <f t="shared" si="166"/>
        <v>1149270</v>
      </c>
      <c r="K1105" s="30" t="s">
        <v>56</v>
      </c>
      <c r="L1105" s="32" t="s">
        <v>25</v>
      </c>
      <c r="M1105" s="33">
        <v>42</v>
      </c>
      <c r="N1105" s="55" t="str">
        <f t="shared" si="168"/>
        <v>T_B</v>
      </c>
      <c r="O1105" s="34">
        <v>3525946</v>
      </c>
      <c r="P1105" s="27">
        <v>44827</v>
      </c>
      <c r="Q1105" s="36">
        <v>0.75416666666666676</v>
      </c>
      <c r="R1105" s="37">
        <v>52200</v>
      </c>
      <c r="S1105" s="37">
        <v>17820</v>
      </c>
      <c r="T1105" s="21">
        <f t="shared" si="161"/>
        <v>34380</v>
      </c>
      <c r="U1105" s="22">
        <f t="shared" si="167"/>
        <v>1148370</v>
      </c>
      <c r="V1105" s="117" t="s">
        <v>157</v>
      </c>
      <c r="W1105" s="118" t="s">
        <v>102</v>
      </c>
      <c r="X1105" s="23">
        <f t="shared" si="162"/>
        <v>-160</v>
      </c>
      <c r="Y1105" s="24">
        <f t="shared" si="163"/>
        <v>-4.6323103647944409E-3</v>
      </c>
      <c r="Z1105" s="25" t="str">
        <f t="shared" si="164"/>
        <v>Descargado</v>
      </c>
      <c r="AA1105" s="25">
        <f t="shared" ca="1" si="165"/>
        <v>0.31224537036905531</v>
      </c>
      <c r="AB1105" s="52"/>
    </row>
    <row r="1106" spans="1:28" x14ac:dyDescent="0.25">
      <c r="A1106" s="12">
        <v>1100</v>
      </c>
      <c r="B1106" s="26">
        <v>22758</v>
      </c>
      <c r="C1106" s="27">
        <v>44827</v>
      </c>
      <c r="D1106" s="28">
        <v>0.47464120370370372</v>
      </c>
      <c r="E1106" s="29" t="s">
        <v>169</v>
      </c>
      <c r="F1106" s="30" t="s">
        <v>106</v>
      </c>
      <c r="G1106" s="31">
        <v>47810</v>
      </c>
      <c r="H1106" s="31">
        <v>16300</v>
      </c>
      <c r="I1106" s="19">
        <f t="shared" si="160"/>
        <v>0</v>
      </c>
      <c r="J1106" s="20">
        <f t="shared" si="166"/>
        <v>0</v>
      </c>
      <c r="K1106" s="30" t="s">
        <v>55</v>
      </c>
      <c r="L1106" s="32" t="s">
        <v>32</v>
      </c>
      <c r="M1106" s="33"/>
      <c r="N1106" s="55" t="str">
        <f t="shared" si="168"/>
        <v/>
      </c>
      <c r="O1106" s="34"/>
      <c r="P1106" s="27"/>
      <c r="Q1106" s="36"/>
      <c r="R1106" s="37"/>
      <c r="S1106" s="37"/>
      <c r="T1106" s="21">
        <f t="shared" si="161"/>
        <v>0</v>
      </c>
      <c r="U1106" s="22">
        <f t="shared" si="167"/>
        <v>0</v>
      </c>
      <c r="V1106" s="117" t="s">
        <v>157</v>
      </c>
      <c r="W1106" s="118" t="s">
        <v>102</v>
      </c>
      <c r="X1106" s="23">
        <f t="shared" si="162"/>
        <v>0</v>
      </c>
      <c r="Y1106" s="24" t="e">
        <f t="shared" si="163"/>
        <v>#DIV/0!</v>
      </c>
      <c r="Z1106" s="25" t="str">
        <f t="shared" si="164"/>
        <v>En Transito</v>
      </c>
      <c r="AA1106" s="25">
        <f t="shared" ca="1" si="165"/>
        <v>0.90390613425552147</v>
      </c>
      <c r="AB1106" s="52"/>
    </row>
    <row r="1107" spans="1:28" x14ac:dyDescent="0.25">
      <c r="A1107" s="12">
        <v>1101</v>
      </c>
      <c r="B1107" s="26">
        <v>22760</v>
      </c>
      <c r="C1107" s="27">
        <v>44827</v>
      </c>
      <c r="D1107" s="28">
        <v>0.49748842592592596</v>
      </c>
      <c r="E1107" s="29" t="s">
        <v>195</v>
      </c>
      <c r="F1107" s="30" t="s">
        <v>106</v>
      </c>
      <c r="G1107" s="31">
        <v>52280</v>
      </c>
      <c r="H1107" s="31">
        <v>17000</v>
      </c>
      <c r="I1107" s="19">
        <f t="shared" si="160"/>
        <v>35280</v>
      </c>
      <c r="J1107" s="20">
        <f t="shared" si="166"/>
        <v>35280</v>
      </c>
      <c r="K1107" s="30" t="s">
        <v>56</v>
      </c>
      <c r="L1107" s="32" t="s">
        <v>193</v>
      </c>
      <c r="M1107" s="33">
        <v>42</v>
      </c>
      <c r="N1107" s="55" t="str">
        <f t="shared" si="168"/>
        <v>T_B</v>
      </c>
      <c r="O1107" s="34">
        <v>3525969</v>
      </c>
      <c r="P1107" s="27">
        <v>44827</v>
      </c>
      <c r="Q1107" s="36">
        <v>0.84861111111111109</v>
      </c>
      <c r="R1107" s="37">
        <v>52420</v>
      </c>
      <c r="S1107" s="37">
        <v>17320</v>
      </c>
      <c r="T1107" s="21">
        <f t="shared" si="161"/>
        <v>35100</v>
      </c>
      <c r="U1107" s="22">
        <f t="shared" si="167"/>
        <v>35100</v>
      </c>
      <c r="V1107" s="117" t="s">
        <v>157</v>
      </c>
      <c r="W1107" s="118" t="s">
        <v>102</v>
      </c>
      <c r="X1107" s="23">
        <f t="shared" si="162"/>
        <v>-180</v>
      </c>
      <c r="Y1107" s="24">
        <f t="shared" si="163"/>
        <v>-5.1020408163265302E-3</v>
      </c>
      <c r="Z1107" s="25" t="str">
        <f t="shared" si="164"/>
        <v>Descargado</v>
      </c>
      <c r="AA1107" s="25">
        <f t="shared" ca="1" si="165"/>
        <v>0.35112268518423662</v>
      </c>
      <c r="AB1107" s="52"/>
    </row>
    <row r="1108" spans="1:28" x14ac:dyDescent="0.25">
      <c r="A1108" s="12">
        <v>1102</v>
      </c>
      <c r="B1108" s="26">
        <v>22763</v>
      </c>
      <c r="C1108" s="27">
        <v>44827</v>
      </c>
      <c r="D1108" s="28">
        <v>0.49899305555555556</v>
      </c>
      <c r="E1108" s="29" t="s">
        <v>339</v>
      </c>
      <c r="F1108" s="30" t="s">
        <v>106</v>
      </c>
      <c r="G1108" s="31">
        <v>52360</v>
      </c>
      <c r="H1108" s="31">
        <v>17380</v>
      </c>
      <c r="I1108" s="19">
        <f t="shared" si="160"/>
        <v>34980</v>
      </c>
      <c r="J1108" s="20">
        <f t="shared" si="166"/>
        <v>70260</v>
      </c>
      <c r="K1108" s="30" t="s">
        <v>55</v>
      </c>
      <c r="L1108" s="32" t="s">
        <v>193</v>
      </c>
      <c r="M1108" s="33">
        <v>43</v>
      </c>
      <c r="N1108" s="55" t="str">
        <f t="shared" si="168"/>
        <v>T_A</v>
      </c>
      <c r="O1108" s="34">
        <v>3525968</v>
      </c>
      <c r="P1108" s="27">
        <v>44827</v>
      </c>
      <c r="Q1108" s="36">
        <v>0.84791666666666676</v>
      </c>
      <c r="R1108" s="37">
        <v>52320</v>
      </c>
      <c r="S1108" s="37">
        <v>17690</v>
      </c>
      <c r="T1108" s="21">
        <f t="shared" si="161"/>
        <v>34630</v>
      </c>
      <c r="U1108" s="22">
        <f t="shared" si="167"/>
        <v>69730</v>
      </c>
      <c r="V1108" s="117" t="s">
        <v>157</v>
      </c>
      <c r="W1108" s="118" t="s">
        <v>102</v>
      </c>
      <c r="X1108" s="23">
        <f t="shared" si="162"/>
        <v>-350</v>
      </c>
      <c r="Y1108" s="24">
        <f t="shared" si="163"/>
        <v>-1.0005717552887363E-2</v>
      </c>
      <c r="Z1108" s="25" t="str">
        <f t="shared" si="164"/>
        <v>Descargado</v>
      </c>
      <c r="AA1108" s="25">
        <f t="shared" ca="1" si="165"/>
        <v>0.34892361111269565</v>
      </c>
      <c r="AB1108" s="52"/>
    </row>
    <row r="1109" spans="1:28" x14ac:dyDescent="0.25">
      <c r="A1109" s="12">
        <v>1103</v>
      </c>
      <c r="B1109" s="26">
        <v>22790</v>
      </c>
      <c r="C1109" s="27">
        <v>44827</v>
      </c>
      <c r="D1109" s="28">
        <v>0.63203703703703706</v>
      </c>
      <c r="E1109" s="29" t="s">
        <v>142</v>
      </c>
      <c r="F1109" s="30" t="s">
        <v>106</v>
      </c>
      <c r="G1109" s="31">
        <v>52360</v>
      </c>
      <c r="H1109" s="31">
        <v>18140</v>
      </c>
      <c r="I1109" s="19">
        <f t="shared" si="160"/>
        <v>34220</v>
      </c>
      <c r="J1109" s="20">
        <f t="shared" si="166"/>
        <v>104480</v>
      </c>
      <c r="K1109" s="30" t="s">
        <v>56</v>
      </c>
      <c r="L1109" s="32" t="s">
        <v>25</v>
      </c>
      <c r="M1109" s="33">
        <v>42</v>
      </c>
      <c r="N1109" s="55" t="str">
        <f t="shared" si="168"/>
        <v>T_B</v>
      </c>
      <c r="O1109" s="34">
        <v>3525994</v>
      </c>
      <c r="P1109" s="27">
        <v>44827</v>
      </c>
      <c r="Q1109" s="36">
        <v>0.91875000000000007</v>
      </c>
      <c r="R1109" s="37">
        <v>52200</v>
      </c>
      <c r="S1109" s="37">
        <v>18030</v>
      </c>
      <c r="T1109" s="21">
        <f t="shared" si="161"/>
        <v>34170</v>
      </c>
      <c r="U1109" s="22">
        <f t="shared" si="167"/>
        <v>103900</v>
      </c>
      <c r="V1109" s="117" t="s">
        <v>157</v>
      </c>
      <c r="W1109" s="118" t="s">
        <v>102</v>
      </c>
      <c r="X1109" s="23">
        <f t="shared" si="162"/>
        <v>-50</v>
      </c>
      <c r="Y1109" s="24">
        <f t="shared" si="163"/>
        <v>-1.4611338398597311E-3</v>
      </c>
      <c r="Z1109" s="25" t="str">
        <f t="shared" si="164"/>
        <v>Descargado</v>
      </c>
      <c r="AA1109" s="25">
        <f t="shared" ca="1" si="165"/>
        <v>0.28671296295942739</v>
      </c>
      <c r="AB1109" s="52"/>
    </row>
    <row r="1110" spans="1:28" x14ac:dyDescent="0.25">
      <c r="A1110" s="12">
        <v>1104</v>
      </c>
      <c r="B1110" s="26">
        <v>22791</v>
      </c>
      <c r="C1110" s="27">
        <v>44827</v>
      </c>
      <c r="D1110" s="28">
        <v>0.63969907407407411</v>
      </c>
      <c r="E1110" s="29" t="s">
        <v>328</v>
      </c>
      <c r="F1110" s="30" t="s">
        <v>106</v>
      </c>
      <c r="G1110" s="31">
        <v>51980</v>
      </c>
      <c r="H1110" s="31">
        <v>18610</v>
      </c>
      <c r="I1110" s="19">
        <f t="shared" si="160"/>
        <v>0</v>
      </c>
      <c r="J1110" s="20">
        <f t="shared" si="166"/>
        <v>0</v>
      </c>
      <c r="K1110" s="30" t="s">
        <v>56</v>
      </c>
      <c r="L1110" s="32" t="s">
        <v>33</v>
      </c>
      <c r="M1110" s="33"/>
      <c r="N1110" s="55" t="str">
        <f t="shared" si="168"/>
        <v/>
      </c>
      <c r="O1110" s="34"/>
      <c r="P1110" s="27"/>
      <c r="Q1110" s="36"/>
      <c r="R1110" s="37"/>
      <c r="S1110" s="37"/>
      <c r="T1110" s="21">
        <f t="shared" si="161"/>
        <v>0</v>
      </c>
      <c r="U1110" s="22">
        <f t="shared" si="167"/>
        <v>0</v>
      </c>
      <c r="V1110" s="117" t="s">
        <v>157</v>
      </c>
      <c r="W1110" s="118" t="s">
        <v>102</v>
      </c>
      <c r="X1110" s="23">
        <f t="shared" si="162"/>
        <v>0</v>
      </c>
      <c r="Y1110" s="24" t="e">
        <f t="shared" si="163"/>
        <v>#DIV/0!</v>
      </c>
      <c r="Z1110" s="25" t="str">
        <f t="shared" si="164"/>
        <v>En Transito</v>
      </c>
      <c r="AA1110" s="25">
        <f t="shared" ca="1" si="165"/>
        <v>0.738848263885302</v>
      </c>
      <c r="AB1110" s="52"/>
    </row>
    <row r="1111" spans="1:28" x14ac:dyDescent="0.25">
      <c r="A1111" s="12">
        <v>1105</v>
      </c>
      <c r="B1111" s="26">
        <v>22796</v>
      </c>
      <c r="C1111" s="27">
        <v>44827</v>
      </c>
      <c r="D1111" s="28">
        <v>0.6501851851851852</v>
      </c>
      <c r="E1111" s="29" t="s">
        <v>264</v>
      </c>
      <c r="F1111" s="30" t="s">
        <v>106</v>
      </c>
      <c r="G1111" s="31">
        <v>52360</v>
      </c>
      <c r="H1111" s="31">
        <v>18340</v>
      </c>
      <c r="I1111" s="19">
        <f t="shared" si="160"/>
        <v>0</v>
      </c>
      <c r="J1111" s="20">
        <f t="shared" si="166"/>
        <v>0</v>
      </c>
      <c r="K1111" s="30" t="s">
        <v>56</v>
      </c>
      <c r="L1111" s="32" t="s">
        <v>25</v>
      </c>
      <c r="M1111" s="33"/>
      <c r="N1111" s="55" t="str">
        <f t="shared" si="168"/>
        <v/>
      </c>
      <c r="O1111" s="34"/>
      <c r="P1111" s="27"/>
      <c r="Q1111" s="36"/>
      <c r="R1111" s="37"/>
      <c r="S1111" s="37"/>
      <c r="T1111" s="21">
        <f t="shared" si="161"/>
        <v>0</v>
      </c>
      <c r="U1111" s="22">
        <f t="shared" si="167"/>
        <v>0</v>
      </c>
      <c r="V1111" s="117" t="s">
        <v>157</v>
      </c>
      <c r="W1111" s="118" t="s">
        <v>102</v>
      </c>
      <c r="X1111" s="23">
        <f t="shared" si="162"/>
        <v>0</v>
      </c>
      <c r="Y1111" s="24" t="e">
        <f t="shared" si="163"/>
        <v>#DIV/0!</v>
      </c>
      <c r="Z1111" s="25" t="str">
        <f t="shared" si="164"/>
        <v>En Transito</v>
      </c>
      <c r="AA1111" s="25">
        <f t="shared" ca="1" si="165"/>
        <v>0.72836215277493466</v>
      </c>
      <c r="AB1111" s="52"/>
    </row>
    <row r="1112" spans="1:28" x14ac:dyDescent="0.25">
      <c r="A1112" s="12">
        <v>1106</v>
      </c>
      <c r="B1112" s="26">
        <v>22801</v>
      </c>
      <c r="C1112" s="27">
        <v>44827</v>
      </c>
      <c r="D1112" s="28">
        <v>0.65976851851851859</v>
      </c>
      <c r="E1112" s="29" t="s">
        <v>329</v>
      </c>
      <c r="F1112" s="30" t="s">
        <v>106</v>
      </c>
      <c r="G1112" s="31">
        <v>52100</v>
      </c>
      <c r="H1112" s="31">
        <v>18060</v>
      </c>
      <c r="I1112" s="19">
        <f t="shared" si="160"/>
        <v>0</v>
      </c>
      <c r="J1112" s="20">
        <f t="shared" si="166"/>
        <v>0</v>
      </c>
      <c r="K1112" s="30" t="s">
        <v>56</v>
      </c>
      <c r="L1112" s="32" t="s">
        <v>25</v>
      </c>
      <c r="M1112" s="33"/>
      <c r="N1112" s="55" t="str">
        <f t="shared" si="168"/>
        <v/>
      </c>
      <c r="O1112" s="34"/>
      <c r="P1112" s="27"/>
      <c r="Q1112" s="36"/>
      <c r="R1112" s="37"/>
      <c r="S1112" s="37"/>
      <c r="T1112" s="21">
        <f t="shared" si="161"/>
        <v>0</v>
      </c>
      <c r="U1112" s="22">
        <f t="shared" si="167"/>
        <v>0</v>
      </c>
      <c r="V1112" s="117" t="s">
        <v>157</v>
      </c>
      <c r="W1112" s="118" t="s">
        <v>102</v>
      </c>
      <c r="X1112" s="23">
        <f t="shared" si="162"/>
        <v>0</v>
      </c>
      <c r="Y1112" s="24" t="e">
        <f t="shared" si="163"/>
        <v>#DIV/0!</v>
      </c>
      <c r="Z1112" s="25" t="str">
        <f t="shared" si="164"/>
        <v>En Transito</v>
      </c>
      <c r="AA1112" s="25">
        <f t="shared" ca="1" si="165"/>
        <v>0.71877881944237743</v>
      </c>
      <c r="AB1112" s="52"/>
    </row>
    <row r="1113" spans="1:28" x14ac:dyDescent="0.25">
      <c r="A1113" s="12">
        <v>1107</v>
      </c>
      <c r="B1113" s="26">
        <v>22806</v>
      </c>
      <c r="C1113" s="27">
        <v>44827</v>
      </c>
      <c r="D1113" s="28">
        <v>0.6737037037037038</v>
      </c>
      <c r="E1113" s="29" t="s">
        <v>262</v>
      </c>
      <c r="F1113" s="30" t="s">
        <v>106</v>
      </c>
      <c r="G1113" s="31">
        <v>52160</v>
      </c>
      <c r="H1113" s="31">
        <v>17900</v>
      </c>
      <c r="I1113" s="19">
        <f t="shared" si="160"/>
        <v>0</v>
      </c>
      <c r="J1113" s="20">
        <f t="shared" si="166"/>
        <v>0</v>
      </c>
      <c r="K1113" s="30" t="s">
        <v>56</v>
      </c>
      <c r="L1113" s="32" t="s">
        <v>25</v>
      </c>
      <c r="M1113" s="33"/>
      <c r="N1113" s="55" t="str">
        <f t="shared" si="168"/>
        <v/>
      </c>
      <c r="O1113" s="34"/>
      <c r="P1113" s="27"/>
      <c r="Q1113" s="36"/>
      <c r="R1113" s="37"/>
      <c r="S1113" s="37"/>
      <c r="T1113" s="21">
        <f t="shared" si="161"/>
        <v>0</v>
      </c>
      <c r="U1113" s="22">
        <f t="shared" si="167"/>
        <v>0</v>
      </c>
      <c r="V1113" s="117" t="s">
        <v>157</v>
      </c>
      <c r="W1113" s="118" t="s">
        <v>102</v>
      </c>
      <c r="X1113" s="23">
        <f t="shared" si="162"/>
        <v>0</v>
      </c>
      <c r="Y1113" s="24" t="e">
        <f t="shared" si="163"/>
        <v>#DIV/0!</v>
      </c>
      <c r="Z1113" s="25" t="str">
        <f t="shared" si="164"/>
        <v>En Transito</v>
      </c>
      <c r="AA1113" s="25">
        <f t="shared" ca="1" si="165"/>
        <v>0.70484363425930496</v>
      </c>
      <c r="AB1113" s="52"/>
    </row>
    <row r="1114" spans="1:28" x14ac:dyDescent="0.25">
      <c r="A1114" s="12">
        <v>1108</v>
      </c>
      <c r="B1114" s="26">
        <v>22818</v>
      </c>
      <c r="C1114" s="27">
        <v>44827</v>
      </c>
      <c r="D1114" s="28">
        <v>0.7021412037037037</v>
      </c>
      <c r="E1114" s="29" t="s">
        <v>305</v>
      </c>
      <c r="F1114" s="30" t="s">
        <v>106</v>
      </c>
      <c r="G1114" s="31">
        <v>51640</v>
      </c>
      <c r="H1114" s="31">
        <v>18310</v>
      </c>
      <c r="I1114" s="19">
        <f t="shared" si="160"/>
        <v>0</v>
      </c>
      <c r="J1114" s="20">
        <f t="shared" si="166"/>
        <v>0</v>
      </c>
      <c r="K1114" s="30" t="s">
        <v>55</v>
      </c>
      <c r="L1114" s="32" t="s">
        <v>25</v>
      </c>
      <c r="M1114" s="33"/>
      <c r="N1114" s="55" t="str">
        <f t="shared" si="168"/>
        <v/>
      </c>
      <c r="O1114" s="34"/>
      <c r="P1114" s="27"/>
      <c r="Q1114" s="36"/>
      <c r="R1114" s="37"/>
      <c r="S1114" s="37"/>
      <c r="T1114" s="21">
        <f t="shared" si="161"/>
        <v>0</v>
      </c>
      <c r="U1114" s="22">
        <f t="shared" si="167"/>
        <v>0</v>
      </c>
      <c r="V1114" s="117" t="s">
        <v>157</v>
      </c>
      <c r="W1114" s="118" t="s">
        <v>102</v>
      </c>
      <c r="X1114" s="23">
        <f t="shared" si="162"/>
        <v>0</v>
      </c>
      <c r="Y1114" s="24" t="e">
        <f t="shared" si="163"/>
        <v>#DIV/0!</v>
      </c>
      <c r="Z1114" s="25" t="str">
        <f t="shared" si="164"/>
        <v>En Transito</v>
      </c>
      <c r="AA1114" s="25">
        <f t="shared" ca="1" si="165"/>
        <v>0.67640613425464835</v>
      </c>
      <c r="AB1114" s="52"/>
    </row>
    <row r="1115" spans="1:28" x14ac:dyDescent="0.25">
      <c r="A1115" s="12">
        <v>1109</v>
      </c>
      <c r="B1115" s="26">
        <v>22819</v>
      </c>
      <c r="C1115" s="27">
        <v>44827</v>
      </c>
      <c r="D1115" s="28">
        <v>0.71481481481481479</v>
      </c>
      <c r="E1115" s="29" t="s">
        <v>216</v>
      </c>
      <c r="F1115" s="30" t="s">
        <v>106</v>
      </c>
      <c r="G1115" s="31">
        <v>51920</v>
      </c>
      <c r="H1115" s="31">
        <v>17830</v>
      </c>
      <c r="I1115" s="19">
        <f t="shared" si="160"/>
        <v>0</v>
      </c>
      <c r="J1115" s="20">
        <f t="shared" si="166"/>
        <v>0</v>
      </c>
      <c r="K1115" s="30" t="s">
        <v>55</v>
      </c>
      <c r="L1115" s="32" t="s">
        <v>33</v>
      </c>
      <c r="M1115" s="33"/>
      <c r="N1115" s="55" t="str">
        <f t="shared" si="168"/>
        <v/>
      </c>
      <c r="O1115" s="34"/>
      <c r="P1115" s="27"/>
      <c r="Q1115" s="36"/>
      <c r="R1115" s="37"/>
      <c r="S1115" s="37"/>
      <c r="T1115" s="21">
        <f t="shared" si="161"/>
        <v>0</v>
      </c>
      <c r="U1115" s="22">
        <f t="shared" si="167"/>
        <v>0</v>
      </c>
      <c r="V1115" s="117" t="s">
        <v>157</v>
      </c>
      <c r="W1115" s="118" t="s">
        <v>102</v>
      </c>
      <c r="X1115" s="23">
        <f t="shared" si="162"/>
        <v>0</v>
      </c>
      <c r="Y1115" s="24" t="e">
        <f t="shared" si="163"/>
        <v>#DIV/0!</v>
      </c>
      <c r="Z1115" s="25" t="str">
        <f t="shared" si="164"/>
        <v>En Transito</v>
      </c>
      <c r="AA1115" s="25">
        <f t="shared" ca="1" si="165"/>
        <v>0.66373252314951969</v>
      </c>
      <c r="AB1115" s="52"/>
    </row>
    <row r="1116" spans="1:28" x14ac:dyDescent="0.25">
      <c r="A1116" s="12">
        <v>1110</v>
      </c>
      <c r="B1116" s="26">
        <v>22822</v>
      </c>
      <c r="C1116" s="27">
        <v>44827</v>
      </c>
      <c r="D1116" s="28">
        <v>0.72395833333333337</v>
      </c>
      <c r="E1116" s="29" t="s">
        <v>355</v>
      </c>
      <c r="F1116" s="30" t="s">
        <v>106</v>
      </c>
      <c r="G1116" s="31">
        <v>52160</v>
      </c>
      <c r="H1116" s="31">
        <v>18950</v>
      </c>
      <c r="I1116" s="19">
        <f t="shared" si="160"/>
        <v>0</v>
      </c>
      <c r="J1116" s="20">
        <f t="shared" si="166"/>
        <v>0</v>
      </c>
      <c r="K1116" s="30" t="s">
        <v>55</v>
      </c>
      <c r="L1116" s="32" t="s">
        <v>33</v>
      </c>
      <c r="M1116" s="33"/>
      <c r="N1116" s="55" t="str">
        <f t="shared" si="168"/>
        <v/>
      </c>
      <c r="O1116" s="34"/>
      <c r="P1116" s="27"/>
      <c r="Q1116" s="36"/>
      <c r="R1116" s="37"/>
      <c r="S1116" s="37"/>
      <c r="T1116" s="21">
        <f t="shared" si="161"/>
        <v>0</v>
      </c>
      <c r="U1116" s="22">
        <f t="shared" si="167"/>
        <v>0</v>
      </c>
      <c r="V1116" s="117" t="s">
        <v>157</v>
      </c>
      <c r="W1116" s="118" t="s">
        <v>102</v>
      </c>
      <c r="X1116" s="23">
        <f t="shared" si="162"/>
        <v>0</v>
      </c>
      <c r="Y1116" s="24" t="e">
        <f t="shared" si="163"/>
        <v>#DIV/0!</v>
      </c>
      <c r="Z1116" s="25" t="str">
        <f t="shared" si="164"/>
        <v>En Transito</v>
      </c>
      <c r="AA1116" s="25">
        <f t="shared" ca="1" si="165"/>
        <v>0.65458900462544989</v>
      </c>
      <c r="AB1116" s="52"/>
    </row>
    <row r="1117" spans="1:28" x14ac:dyDescent="0.25">
      <c r="A1117" s="12">
        <v>1111</v>
      </c>
      <c r="B1117" s="26">
        <v>22823</v>
      </c>
      <c r="C1117" s="27">
        <v>44827</v>
      </c>
      <c r="D1117" s="28">
        <v>0.74416666666666664</v>
      </c>
      <c r="E1117" s="29" t="s">
        <v>191</v>
      </c>
      <c r="F1117" s="30" t="s">
        <v>106</v>
      </c>
      <c r="G1117" s="31">
        <v>47820</v>
      </c>
      <c r="H1117" s="31">
        <v>17410</v>
      </c>
      <c r="I1117" s="19">
        <f t="shared" si="160"/>
        <v>0</v>
      </c>
      <c r="J1117" s="20">
        <f t="shared" si="166"/>
        <v>0</v>
      </c>
      <c r="K1117" s="30" t="s">
        <v>56</v>
      </c>
      <c r="L1117" s="32" t="s">
        <v>32</v>
      </c>
      <c r="M1117" s="33"/>
      <c r="N1117" s="55" t="str">
        <f t="shared" si="168"/>
        <v/>
      </c>
      <c r="O1117" s="34"/>
      <c r="P1117" s="27"/>
      <c r="Q1117" s="36"/>
      <c r="R1117" s="37"/>
      <c r="S1117" s="37"/>
      <c r="T1117" s="21">
        <f t="shared" si="161"/>
        <v>0</v>
      </c>
      <c r="U1117" s="22">
        <f t="shared" si="167"/>
        <v>0</v>
      </c>
      <c r="V1117" s="117" t="s">
        <v>157</v>
      </c>
      <c r="W1117" s="118" t="s">
        <v>102</v>
      </c>
      <c r="X1117" s="23">
        <f t="shared" si="162"/>
        <v>0</v>
      </c>
      <c r="Y1117" s="24" t="e">
        <f t="shared" si="163"/>
        <v>#DIV/0!</v>
      </c>
      <c r="Z1117" s="25" t="str">
        <f t="shared" si="164"/>
        <v>En Transito</v>
      </c>
      <c r="AA1117" s="25">
        <f t="shared" ca="1" si="165"/>
        <v>0.63438067129754927</v>
      </c>
      <c r="AB1117" s="52"/>
    </row>
    <row r="1118" spans="1:28" x14ac:dyDescent="0.25">
      <c r="A1118" s="12">
        <v>1112</v>
      </c>
      <c r="B1118" s="26">
        <v>22826</v>
      </c>
      <c r="C1118" s="27">
        <v>44827</v>
      </c>
      <c r="D1118" s="28">
        <v>0.74703703703703705</v>
      </c>
      <c r="E1118" s="29" t="s">
        <v>259</v>
      </c>
      <c r="F1118" s="30" t="s">
        <v>106</v>
      </c>
      <c r="G1118" s="31">
        <v>52160</v>
      </c>
      <c r="H1118" s="31">
        <v>17990</v>
      </c>
      <c r="I1118" s="19">
        <f t="shared" si="160"/>
        <v>0</v>
      </c>
      <c r="J1118" s="20">
        <f t="shared" si="166"/>
        <v>0</v>
      </c>
      <c r="K1118" s="30" t="s">
        <v>55</v>
      </c>
      <c r="L1118" s="32" t="s">
        <v>25</v>
      </c>
      <c r="M1118" s="33"/>
      <c r="N1118" s="55" t="str">
        <f t="shared" si="168"/>
        <v/>
      </c>
      <c r="O1118" s="34"/>
      <c r="P1118" s="27"/>
      <c r="Q1118" s="36"/>
      <c r="R1118" s="37"/>
      <c r="S1118" s="37"/>
      <c r="T1118" s="21">
        <f t="shared" si="161"/>
        <v>0</v>
      </c>
      <c r="U1118" s="22">
        <f t="shared" si="167"/>
        <v>0</v>
      </c>
      <c r="V1118" s="117" t="s">
        <v>157</v>
      </c>
      <c r="W1118" s="118" t="s">
        <v>102</v>
      </c>
      <c r="X1118" s="23">
        <f t="shared" si="162"/>
        <v>0</v>
      </c>
      <c r="Y1118" s="24" t="e">
        <f t="shared" si="163"/>
        <v>#DIV/0!</v>
      </c>
      <c r="Z1118" s="25" t="str">
        <f t="shared" si="164"/>
        <v>En Transito</v>
      </c>
      <c r="AA1118" s="25">
        <f t="shared" ca="1" si="165"/>
        <v>0.63151030092558358</v>
      </c>
      <c r="AB1118" s="52"/>
    </row>
    <row r="1119" spans="1:28" x14ac:dyDescent="0.25">
      <c r="A1119" s="12">
        <v>1113</v>
      </c>
      <c r="B1119" s="26">
        <v>22827</v>
      </c>
      <c r="C1119" s="27">
        <v>44827</v>
      </c>
      <c r="D1119" s="28">
        <v>0.75888888888888895</v>
      </c>
      <c r="E1119" s="29" t="s">
        <v>288</v>
      </c>
      <c r="F1119" s="30" t="s">
        <v>106</v>
      </c>
      <c r="G1119" s="31">
        <v>47680</v>
      </c>
      <c r="H1119" s="31">
        <v>17220</v>
      </c>
      <c r="I1119" s="19">
        <f t="shared" si="160"/>
        <v>0</v>
      </c>
      <c r="J1119" s="20">
        <f t="shared" si="166"/>
        <v>0</v>
      </c>
      <c r="K1119" s="30" t="s">
        <v>55</v>
      </c>
      <c r="L1119" s="32" t="s">
        <v>32</v>
      </c>
      <c r="M1119" s="33"/>
      <c r="N1119" s="55" t="str">
        <f t="shared" si="168"/>
        <v/>
      </c>
      <c r="O1119" s="34"/>
      <c r="P1119" s="27"/>
      <c r="Q1119" s="36"/>
      <c r="R1119" s="37"/>
      <c r="S1119" s="37"/>
      <c r="T1119" s="21">
        <f t="shared" si="161"/>
        <v>0</v>
      </c>
      <c r="U1119" s="22">
        <f t="shared" si="167"/>
        <v>0</v>
      </c>
      <c r="V1119" s="117" t="s">
        <v>157</v>
      </c>
      <c r="W1119" s="118" t="s">
        <v>102</v>
      </c>
      <c r="X1119" s="23">
        <f t="shared" si="162"/>
        <v>0</v>
      </c>
      <c r="Y1119" s="24" t="e">
        <f t="shared" si="163"/>
        <v>#DIV/0!</v>
      </c>
      <c r="Z1119" s="25" t="str">
        <f t="shared" si="164"/>
        <v>En Transito</v>
      </c>
      <c r="AA1119" s="25">
        <f t="shared" ca="1" si="165"/>
        <v>0.61965844907535939</v>
      </c>
      <c r="AB1119" s="52"/>
    </row>
    <row r="1120" spans="1:28" x14ac:dyDescent="0.25">
      <c r="A1120" s="12">
        <v>1114</v>
      </c>
      <c r="B1120" s="26">
        <v>22829</v>
      </c>
      <c r="C1120" s="27">
        <v>44827</v>
      </c>
      <c r="D1120" s="28">
        <v>0.79722222222222217</v>
      </c>
      <c r="E1120" s="29" t="s">
        <v>210</v>
      </c>
      <c r="F1120" s="30" t="s">
        <v>106</v>
      </c>
      <c r="G1120" s="31">
        <v>48280</v>
      </c>
      <c r="H1120" s="31">
        <v>17230</v>
      </c>
      <c r="I1120" s="19">
        <f t="shared" si="160"/>
        <v>0</v>
      </c>
      <c r="J1120" s="20">
        <f t="shared" si="166"/>
        <v>0</v>
      </c>
      <c r="K1120" s="30" t="s">
        <v>55</v>
      </c>
      <c r="L1120" s="32" t="s">
        <v>32</v>
      </c>
      <c r="M1120" s="33"/>
      <c r="N1120" s="55" t="str">
        <f t="shared" si="168"/>
        <v/>
      </c>
      <c r="O1120" s="34"/>
      <c r="P1120" s="27"/>
      <c r="Q1120" s="36"/>
      <c r="R1120" s="37"/>
      <c r="S1120" s="37"/>
      <c r="T1120" s="21">
        <f t="shared" si="161"/>
        <v>0</v>
      </c>
      <c r="U1120" s="22">
        <f t="shared" si="167"/>
        <v>0</v>
      </c>
      <c r="V1120" s="117" t="s">
        <v>157</v>
      </c>
      <c r="W1120" s="118" t="s">
        <v>102</v>
      </c>
      <c r="X1120" s="23">
        <f t="shared" si="162"/>
        <v>0</v>
      </c>
      <c r="Y1120" s="24" t="e">
        <f t="shared" si="163"/>
        <v>#DIV/0!</v>
      </c>
      <c r="Z1120" s="25" t="str">
        <f t="shared" si="164"/>
        <v>En Transito</v>
      </c>
      <c r="AA1120" s="25">
        <f t="shared" ca="1" si="165"/>
        <v>0.5813251157378545</v>
      </c>
      <c r="AB1120" s="52"/>
    </row>
    <row r="1121" spans="1:28" x14ac:dyDescent="0.25">
      <c r="A1121" s="12">
        <v>1115</v>
      </c>
      <c r="B1121" s="26">
        <v>22831</v>
      </c>
      <c r="C1121" s="27">
        <v>44827</v>
      </c>
      <c r="D1121" s="28">
        <v>0.81527777777777777</v>
      </c>
      <c r="E1121" s="29" t="s">
        <v>230</v>
      </c>
      <c r="F1121" s="30" t="s">
        <v>106</v>
      </c>
      <c r="G1121" s="31">
        <v>51760</v>
      </c>
      <c r="H1121" s="31">
        <v>18140</v>
      </c>
      <c r="I1121" s="19">
        <f t="shared" si="160"/>
        <v>0</v>
      </c>
      <c r="J1121" s="20">
        <f t="shared" si="166"/>
        <v>0</v>
      </c>
      <c r="K1121" s="30" t="s">
        <v>55</v>
      </c>
      <c r="L1121" s="32" t="s">
        <v>25</v>
      </c>
      <c r="M1121" s="33"/>
      <c r="N1121" s="55" t="str">
        <f t="shared" si="168"/>
        <v/>
      </c>
      <c r="O1121" s="34"/>
      <c r="P1121" s="27"/>
      <c r="Q1121" s="36"/>
      <c r="R1121" s="37"/>
      <c r="S1121" s="37"/>
      <c r="T1121" s="21">
        <f t="shared" si="161"/>
        <v>0</v>
      </c>
      <c r="U1121" s="22">
        <f t="shared" si="167"/>
        <v>0</v>
      </c>
      <c r="V1121" s="117" t="s">
        <v>157</v>
      </c>
      <c r="W1121" s="118" t="s">
        <v>102</v>
      </c>
      <c r="X1121" s="23">
        <f t="shared" si="162"/>
        <v>0</v>
      </c>
      <c r="Y1121" s="24" t="e">
        <f t="shared" si="163"/>
        <v>#DIV/0!</v>
      </c>
      <c r="Z1121" s="25" t="str">
        <f t="shared" si="164"/>
        <v>En Transito</v>
      </c>
      <c r="AA1121" s="25">
        <f t="shared" ca="1" si="165"/>
        <v>0.5632695601816522</v>
      </c>
      <c r="AB1121" s="52"/>
    </row>
    <row r="1122" spans="1:28" x14ac:dyDescent="0.25">
      <c r="A1122" s="12">
        <v>1116</v>
      </c>
      <c r="B1122" s="26">
        <v>22832</v>
      </c>
      <c r="C1122" s="27">
        <v>44827</v>
      </c>
      <c r="D1122" s="28">
        <v>0.82217592592592592</v>
      </c>
      <c r="E1122" s="29" t="s">
        <v>152</v>
      </c>
      <c r="F1122" s="30" t="s">
        <v>106</v>
      </c>
      <c r="G1122" s="31">
        <v>52340</v>
      </c>
      <c r="H1122" s="31">
        <v>17500</v>
      </c>
      <c r="I1122" s="19">
        <f t="shared" si="160"/>
        <v>0</v>
      </c>
      <c r="J1122" s="20">
        <f t="shared" si="166"/>
        <v>0</v>
      </c>
      <c r="K1122" s="30" t="s">
        <v>55</v>
      </c>
      <c r="L1122" s="32" t="s">
        <v>33</v>
      </c>
      <c r="M1122" s="33"/>
      <c r="N1122" s="55" t="str">
        <f t="shared" si="168"/>
        <v/>
      </c>
      <c r="O1122" s="34"/>
      <c r="P1122" s="27"/>
      <c r="Q1122" s="36"/>
      <c r="R1122" s="37"/>
      <c r="S1122" s="37"/>
      <c r="T1122" s="21">
        <f t="shared" si="161"/>
        <v>0</v>
      </c>
      <c r="U1122" s="22">
        <f t="shared" si="167"/>
        <v>0</v>
      </c>
      <c r="V1122" s="117" t="s">
        <v>157</v>
      </c>
      <c r="W1122" s="118" t="s">
        <v>102</v>
      </c>
      <c r="X1122" s="23">
        <f t="shared" si="162"/>
        <v>0</v>
      </c>
      <c r="Y1122" s="24" t="e">
        <f t="shared" si="163"/>
        <v>#DIV/0!</v>
      </c>
      <c r="Z1122" s="25" t="str">
        <f t="shared" si="164"/>
        <v>En Transito</v>
      </c>
      <c r="AA1122" s="25">
        <f t="shared" ca="1" si="165"/>
        <v>0.55637141203624196</v>
      </c>
      <c r="AB1122" s="52"/>
    </row>
    <row r="1123" spans="1:28" x14ac:dyDescent="0.25">
      <c r="A1123" s="12">
        <v>1117</v>
      </c>
      <c r="B1123" s="26">
        <v>22837</v>
      </c>
      <c r="C1123" s="27">
        <v>44827</v>
      </c>
      <c r="D1123" s="28">
        <v>0.82488425925925923</v>
      </c>
      <c r="E1123" s="29" t="s">
        <v>236</v>
      </c>
      <c r="F1123" s="30" t="s">
        <v>106</v>
      </c>
      <c r="G1123" s="31">
        <v>48500</v>
      </c>
      <c r="H1123" s="31">
        <v>17540</v>
      </c>
      <c r="I1123" s="19">
        <f t="shared" si="160"/>
        <v>0</v>
      </c>
      <c r="J1123" s="20">
        <f t="shared" si="166"/>
        <v>0</v>
      </c>
      <c r="K1123" s="30" t="s">
        <v>55</v>
      </c>
      <c r="L1123" s="32" t="s">
        <v>32</v>
      </c>
      <c r="M1123" s="33"/>
      <c r="N1123" s="55" t="str">
        <f t="shared" si="168"/>
        <v/>
      </c>
      <c r="O1123" s="34"/>
      <c r="P1123" s="27"/>
      <c r="Q1123" s="36"/>
      <c r="R1123" s="37"/>
      <c r="S1123" s="37"/>
      <c r="T1123" s="21">
        <f t="shared" si="161"/>
        <v>0</v>
      </c>
      <c r="U1123" s="22">
        <f t="shared" si="167"/>
        <v>0</v>
      </c>
      <c r="V1123" s="117" t="s">
        <v>157</v>
      </c>
      <c r="W1123" s="118" t="s">
        <v>102</v>
      </c>
      <c r="X1123" s="23">
        <f t="shared" si="162"/>
        <v>0</v>
      </c>
      <c r="Y1123" s="24" t="e">
        <f t="shared" si="163"/>
        <v>#DIV/0!</v>
      </c>
      <c r="Z1123" s="25" t="str">
        <f t="shared" si="164"/>
        <v>En Transito</v>
      </c>
      <c r="AA1123" s="25">
        <f t="shared" ca="1" si="165"/>
        <v>0.55366307870281162</v>
      </c>
      <c r="AB1123" s="52"/>
    </row>
    <row r="1124" spans="1:28" x14ac:dyDescent="0.25">
      <c r="A1124" s="12">
        <v>1118</v>
      </c>
      <c r="B1124" s="26">
        <v>22838</v>
      </c>
      <c r="C1124" s="27">
        <v>44827</v>
      </c>
      <c r="D1124" s="28">
        <v>0.83592592592592585</v>
      </c>
      <c r="E1124" s="29" t="s">
        <v>150</v>
      </c>
      <c r="F1124" s="30" t="s">
        <v>106</v>
      </c>
      <c r="G1124" s="31">
        <v>52280</v>
      </c>
      <c r="H1124" s="31">
        <v>17980</v>
      </c>
      <c r="I1124" s="19">
        <f t="shared" si="160"/>
        <v>0</v>
      </c>
      <c r="J1124" s="20">
        <f t="shared" si="166"/>
        <v>0</v>
      </c>
      <c r="K1124" s="30" t="s">
        <v>55</v>
      </c>
      <c r="L1124" s="32" t="s">
        <v>33</v>
      </c>
      <c r="M1124" s="33"/>
      <c r="N1124" s="55" t="str">
        <f t="shared" si="168"/>
        <v/>
      </c>
      <c r="O1124" s="34"/>
      <c r="P1124" s="27"/>
      <c r="Q1124" s="36"/>
      <c r="R1124" s="37"/>
      <c r="S1124" s="37"/>
      <c r="T1124" s="21">
        <f t="shared" si="161"/>
        <v>0</v>
      </c>
      <c r="U1124" s="22">
        <f t="shared" si="167"/>
        <v>0</v>
      </c>
      <c r="V1124" s="117" t="s">
        <v>157</v>
      </c>
      <c r="W1124" s="118" t="s">
        <v>102</v>
      </c>
      <c r="X1124" s="23">
        <f t="shared" si="162"/>
        <v>0</v>
      </c>
      <c r="Y1124" s="24" t="e">
        <f t="shared" si="163"/>
        <v>#DIV/0!</v>
      </c>
      <c r="Z1124" s="25" t="str">
        <f t="shared" si="164"/>
        <v>En Transito</v>
      </c>
      <c r="AA1124" s="25">
        <f t="shared" ca="1" si="165"/>
        <v>0.54262141203798819</v>
      </c>
      <c r="AB1124" s="52"/>
    </row>
    <row r="1125" spans="1:28" x14ac:dyDescent="0.25">
      <c r="A1125" s="12">
        <v>1119</v>
      </c>
      <c r="B1125" s="26">
        <v>22842</v>
      </c>
      <c r="C1125" s="27">
        <v>44827</v>
      </c>
      <c r="D1125" s="28">
        <v>0.83743055555555557</v>
      </c>
      <c r="E1125" s="29" t="s">
        <v>260</v>
      </c>
      <c r="F1125" s="30" t="s">
        <v>106</v>
      </c>
      <c r="G1125" s="31">
        <v>52060</v>
      </c>
      <c r="H1125" s="31">
        <v>18100</v>
      </c>
      <c r="I1125" s="19">
        <f t="shared" si="160"/>
        <v>0</v>
      </c>
      <c r="J1125" s="20">
        <f t="shared" si="166"/>
        <v>0</v>
      </c>
      <c r="K1125" s="30" t="s">
        <v>55</v>
      </c>
      <c r="L1125" s="32" t="s">
        <v>25</v>
      </c>
      <c r="M1125" s="33"/>
      <c r="N1125" s="55" t="str">
        <f t="shared" si="168"/>
        <v/>
      </c>
      <c r="O1125" s="34"/>
      <c r="P1125" s="27"/>
      <c r="Q1125" s="36"/>
      <c r="R1125" s="37"/>
      <c r="S1125" s="37"/>
      <c r="T1125" s="21">
        <f t="shared" si="161"/>
        <v>0</v>
      </c>
      <c r="U1125" s="22">
        <f t="shared" si="167"/>
        <v>0</v>
      </c>
      <c r="V1125" s="117" t="s">
        <v>157</v>
      </c>
      <c r="W1125" s="118" t="s">
        <v>102</v>
      </c>
      <c r="X1125" s="23">
        <f t="shared" si="162"/>
        <v>0</v>
      </c>
      <c r="Y1125" s="24" t="e">
        <f t="shared" si="163"/>
        <v>#DIV/0!</v>
      </c>
      <c r="Z1125" s="25" t="str">
        <f t="shared" si="164"/>
        <v>En Transito</v>
      </c>
      <c r="AA1125" s="25">
        <f t="shared" ca="1" si="165"/>
        <v>0.54111678240587935</v>
      </c>
      <c r="AB1125" s="52"/>
    </row>
    <row r="1126" spans="1:28" x14ac:dyDescent="0.25">
      <c r="A1126" s="12">
        <v>1120</v>
      </c>
      <c r="B1126" s="26">
        <v>22843</v>
      </c>
      <c r="C1126" s="27">
        <v>44827</v>
      </c>
      <c r="D1126" s="28">
        <v>0.8465625</v>
      </c>
      <c r="E1126" s="29" t="s">
        <v>391</v>
      </c>
      <c r="F1126" s="30" t="s">
        <v>106</v>
      </c>
      <c r="G1126" s="31">
        <v>51640</v>
      </c>
      <c r="H1126" s="31">
        <v>16900</v>
      </c>
      <c r="I1126" s="19">
        <f t="shared" si="160"/>
        <v>0</v>
      </c>
      <c r="J1126" s="20">
        <f t="shared" si="166"/>
        <v>0</v>
      </c>
      <c r="K1126" s="30" t="s">
        <v>55</v>
      </c>
      <c r="L1126" s="32" t="s">
        <v>33</v>
      </c>
      <c r="M1126" s="33"/>
      <c r="N1126" s="55" t="str">
        <f t="shared" si="168"/>
        <v/>
      </c>
      <c r="O1126" s="34"/>
      <c r="P1126" s="27"/>
      <c r="Q1126" s="36"/>
      <c r="R1126" s="37"/>
      <c r="S1126" s="37"/>
      <c r="T1126" s="21">
        <f t="shared" si="161"/>
        <v>0</v>
      </c>
      <c r="U1126" s="22">
        <f t="shared" si="167"/>
        <v>0</v>
      </c>
      <c r="V1126" s="117" t="s">
        <v>157</v>
      </c>
      <c r="W1126" s="118" t="s">
        <v>102</v>
      </c>
      <c r="X1126" s="23">
        <f t="shared" si="162"/>
        <v>0</v>
      </c>
      <c r="Y1126" s="24" t="e">
        <f t="shared" si="163"/>
        <v>#DIV/0!</v>
      </c>
      <c r="Z1126" s="25" t="str">
        <f t="shared" si="164"/>
        <v>En Transito</v>
      </c>
      <c r="AA1126" s="25">
        <f t="shared" ca="1" si="165"/>
        <v>0.5319848379585892</v>
      </c>
      <c r="AB1126" s="52"/>
    </row>
    <row r="1127" spans="1:28" x14ac:dyDescent="0.25">
      <c r="A1127" s="12">
        <v>1121</v>
      </c>
      <c r="B1127" s="26">
        <v>22844</v>
      </c>
      <c r="C1127" s="27">
        <v>44827</v>
      </c>
      <c r="D1127" s="28">
        <v>0.85248842592592589</v>
      </c>
      <c r="E1127" s="29" t="s">
        <v>281</v>
      </c>
      <c r="F1127" s="30" t="s">
        <v>106</v>
      </c>
      <c r="G1127" s="31">
        <v>52200</v>
      </c>
      <c r="H1127" s="31">
        <v>18840</v>
      </c>
      <c r="I1127" s="19">
        <f t="shared" si="160"/>
        <v>0</v>
      </c>
      <c r="J1127" s="20">
        <f t="shared" si="166"/>
        <v>0</v>
      </c>
      <c r="K1127" s="30" t="s">
        <v>55</v>
      </c>
      <c r="L1127" s="32" t="s">
        <v>25</v>
      </c>
      <c r="M1127" s="33"/>
      <c r="N1127" s="55" t="str">
        <f t="shared" si="168"/>
        <v/>
      </c>
      <c r="O1127" s="34"/>
      <c r="P1127" s="27"/>
      <c r="Q1127" s="36"/>
      <c r="R1127" s="37"/>
      <c r="S1127" s="37"/>
      <c r="T1127" s="21">
        <f t="shared" si="161"/>
        <v>0</v>
      </c>
      <c r="U1127" s="22">
        <f t="shared" si="167"/>
        <v>0</v>
      </c>
      <c r="V1127" s="117" t="s">
        <v>157</v>
      </c>
      <c r="W1127" s="118" t="s">
        <v>102</v>
      </c>
      <c r="X1127" s="23">
        <f t="shared" si="162"/>
        <v>0</v>
      </c>
      <c r="Y1127" s="24" t="e">
        <f t="shared" si="163"/>
        <v>#DIV/0!</v>
      </c>
      <c r="Z1127" s="25" t="str">
        <f t="shared" si="164"/>
        <v>En Transito</v>
      </c>
      <c r="AA1127" s="25">
        <f t="shared" ca="1" si="165"/>
        <v>0.52605891203711508</v>
      </c>
      <c r="AB1127" s="52"/>
    </row>
    <row r="1128" spans="1:28" x14ac:dyDescent="0.25">
      <c r="A1128" s="12">
        <v>1122</v>
      </c>
      <c r="B1128" s="26">
        <v>22848</v>
      </c>
      <c r="C1128" s="27">
        <v>44827</v>
      </c>
      <c r="D1128" s="28">
        <v>0.85810185185185184</v>
      </c>
      <c r="E1128" s="29" t="s">
        <v>171</v>
      </c>
      <c r="F1128" s="30" t="s">
        <v>106</v>
      </c>
      <c r="G1128" s="31">
        <v>48950</v>
      </c>
      <c r="H1128" s="31">
        <v>17430</v>
      </c>
      <c r="I1128" s="19">
        <f t="shared" si="160"/>
        <v>0</v>
      </c>
      <c r="J1128" s="20">
        <f t="shared" si="166"/>
        <v>0</v>
      </c>
      <c r="K1128" s="30" t="s">
        <v>55</v>
      </c>
      <c r="L1128" s="32" t="s">
        <v>32</v>
      </c>
      <c r="M1128" s="33"/>
      <c r="N1128" s="55" t="str">
        <f t="shared" si="168"/>
        <v/>
      </c>
      <c r="O1128" s="34"/>
      <c r="P1128" s="27"/>
      <c r="Q1128" s="36"/>
      <c r="R1128" s="37"/>
      <c r="S1128" s="37"/>
      <c r="T1128" s="21">
        <f t="shared" si="161"/>
        <v>0</v>
      </c>
      <c r="U1128" s="22">
        <f t="shared" si="167"/>
        <v>0</v>
      </c>
      <c r="V1128" s="117" t="s">
        <v>157</v>
      </c>
      <c r="W1128" s="118" t="s">
        <v>102</v>
      </c>
      <c r="X1128" s="23">
        <f t="shared" si="162"/>
        <v>0</v>
      </c>
      <c r="Y1128" s="24" t="e">
        <f t="shared" si="163"/>
        <v>#DIV/0!</v>
      </c>
      <c r="Z1128" s="25" t="str">
        <f t="shared" si="164"/>
        <v>En Transito</v>
      </c>
      <c r="AA1128" s="25">
        <f t="shared" ca="1" si="165"/>
        <v>0.52044548610865604</v>
      </c>
      <c r="AB1128" s="52"/>
    </row>
    <row r="1129" spans="1:28" x14ac:dyDescent="0.25">
      <c r="A1129" s="12">
        <v>1123</v>
      </c>
      <c r="B1129" s="26">
        <v>22849</v>
      </c>
      <c r="C1129" s="27">
        <v>44827</v>
      </c>
      <c r="D1129" s="28">
        <v>0.86542824074074076</v>
      </c>
      <c r="E1129" s="29" t="s">
        <v>215</v>
      </c>
      <c r="F1129" s="30" t="s">
        <v>106</v>
      </c>
      <c r="G1129" s="31">
        <v>51320</v>
      </c>
      <c r="H1129" s="31">
        <v>18270</v>
      </c>
      <c r="I1129" s="19">
        <f t="shared" si="160"/>
        <v>0</v>
      </c>
      <c r="J1129" s="20">
        <f t="shared" si="166"/>
        <v>0</v>
      </c>
      <c r="K1129" s="30" t="s">
        <v>55</v>
      </c>
      <c r="L1129" s="32" t="s">
        <v>33</v>
      </c>
      <c r="M1129" s="33"/>
      <c r="N1129" s="55" t="str">
        <f t="shared" si="168"/>
        <v/>
      </c>
      <c r="O1129" s="34"/>
      <c r="P1129" s="27"/>
      <c r="Q1129" s="36"/>
      <c r="R1129" s="37"/>
      <c r="S1129" s="37"/>
      <c r="T1129" s="21">
        <f t="shared" si="161"/>
        <v>0</v>
      </c>
      <c r="U1129" s="22">
        <f t="shared" si="167"/>
        <v>0</v>
      </c>
      <c r="V1129" s="117" t="s">
        <v>157</v>
      </c>
      <c r="W1129" s="118" t="s">
        <v>102</v>
      </c>
      <c r="X1129" s="23">
        <f t="shared" si="162"/>
        <v>0</v>
      </c>
      <c r="Y1129" s="24" t="e">
        <f t="shared" si="163"/>
        <v>#DIV/0!</v>
      </c>
      <c r="Z1129" s="25" t="str">
        <f t="shared" si="164"/>
        <v>En Transito</v>
      </c>
      <c r="AA1129" s="25">
        <f t="shared" ca="1" si="165"/>
        <v>0.51311909721698612</v>
      </c>
      <c r="AB1129" s="52"/>
    </row>
    <row r="1130" spans="1:28" x14ac:dyDescent="0.25">
      <c r="A1130" s="12">
        <v>1124</v>
      </c>
      <c r="B1130" s="26">
        <v>22853</v>
      </c>
      <c r="C1130" s="27">
        <v>44827</v>
      </c>
      <c r="D1130" s="28">
        <v>0.87903935185185178</v>
      </c>
      <c r="E1130" s="29" t="s">
        <v>161</v>
      </c>
      <c r="F1130" s="30" t="s">
        <v>106</v>
      </c>
      <c r="G1130" s="31">
        <v>48120</v>
      </c>
      <c r="H1130" s="31">
        <v>17410</v>
      </c>
      <c r="I1130" s="19">
        <f t="shared" si="160"/>
        <v>0</v>
      </c>
      <c r="J1130" s="20">
        <f t="shared" si="166"/>
        <v>0</v>
      </c>
      <c r="K1130" s="30" t="s">
        <v>55</v>
      </c>
      <c r="L1130" s="32" t="s">
        <v>32</v>
      </c>
      <c r="M1130" s="33"/>
      <c r="N1130" s="55" t="str">
        <f t="shared" si="168"/>
        <v/>
      </c>
      <c r="O1130" s="34"/>
      <c r="P1130" s="27"/>
      <c r="Q1130" s="36"/>
      <c r="R1130" s="37"/>
      <c r="S1130" s="37"/>
      <c r="T1130" s="21">
        <f t="shared" si="161"/>
        <v>0</v>
      </c>
      <c r="U1130" s="22">
        <f t="shared" si="167"/>
        <v>0</v>
      </c>
      <c r="V1130" s="117" t="s">
        <v>157</v>
      </c>
      <c r="W1130" s="118" t="s">
        <v>102</v>
      </c>
      <c r="X1130" s="23">
        <f t="shared" si="162"/>
        <v>0</v>
      </c>
      <c r="Y1130" s="24" t="e">
        <f t="shared" si="163"/>
        <v>#DIV/0!</v>
      </c>
      <c r="Z1130" s="25" t="str">
        <f t="shared" si="164"/>
        <v>En Transito</v>
      </c>
      <c r="AA1130" s="25">
        <f t="shared" ca="1" si="165"/>
        <v>0.49950798611098435</v>
      </c>
      <c r="AB1130" s="52"/>
    </row>
    <row r="1131" spans="1:28" x14ac:dyDescent="0.25">
      <c r="A1131" s="12">
        <v>1125</v>
      </c>
      <c r="B1131" s="26">
        <v>22854</v>
      </c>
      <c r="C1131" s="27">
        <v>44827</v>
      </c>
      <c r="D1131" s="28">
        <v>0.88593749999999993</v>
      </c>
      <c r="E1131" s="29" t="s">
        <v>137</v>
      </c>
      <c r="F1131" s="30" t="s">
        <v>106</v>
      </c>
      <c r="G1131" s="31">
        <v>49000</v>
      </c>
      <c r="H1131" s="31">
        <v>17830</v>
      </c>
      <c r="I1131" s="19">
        <f t="shared" si="160"/>
        <v>0</v>
      </c>
      <c r="J1131" s="20">
        <f t="shared" si="166"/>
        <v>0</v>
      </c>
      <c r="K1131" s="30" t="s">
        <v>55</v>
      </c>
      <c r="L1131" s="32" t="s">
        <v>32</v>
      </c>
      <c r="M1131" s="33"/>
      <c r="N1131" s="55" t="str">
        <f t="shared" si="168"/>
        <v/>
      </c>
      <c r="O1131" s="34"/>
      <c r="P1131" s="27"/>
      <c r="Q1131" s="36"/>
      <c r="R1131" s="37"/>
      <c r="S1131" s="37"/>
      <c r="T1131" s="21">
        <f t="shared" si="161"/>
        <v>0</v>
      </c>
      <c r="U1131" s="22">
        <f t="shared" si="167"/>
        <v>0</v>
      </c>
      <c r="V1131" s="117" t="s">
        <v>157</v>
      </c>
      <c r="W1131" s="118" t="s">
        <v>102</v>
      </c>
      <c r="X1131" s="23">
        <f t="shared" si="162"/>
        <v>0</v>
      </c>
      <c r="Y1131" s="24" t="e">
        <f t="shared" si="163"/>
        <v>#DIV/0!</v>
      </c>
      <c r="Z1131" s="25" t="str">
        <f t="shared" si="164"/>
        <v>En Transito</v>
      </c>
      <c r="AA1131" s="25">
        <f t="shared" ca="1" si="165"/>
        <v>0.49260983795829816</v>
      </c>
      <c r="AB1131" s="52"/>
    </row>
    <row r="1132" spans="1:28" x14ac:dyDescent="0.25">
      <c r="A1132" s="12">
        <v>1126</v>
      </c>
      <c r="B1132" s="26">
        <v>22859</v>
      </c>
      <c r="C1132" s="27">
        <v>44827</v>
      </c>
      <c r="D1132" s="28">
        <v>0.89428240740740739</v>
      </c>
      <c r="E1132" s="29" t="s">
        <v>315</v>
      </c>
      <c r="F1132" s="30" t="s">
        <v>106</v>
      </c>
      <c r="G1132" s="31">
        <v>52200</v>
      </c>
      <c r="H1132" s="31">
        <v>17410</v>
      </c>
      <c r="I1132" s="19">
        <f t="shared" si="160"/>
        <v>0</v>
      </c>
      <c r="J1132" s="20">
        <f t="shared" si="166"/>
        <v>0</v>
      </c>
      <c r="K1132" s="30" t="s">
        <v>55</v>
      </c>
      <c r="L1132" s="32" t="s">
        <v>193</v>
      </c>
      <c r="M1132" s="33"/>
      <c r="N1132" s="55" t="str">
        <f t="shared" si="168"/>
        <v/>
      </c>
      <c r="O1132" s="34"/>
      <c r="P1132" s="27"/>
      <c r="Q1132" s="36"/>
      <c r="R1132" s="37"/>
      <c r="S1132" s="37"/>
      <c r="T1132" s="21">
        <f t="shared" si="161"/>
        <v>0</v>
      </c>
      <c r="U1132" s="22">
        <f t="shared" si="167"/>
        <v>0</v>
      </c>
      <c r="V1132" s="117" t="s">
        <v>157</v>
      </c>
      <c r="W1132" s="118" t="s">
        <v>102</v>
      </c>
      <c r="X1132" s="23">
        <f t="shared" si="162"/>
        <v>0</v>
      </c>
      <c r="Y1132" s="24" t="e">
        <f t="shared" si="163"/>
        <v>#DIV/0!</v>
      </c>
      <c r="Z1132" s="25" t="str">
        <f t="shared" si="164"/>
        <v>En Transito</v>
      </c>
      <c r="AA1132" s="25">
        <f t="shared" ca="1" si="165"/>
        <v>0.48426493055740139</v>
      </c>
      <c r="AB1132" s="52"/>
    </row>
    <row r="1133" spans="1:28" x14ac:dyDescent="0.25">
      <c r="A1133" s="12">
        <v>1127</v>
      </c>
      <c r="B1133" s="26">
        <v>22860</v>
      </c>
      <c r="C1133" s="27">
        <v>44827</v>
      </c>
      <c r="D1133" s="28">
        <v>0.90358796296296295</v>
      </c>
      <c r="E1133" s="29" t="s">
        <v>390</v>
      </c>
      <c r="F1133" s="30" t="s">
        <v>106</v>
      </c>
      <c r="G1133" s="31">
        <v>51940</v>
      </c>
      <c r="H1133" s="31">
        <v>17740</v>
      </c>
      <c r="I1133" s="19">
        <f t="shared" si="160"/>
        <v>0</v>
      </c>
      <c r="J1133" s="20">
        <f t="shared" si="166"/>
        <v>0</v>
      </c>
      <c r="K1133" s="30" t="s">
        <v>55</v>
      </c>
      <c r="L1133" s="32" t="s">
        <v>193</v>
      </c>
      <c r="M1133" s="33"/>
      <c r="N1133" s="55" t="str">
        <f t="shared" si="168"/>
        <v/>
      </c>
      <c r="O1133" s="34"/>
      <c r="P1133" s="27"/>
      <c r="Q1133" s="36"/>
      <c r="R1133" s="37"/>
      <c r="S1133" s="37"/>
      <c r="T1133" s="21">
        <f t="shared" si="161"/>
        <v>0</v>
      </c>
      <c r="U1133" s="22">
        <f t="shared" si="167"/>
        <v>0</v>
      </c>
      <c r="V1133" s="117" t="s">
        <v>157</v>
      </c>
      <c r="W1133" s="118" t="s">
        <v>102</v>
      </c>
      <c r="X1133" s="23">
        <f t="shared" si="162"/>
        <v>0</v>
      </c>
      <c r="Y1133" s="24" t="e">
        <f t="shared" si="163"/>
        <v>#DIV/0!</v>
      </c>
      <c r="Z1133" s="25" t="str">
        <f t="shared" si="164"/>
        <v>En Transito</v>
      </c>
      <c r="AA1133" s="25">
        <f t="shared" ca="1" si="165"/>
        <v>0.47495937499479624</v>
      </c>
      <c r="AB1133" s="52"/>
    </row>
    <row r="1134" spans="1:28" x14ac:dyDescent="0.25">
      <c r="A1134" s="12">
        <v>1128</v>
      </c>
      <c r="B1134" s="26">
        <v>22863</v>
      </c>
      <c r="C1134" s="27">
        <v>44827</v>
      </c>
      <c r="D1134" s="28">
        <v>0.90967592592592583</v>
      </c>
      <c r="E1134" s="29" t="s">
        <v>167</v>
      </c>
      <c r="F1134" s="30" t="s">
        <v>106</v>
      </c>
      <c r="G1134" s="31">
        <v>48580</v>
      </c>
      <c r="H1134" s="31">
        <v>17170</v>
      </c>
      <c r="I1134" s="19">
        <f t="shared" si="160"/>
        <v>0</v>
      </c>
      <c r="J1134" s="20">
        <f t="shared" si="166"/>
        <v>0</v>
      </c>
      <c r="K1134" s="30" t="s">
        <v>55</v>
      </c>
      <c r="L1134" s="32" t="s">
        <v>32</v>
      </c>
      <c r="M1134" s="33"/>
      <c r="N1134" s="55" t="str">
        <f t="shared" si="168"/>
        <v/>
      </c>
      <c r="O1134" s="34"/>
      <c r="P1134" s="27"/>
      <c r="Q1134" s="36"/>
      <c r="R1134" s="37"/>
      <c r="S1134" s="37"/>
      <c r="T1134" s="21">
        <f t="shared" si="161"/>
        <v>0</v>
      </c>
      <c r="U1134" s="22">
        <f t="shared" si="167"/>
        <v>0</v>
      </c>
      <c r="V1134" s="117" t="s">
        <v>157</v>
      </c>
      <c r="W1134" s="118" t="s">
        <v>102</v>
      </c>
      <c r="X1134" s="23">
        <f t="shared" si="162"/>
        <v>0</v>
      </c>
      <c r="Y1134" s="24" t="e">
        <f t="shared" si="163"/>
        <v>#DIV/0!</v>
      </c>
      <c r="Z1134" s="25" t="str">
        <f t="shared" si="164"/>
        <v>En Transito</v>
      </c>
      <c r="AA1134" s="25">
        <f t="shared" ca="1" si="165"/>
        <v>0.46887141203478677</v>
      </c>
      <c r="AB1134" s="52"/>
    </row>
    <row r="1135" spans="1:28" x14ac:dyDescent="0.25">
      <c r="A1135" s="12">
        <v>1129</v>
      </c>
      <c r="B1135" s="26">
        <v>22864</v>
      </c>
      <c r="C1135" s="27">
        <v>44827</v>
      </c>
      <c r="D1135" s="28">
        <v>0.9193634259259259</v>
      </c>
      <c r="E1135" s="29" t="s">
        <v>267</v>
      </c>
      <c r="F1135" s="30" t="s">
        <v>106</v>
      </c>
      <c r="G1135" s="31">
        <v>52300</v>
      </c>
      <c r="H1135" s="31">
        <v>18510</v>
      </c>
      <c r="I1135" s="19">
        <f t="shared" si="160"/>
        <v>0</v>
      </c>
      <c r="J1135" s="20">
        <f t="shared" si="166"/>
        <v>0</v>
      </c>
      <c r="K1135" s="30" t="s">
        <v>55</v>
      </c>
      <c r="L1135" s="32" t="s">
        <v>25</v>
      </c>
      <c r="M1135" s="33"/>
      <c r="N1135" s="55" t="str">
        <f t="shared" si="168"/>
        <v/>
      </c>
      <c r="O1135" s="34"/>
      <c r="P1135" s="27"/>
      <c r="Q1135" s="36"/>
      <c r="R1135" s="37"/>
      <c r="S1135" s="37"/>
      <c r="T1135" s="21">
        <f t="shared" si="161"/>
        <v>0</v>
      </c>
      <c r="U1135" s="22">
        <f t="shared" si="167"/>
        <v>0</v>
      </c>
      <c r="V1135" s="117" t="s">
        <v>157</v>
      </c>
      <c r="W1135" s="118" t="s">
        <v>102</v>
      </c>
      <c r="X1135" s="23">
        <f t="shared" si="162"/>
        <v>0</v>
      </c>
      <c r="Y1135" s="24" t="e">
        <f t="shared" si="163"/>
        <v>#DIV/0!</v>
      </c>
      <c r="Z1135" s="25" t="str">
        <f t="shared" si="164"/>
        <v>En Transito</v>
      </c>
      <c r="AA1135" s="25">
        <f t="shared" ca="1" si="165"/>
        <v>0.45918391203304054</v>
      </c>
      <c r="AB1135" s="52"/>
    </row>
    <row r="1136" spans="1:28" x14ac:dyDescent="0.25">
      <c r="A1136" s="12">
        <v>1130</v>
      </c>
      <c r="B1136" s="26">
        <v>22865</v>
      </c>
      <c r="C1136" s="27">
        <v>44827</v>
      </c>
      <c r="D1136" s="28">
        <v>0.92964120370370373</v>
      </c>
      <c r="E1136" s="29" t="s">
        <v>369</v>
      </c>
      <c r="F1136" s="30" t="s">
        <v>106</v>
      </c>
      <c r="G1136" s="31">
        <v>52080</v>
      </c>
      <c r="H1136" s="31">
        <v>17640</v>
      </c>
      <c r="I1136" s="19">
        <f t="shared" si="160"/>
        <v>0</v>
      </c>
      <c r="J1136" s="20">
        <f t="shared" si="166"/>
        <v>0</v>
      </c>
      <c r="K1136" s="30" t="s">
        <v>55</v>
      </c>
      <c r="L1136" s="32" t="s">
        <v>33</v>
      </c>
      <c r="M1136" s="33"/>
      <c r="N1136" s="55" t="str">
        <f t="shared" si="168"/>
        <v/>
      </c>
      <c r="O1136" s="34"/>
      <c r="P1136" s="27"/>
      <c r="Q1136" s="36"/>
      <c r="R1136" s="37"/>
      <c r="S1136" s="37"/>
      <c r="T1136" s="21">
        <f t="shared" si="161"/>
        <v>0</v>
      </c>
      <c r="U1136" s="22">
        <f t="shared" si="167"/>
        <v>0</v>
      </c>
      <c r="V1136" s="117" t="s">
        <v>157</v>
      </c>
      <c r="W1136" s="118" t="s">
        <v>102</v>
      </c>
      <c r="X1136" s="23">
        <f t="shared" si="162"/>
        <v>0</v>
      </c>
      <c r="Y1136" s="24" t="e">
        <f t="shared" si="163"/>
        <v>#DIV/0!</v>
      </c>
      <c r="Z1136" s="25" t="str">
        <f t="shared" si="164"/>
        <v>En Transito</v>
      </c>
      <c r="AA1136" s="25">
        <f t="shared" ca="1" si="165"/>
        <v>0.44890613426105119</v>
      </c>
      <c r="AB1136" s="52"/>
    </row>
    <row r="1137" spans="1:28" x14ac:dyDescent="0.25">
      <c r="A1137" s="12">
        <v>1131</v>
      </c>
      <c r="B1137" s="26">
        <v>22866</v>
      </c>
      <c r="C1137" s="27">
        <v>44827</v>
      </c>
      <c r="D1137" s="28">
        <v>0.93854166666666661</v>
      </c>
      <c r="E1137" s="29" t="s">
        <v>357</v>
      </c>
      <c r="F1137" s="30" t="s">
        <v>106</v>
      </c>
      <c r="G1137" s="31">
        <v>52480</v>
      </c>
      <c r="H1137" s="31">
        <v>18250</v>
      </c>
      <c r="I1137" s="19">
        <f t="shared" si="160"/>
        <v>0</v>
      </c>
      <c r="J1137" s="20">
        <f t="shared" si="166"/>
        <v>0</v>
      </c>
      <c r="K1137" s="30" t="s">
        <v>55</v>
      </c>
      <c r="L1137" s="32" t="s">
        <v>33</v>
      </c>
      <c r="M1137" s="33"/>
      <c r="N1137" s="55" t="str">
        <f t="shared" si="168"/>
        <v/>
      </c>
      <c r="O1137" s="34"/>
      <c r="P1137" s="27"/>
      <c r="Q1137" s="36"/>
      <c r="R1137" s="37"/>
      <c r="S1137" s="37"/>
      <c r="T1137" s="21">
        <f t="shared" si="161"/>
        <v>0</v>
      </c>
      <c r="U1137" s="22">
        <f t="shared" si="167"/>
        <v>0</v>
      </c>
      <c r="V1137" s="117" t="s">
        <v>157</v>
      </c>
      <c r="W1137" s="118" t="s">
        <v>102</v>
      </c>
      <c r="X1137" s="23">
        <f t="shared" si="162"/>
        <v>0</v>
      </c>
      <c r="Y1137" s="24" t="e">
        <f t="shared" si="163"/>
        <v>#DIV/0!</v>
      </c>
      <c r="Z1137" s="25" t="str">
        <f t="shared" si="164"/>
        <v>En Transito</v>
      </c>
      <c r="AA1137" s="25">
        <f t="shared" ca="1" si="165"/>
        <v>0.44000567129114643</v>
      </c>
      <c r="AB1137" s="52"/>
    </row>
    <row r="1138" spans="1:28" x14ac:dyDescent="0.25">
      <c r="A1138" s="12">
        <v>1132</v>
      </c>
      <c r="B1138" s="26">
        <v>22867</v>
      </c>
      <c r="C1138" s="27">
        <v>44827</v>
      </c>
      <c r="D1138" s="28">
        <v>0.94928240740740744</v>
      </c>
      <c r="E1138" s="29" t="s">
        <v>214</v>
      </c>
      <c r="F1138" s="30" t="s">
        <v>106</v>
      </c>
      <c r="G1138" s="31">
        <v>52040</v>
      </c>
      <c r="H1138" s="31">
        <v>18470</v>
      </c>
      <c r="I1138" s="19">
        <f t="shared" si="160"/>
        <v>0</v>
      </c>
      <c r="J1138" s="20">
        <f t="shared" si="166"/>
        <v>0</v>
      </c>
      <c r="K1138" s="30" t="s">
        <v>55</v>
      </c>
      <c r="L1138" s="32" t="s">
        <v>33</v>
      </c>
      <c r="M1138" s="33"/>
      <c r="N1138" s="55" t="str">
        <f t="shared" si="168"/>
        <v/>
      </c>
      <c r="O1138" s="34"/>
      <c r="P1138" s="27"/>
      <c r="Q1138" s="36"/>
      <c r="R1138" s="37"/>
      <c r="S1138" s="37"/>
      <c r="T1138" s="21">
        <f t="shared" si="161"/>
        <v>0</v>
      </c>
      <c r="U1138" s="22">
        <f t="shared" si="167"/>
        <v>0</v>
      </c>
      <c r="V1138" s="117" t="s">
        <v>157</v>
      </c>
      <c r="W1138" s="118" t="s">
        <v>102</v>
      </c>
      <c r="X1138" s="23">
        <f t="shared" si="162"/>
        <v>0</v>
      </c>
      <c r="Y1138" s="24" t="e">
        <f t="shared" si="163"/>
        <v>#DIV/0!</v>
      </c>
      <c r="Z1138" s="25" t="str">
        <f t="shared" si="164"/>
        <v>En Transito</v>
      </c>
      <c r="AA1138" s="25">
        <f t="shared" ca="1" si="165"/>
        <v>0.42926493055711035</v>
      </c>
      <c r="AB1138" s="52"/>
    </row>
    <row r="1139" spans="1:28" x14ac:dyDescent="0.25">
      <c r="A1139" s="12">
        <v>1133</v>
      </c>
      <c r="B1139" s="26">
        <v>22868</v>
      </c>
      <c r="C1139" s="27">
        <v>44827</v>
      </c>
      <c r="D1139" s="28">
        <v>0.94622685185185185</v>
      </c>
      <c r="E1139" s="29" t="s">
        <v>180</v>
      </c>
      <c r="F1139" s="30" t="s">
        <v>106</v>
      </c>
      <c r="G1139" s="31">
        <v>48680</v>
      </c>
      <c r="H1139" s="31">
        <v>17390</v>
      </c>
      <c r="I1139" s="19">
        <f t="shared" si="160"/>
        <v>0</v>
      </c>
      <c r="J1139" s="20">
        <f t="shared" si="166"/>
        <v>0</v>
      </c>
      <c r="K1139" s="30" t="s">
        <v>55</v>
      </c>
      <c r="L1139" s="32" t="s">
        <v>32</v>
      </c>
      <c r="M1139" s="33"/>
      <c r="N1139" s="55" t="str">
        <f t="shared" si="168"/>
        <v/>
      </c>
      <c r="O1139" s="34"/>
      <c r="P1139" s="27"/>
      <c r="Q1139" s="36"/>
      <c r="R1139" s="37"/>
      <c r="S1139" s="37"/>
      <c r="T1139" s="21">
        <f t="shared" si="161"/>
        <v>0</v>
      </c>
      <c r="U1139" s="22">
        <f t="shared" si="167"/>
        <v>0</v>
      </c>
      <c r="V1139" s="117" t="s">
        <v>157</v>
      </c>
      <c r="W1139" s="118" t="s">
        <v>102</v>
      </c>
      <c r="X1139" s="23">
        <f t="shared" si="162"/>
        <v>0</v>
      </c>
      <c r="Y1139" s="24" t="e">
        <f t="shared" si="163"/>
        <v>#DIV/0!</v>
      </c>
      <c r="Z1139" s="25" t="str">
        <f t="shared" si="164"/>
        <v>En Transito</v>
      </c>
      <c r="AA1139" s="25">
        <f t="shared" ca="1" si="165"/>
        <v>0.43232048610661877</v>
      </c>
      <c r="AB1139" s="52"/>
    </row>
    <row r="1140" spans="1:28" x14ac:dyDescent="0.25">
      <c r="A1140" s="12">
        <v>1134</v>
      </c>
      <c r="B1140" s="26">
        <v>22869</v>
      </c>
      <c r="C1140" s="27">
        <v>44827</v>
      </c>
      <c r="D1140" s="28">
        <v>0.95994212962962966</v>
      </c>
      <c r="E1140" s="29" t="s">
        <v>389</v>
      </c>
      <c r="F1140" s="30" t="s">
        <v>106</v>
      </c>
      <c r="G1140" s="31">
        <v>52360</v>
      </c>
      <c r="H1140" s="31">
        <v>17850</v>
      </c>
      <c r="I1140" s="19">
        <f t="shared" si="160"/>
        <v>0</v>
      </c>
      <c r="J1140" s="20">
        <f t="shared" si="166"/>
        <v>0</v>
      </c>
      <c r="K1140" s="30" t="s">
        <v>55</v>
      </c>
      <c r="L1140" s="32" t="s">
        <v>25</v>
      </c>
      <c r="M1140" s="33"/>
      <c r="N1140" s="55" t="str">
        <f t="shared" si="168"/>
        <v/>
      </c>
      <c r="O1140" s="34"/>
      <c r="P1140" s="27"/>
      <c r="Q1140" s="36"/>
      <c r="R1140" s="37"/>
      <c r="S1140" s="37"/>
      <c r="T1140" s="21">
        <f t="shared" si="161"/>
        <v>0</v>
      </c>
      <c r="U1140" s="22">
        <f t="shared" si="167"/>
        <v>0</v>
      </c>
      <c r="V1140" s="117" t="s">
        <v>157</v>
      </c>
      <c r="W1140" s="118" t="s">
        <v>102</v>
      </c>
      <c r="X1140" s="23">
        <f t="shared" si="162"/>
        <v>0</v>
      </c>
      <c r="Y1140" s="24" t="e">
        <f t="shared" si="163"/>
        <v>#DIV/0!</v>
      </c>
      <c r="Z1140" s="25" t="str">
        <f t="shared" si="164"/>
        <v>En Transito</v>
      </c>
      <c r="AA1140" s="25">
        <f t="shared" ca="1" si="165"/>
        <v>0.418605208331428</v>
      </c>
      <c r="AB1140" s="52"/>
    </row>
    <row r="1141" spans="1:28" x14ac:dyDescent="0.25">
      <c r="A1141" s="12">
        <v>1135</v>
      </c>
      <c r="B1141" s="26"/>
      <c r="C1141" s="27"/>
      <c r="D1141" s="28"/>
      <c r="E1141" s="29"/>
      <c r="F1141" s="30"/>
      <c r="G1141" s="31"/>
      <c r="H1141" s="31"/>
      <c r="I1141" s="19">
        <f t="shared" si="160"/>
        <v>0</v>
      </c>
      <c r="J1141" s="20">
        <f t="shared" si="166"/>
        <v>0</v>
      </c>
      <c r="K1141" s="30"/>
      <c r="L1141" s="32"/>
      <c r="M1141" s="33"/>
      <c r="N1141" s="55" t="str">
        <f t="shared" si="168"/>
        <v/>
      </c>
      <c r="O1141" s="34"/>
      <c r="P1141" s="27"/>
      <c r="Q1141" s="36"/>
      <c r="R1141" s="37"/>
      <c r="S1141" s="37"/>
      <c r="T1141" s="21">
        <f t="shared" si="161"/>
        <v>0</v>
      </c>
      <c r="U1141" s="22">
        <f t="shared" si="167"/>
        <v>0</v>
      </c>
      <c r="V1141" s="117"/>
      <c r="W1141" s="118"/>
      <c r="X1141" s="23">
        <f t="shared" si="162"/>
        <v>0</v>
      </c>
      <c r="Y1141" s="24" t="e">
        <f t="shared" si="163"/>
        <v>#DIV/0!</v>
      </c>
      <c r="Z1141" s="25" t="str">
        <f t="shared" si="164"/>
        <v/>
      </c>
      <c r="AA1141" s="25" t="str">
        <f t="shared" ca="1" si="165"/>
        <v/>
      </c>
      <c r="AB1141" s="52"/>
    </row>
    <row r="1142" spans="1:28" x14ac:dyDescent="0.25">
      <c r="A1142" s="12">
        <v>1136</v>
      </c>
      <c r="B1142" s="26"/>
      <c r="C1142" s="27"/>
      <c r="D1142" s="28"/>
      <c r="E1142" s="29"/>
      <c r="F1142" s="30"/>
      <c r="G1142" s="31"/>
      <c r="H1142" s="31"/>
      <c r="I1142" s="19">
        <f t="shared" si="160"/>
        <v>0</v>
      </c>
      <c r="J1142" s="20">
        <f t="shared" si="166"/>
        <v>0</v>
      </c>
      <c r="K1142" s="30"/>
      <c r="L1142" s="32"/>
      <c r="M1142" s="33"/>
      <c r="N1142" s="55" t="str">
        <f t="shared" si="168"/>
        <v/>
      </c>
      <c r="O1142" s="34"/>
      <c r="P1142" s="27"/>
      <c r="Q1142" s="36"/>
      <c r="R1142" s="37"/>
      <c r="S1142" s="37"/>
      <c r="T1142" s="21">
        <f t="shared" si="161"/>
        <v>0</v>
      </c>
      <c r="U1142" s="22">
        <f t="shared" si="167"/>
        <v>0</v>
      </c>
      <c r="V1142" s="117"/>
      <c r="W1142" s="118"/>
      <c r="X1142" s="23">
        <f t="shared" si="162"/>
        <v>0</v>
      </c>
      <c r="Y1142" s="24" t="e">
        <f t="shared" si="163"/>
        <v>#DIV/0!</v>
      </c>
      <c r="Z1142" s="25" t="str">
        <f t="shared" si="164"/>
        <v/>
      </c>
      <c r="AA1142" s="25" t="str">
        <f t="shared" ca="1" si="165"/>
        <v/>
      </c>
      <c r="AB1142" s="52"/>
    </row>
    <row r="1143" spans="1:28" x14ac:dyDescent="0.25">
      <c r="A1143" s="12">
        <v>1137</v>
      </c>
      <c r="B1143" s="26"/>
      <c r="C1143" s="27"/>
      <c r="D1143" s="28"/>
      <c r="E1143" s="29"/>
      <c r="F1143" s="30"/>
      <c r="G1143" s="31"/>
      <c r="H1143" s="31"/>
      <c r="I1143" s="19">
        <f t="shared" si="160"/>
        <v>0</v>
      </c>
      <c r="J1143" s="20">
        <f t="shared" si="166"/>
        <v>0</v>
      </c>
      <c r="K1143" s="30"/>
      <c r="L1143" s="32"/>
      <c r="M1143" s="33"/>
      <c r="N1143" s="55" t="str">
        <f t="shared" si="168"/>
        <v/>
      </c>
      <c r="O1143" s="34"/>
      <c r="P1143" s="27"/>
      <c r="Q1143" s="36"/>
      <c r="R1143" s="37"/>
      <c r="S1143" s="37"/>
      <c r="T1143" s="21">
        <f t="shared" si="161"/>
        <v>0</v>
      </c>
      <c r="U1143" s="22">
        <f t="shared" si="167"/>
        <v>0</v>
      </c>
      <c r="V1143" s="117"/>
      <c r="W1143" s="118"/>
      <c r="X1143" s="23">
        <f t="shared" si="162"/>
        <v>0</v>
      </c>
      <c r="Y1143" s="24" t="e">
        <f t="shared" si="163"/>
        <v>#DIV/0!</v>
      </c>
      <c r="Z1143" s="25" t="str">
        <f t="shared" si="164"/>
        <v/>
      </c>
      <c r="AA1143" s="25" t="str">
        <f t="shared" ca="1" si="165"/>
        <v/>
      </c>
      <c r="AB1143" s="52"/>
    </row>
    <row r="1144" spans="1:28" x14ac:dyDescent="0.25">
      <c r="A1144" s="12">
        <v>1138</v>
      </c>
      <c r="B1144" s="26"/>
      <c r="C1144" s="27"/>
      <c r="D1144" s="28"/>
      <c r="E1144" s="29"/>
      <c r="F1144" s="30"/>
      <c r="G1144" s="31"/>
      <c r="H1144" s="31"/>
      <c r="I1144" s="19">
        <f t="shared" si="160"/>
        <v>0</v>
      </c>
      <c r="J1144" s="20">
        <f t="shared" si="166"/>
        <v>0</v>
      </c>
      <c r="K1144" s="30"/>
      <c r="L1144" s="32"/>
      <c r="M1144" s="33"/>
      <c r="N1144" s="55" t="str">
        <f t="shared" si="168"/>
        <v/>
      </c>
      <c r="O1144" s="34"/>
      <c r="P1144" s="27"/>
      <c r="Q1144" s="36"/>
      <c r="R1144" s="37"/>
      <c r="S1144" s="37"/>
      <c r="T1144" s="21">
        <f t="shared" si="161"/>
        <v>0</v>
      </c>
      <c r="U1144" s="22">
        <f t="shared" si="167"/>
        <v>0</v>
      </c>
      <c r="V1144" s="117"/>
      <c r="W1144" s="118"/>
      <c r="X1144" s="23">
        <f t="shared" si="162"/>
        <v>0</v>
      </c>
      <c r="Y1144" s="24" t="e">
        <f t="shared" si="163"/>
        <v>#DIV/0!</v>
      </c>
      <c r="Z1144" s="25" t="str">
        <f t="shared" si="164"/>
        <v/>
      </c>
      <c r="AA1144" s="25" t="str">
        <f t="shared" ca="1" si="165"/>
        <v/>
      </c>
      <c r="AB1144" s="52"/>
    </row>
    <row r="1145" spans="1:28" x14ac:dyDescent="0.25">
      <c r="A1145" s="12">
        <v>1139</v>
      </c>
      <c r="B1145" s="26"/>
      <c r="C1145" s="27"/>
      <c r="D1145" s="28"/>
      <c r="E1145" s="29"/>
      <c r="F1145" s="30"/>
      <c r="G1145" s="31"/>
      <c r="H1145" s="31"/>
      <c r="I1145" s="19">
        <f t="shared" si="160"/>
        <v>0</v>
      </c>
      <c r="J1145" s="20">
        <f t="shared" si="166"/>
        <v>0</v>
      </c>
      <c r="K1145" s="30"/>
      <c r="L1145" s="32"/>
      <c r="M1145" s="33"/>
      <c r="N1145" s="55" t="str">
        <f t="shared" si="168"/>
        <v/>
      </c>
      <c r="O1145" s="34"/>
      <c r="P1145" s="27"/>
      <c r="Q1145" s="36"/>
      <c r="R1145" s="37"/>
      <c r="S1145" s="37"/>
      <c r="T1145" s="21">
        <f t="shared" si="161"/>
        <v>0</v>
      </c>
      <c r="U1145" s="22">
        <f t="shared" si="167"/>
        <v>0</v>
      </c>
      <c r="V1145" s="117"/>
      <c r="W1145" s="118"/>
      <c r="X1145" s="23">
        <f t="shared" si="162"/>
        <v>0</v>
      </c>
      <c r="Y1145" s="24" t="e">
        <f t="shared" si="163"/>
        <v>#DIV/0!</v>
      </c>
      <c r="Z1145" s="25" t="str">
        <f t="shared" si="164"/>
        <v/>
      </c>
      <c r="AA1145" s="25" t="str">
        <f t="shared" ca="1" si="165"/>
        <v/>
      </c>
      <c r="AB1145" s="52"/>
    </row>
    <row r="1146" spans="1:28" x14ac:dyDescent="0.25">
      <c r="A1146" s="12">
        <v>1140</v>
      </c>
      <c r="B1146" s="26"/>
      <c r="C1146" s="27"/>
      <c r="D1146" s="28"/>
      <c r="E1146" s="29"/>
      <c r="F1146" s="30"/>
      <c r="G1146" s="31"/>
      <c r="H1146" s="31"/>
      <c r="I1146" s="19">
        <f t="shared" si="160"/>
        <v>0</v>
      </c>
      <c r="J1146" s="20">
        <f t="shared" si="166"/>
        <v>0</v>
      </c>
      <c r="K1146" s="30"/>
      <c r="L1146" s="32"/>
      <c r="M1146" s="33"/>
      <c r="N1146" s="55" t="str">
        <f t="shared" si="168"/>
        <v/>
      </c>
      <c r="O1146" s="34"/>
      <c r="P1146" s="27"/>
      <c r="Q1146" s="36"/>
      <c r="R1146" s="37"/>
      <c r="S1146" s="37"/>
      <c r="T1146" s="21">
        <f t="shared" si="161"/>
        <v>0</v>
      </c>
      <c r="U1146" s="22">
        <f t="shared" si="167"/>
        <v>0</v>
      </c>
      <c r="V1146" s="117"/>
      <c r="W1146" s="118"/>
      <c r="X1146" s="23">
        <f t="shared" si="162"/>
        <v>0</v>
      </c>
      <c r="Y1146" s="24" t="e">
        <f t="shared" si="163"/>
        <v>#DIV/0!</v>
      </c>
      <c r="Z1146" s="25" t="str">
        <f t="shared" si="164"/>
        <v/>
      </c>
      <c r="AA1146" s="25" t="str">
        <f t="shared" ca="1" si="165"/>
        <v/>
      </c>
      <c r="AB1146" s="52"/>
    </row>
    <row r="1147" spans="1:28" x14ac:dyDescent="0.25">
      <c r="A1147" s="12">
        <v>1141</v>
      </c>
      <c r="B1147" s="26"/>
      <c r="C1147" s="27"/>
      <c r="D1147" s="28"/>
      <c r="E1147" s="29"/>
      <c r="F1147" s="30"/>
      <c r="G1147" s="31"/>
      <c r="H1147" s="31"/>
      <c r="I1147" s="19">
        <f t="shared" si="160"/>
        <v>0</v>
      </c>
      <c r="J1147" s="20">
        <f t="shared" si="166"/>
        <v>0</v>
      </c>
      <c r="K1147" s="30"/>
      <c r="L1147" s="32"/>
      <c r="M1147" s="33"/>
      <c r="N1147" s="55" t="str">
        <f t="shared" si="168"/>
        <v/>
      </c>
      <c r="O1147" s="34"/>
      <c r="P1147" s="27"/>
      <c r="Q1147" s="36"/>
      <c r="R1147" s="37"/>
      <c r="S1147" s="37"/>
      <c r="T1147" s="21">
        <f t="shared" si="161"/>
        <v>0</v>
      </c>
      <c r="U1147" s="22">
        <f t="shared" si="167"/>
        <v>0</v>
      </c>
      <c r="V1147" s="117"/>
      <c r="W1147" s="118"/>
      <c r="X1147" s="23">
        <f t="shared" si="162"/>
        <v>0</v>
      </c>
      <c r="Y1147" s="24" t="e">
        <f t="shared" si="163"/>
        <v>#DIV/0!</v>
      </c>
      <c r="Z1147" s="25" t="str">
        <f t="shared" si="164"/>
        <v/>
      </c>
      <c r="AA1147" s="25" t="str">
        <f t="shared" ca="1" si="165"/>
        <v/>
      </c>
      <c r="AB1147" s="52"/>
    </row>
    <row r="1148" spans="1:28" x14ac:dyDescent="0.25">
      <c r="A1148" s="12">
        <v>1142</v>
      </c>
      <c r="B1148" s="26"/>
      <c r="C1148" s="27"/>
      <c r="D1148" s="28"/>
      <c r="E1148" s="29"/>
      <c r="F1148" s="30"/>
      <c r="G1148" s="31"/>
      <c r="H1148" s="31"/>
      <c r="I1148" s="19">
        <f t="shared" si="160"/>
        <v>0</v>
      </c>
      <c r="J1148" s="20">
        <f t="shared" si="166"/>
        <v>0</v>
      </c>
      <c r="K1148" s="30"/>
      <c r="L1148" s="32"/>
      <c r="M1148" s="33"/>
      <c r="N1148" s="55" t="str">
        <f t="shared" si="168"/>
        <v/>
      </c>
      <c r="O1148" s="34"/>
      <c r="P1148" s="27"/>
      <c r="Q1148" s="36"/>
      <c r="R1148" s="37"/>
      <c r="S1148" s="37"/>
      <c r="T1148" s="21">
        <f t="shared" si="161"/>
        <v>0</v>
      </c>
      <c r="U1148" s="22">
        <f t="shared" si="167"/>
        <v>0</v>
      </c>
      <c r="V1148" s="117"/>
      <c r="W1148" s="118"/>
      <c r="X1148" s="23">
        <f t="shared" si="162"/>
        <v>0</v>
      </c>
      <c r="Y1148" s="24" t="e">
        <f t="shared" si="163"/>
        <v>#DIV/0!</v>
      </c>
      <c r="Z1148" s="25" t="str">
        <f t="shared" si="164"/>
        <v/>
      </c>
      <c r="AA1148" s="25" t="str">
        <f t="shared" ca="1" si="165"/>
        <v/>
      </c>
      <c r="AB1148" s="52"/>
    </row>
    <row r="1149" spans="1:28" x14ac:dyDescent="0.25">
      <c r="A1149" s="12">
        <v>1143</v>
      </c>
      <c r="B1149" s="26"/>
      <c r="C1149" s="27"/>
      <c r="D1149" s="28"/>
      <c r="E1149" s="29"/>
      <c r="F1149" s="30"/>
      <c r="G1149" s="31"/>
      <c r="H1149" s="31"/>
      <c r="I1149" s="19">
        <f t="shared" si="160"/>
        <v>0</v>
      </c>
      <c r="J1149" s="20">
        <f t="shared" si="166"/>
        <v>0</v>
      </c>
      <c r="K1149" s="30"/>
      <c r="L1149" s="32"/>
      <c r="M1149" s="33"/>
      <c r="N1149" s="55" t="str">
        <f t="shared" si="168"/>
        <v/>
      </c>
      <c r="O1149" s="34"/>
      <c r="P1149" s="27"/>
      <c r="Q1149" s="36"/>
      <c r="R1149" s="37"/>
      <c r="S1149" s="37"/>
      <c r="T1149" s="21">
        <f t="shared" si="161"/>
        <v>0</v>
      </c>
      <c r="U1149" s="22">
        <f t="shared" si="167"/>
        <v>0</v>
      </c>
      <c r="V1149" s="117"/>
      <c r="W1149" s="118"/>
      <c r="X1149" s="23">
        <f t="shared" si="162"/>
        <v>0</v>
      </c>
      <c r="Y1149" s="24" t="e">
        <f t="shared" si="163"/>
        <v>#DIV/0!</v>
      </c>
      <c r="Z1149" s="25" t="str">
        <f t="shared" si="164"/>
        <v/>
      </c>
      <c r="AA1149" s="25" t="str">
        <f t="shared" ca="1" si="165"/>
        <v/>
      </c>
      <c r="AB1149" s="52"/>
    </row>
    <row r="1150" spans="1:28" x14ac:dyDescent="0.25">
      <c r="A1150" s="12">
        <v>1144</v>
      </c>
      <c r="B1150" s="26"/>
      <c r="C1150" s="27"/>
      <c r="D1150" s="28"/>
      <c r="E1150" s="29"/>
      <c r="F1150" s="30"/>
      <c r="G1150" s="31"/>
      <c r="H1150" s="31"/>
      <c r="I1150" s="19">
        <f t="shared" si="160"/>
        <v>0</v>
      </c>
      <c r="J1150" s="20">
        <f t="shared" si="166"/>
        <v>0</v>
      </c>
      <c r="K1150" s="30"/>
      <c r="L1150" s="32"/>
      <c r="M1150" s="33"/>
      <c r="N1150" s="55" t="str">
        <f t="shared" si="168"/>
        <v/>
      </c>
      <c r="O1150" s="34"/>
      <c r="P1150" s="27"/>
      <c r="Q1150" s="36"/>
      <c r="R1150" s="37"/>
      <c r="S1150" s="37"/>
      <c r="T1150" s="21">
        <f t="shared" si="161"/>
        <v>0</v>
      </c>
      <c r="U1150" s="22">
        <f t="shared" si="167"/>
        <v>0</v>
      </c>
      <c r="V1150" s="117"/>
      <c r="W1150" s="118"/>
      <c r="X1150" s="23">
        <f t="shared" si="162"/>
        <v>0</v>
      </c>
      <c r="Y1150" s="24" t="e">
        <f t="shared" si="163"/>
        <v>#DIV/0!</v>
      </c>
      <c r="Z1150" s="25" t="str">
        <f t="shared" si="164"/>
        <v/>
      </c>
      <c r="AA1150" s="25" t="str">
        <f t="shared" ca="1" si="165"/>
        <v/>
      </c>
      <c r="AB1150" s="52"/>
    </row>
    <row r="1151" spans="1:28" x14ac:dyDescent="0.25">
      <c r="A1151" s="12">
        <v>1145</v>
      </c>
      <c r="B1151" s="26"/>
      <c r="C1151" s="27"/>
      <c r="D1151" s="28"/>
      <c r="E1151" s="29"/>
      <c r="F1151" s="30"/>
      <c r="G1151" s="31"/>
      <c r="H1151" s="31"/>
      <c r="I1151" s="19">
        <f t="shared" si="160"/>
        <v>0</v>
      </c>
      <c r="J1151" s="20">
        <f t="shared" si="166"/>
        <v>0</v>
      </c>
      <c r="K1151" s="30"/>
      <c r="L1151" s="32"/>
      <c r="M1151" s="33"/>
      <c r="N1151" s="55" t="str">
        <f t="shared" si="168"/>
        <v/>
      </c>
      <c r="O1151" s="34"/>
      <c r="P1151" s="27"/>
      <c r="Q1151" s="36"/>
      <c r="R1151" s="37"/>
      <c r="S1151" s="37"/>
      <c r="T1151" s="21">
        <f t="shared" si="161"/>
        <v>0</v>
      </c>
      <c r="U1151" s="22">
        <f t="shared" si="167"/>
        <v>0</v>
      </c>
      <c r="V1151" s="117"/>
      <c r="W1151" s="118"/>
      <c r="X1151" s="23">
        <f t="shared" si="162"/>
        <v>0</v>
      </c>
      <c r="Y1151" s="24" t="e">
        <f t="shared" si="163"/>
        <v>#DIV/0!</v>
      </c>
      <c r="Z1151" s="25" t="str">
        <f t="shared" si="164"/>
        <v/>
      </c>
      <c r="AA1151" s="25" t="str">
        <f t="shared" ca="1" si="165"/>
        <v/>
      </c>
      <c r="AB1151" s="52"/>
    </row>
    <row r="1152" spans="1:28" x14ac:dyDescent="0.25">
      <c r="A1152" s="12">
        <v>1146</v>
      </c>
      <c r="B1152" s="26"/>
      <c r="C1152" s="27"/>
      <c r="D1152" s="28"/>
      <c r="E1152" s="29"/>
      <c r="F1152" s="30"/>
      <c r="G1152" s="31"/>
      <c r="H1152" s="31"/>
      <c r="I1152" s="19">
        <f t="shared" si="160"/>
        <v>0</v>
      </c>
      <c r="J1152" s="20">
        <f t="shared" si="166"/>
        <v>0</v>
      </c>
      <c r="K1152" s="30"/>
      <c r="L1152" s="32"/>
      <c r="M1152" s="33"/>
      <c r="N1152" s="55" t="str">
        <f t="shared" si="168"/>
        <v/>
      </c>
      <c r="O1152" s="34"/>
      <c r="P1152" s="27"/>
      <c r="Q1152" s="36"/>
      <c r="R1152" s="37"/>
      <c r="S1152" s="37"/>
      <c r="T1152" s="21">
        <f t="shared" si="161"/>
        <v>0</v>
      </c>
      <c r="U1152" s="22">
        <f t="shared" si="167"/>
        <v>0</v>
      </c>
      <c r="V1152" s="117"/>
      <c r="W1152" s="118"/>
      <c r="X1152" s="23">
        <f t="shared" si="162"/>
        <v>0</v>
      </c>
      <c r="Y1152" s="24" t="e">
        <f t="shared" si="163"/>
        <v>#DIV/0!</v>
      </c>
      <c r="Z1152" s="25" t="str">
        <f t="shared" si="164"/>
        <v/>
      </c>
      <c r="AA1152" s="25" t="str">
        <f t="shared" ca="1" si="165"/>
        <v/>
      </c>
      <c r="AB1152" s="52"/>
    </row>
    <row r="1153" spans="1:28" x14ac:dyDescent="0.25">
      <c r="A1153" s="12">
        <v>1147</v>
      </c>
      <c r="B1153" s="26"/>
      <c r="C1153" s="27"/>
      <c r="D1153" s="28"/>
      <c r="E1153" s="29"/>
      <c r="F1153" s="30"/>
      <c r="G1153" s="31"/>
      <c r="H1153" s="31"/>
      <c r="I1153" s="19">
        <f t="shared" si="160"/>
        <v>0</v>
      </c>
      <c r="J1153" s="20">
        <f t="shared" si="166"/>
        <v>0</v>
      </c>
      <c r="K1153" s="30"/>
      <c r="L1153" s="32"/>
      <c r="M1153" s="33"/>
      <c r="N1153" s="55" t="str">
        <f t="shared" si="168"/>
        <v/>
      </c>
      <c r="O1153" s="34"/>
      <c r="P1153" s="27"/>
      <c r="Q1153" s="36"/>
      <c r="R1153" s="37"/>
      <c r="S1153" s="37"/>
      <c r="T1153" s="21">
        <f t="shared" si="161"/>
        <v>0</v>
      </c>
      <c r="U1153" s="22">
        <f t="shared" si="167"/>
        <v>0</v>
      </c>
      <c r="V1153" s="117"/>
      <c r="W1153" s="118"/>
      <c r="X1153" s="23">
        <f t="shared" si="162"/>
        <v>0</v>
      </c>
      <c r="Y1153" s="24" t="e">
        <f t="shared" si="163"/>
        <v>#DIV/0!</v>
      </c>
      <c r="Z1153" s="25" t="str">
        <f t="shared" si="164"/>
        <v/>
      </c>
      <c r="AA1153" s="25" t="str">
        <f t="shared" ca="1" si="165"/>
        <v/>
      </c>
      <c r="AB1153" s="52"/>
    </row>
    <row r="1154" spans="1:28" x14ac:dyDescent="0.25">
      <c r="A1154" s="12">
        <v>1148</v>
      </c>
      <c r="B1154" s="26"/>
      <c r="C1154" s="27"/>
      <c r="D1154" s="28"/>
      <c r="E1154" s="29"/>
      <c r="F1154" s="30"/>
      <c r="G1154" s="31"/>
      <c r="H1154" s="31"/>
      <c r="I1154" s="19">
        <f t="shared" si="160"/>
        <v>0</v>
      </c>
      <c r="J1154" s="20">
        <f t="shared" si="166"/>
        <v>0</v>
      </c>
      <c r="K1154" s="30"/>
      <c r="L1154" s="32"/>
      <c r="M1154" s="33"/>
      <c r="N1154" s="55" t="str">
        <f t="shared" si="168"/>
        <v/>
      </c>
      <c r="O1154" s="34"/>
      <c r="P1154" s="27"/>
      <c r="Q1154" s="36"/>
      <c r="R1154" s="37"/>
      <c r="S1154" s="37"/>
      <c r="T1154" s="21">
        <f t="shared" si="161"/>
        <v>0</v>
      </c>
      <c r="U1154" s="22">
        <f t="shared" si="167"/>
        <v>0</v>
      </c>
      <c r="V1154" s="117"/>
      <c r="W1154" s="118"/>
      <c r="X1154" s="23">
        <f t="shared" si="162"/>
        <v>0</v>
      </c>
      <c r="Y1154" s="24" t="e">
        <f t="shared" si="163"/>
        <v>#DIV/0!</v>
      </c>
      <c r="Z1154" s="25" t="str">
        <f t="shared" si="164"/>
        <v/>
      </c>
      <c r="AA1154" s="25" t="str">
        <f t="shared" ca="1" si="165"/>
        <v/>
      </c>
      <c r="AB1154" s="52"/>
    </row>
    <row r="1155" spans="1:28" x14ac:dyDescent="0.25">
      <c r="A1155" s="12">
        <v>1149</v>
      </c>
      <c r="B1155" s="26"/>
      <c r="C1155" s="27"/>
      <c r="D1155" s="28"/>
      <c r="E1155" s="29"/>
      <c r="F1155" s="30"/>
      <c r="G1155" s="31"/>
      <c r="H1155" s="31"/>
      <c r="I1155" s="19">
        <f t="shared" si="160"/>
        <v>0</v>
      </c>
      <c r="J1155" s="20">
        <f t="shared" si="166"/>
        <v>0</v>
      </c>
      <c r="K1155" s="30"/>
      <c r="L1155" s="32"/>
      <c r="M1155" s="33"/>
      <c r="N1155" s="55" t="str">
        <f t="shared" si="168"/>
        <v/>
      </c>
      <c r="O1155" s="34"/>
      <c r="P1155" s="27"/>
      <c r="Q1155" s="36"/>
      <c r="R1155" s="37"/>
      <c r="S1155" s="37"/>
      <c r="T1155" s="21">
        <f t="shared" si="161"/>
        <v>0</v>
      </c>
      <c r="U1155" s="22">
        <f t="shared" si="167"/>
        <v>0</v>
      </c>
      <c r="V1155" s="117"/>
      <c r="W1155" s="118"/>
      <c r="X1155" s="23">
        <f t="shared" si="162"/>
        <v>0</v>
      </c>
      <c r="Y1155" s="24" t="e">
        <f t="shared" si="163"/>
        <v>#DIV/0!</v>
      </c>
      <c r="Z1155" s="25" t="str">
        <f t="shared" si="164"/>
        <v/>
      </c>
      <c r="AA1155" s="25" t="str">
        <f t="shared" ca="1" si="165"/>
        <v/>
      </c>
      <c r="AB1155" s="52"/>
    </row>
    <row r="1156" spans="1:28" x14ac:dyDescent="0.25">
      <c r="A1156" s="12">
        <v>1150</v>
      </c>
      <c r="B1156" s="26"/>
      <c r="C1156" s="27"/>
      <c r="D1156" s="28"/>
      <c r="E1156" s="29"/>
      <c r="F1156" s="30"/>
      <c r="G1156" s="31"/>
      <c r="H1156" s="31"/>
      <c r="I1156" s="19">
        <f t="shared" si="160"/>
        <v>0</v>
      </c>
      <c r="J1156" s="20">
        <f t="shared" si="166"/>
        <v>0</v>
      </c>
      <c r="K1156" s="30"/>
      <c r="L1156" s="32"/>
      <c r="M1156" s="33"/>
      <c r="N1156" s="55" t="str">
        <f t="shared" si="168"/>
        <v/>
      </c>
      <c r="O1156" s="34"/>
      <c r="P1156" s="27"/>
      <c r="Q1156" s="36"/>
      <c r="R1156" s="37"/>
      <c r="S1156" s="37"/>
      <c r="T1156" s="21">
        <f t="shared" si="161"/>
        <v>0</v>
      </c>
      <c r="U1156" s="22">
        <f t="shared" si="167"/>
        <v>0</v>
      </c>
      <c r="V1156" s="117"/>
      <c r="W1156" s="118"/>
      <c r="X1156" s="23">
        <f t="shared" si="162"/>
        <v>0</v>
      </c>
      <c r="Y1156" s="24" t="e">
        <f t="shared" si="163"/>
        <v>#DIV/0!</v>
      </c>
      <c r="Z1156" s="25" t="str">
        <f t="shared" si="164"/>
        <v/>
      </c>
      <c r="AA1156" s="25" t="str">
        <f t="shared" ca="1" si="165"/>
        <v/>
      </c>
      <c r="AB1156" s="52"/>
    </row>
    <row r="1157" spans="1:28" x14ac:dyDescent="0.25">
      <c r="A1157" s="12">
        <v>1151</v>
      </c>
      <c r="B1157" s="26"/>
      <c r="C1157" s="27"/>
      <c r="D1157" s="28"/>
      <c r="E1157" s="29"/>
      <c r="F1157" s="30"/>
      <c r="G1157" s="31"/>
      <c r="H1157" s="31"/>
      <c r="I1157" s="19">
        <f t="shared" si="160"/>
        <v>0</v>
      </c>
      <c r="J1157" s="20">
        <f t="shared" si="166"/>
        <v>0</v>
      </c>
      <c r="K1157" s="30"/>
      <c r="L1157" s="32"/>
      <c r="M1157" s="33"/>
      <c r="N1157" s="55" t="str">
        <f t="shared" si="168"/>
        <v/>
      </c>
      <c r="O1157" s="34"/>
      <c r="P1157" s="27"/>
      <c r="Q1157" s="36"/>
      <c r="R1157" s="37"/>
      <c r="S1157" s="37"/>
      <c r="T1157" s="21">
        <f t="shared" si="161"/>
        <v>0</v>
      </c>
      <c r="U1157" s="22">
        <f t="shared" si="167"/>
        <v>0</v>
      </c>
      <c r="V1157" s="117"/>
      <c r="W1157" s="118"/>
      <c r="X1157" s="23">
        <f t="shared" si="162"/>
        <v>0</v>
      </c>
      <c r="Y1157" s="24" t="e">
        <f t="shared" si="163"/>
        <v>#DIV/0!</v>
      </c>
      <c r="Z1157" s="25" t="str">
        <f t="shared" si="164"/>
        <v/>
      </c>
      <c r="AA1157" s="25" t="str">
        <f t="shared" ca="1" si="165"/>
        <v/>
      </c>
      <c r="AB1157" s="52"/>
    </row>
    <row r="1158" spans="1:28" x14ac:dyDescent="0.25">
      <c r="A1158" s="12">
        <v>1152</v>
      </c>
      <c r="B1158" s="26"/>
      <c r="C1158" s="27"/>
      <c r="D1158" s="28"/>
      <c r="E1158" s="29"/>
      <c r="F1158" s="30"/>
      <c r="G1158" s="31"/>
      <c r="H1158" s="31"/>
      <c r="I1158" s="19">
        <f t="shared" ref="I1158:I1221" si="169">IF(U1158=0,0,(G1158-H1158))</f>
        <v>0</v>
      </c>
      <c r="J1158" s="20">
        <f t="shared" si="166"/>
        <v>0</v>
      </c>
      <c r="K1158" s="30"/>
      <c r="L1158" s="32"/>
      <c r="M1158" s="33"/>
      <c r="N1158" s="55" t="str">
        <f t="shared" si="168"/>
        <v/>
      </c>
      <c r="O1158" s="34"/>
      <c r="P1158" s="27"/>
      <c r="Q1158" s="36"/>
      <c r="R1158" s="37"/>
      <c r="S1158" s="37"/>
      <c r="T1158" s="21">
        <f t="shared" ref="T1158:T1221" si="170">R1158-S1158</f>
        <v>0</v>
      </c>
      <c r="U1158" s="22">
        <f t="shared" si="167"/>
        <v>0</v>
      </c>
      <c r="V1158" s="117"/>
      <c r="W1158" s="118"/>
      <c r="X1158" s="23">
        <f t="shared" ref="X1158:X1221" si="171">IF(T1158&gt;0,IF((T1158-I1158)=0,0.00001,(T1158-I1158)),0)</f>
        <v>0</v>
      </c>
      <c r="Y1158" s="24" t="e">
        <f t="shared" ref="Y1158:Y1221" si="172">(T1158-I1158)/I1158</f>
        <v>#DIV/0!</v>
      </c>
      <c r="Z1158" s="25" t="str">
        <f t="shared" ref="Z1158:Z1221" si="173">IF(E1158&gt;0,IF((P1158+Q1158)&gt;0,"Descargado","En Transito"),"")</f>
        <v/>
      </c>
      <c r="AA1158" s="25" t="str">
        <f t="shared" ref="AA1158:AA1221" ca="1" si="174">IF(E1158&gt;0,IF(P1158=0,((NOW())-(C1158+D1158)),((P1158+Q1158)-(C1158+D1158))),"")</f>
        <v/>
      </c>
      <c r="AB1158" s="52"/>
    </row>
    <row r="1159" spans="1:28" x14ac:dyDescent="0.25">
      <c r="A1159" s="12">
        <v>1153</v>
      </c>
      <c r="B1159" s="26"/>
      <c r="C1159" s="27"/>
      <c r="D1159" s="28"/>
      <c r="E1159" s="29"/>
      <c r="F1159" s="30"/>
      <c r="G1159" s="31"/>
      <c r="H1159" s="31"/>
      <c r="I1159" s="19">
        <f t="shared" si="169"/>
        <v>0</v>
      </c>
      <c r="J1159" s="20">
        <f t="shared" ref="J1159:J1222" si="175">IF(I1159&gt;0,(I1159+J1158),0)</f>
        <v>0</v>
      </c>
      <c r="K1159" s="30"/>
      <c r="L1159" s="32"/>
      <c r="M1159" s="33"/>
      <c r="N1159" s="55" t="str">
        <f t="shared" si="168"/>
        <v/>
      </c>
      <c r="O1159" s="34"/>
      <c r="P1159" s="27"/>
      <c r="Q1159" s="36"/>
      <c r="R1159" s="37"/>
      <c r="S1159" s="37"/>
      <c r="T1159" s="21">
        <f t="shared" si="170"/>
        <v>0</v>
      </c>
      <c r="U1159" s="22">
        <f t="shared" ref="U1159:U1222" si="176">IF(T1159&gt;0,(T1159+U1158),0)</f>
        <v>0</v>
      </c>
      <c r="V1159" s="117"/>
      <c r="W1159" s="118"/>
      <c r="X1159" s="23">
        <f t="shared" si="171"/>
        <v>0</v>
      </c>
      <c r="Y1159" s="24" t="e">
        <f t="shared" si="172"/>
        <v>#DIV/0!</v>
      </c>
      <c r="Z1159" s="25" t="str">
        <f t="shared" si="173"/>
        <v/>
      </c>
      <c r="AA1159" s="25" t="str">
        <f t="shared" ca="1" si="174"/>
        <v/>
      </c>
      <c r="AB1159" s="52"/>
    </row>
    <row r="1160" spans="1:28" x14ac:dyDescent="0.25">
      <c r="A1160" s="12">
        <v>1154</v>
      </c>
      <c r="B1160" s="26"/>
      <c r="C1160" s="27"/>
      <c r="D1160" s="28"/>
      <c r="E1160" s="29"/>
      <c r="F1160" s="30"/>
      <c r="G1160" s="31"/>
      <c r="H1160" s="31"/>
      <c r="I1160" s="19">
        <f t="shared" si="169"/>
        <v>0</v>
      </c>
      <c r="J1160" s="20">
        <f t="shared" si="175"/>
        <v>0</v>
      </c>
      <c r="K1160" s="30"/>
      <c r="L1160" s="32"/>
      <c r="M1160" s="33"/>
      <c r="N1160" s="55" t="str">
        <f t="shared" si="168"/>
        <v/>
      </c>
      <c r="O1160" s="34"/>
      <c r="P1160" s="27"/>
      <c r="Q1160" s="36"/>
      <c r="R1160" s="37"/>
      <c r="S1160" s="37"/>
      <c r="T1160" s="21">
        <f t="shared" si="170"/>
        <v>0</v>
      </c>
      <c r="U1160" s="22">
        <f t="shared" si="176"/>
        <v>0</v>
      </c>
      <c r="V1160" s="117"/>
      <c r="W1160" s="118"/>
      <c r="X1160" s="23">
        <f t="shared" si="171"/>
        <v>0</v>
      </c>
      <c r="Y1160" s="24" t="e">
        <f t="shared" si="172"/>
        <v>#DIV/0!</v>
      </c>
      <c r="Z1160" s="25" t="str">
        <f t="shared" si="173"/>
        <v/>
      </c>
      <c r="AA1160" s="25" t="str">
        <f t="shared" ca="1" si="174"/>
        <v/>
      </c>
      <c r="AB1160" s="52"/>
    </row>
    <row r="1161" spans="1:28" x14ac:dyDescent="0.25">
      <c r="A1161" s="12">
        <v>1155</v>
      </c>
      <c r="B1161" s="26"/>
      <c r="C1161" s="27"/>
      <c r="D1161" s="28"/>
      <c r="E1161" s="29"/>
      <c r="F1161" s="30"/>
      <c r="G1161" s="31"/>
      <c r="H1161" s="31"/>
      <c r="I1161" s="19">
        <f t="shared" si="169"/>
        <v>0</v>
      </c>
      <c r="J1161" s="20">
        <f t="shared" si="175"/>
        <v>0</v>
      </c>
      <c r="K1161" s="30"/>
      <c r="L1161" s="32"/>
      <c r="M1161" s="33"/>
      <c r="N1161" s="55" t="str">
        <f t="shared" ref="N1161:N1224" si="177">IF(R1161=0,"",IF(K1161="0X50  MM T 2","T_B",IF(K1161="0X50  MM T 1","T_A",IF(K1161="TERMICO 0X50","T_CMAX",IF(K1161="0X50  MM T 4","T_D",IF(K1161="0X50  MM T 3","T_C",IF(K1161="0X12  MM T 1","T_A1",IF(K1161="0X50 MM","CNR",""))))))))</f>
        <v/>
      </c>
      <c r="O1161" s="34"/>
      <c r="P1161" s="27"/>
      <c r="Q1161" s="36"/>
      <c r="R1161" s="37"/>
      <c r="S1161" s="37"/>
      <c r="T1161" s="21">
        <f t="shared" si="170"/>
        <v>0</v>
      </c>
      <c r="U1161" s="22">
        <f t="shared" si="176"/>
        <v>0</v>
      </c>
      <c r="V1161" s="117"/>
      <c r="W1161" s="118"/>
      <c r="X1161" s="23">
        <f t="shared" si="171"/>
        <v>0</v>
      </c>
      <c r="Y1161" s="24" t="e">
        <f t="shared" si="172"/>
        <v>#DIV/0!</v>
      </c>
      <c r="Z1161" s="25" t="str">
        <f t="shared" si="173"/>
        <v/>
      </c>
      <c r="AA1161" s="25" t="str">
        <f t="shared" ca="1" si="174"/>
        <v/>
      </c>
      <c r="AB1161" s="52"/>
    </row>
    <row r="1162" spans="1:28" x14ac:dyDescent="0.25">
      <c r="A1162" s="12">
        <v>1156</v>
      </c>
      <c r="B1162" s="26"/>
      <c r="C1162" s="27"/>
      <c r="D1162" s="28"/>
      <c r="E1162" s="29"/>
      <c r="F1162" s="30"/>
      <c r="G1162" s="31"/>
      <c r="H1162" s="31"/>
      <c r="I1162" s="19">
        <f t="shared" si="169"/>
        <v>0</v>
      </c>
      <c r="J1162" s="20">
        <f t="shared" si="175"/>
        <v>0</v>
      </c>
      <c r="K1162" s="30"/>
      <c r="L1162" s="32"/>
      <c r="M1162" s="33"/>
      <c r="N1162" s="55" t="str">
        <f t="shared" si="177"/>
        <v/>
      </c>
      <c r="O1162" s="34"/>
      <c r="P1162" s="27"/>
      <c r="Q1162" s="36"/>
      <c r="R1162" s="37"/>
      <c r="S1162" s="37"/>
      <c r="T1162" s="21">
        <f t="shared" si="170"/>
        <v>0</v>
      </c>
      <c r="U1162" s="22">
        <f t="shared" si="176"/>
        <v>0</v>
      </c>
      <c r="V1162" s="117"/>
      <c r="W1162" s="118"/>
      <c r="X1162" s="23">
        <f t="shared" si="171"/>
        <v>0</v>
      </c>
      <c r="Y1162" s="24" t="e">
        <f t="shared" si="172"/>
        <v>#DIV/0!</v>
      </c>
      <c r="Z1162" s="25" t="str">
        <f t="shared" si="173"/>
        <v/>
      </c>
      <c r="AA1162" s="25" t="str">
        <f t="shared" ca="1" si="174"/>
        <v/>
      </c>
      <c r="AB1162" s="52"/>
    </row>
    <row r="1163" spans="1:28" x14ac:dyDescent="0.25">
      <c r="A1163" s="12">
        <v>1157</v>
      </c>
      <c r="B1163" s="26"/>
      <c r="C1163" s="27"/>
      <c r="D1163" s="28"/>
      <c r="E1163" s="29"/>
      <c r="F1163" s="30"/>
      <c r="G1163" s="31"/>
      <c r="H1163" s="31"/>
      <c r="I1163" s="19">
        <f t="shared" si="169"/>
        <v>0</v>
      </c>
      <c r="J1163" s="20">
        <f t="shared" si="175"/>
        <v>0</v>
      </c>
      <c r="K1163" s="30"/>
      <c r="L1163" s="32"/>
      <c r="M1163" s="33"/>
      <c r="N1163" s="55" t="str">
        <f t="shared" si="177"/>
        <v/>
      </c>
      <c r="O1163" s="34"/>
      <c r="P1163" s="27"/>
      <c r="Q1163" s="36"/>
      <c r="R1163" s="37"/>
      <c r="S1163" s="37"/>
      <c r="T1163" s="21">
        <f t="shared" si="170"/>
        <v>0</v>
      </c>
      <c r="U1163" s="22">
        <f t="shared" si="176"/>
        <v>0</v>
      </c>
      <c r="V1163" s="117"/>
      <c r="W1163" s="118"/>
      <c r="X1163" s="23">
        <f t="shared" si="171"/>
        <v>0</v>
      </c>
      <c r="Y1163" s="24" t="e">
        <f t="shared" si="172"/>
        <v>#DIV/0!</v>
      </c>
      <c r="Z1163" s="25" t="str">
        <f t="shared" si="173"/>
        <v/>
      </c>
      <c r="AA1163" s="25" t="str">
        <f t="shared" ca="1" si="174"/>
        <v/>
      </c>
      <c r="AB1163" s="52"/>
    </row>
    <row r="1164" spans="1:28" x14ac:dyDescent="0.25">
      <c r="A1164" s="12">
        <v>1158</v>
      </c>
      <c r="B1164" s="26"/>
      <c r="C1164" s="27"/>
      <c r="D1164" s="28"/>
      <c r="E1164" s="29"/>
      <c r="F1164" s="30"/>
      <c r="G1164" s="31"/>
      <c r="H1164" s="31"/>
      <c r="I1164" s="19">
        <f t="shared" si="169"/>
        <v>0</v>
      </c>
      <c r="J1164" s="20">
        <f t="shared" si="175"/>
        <v>0</v>
      </c>
      <c r="K1164" s="30"/>
      <c r="L1164" s="32"/>
      <c r="M1164" s="33"/>
      <c r="N1164" s="55" t="str">
        <f t="shared" si="177"/>
        <v/>
      </c>
      <c r="O1164" s="34"/>
      <c r="P1164" s="27"/>
      <c r="Q1164" s="36"/>
      <c r="R1164" s="37"/>
      <c r="S1164" s="37"/>
      <c r="T1164" s="21">
        <f t="shared" si="170"/>
        <v>0</v>
      </c>
      <c r="U1164" s="22">
        <f t="shared" si="176"/>
        <v>0</v>
      </c>
      <c r="V1164" s="117"/>
      <c r="W1164" s="118"/>
      <c r="X1164" s="23">
        <f t="shared" si="171"/>
        <v>0</v>
      </c>
      <c r="Y1164" s="24" t="e">
        <f t="shared" si="172"/>
        <v>#DIV/0!</v>
      </c>
      <c r="Z1164" s="25" t="str">
        <f t="shared" si="173"/>
        <v/>
      </c>
      <c r="AA1164" s="25" t="str">
        <f t="shared" ca="1" si="174"/>
        <v/>
      </c>
      <c r="AB1164" s="52"/>
    </row>
    <row r="1165" spans="1:28" x14ac:dyDescent="0.25">
      <c r="A1165" s="12">
        <v>1159</v>
      </c>
      <c r="B1165" s="26"/>
      <c r="C1165" s="27"/>
      <c r="D1165" s="28"/>
      <c r="E1165" s="29"/>
      <c r="F1165" s="30"/>
      <c r="G1165" s="31"/>
      <c r="H1165" s="31"/>
      <c r="I1165" s="19">
        <f t="shared" si="169"/>
        <v>0</v>
      </c>
      <c r="J1165" s="20">
        <f t="shared" si="175"/>
        <v>0</v>
      </c>
      <c r="K1165" s="30"/>
      <c r="L1165" s="32"/>
      <c r="M1165" s="33"/>
      <c r="N1165" s="55" t="str">
        <f t="shared" si="177"/>
        <v/>
      </c>
      <c r="O1165" s="34"/>
      <c r="P1165" s="27"/>
      <c r="Q1165" s="36"/>
      <c r="R1165" s="37"/>
      <c r="S1165" s="37"/>
      <c r="T1165" s="21">
        <f t="shared" si="170"/>
        <v>0</v>
      </c>
      <c r="U1165" s="22">
        <f t="shared" si="176"/>
        <v>0</v>
      </c>
      <c r="V1165" s="117"/>
      <c r="W1165" s="118"/>
      <c r="X1165" s="23">
        <f t="shared" si="171"/>
        <v>0</v>
      </c>
      <c r="Y1165" s="24" t="e">
        <f t="shared" si="172"/>
        <v>#DIV/0!</v>
      </c>
      <c r="Z1165" s="25" t="str">
        <f t="shared" si="173"/>
        <v/>
      </c>
      <c r="AA1165" s="25" t="str">
        <f t="shared" ca="1" si="174"/>
        <v/>
      </c>
      <c r="AB1165" s="52"/>
    </row>
    <row r="1166" spans="1:28" x14ac:dyDescent="0.25">
      <c r="A1166" s="12">
        <v>1160</v>
      </c>
      <c r="B1166" s="26"/>
      <c r="C1166" s="27"/>
      <c r="D1166" s="28"/>
      <c r="E1166" s="29"/>
      <c r="F1166" s="30"/>
      <c r="G1166" s="31"/>
      <c r="H1166" s="31"/>
      <c r="I1166" s="19">
        <f t="shared" si="169"/>
        <v>0</v>
      </c>
      <c r="J1166" s="20">
        <f t="shared" si="175"/>
        <v>0</v>
      </c>
      <c r="K1166" s="30"/>
      <c r="L1166" s="32"/>
      <c r="M1166" s="33"/>
      <c r="N1166" s="55" t="str">
        <f t="shared" si="177"/>
        <v/>
      </c>
      <c r="O1166" s="34"/>
      <c r="P1166" s="27"/>
      <c r="Q1166" s="36"/>
      <c r="R1166" s="37"/>
      <c r="S1166" s="37"/>
      <c r="T1166" s="21">
        <f t="shared" si="170"/>
        <v>0</v>
      </c>
      <c r="U1166" s="22">
        <f t="shared" si="176"/>
        <v>0</v>
      </c>
      <c r="V1166" s="117"/>
      <c r="W1166" s="118"/>
      <c r="X1166" s="23">
        <f t="shared" si="171"/>
        <v>0</v>
      </c>
      <c r="Y1166" s="24" t="e">
        <f t="shared" si="172"/>
        <v>#DIV/0!</v>
      </c>
      <c r="Z1166" s="25" t="str">
        <f t="shared" si="173"/>
        <v/>
      </c>
      <c r="AA1166" s="25" t="str">
        <f t="shared" ca="1" si="174"/>
        <v/>
      </c>
      <c r="AB1166" s="52"/>
    </row>
    <row r="1167" spans="1:28" x14ac:dyDescent="0.25">
      <c r="A1167" s="12">
        <v>1161</v>
      </c>
      <c r="B1167" s="26"/>
      <c r="C1167" s="27"/>
      <c r="D1167" s="28"/>
      <c r="E1167" s="29"/>
      <c r="F1167" s="30"/>
      <c r="G1167" s="31"/>
      <c r="H1167" s="31"/>
      <c r="I1167" s="19">
        <f t="shared" si="169"/>
        <v>0</v>
      </c>
      <c r="J1167" s="20">
        <f t="shared" si="175"/>
        <v>0</v>
      </c>
      <c r="K1167" s="30"/>
      <c r="L1167" s="32"/>
      <c r="M1167" s="33"/>
      <c r="N1167" s="55" t="str">
        <f t="shared" si="177"/>
        <v/>
      </c>
      <c r="O1167" s="34"/>
      <c r="P1167" s="27"/>
      <c r="Q1167" s="36"/>
      <c r="R1167" s="37"/>
      <c r="S1167" s="37"/>
      <c r="T1167" s="21">
        <f t="shared" si="170"/>
        <v>0</v>
      </c>
      <c r="U1167" s="22">
        <f t="shared" si="176"/>
        <v>0</v>
      </c>
      <c r="V1167" s="117"/>
      <c r="W1167" s="118"/>
      <c r="X1167" s="23">
        <f t="shared" si="171"/>
        <v>0</v>
      </c>
      <c r="Y1167" s="24" t="e">
        <f t="shared" si="172"/>
        <v>#DIV/0!</v>
      </c>
      <c r="Z1167" s="25" t="str">
        <f t="shared" si="173"/>
        <v/>
      </c>
      <c r="AA1167" s="25" t="str">
        <f t="shared" ca="1" si="174"/>
        <v/>
      </c>
      <c r="AB1167" s="52"/>
    </row>
    <row r="1168" spans="1:28" x14ac:dyDescent="0.25">
      <c r="A1168" s="12">
        <v>1162</v>
      </c>
      <c r="B1168" s="26"/>
      <c r="C1168" s="27"/>
      <c r="D1168" s="28"/>
      <c r="E1168" s="29"/>
      <c r="F1168" s="30"/>
      <c r="G1168" s="31"/>
      <c r="H1168" s="31"/>
      <c r="I1168" s="19">
        <f t="shared" si="169"/>
        <v>0</v>
      </c>
      <c r="J1168" s="20">
        <f t="shared" si="175"/>
        <v>0</v>
      </c>
      <c r="K1168" s="30"/>
      <c r="L1168" s="32"/>
      <c r="M1168" s="33"/>
      <c r="N1168" s="55" t="str">
        <f t="shared" si="177"/>
        <v/>
      </c>
      <c r="O1168" s="34"/>
      <c r="P1168" s="27"/>
      <c r="Q1168" s="36"/>
      <c r="R1168" s="37"/>
      <c r="S1168" s="37"/>
      <c r="T1168" s="21">
        <f t="shared" si="170"/>
        <v>0</v>
      </c>
      <c r="U1168" s="22">
        <f t="shared" si="176"/>
        <v>0</v>
      </c>
      <c r="V1168" s="117"/>
      <c r="W1168" s="118"/>
      <c r="X1168" s="23">
        <f t="shared" si="171"/>
        <v>0</v>
      </c>
      <c r="Y1168" s="24" t="e">
        <f t="shared" si="172"/>
        <v>#DIV/0!</v>
      </c>
      <c r="Z1168" s="25" t="str">
        <f t="shared" si="173"/>
        <v/>
      </c>
      <c r="AA1168" s="25" t="str">
        <f t="shared" ca="1" si="174"/>
        <v/>
      </c>
      <c r="AB1168" s="52"/>
    </row>
    <row r="1169" spans="1:28" x14ac:dyDescent="0.25">
      <c r="A1169" s="12">
        <v>1163</v>
      </c>
      <c r="B1169" s="26"/>
      <c r="C1169" s="27"/>
      <c r="D1169" s="28"/>
      <c r="E1169" s="29"/>
      <c r="F1169" s="30"/>
      <c r="G1169" s="31"/>
      <c r="H1169" s="31"/>
      <c r="I1169" s="19">
        <f t="shared" si="169"/>
        <v>0</v>
      </c>
      <c r="J1169" s="20">
        <f t="shared" si="175"/>
        <v>0</v>
      </c>
      <c r="K1169" s="30"/>
      <c r="L1169" s="32"/>
      <c r="M1169" s="33"/>
      <c r="N1169" s="55" t="str">
        <f t="shared" si="177"/>
        <v/>
      </c>
      <c r="O1169" s="34"/>
      <c r="P1169" s="27"/>
      <c r="Q1169" s="36"/>
      <c r="R1169" s="37"/>
      <c r="S1169" s="37"/>
      <c r="T1169" s="21">
        <f t="shared" si="170"/>
        <v>0</v>
      </c>
      <c r="U1169" s="22">
        <f t="shared" si="176"/>
        <v>0</v>
      </c>
      <c r="V1169" s="117"/>
      <c r="W1169" s="118"/>
      <c r="X1169" s="23">
        <f t="shared" si="171"/>
        <v>0</v>
      </c>
      <c r="Y1169" s="24" t="e">
        <f t="shared" si="172"/>
        <v>#DIV/0!</v>
      </c>
      <c r="Z1169" s="25" t="str">
        <f t="shared" si="173"/>
        <v/>
      </c>
      <c r="AA1169" s="25" t="str">
        <f t="shared" ca="1" si="174"/>
        <v/>
      </c>
      <c r="AB1169" s="52"/>
    </row>
    <row r="1170" spans="1:28" x14ac:dyDescent="0.25">
      <c r="A1170" s="12">
        <v>1164</v>
      </c>
      <c r="B1170" s="26"/>
      <c r="C1170" s="27"/>
      <c r="D1170" s="28"/>
      <c r="E1170" s="29"/>
      <c r="F1170" s="30"/>
      <c r="G1170" s="31"/>
      <c r="H1170" s="31"/>
      <c r="I1170" s="19">
        <f t="shared" si="169"/>
        <v>0</v>
      </c>
      <c r="J1170" s="20">
        <f t="shared" si="175"/>
        <v>0</v>
      </c>
      <c r="K1170" s="30"/>
      <c r="L1170" s="32"/>
      <c r="M1170" s="33"/>
      <c r="N1170" s="55" t="str">
        <f t="shared" si="177"/>
        <v/>
      </c>
      <c r="O1170" s="34"/>
      <c r="P1170" s="27"/>
      <c r="Q1170" s="36"/>
      <c r="R1170" s="37"/>
      <c r="S1170" s="37"/>
      <c r="T1170" s="21">
        <f t="shared" si="170"/>
        <v>0</v>
      </c>
      <c r="U1170" s="22">
        <f t="shared" si="176"/>
        <v>0</v>
      </c>
      <c r="V1170" s="117"/>
      <c r="W1170" s="118"/>
      <c r="X1170" s="23">
        <f t="shared" si="171"/>
        <v>0</v>
      </c>
      <c r="Y1170" s="24" t="e">
        <f t="shared" si="172"/>
        <v>#DIV/0!</v>
      </c>
      <c r="Z1170" s="25" t="str">
        <f t="shared" si="173"/>
        <v/>
      </c>
      <c r="AA1170" s="25" t="str">
        <f t="shared" ca="1" si="174"/>
        <v/>
      </c>
      <c r="AB1170" s="52"/>
    </row>
    <row r="1171" spans="1:28" x14ac:dyDescent="0.25">
      <c r="A1171" s="12">
        <v>1165</v>
      </c>
      <c r="B1171" s="26"/>
      <c r="C1171" s="27"/>
      <c r="D1171" s="28"/>
      <c r="E1171" s="29"/>
      <c r="F1171" s="30"/>
      <c r="G1171" s="31"/>
      <c r="H1171" s="31"/>
      <c r="I1171" s="19">
        <f t="shared" si="169"/>
        <v>0</v>
      </c>
      <c r="J1171" s="20">
        <f t="shared" si="175"/>
        <v>0</v>
      </c>
      <c r="K1171" s="30"/>
      <c r="L1171" s="32"/>
      <c r="M1171" s="33"/>
      <c r="N1171" s="55" t="str">
        <f t="shared" si="177"/>
        <v/>
      </c>
      <c r="O1171" s="34"/>
      <c r="P1171" s="27"/>
      <c r="Q1171" s="36"/>
      <c r="R1171" s="37"/>
      <c r="S1171" s="37"/>
      <c r="T1171" s="21">
        <f t="shared" si="170"/>
        <v>0</v>
      </c>
      <c r="U1171" s="22">
        <f t="shared" si="176"/>
        <v>0</v>
      </c>
      <c r="V1171" s="117"/>
      <c r="W1171" s="118"/>
      <c r="X1171" s="23">
        <f t="shared" si="171"/>
        <v>0</v>
      </c>
      <c r="Y1171" s="24" t="e">
        <f t="shared" si="172"/>
        <v>#DIV/0!</v>
      </c>
      <c r="Z1171" s="25" t="str">
        <f t="shared" si="173"/>
        <v/>
      </c>
      <c r="AA1171" s="25" t="str">
        <f t="shared" ca="1" si="174"/>
        <v/>
      </c>
      <c r="AB1171" s="52"/>
    </row>
    <row r="1172" spans="1:28" x14ac:dyDescent="0.25">
      <c r="A1172" s="12">
        <v>1166</v>
      </c>
      <c r="B1172" s="26"/>
      <c r="C1172" s="27"/>
      <c r="D1172" s="28"/>
      <c r="E1172" s="29"/>
      <c r="F1172" s="30"/>
      <c r="G1172" s="31"/>
      <c r="H1172" s="31"/>
      <c r="I1172" s="19">
        <f t="shared" si="169"/>
        <v>0</v>
      </c>
      <c r="J1172" s="20">
        <f t="shared" si="175"/>
        <v>0</v>
      </c>
      <c r="K1172" s="30"/>
      <c r="L1172" s="32"/>
      <c r="M1172" s="33"/>
      <c r="N1172" s="55" t="str">
        <f t="shared" si="177"/>
        <v/>
      </c>
      <c r="O1172" s="34"/>
      <c r="P1172" s="27"/>
      <c r="Q1172" s="36"/>
      <c r="R1172" s="37"/>
      <c r="S1172" s="37"/>
      <c r="T1172" s="21">
        <f t="shared" si="170"/>
        <v>0</v>
      </c>
      <c r="U1172" s="22">
        <f t="shared" si="176"/>
        <v>0</v>
      </c>
      <c r="V1172" s="117"/>
      <c r="W1172" s="118"/>
      <c r="X1172" s="23">
        <f t="shared" si="171"/>
        <v>0</v>
      </c>
      <c r="Y1172" s="24" t="e">
        <f t="shared" si="172"/>
        <v>#DIV/0!</v>
      </c>
      <c r="Z1172" s="25" t="str">
        <f t="shared" si="173"/>
        <v/>
      </c>
      <c r="AA1172" s="25" t="str">
        <f t="shared" ca="1" si="174"/>
        <v/>
      </c>
      <c r="AB1172" s="52"/>
    </row>
    <row r="1173" spans="1:28" x14ac:dyDescent="0.25">
      <c r="A1173" s="12">
        <v>1167</v>
      </c>
      <c r="B1173" s="26"/>
      <c r="C1173" s="27"/>
      <c r="D1173" s="28"/>
      <c r="E1173" s="29"/>
      <c r="F1173" s="30"/>
      <c r="G1173" s="31"/>
      <c r="H1173" s="31"/>
      <c r="I1173" s="19">
        <f t="shared" si="169"/>
        <v>0</v>
      </c>
      <c r="J1173" s="20">
        <f t="shared" si="175"/>
        <v>0</v>
      </c>
      <c r="K1173" s="30"/>
      <c r="L1173" s="32"/>
      <c r="M1173" s="33"/>
      <c r="N1173" s="55" t="str">
        <f t="shared" si="177"/>
        <v/>
      </c>
      <c r="O1173" s="34"/>
      <c r="P1173" s="27"/>
      <c r="Q1173" s="36"/>
      <c r="R1173" s="37"/>
      <c r="S1173" s="37"/>
      <c r="T1173" s="21">
        <f t="shared" si="170"/>
        <v>0</v>
      </c>
      <c r="U1173" s="22">
        <f t="shared" si="176"/>
        <v>0</v>
      </c>
      <c r="V1173" s="117"/>
      <c r="W1173" s="118"/>
      <c r="X1173" s="23">
        <f t="shared" si="171"/>
        <v>0</v>
      </c>
      <c r="Y1173" s="24" t="e">
        <f t="shared" si="172"/>
        <v>#DIV/0!</v>
      </c>
      <c r="Z1173" s="25" t="str">
        <f t="shared" si="173"/>
        <v/>
      </c>
      <c r="AA1173" s="25" t="str">
        <f t="shared" ca="1" si="174"/>
        <v/>
      </c>
      <c r="AB1173" s="52"/>
    </row>
    <row r="1174" spans="1:28" x14ac:dyDescent="0.25">
      <c r="A1174" s="12">
        <v>1168</v>
      </c>
      <c r="B1174" s="26"/>
      <c r="C1174" s="27"/>
      <c r="D1174" s="28"/>
      <c r="E1174" s="29"/>
      <c r="F1174" s="30"/>
      <c r="G1174" s="31"/>
      <c r="H1174" s="31"/>
      <c r="I1174" s="19">
        <f t="shared" si="169"/>
        <v>0</v>
      </c>
      <c r="J1174" s="20">
        <f t="shared" si="175"/>
        <v>0</v>
      </c>
      <c r="K1174" s="30"/>
      <c r="L1174" s="32"/>
      <c r="M1174" s="33"/>
      <c r="N1174" s="55" t="str">
        <f t="shared" si="177"/>
        <v/>
      </c>
      <c r="O1174" s="34"/>
      <c r="P1174" s="27"/>
      <c r="Q1174" s="36"/>
      <c r="R1174" s="37"/>
      <c r="S1174" s="37"/>
      <c r="T1174" s="21">
        <f t="shared" si="170"/>
        <v>0</v>
      </c>
      <c r="U1174" s="22">
        <f t="shared" si="176"/>
        <v>0</v>
      </c>
      <c r="V1174" s="117"/>
      <c r="W1174" s="118"/>
      <c r="X1174" s="23">
        <f t="shared" si="171"/>
        <v>0</v>
      </c>
      <c r="Y1174" s="24" t="e">
        <f t="shared" si="172"/>
        <v>#DIV/0!</v>
      </c>
      <c r="Z1174" s="25" t="str">
        <f t="shared" si="173"/>
        <v/>
      </c>
      <c r="AA1174" s="25" t="str">
        <f t="shared" ca="1" si="174"/>
        <v/>
      </c>
      <c r="AB1174" s="52"/>
    </row>
    <row r="1175" spans="1:28" x14ac:dyDescent="0.25">
      <c r="A1175" s="12">
        <v>1169</v>
      </c>
      <c r="B1175" s="26"/>
      <c r="C1175" s="27"/>
      <c r="D1175" s="28"/>
      <c r="E1175" s="29"/>
      <c r="F1175" s="30"/>
      <c r="G1175" s="31"/>
      <c r="H1175" s="31"/>
      <c r="I1175" s="19">
        <f t="shared" si="169"/>
        <v>0</v>
      </c>
      <c r="J1175" s="20">
        <f t="shared" si="175"/>
        <v>0</v>
      </c>
      <c r="K1175" s="30"/>
      <c r="L1175" s="32"/>
      <c r="M1175" s="33"/>
      <c r="N1175" s="55" t="str">
        <f t="shared" si="177"/>
        <v/>
      </c>
      <c r="O1175" s="34"/>
      <c r="P1175" s="27"/>
      <c r="Q1175" s="36"/>
      <c r="R1175" s="37"/>
      <c r="S1175" s="37"/>
      <c r="T1175" s="21">
        <f t="shared" si="170"/>
        <v>0</v>
      </c>
      <c r="U1175" s="22">
        <f t="shared" si="176"/>
        <v>0</v>
      </c>
      <c r="V1175" s="117"/>
      <c r="W1175" s="118"/>
      <c r="X1175" s="23">
        <f t="shared" si="171"/>
        <v>0</v>
      </c>
      <c r="Y1175" s="24" t="e">
        <f t="shared" si="172"/>
        <v>#DIV/0!</v>
      </c>
      <c r="Z1175" s="25" t="str">
        <f t="shared" si="173"/>
        <v/>
      </c>
      <c r="AA1175" s="25" t="str">
        <f t="shared" ca="1" si="174"/>
        <v/>
      </c>
      <c r="AB1175" s="52"/>
    </row>
    <row r="1176" spans="1:28" x14ac:dyDescent="0.25">
      <c r="A1176" s="12">
        <v>1170</v>
      </c>
      <c r="B1176" s="26"/>
      <c r="C1176" s="27"/>
      <c r="D1176" s="28"/>
      <c r="E1176" s="29"/>
      <c r="F1176" s="30"/>
      <c r="G1176" s="31"/>
      <c r="H1176" s="31"/>
      <c r="I1176" s="19">
        <f t="shared" si="169"/>
        <v>0</v>
      </c>
      <c r="J1176" s="20">
        <f t="shared" si="175"/>
        <v>0</v>
      </c>
      <c r="K1176" s="30"/>
      <c r="L1176" s="32"/>
      <c r="M1176" s="33"/>
      <c r="N1176" s="55" t="str">
        <f t="shared" si="177"/>
        <v/>
      </c>
      <c r="O1176" s="34"/>
      <c r="P1176" s="27"/>
      <c r="Q1176" s="36"/>
      <c r="R1176" s="37"/>
      <c r="S1176" s="37"/>
      <c r="T1176" s="21">
        <f t="shared" si="170"/>
        <v>0</v>
      </c>
      <c r="U1176" s="22">
        <f t="shared" si="176"/>
        <v>0</v>
      </c>
      <c r="V1176" s="117"/>
      <c r="W1176" s="118"/>
      <c r="X1176" s="23">
        <f t="shared" si="171"/>
        <v>0</v>
      </c>
      <c r="Y1176" s="24" t="e">
        <f t="shared" si="172"/>
        <v>#DIV/0!</v>
      </c>
      <c r="Z1176" s="25" t="str">
        <f t="shared" si="173"/>
        <v/>
      </c>
      <c r="AA1176" s="25" t="str">
        <f t="shared" ca="1" si="174"/>
        <v/>
      </c>
      <c r="AB1176" s="52"/>
    </row>
    <row r="1177" spans="1:28" x14ac:dyDescent="0.25">
      <c r="A1177" s="12">
        <v>1171</v>
      </c>
      <c r="B1177" s="26"/>
      <c r="C1177" s="27"/>
      <c r="D1177" s="28"/>
      <c r="E1177" s="29"/>
      <c r="F1177" s="30"/>
      <c r="G1177" s="31"/>
      <c r="H1177" s="31"/>
      <c r="I1177" s="19">
        <f t="shared" si="169"/>
        <v>0</v>
      </c>
      <c r="J1177" s="20">
        <f t="shared" si="175"/>
        <v>0</v>
      </c>
      <c r="K1177" s="30"/>
      <c r="L1177" s="32"/>
      <c r="M1177" s="33"/>
      <c r="N1177" s="55" t="str">
        <f t="shared" si="177"/>
        <v/>
      </c>
      <c r="O1177" s="34"/>
      <c r="P1177" s="27"/>
      <c r="Q1177" s="36"/>
      <c r="R1177" s="37"/>
      <c r="S1177" s="37"/>
      <c r="T1177" s="21">
        <f t="shared" si="170"/>
        <v>0</v>
      </c>
      <c r="U1177" s="22">
        <f t="shared" si="176"/>
        <v>0</v>
      </c>
      <c r="V1177" s="117"/>
      <c r="W1177" s="118"/>
      <c r="X1177" s="23">
        <f t="shared" si="171"/>
        <v>0</v>
      </c>
      <c r="Y1177" s="24" t="e">
        <f t="shared" si="172"/>
        <v>#DIV/0!</v>
      </c>
      <c r="Z1177" s="25" t="str">
        <f t="shared" si="173"/>
        <v/>
      </c>
      <c r="AA1177" s="25" t="str">
        <f t="shared" ca="1" si="174"/>
        <v/>
      </c>
      <c r="AB1177" s="52"/>
    </row>
    <row r="1178" spans="1:28" x14ac:dyDescent="0.25">
      <c r="A1178" s="12">
        <v>1172</v>
      </c>
      <c r="B1178" s="26"/>
      <c r="C1178" s="27"/>
      <c r="D1178" s="28"/>
      <c r="E1178" s="29"/>
      <c r="F1178" s="30"/>
      <c r="G1178" s="31"/>
      <c r="H1178" s="31"/>
      <c r="I1178" s="19">
        <f t="shared" si="169"/>
        <v>0</v>
      </c>
      <c r="J1178" s="20">
        <f t="shared" si="175"/>
        <v>0</v>
      </c>
      <c r="K1178" s="30"/>
      <c r="L1178" s="32"/>
      <c r="M1178" s="33"/>
      <c r="N1178" s="55" t="str">
        <f t="shared" si="177"/>
        <v/>
      </c>
      <c r="O1178" s="34"/>
      <c r="P1178" s="27"/>
      <c r="Q1178" s="36"/>
      <c r="R1178" s="37"/>
      <c r="S1178" s="37"/>
      <c r="T1178" s="21">
        <f t="shared" si="170"/>
        <v>0</v>
      </c>
      <c r="U1178" s="22">
        <f t="shared" si="176"/>
        <v>0</v>
      </c>
      <c r="V1178" s="117"/>
      <c r="W1178" s="118"/>
      <c r="X1178" s="23">
        <f t="shared" si="171"/>
        <v>0</v>
      </c>
      <c r="Y1178" s="24" t="e">
        <f t="shared" si="172"/>
        <v>#DIV/0!</v>
      </c>
      <c r="Z1178" s="25" t="str">
        <f t="shared" si="173"/>
        <v/>
      </c>
      <c r="AA1178" s="25" t="str">
        <f t="shared" ca="1" si="174"/>
        <v/>
      </c>
      <c r="AB1178" s="52"/>
    </row>
    <row r="1179" spans="1:28" x14ac:dyDescent="0.25">
      <c r="A1179" s="12">
        <v>1173</v>
      </c>
      <c r="B1179" s="26"/>
      <c r="C1179" s="27"/>
      <c r="D1179" s="28"/>
      <c r="E1179" s="29"/>
      <c r="F1179" s="30"/>
      <c r="G1179" s="31"/>
      <c r="H1179" s="31"/>
      <c r="I1179" s="19">
        <f t="shared" si="169"/>
        <v>0</v>
      </c>
      <c r="J1179" s="20">
        <f t="shared" si="175"/>
        <v>0</v>
      </c>
      <c r="K1179" s="30"/>
      <c r="L1179" s="32"/>
      <c r="M1179" s="33"/>
      <c r="N1179" s="55" t="str">
        <f t="shared" si="177"/>
        <v/>
      </c>
      <c r="O1179" s="34"/>
      <c r="P1179" s="27"/>
      <c r="Q1179" s="36"/>
      <c r="R1179" s="37"/>
      <c r="S1179" s="37"/>
      <c r="T1179" s="21">
        <f t="shared" si="170"/>
        <v>0</v>
      </c>
      <c r="U1179" s="22">
        <f t="shared" si="176"/>
        <v>0</v>
      </c>
      <c r="V1179" s="117"/>
      <c r="W1179" s="118"/>
      <c r="X1179" s="23">
        <f t="shared" si="171"/>
        <v>0</v>
      </c>
      <c r="Y1179" s="24" t="e">
        <f t="shared" si="172"/>
        <v>#DIV/0!</v>
      </c>
      <c r="Z1179" s="25" t="str">
        <f t="shared" si="173"/>
        <v/>
      </c>
      <c r="AA1179" s="25" t="str">
        <f t="shared" ca="1" si="174"/>
        <v/>
      </c>
      <c r="AB1179" s="52"/>
    </row>
    <row r="1180" spans="1:28" x14ac:dyDescent="0.25">
      <c r="A1180" s="12">
        <v>1174</v>
      </c>
      <c r="B1180" s="26"/>
      <c r="C1180" s="27"/>
      <c r="D1180" s="28"/>
      <c r="E1180" s="29"/>
      <c r="F1180" s="30"/>
      <c r="G1180" s="31"/>
      <c r="H1180" s="31"/>
      <c r="I1180" s="19">
        <f t="shared" si="169"/>
        <v>0</v>
      </c>
      <c r="J1180" s="20">
        <f t="shared" si="175"/>
        <v>0</v>
      </c>
      <c r="K1180" s="30"/>
      <c r="L1180" s="32"/>
      <c r="M1180" s="33"/>
      <c r="N1180" s="55" t="str">
        <f t="shared" si="177"/>
        <v/>
      </c>
      <c r="O1180" s="34"/>
      <c r="P1180" s="27"/>
      <c r="Q1180" s="36"/>
      <c r="R1180" s="37"/>
      <c r="S1180" s="37"/>
      <c r="T1180" s="21">
        <f t="shared" si="170"/>
        <v>0</v>
      </c>
      <c r="U1180" s="22">
        <f t="shared" si="176"/>
        <v>0</v>
      </c>
      <c r="V1180" s="117"/>
      <c r="W1180" s="118"/>
      <c r="X1180" s="23">
        <f t="shared" si="171"/>
        <v>0</v>
      </c>
      <c r="Y1180" s="24" t="e">
        <f t="shared" si="172"/>
        <v>#DIV/0!</v>
      </c>
      <c r="Z1180" s="25" t="str">
        <f t="shared" si="173"/>
        <v/>
      </c>
      <c r="AA1180" s="25" t="str">
        <f t="shared" ca="1" si="174"/>
        <v/>
      </c>
      <c r="AB1180" s="52"/>
    </row>
    <row r="1181" spans="1:28" x14ac:dyDescent="0.25">
      <c r="A1181" s="12">
        <v>1175</v>
      </c>
      <c r="B1181" s="26"/>
      <c r="C1181" s="27"/>
      <c r="D1181" s="28"/>
      <c r="E1181" s="29"/>
      <c r="F1181" s="30"/>
      <c r="G1181" s="31"/>
      <c r="H1181" s="31"/>
      <c r="I1181" s="19">
        <f t="shared" si="169"/>
        <v>0</v>
      </c>
      <c r="J1181" s="20">
        <f t="shared" si="175"/>
        <v>0</v>
      </c>
      <c r="K1181" s="30"/>
      <c r="L1181" s="32"/>
      <c r="M1181" s="33"/>
      <c r="N1181" s="55" t="str">
        <f t="shared" si="177"/>
        <v/>
      </c>
      <c r="O1181" s="34"/>
      <c r="P1181" s="27"/>
      <c r="Q1181" s="36"/>
      <c r="R1181" s="37"/>
      <c r="S1181" s="37"/>
      <c r="T1181" s="21">
        <f t="shared" si="170"/>
        <v>0</v>
      </c>
      <c r="U1181" s="22">
        <f t="shared" si="176"/>
        <v>0</v>
      </c>
      <c r="V1181" s="117"/>
      <c r="W1181" s="118"/>
      <c r="X1181" s="23">
        <f t="shared" si="171"/>
        <v>0</v>
      </c>
      <c r="Y1181" s="24" t="e">
        <f t="shared" si="172"/>
        <v>#DIV/0!</v>
      </c>
      <c r="Z1181" s="25" t="str">
        <f t="shared" si="173"/>
        <v/>
      </c>
      <c r="AA1181" s="25" t="str">
        <f t="shared" ca="1" si="174"/>
        <v/>
      </c>
      <c r="AB1181" s="52"/>
    </row>
    <row r="1182" spans="1:28" x14ac:dyDescent="0.25">
      <c r="A1182" s="12">
        <v>1176</v>
      </c>
      <c r="B1182" s="26"/>
      <c r="C1182" s="27"/>
      <c r="D1182" s="28"/>
      <c r="E1182" s="29"/>
      <c r="F1182" s="30"/>
      <c r="G1182" s="31"/>
      <c r="H1182" s="31"/>
      <c r="I1182" s="19">
        <f t="shared" si="169"/>
        <v>0</v>
      </c>
      <c r="J1182" s="20">
        <f t="shared" si="175"/>
        <v>0</v>
      </c>
      <c r="K1182" s="30"/>
      <c r="L1182" s="32"/>
      <c r="M1182" s="33"/>
      <c r="N1182" s="55" t="str">
        <f t="shared" si="177"/>
        <v/>
      </c>
      <c r="O1182" s="34"/>
      <c r="P1182" s="27"/>
      <c r="Q1182" s="36"/>
      <c r="R1182" s="37"/>
      <c r="S1182" s="37"/>
      <c r="T1182" s="21">
        <f t="shared" si="170"/>
        <v>0</v>
      </c>
      <c r="U1182" s="22">
        <f t="shared" si="176"/>
        <v>0</v>
      </c>
      <c r="V1182" s="117"/>
      <c r="W1182" s="118"/>
      <c r="X1182" s="23">
        <f t="shared" si="171"/>
        <v>0</v>
      </c>
      <c r="Y1182" s="24" t="e">
        <f t="shared" si="172"/>
        <v>#DIV/0!</v>
      </c>
      <c r="Z1182" s="25" t="str">
        <f t="shared" si="173"/>
        <v/>
      </c>
      <c r="AA1182" s="25" t="str">
        <f t="shared" ca="1" si="174"/>
        <v/>
      </c>
      <c r="AB1182" s="52"/>
    </row>
    <row r="1183" spans="1:28" x14ac:dyDescent="0.25">
      <c r="A1183" s="12">
        <v>1177</v>
      </c>
      <c r="B1183" s="26"/>
      <c r="C1183" s="27"/>
      <c r="D1183" s="28"/>
      <c r="E1183" s="29"/>
      <c r="F1183" s="30"/>
      <c r="G1183" s="31"/>
      <c r="H1183" s="31"/>
      <c r="I1183" s="19">
        <f t="shared" si="169"/>
        <v>0</v>
      </c>
      <c r="J1183" s="20">
        <f t="shared" si="175"/>
        <v>0</v>
      </c>
      <c r="K1183" s="30"/>
      <c r="L1183" s="32"/>
      <c r="M1183" s="33"/>
      <c r="N1183" s="55" t="str">
        <f t="shared" si="177"/>
        <v/>
      </c>
      <c r="O1183" s="34"/>
      <c r="P1183" s="27"/>
      <c r="Q1183" s="36"/>
      <c r="R1183" s="37"/>
      <c r="S1183" s="37"/>
      <c r="T1183" s="21">
        <f t="shared" si="170"/>
        <v>0</v>
      </c>
      <c r="U1183" s="22">
        <f t="shared" si="176"/>
        <v>0</v>
      </c>
      <c r="V1183" s="117"/>
      <c r="W1183" s="118"/>
      <c r="X1183" s="23">
        <f t="shared" si="171"/>
        <v>0</v>
      </c>
      <c r="Y1183" s="24" t="e">
        <f t="shared" si="172"/>
        <v>#DIV/0!</v>
      </c>
      <c r="Z1183" s="25" t="str">
        <f t="shared" si="173"/>
        <v/>
      </c>
      <c r="AA1183" s="25" t="str">
        <f t="shared" ca="1" si="174"/>
        <v/>
      </c>
      <c r="AB1183" s="52"/>
    </row>
    <row r="1184" spans="1:28" x14ac:dyDescent="0.25">
      <c r="A1184" s="12">
        <v>1178</v>
      </c>
      <c r="B1184" s="26"/>
      <c r="C1184" s="27"/>
      <c r="D1184" s="28"/>
      <c r="E1184" s="29"/>
      <c r="F1184" s="30"/>
      <c r="G1184" s="31"/>
      <c r="H1184" s="31"/>
      <c r="I1184" s="19">
        <f t="shared" si="169"/>
        <v>0</v>
      </c>
      <c r="J1184" s="20">
        <f t="shared" si="175"/>
        <v>0</v>
      </c>
      <c r="K1184" s="30"/>
      <c r="L1184" s="32"/>
      <c r="M1184" s="33"/>
      <c r="N1184" s="55" t="str">
        <f t="shared" si="177"/>
        <v/>
      </c>
      <c r="O1184" s="34"/>
      <c r="P1184" s="27"/>
      <c r="Q1184" s="36"/>
      <c r="R1184" s="37"/>
      <c r="S1184" s="37"/>
      <c r="T1184" s="21">
        <f t="shared" si="170"/>
        <v>0</v>
      </c>
      <c r="U1184" s="22">
        <f t="shared" si="176"/>
        <v>0</v>
      </c>
      <c r="V1184" s="117"/>
      <c r="W1184" s="118"/>
      <c r="X1184" s="23">
        <f t="shared" si="171"/>
        <v>0</v>
      </c>
      <c r="Y1184" s="24" t="e">
        <f t="shared" si="172"/>
        <v>#DIV/0!</v>
      </c>
      <c r="Z1184" s="25" t="str">
        <f t="shared" si="173"/>
        <v/>
      </c>
      <c r="AA1184" s="25" t="str">
        <f t="shared" ca="1" si="174"/>
        <v/>
      </c>
      <c r="AB1184" s="52"/>
    </row>
    <row r="1185" spans="1:28" x14ac:dyDescent="0.25">
      <c r="A1185" s="12">
        <v>1179</v>
      </c>
      <c r="B1185" s="26"/>
      <c r="C1185" s="27"/>
      <c r="D1185" s="28"/>
      <c r="E1185" s="29"/>
      <c r="F1185" s="30"/>
      <c r="G1185" s="31"/>
      <c r="H1185" s="31"/>
      <c r="I1185" s="19">
        <f t="shared" si="169"/>
        <v>0</v>
      </c>
      <c r="J1185" s="20">
        <f t="shared" si="175"/>
        <v>0</v>
      </c>
      <c r="K1185" s="30"/>
      <c r="L1185" s="32"/>
      <c r="M1185" s="33"/>
      <c r="N1185" s="55" t="str">
        <f t="shared" si="177"/>
        <v/>
      </c>
      <c r="O1185" s="34"/>
      <c r="P1185" s="27"/>
      <c r="Q1185" s="36"/>
      <c r="R1185" s="37"/>
      <c r="S1185" s="37"/>
      <c r="T1185" s="21">
        <f t="shared" si="170"/>
        <v>0</v>
      </c>
      <c r="U1185" s="22">
        <f t="shared" si="176"/>
        <v>0</v>
      </c>
      <c r="V1185" s="117"/>
      <c r="W1185" s="118"/>
      <c r="X1185" s="23">
        <f t="shared" si="171"/>
        <v>0</v>
      </c>
      <c r="Y1185" s="24" t="e">
        <f t="shared" si="172"/>
        <v>#DIV/0!</v>
      </c>
      <c r="Z1185" s="25" t="str">
        <f t="shared" si="173"/>
        <v/>
      </c>
      <c r="AA1185" s="25" t="str">
        <f t="shared" ca="1" si="174"/>
        <v/>
      </c>
      <c r="AB1185" s="52"/>
    </row>
    <row r="1186" spans="1:28" x14ac:dyDescent="0.25">
      <c r="A1186" s="12">
        <v>1180</v>
      </c>
      <c r="B1186" s="26"/>
      <c r="C1186" s="27"/>
      <c r="D1186" s="28"/>
      <c r="E1186" s="29"/>
      <c r="F1186" s="30"/>
      <c r="G1186" s="31"/>
      <c r="H1186" s="31"/>
      <c r="I1186" s="19">
        <f t="shared" si="169"/>
        <v>0</v>
      </c>
      <c r="J1186" s="20">
        <f t="shared" si="175"/>
        <v>0</v>
      </c>
      <c r="K1186" s="30"/>
      <c r="L1186" s="32"/>
      <c r="M1186" s="33"/>
      <c r="N1186" s="55" t="str">
        <f t="shared" si="177"/>
        <v/>
      </c>
      <c r="O1186" s="34"/>
      <c r="P1186" s="27"/>
      <c r="Q1186" s="36"/>
      <c r="R1186" s="37"/>
      <c r="S1186" s="37"/>
      <c r="T1186" s="21">
        <f t="shared" si="170"/>
        <v>0</v>
      </c>
      <c r="U1186" s="22">
        <f t="shared" si="176"/>
        <v>0</v>
      </c>
      <c r="V1186" s="117"/>
      <c r="W1186" s="118"/>
      <c r="X1186" s="23">
        <f t="shared" si="171"/>
        <v>0</v>
      </c>
      <c r="Y1186" s="24" t="e">
        <f t="shared" si="172"/>
        <v>#DIV/0!</v>
      </c>
      <c r="Z1186" s="25" t="str">
        <f t="shared" si="173"/>
        <v/>
      </c>
      <c r="AA1186" s="25" t="str">
        <f t="shared" ca="1" si="174"/>
        <v/>
      </c>
      <c r="AB1186" s="52"/>
    </row>
    <row r="1187" spans="1:28" x14ac:dyDescent="0.25">
      <c r="A1187" s="12">
        <v>1181</v>
      </c>
      <c r="B1187" s="26"/>
      <c r="C1187" s="27"/>
      <c r="D1187" s="28"/>
      <c r="E1187" s="29"/>
      <c r="F1187" s="30"/>
      <c r="G1187" s="31"/>
      <c r="H1187" s="31"/>
      <c r="I1187" s="19">
        <f t="shared" si="169"/>
        <v>0</v>
      </c>
      <c r="J1187" s="20">
        <f t="shared" si="175"/>
        <v>0</v>
      </c>
      <c r="K1187" s="30"/>
      <c r="L1187" s="32"/>
      <c r="M1187" s="33"/>
      <c r="N1187" s="55" t="str">
        <f t="shared" si="177"/>
        <v/>
      </c>
      <c r="O1187" s="34"/>
      <c r="P1187" s="27"/>
      <c r="Q1187" s="36"/>
      <c r="R1187" s="37"/>
      <c r="S1187" s="37"/>
      <c r="T1187" s="21">
        <f t="shared" si="170"/>
        <v>0</v>
      </c>
      <c r="U1187" s="22">
        <f t="shared" si="176"/>
        <v>0</v>
      </c>
      <c r="V1187" s="117"/>
      <c r="W1187" s="118"/>
      <c r="X1187" s="23">
        <f t="shared" si="171"/>
        <v>0</v>
      </c>
      <c r="Y1187" s="24" t="e">
        <f t="shared" si="172"/>
        <v>#DIV/0!</v>
      </c>
      <c r="Z1187" s="25" t="str">
        <f t="shared" si="173"/>
        <v/>
      </c>
      <c r="AA1187" s="25" t="str">
        <f t="shared" ca="1" si="174"/>
        <v/>
      </c>
      <c r="AB1187" s="52"/>
    </row>
    <row r="1188" spans="1:28" x14ac:dyDescent="0.25">
      <c r="A1188" s="12">
        <v>1182</v>
      </c>
      <c r="B1188" s="26"/>
      <c r="C1188" s="27"/>
      <c r="D1188" s="28"/>
      <c r="E1188" s="29"/>
      <c r="F1188" s="30"/>
      <c r="G1188" s="31"/>
      <c r="H1188" s="31"/>
      <c r="I1188" s="19">
        <f t="shared" si="169"/>
        <v>0</v>
      </c>
      <c r="J1188" s="20">
        <f t="shared" si="175"/>
        <v>0</v>
      </c>
      <c r="K1188" s="30"/>
      <c r="L1188" s="32"/>
      <c r="M1188" s="33"/>
      <c r="N1188" s="55" t="str">
        <f t="shared" si="177"/>
        <v/>
      </c>
      <c r="O1188" s="34"/>
      <c r="P1188" s="27"/>
      <c r="Q1188" s="36"/>
      <c r="R1188" s="37"/>
      <c r="S1188" s="37"/>
      <c r="T1188" s="21">
        <f t="shared" si="170"/>
        <v>0</v>
      </c>
      <c r="U1188" s="22">
        <f t="shared" si="176"/>
        <v>0</v>
      </c>
      <c r="V1188" s="117"/>
      <c r="W1188" s="118"/>
      <c r="X1188" s="23">
        <f t="shared" si="171"/>
        <v>0</v>
      </c>
      <c r="Y1188" s="24" t="e">
        <f t="shared" si="172"/>
        <v>#DIV/0!</v>
      </c>
      <c r="Z1188" s="25" t="str">
        <f t="shared" si="173"/>
        <v/>
      </c>
      <c r="AA1188" s="25" t="str">
        <f t="shared" ca="1" si="174"/>
        <v/>
      </c>
      <c r="AB1188" s="52"/>
    </row>
    <row r="1189" spans="1:28" x14ac:dyDescent="0.25">
      <c r="A1189" s="12">
        <v>1183</v>
      </c>
      <c r="B1189" s="26"/>
      <c r="C1189" s="27"/>
      <c r="D1189" s="28"/>
      <c r="E1189" s="29"/>
      <c r="F1189" s="30"/>
      <c r="G1189" s="31"/>
      <c r="H1189" s="31"/>
      <c r="I1189" s="19">
        <f t="shared" si="169"/>
        <v>0</v>
      </c>
      <c r="J1189" s="20">
        <f t="shared" si="175"/>
        <v>0</v>
      </c>
      <c r="K1189" s="30"/>
      <c r="L1189" s="32"/>
      <c r="M1189" s="33"/>
      <c r="N1189" s="55" t="str">
        <f t="shared" si="177"/>
        <v/>
      </c>
      <c r="O1189" s="34"/>
      <c r="P1189" s="27"/>
      <c r="Q1189" s="36"/>
      <c r="R1189" s="37"/>
      <c r="S1189" s="37"/>
      <c r="T1189" s="21">
        <f t="shared" si="170"/>
        <v>0</v>
      </c>
      <c r="U1189" s="22">
        <f t="shared" si="176"/>
        <v>0</v>
      </c>
      <c r="V1189" s="117"/>
      <c r="W1189" s="118"/>
      <c r="X1189" s="23">
        <f t="shared" si="171"/>
        <v>0</v>
      </c>
      <c r="Y1189" s="24" t="e">
        <f t="shared" si="172"/>
        <v>#DIV/0!</v>
      </c>
      <c r="Z1189" s="25" t="str">
        <f t="shared" si="173"/>
        <v/>
      </c>
      <c r="AA1189" s="25" t="str">
        <f t="shared" ca="1" si="174"/>
        <v/>
      </c>
      <c r="AB1189" s="52"/>
    </row>
    <row r="1190" spans="1:28" x14ac:dyDescent="0.25">
      <c r="A1190" s="12">
        <v>1184</v>
      </c>
      <c r="B1190" s="26"/>
      <c r="C1190" s="27"/>
      <c r="D1190" s="28"/>
      <c r="E1190" s="29"/>
      <c r="F1190" s="30"/>
      <c r="G1190" s="31"/>
      <c r="H1190" s="31"/>
      <c r="I1190" s="19">
        <f t="shared" si="169"/>
        <v>0</v>
      </c>
      <c r="J1190" s="20">
        <f t="shared" si="175"/>
        <v>0</v>
      </c>
      <c r="K1190" s="30"/>
      <c r="L1190" s="32"/>
      <c r="M1190" s="33"/>
      <c r="N1190" s="55" t="str">
        <f t="shared" si="177"/>
        <v/>
      </c>
      <c r="O1190" s="34"/>
      <c r="P1190" s="27"/>
      <c r="Q1190" s="36"/>
      <c r="R1190" s="37"/>
      <c r="S1190" s="37"/>
      <c r="T1190" s="21">
        <f t="shared" si="170"/>
        <v>0</v>
      </c>
      <c r="U1190" s="22">
        <f t="shared" si="176"/>
        <v>0</v>
      </c>
      <c r="V1190" s="117"/>
      <c r="W1190" s="118"/>
      <c r="X1190" s="23">
        <f t="shared" si="171"/>
        <v>0</v>
      </c>
      <c r="Y1190" s="24" t="e">
        <f t="shared" si="172"/>
        <v>#DIV/0!</v>
      </c>
      <c r="Z1190" s="25" t="str">
        <f t="shared" si="173"/>
        <v/>
      </c>
      <c r="AA1190" s="25" t="str">
        <f t="shared" ca="1" si="174"/>
        <v/>
      </c>
      <c r="AB1190" s="52"/>
    </row>
    <row r="1191" spans="1:28" x14ac:dyDescent="0.25">
      <c r="A1191" s="12">
        <v>1185</v>
      </c>
      <c r="B1191" s="26"/>
      <c r="C1191" s="27"/>
      <c r="D1191" s="28"/>
      <c r="E1191" s="29"/>
      <c r="F1191" s="30"/>
      <c r="G1191" s="31"/>
      <c r="H1191" s="31"/>
      <c r="I1191" s="19">
        <f t="shared" si="169"/>
        <v>0</v>
      </c>
      <c r="J1191" s="20">
        <f t="shared" si="175"/>
        <v>0</v>
      </c>
      <c r="K1191" s="30"/>
      <c r="L1191" s="32"/>
      <c r="M1191" s="33"/>
      <c r="N1191" s="55" t="str">
        <f t="shared" si="177"/>
        <v/>
      </c>
      <c r="O1191" s="34"/>
      <c r="P1191" s="27"/>
      <c r="Q1191" s="36"/>
      <c r="R1191" s="37"/>
      <c r="S1191" s="37"/>
      <c r="T1191" s="21">
        <f t="shared" si="170"/>
        <v>0</v>
      </c>
      <c r="U1191" s="22">
        <f t="shared" si="176"/>
        <v>0</v>
      </c>
      <c r="V1191" s="117"/>
      <c r="W1191" s="118"/>
      <c r="X1191" s="23">
        <f t="shared" si="171"/>
        <v>0</v>
      </c>
      <c r="Y1191" s="24" t="e">
        <f t="shared" si="172"/>
        <v>#DIV/0!</v>
      </c>
      <c r="Z1191" s="25" t="str">
        <f t="shared" si="173"/>
        <v/>
      </c>
      <c r="AA1191" s="25" t="str">
        <f t="shared" ca="1" si="174"/>
        <v/>
      </c>
      <c r="AB1191" s="52"/>
    </row>
    <row r="1192" spans="1:28" x14ac:dyDescent="0.25">
      <c r="A1192" s="12">
        <v>1186</v>
      </c>
      <c r="B1192" s="26"/>
      <c r="C1192" s="27"/>
      <c r="D1192" s="28"/>
      <c r="E1192" s="29"/>
      <c r="F1192" s="30"/>
      <c r="G1192" s="31"/>
      <c r="H1192" s="31"/>
      <c r="I1192" s="19">
        <f t="shared" si="169"/>
        <v>0</v>
      </c>
      <c r="J1192" s="20">
        <f t="shared" si="175"/>
        <v>0</v>
      </c>
      <c r="K1192" s="30"/>
      <c r="L1192" s="32"/>
      <c r="M1192" s="33"/>
      <c r="N1192" s="55" t="str">
        <f t="shared" si="177"/>
        <v/>
      </c>
      <c r="O1192" s="34"/>
      <c r="P1192" s="27"/>
      <c r="Q1192" s="36"/>
      <c r="R1192" s="37"/>
      <c r="S1192" s="37"/>
      <c r="T1192" s="21">
        <f t="shared" si="170"/>
        <v>0</v>
      </c>
      <c r="U1192" s="22">
        <f t="shared" si="176"/>
        <v>0</v>
      </c>
      <c r="V1192" s="117"/>
      <c r="W1192" s="118"/>
      <c r="X1192" s="23">
        <f t="shared" si="171"/>
        <v>0</v>
      </c>
      <c r="Y1192" s="24" t="e">
        <f t="shared" si="172"/>
        <v>#DIV/0!</v>
      </c>
      <c r="Z1192" s="25" t="str">
        <f t="shared" si="173"/>
        <v/>
      </c>
      <c r="AA1192" s="25" t="str">
        <f t="shared" ca="1" si="174"/>
        <v/>
      </c>
      <c r="AB1192" s="52"/>
    </row>
    <row r="1193" spans="1:28" x14ac:dyDescent="0.25">
      <c r="A1193" s="12">
        <v>1187</v>
      </c>
      <c r="B1193" s="26"/>
      <c r="C1193" s="27"/>
      <c r="D1193" s="28"/>
      <c r="E1193" s="29"/>
      <c r="F1193" s="30"/>
      <c r="G1193" s="31"/>
      <c r="H1193" s="31"/>
      <c r="I1193" s="19">
        <f t="shared" si="169"/>
        <v>0</v>
      </c>
      <c r="J1193" s="20">
        <f t="shared" si="175"/>
        <v>0</v>
      </c>
      <c r="K1193" s="30"/>
      <c r="L1193" s="32"/>
      <c r="M1193" s="33"/>
      <c r="N1193" s="55" t="str">
        <f t="shared" si="177"/>
        <v/>
      </c>
      <c r="O1193" s="34"/>
      <c r="P1193" s="27"/>
      <c r="Q1193" s="36"/>
      <c r="R1193" s="37"/>
      <c r="S1193" s="37"/>
      <c r="T1193" s="21">
        <f t="shared" si="170"/>
        <v>0</v>
      </c>
      <c r="U1193" s="22">
        <f t="shared" si="176"/>
        <v>0</v>
      </c>
      <c r="V1193" s="117"/>
      <c r="W1193" s="118"/>
      <c r="X1193" s="23">
        <f t="shared" si="171"/>
        <v>0</v>
      </c>
      <c r="Y1193" s="24" t="e">
        <f t="shared" si="172"/>
        <v>#DIV/0!</v>
      </c>
      <c r="Z1193" s="25" t="str">
        <f t="shared" si="173"/>
        <v/>
      </c>
      <c r="AA1193" s="25" t="str">
        <f t="shared" ca="1" si="174"/>
        <v/>
      </c>
      <c r="AB1193" s="52"/>
    </row>
    <row r="1194" spans="1:28" x14ac:dyDescent="0.25">
      <c r="A1194" s="12">
        <v>1188</v>
      </c>
      <c r="B1194" s="26"/>
      <c r="C1194" s="27"/>
      <c r="D1194" s="28"/>
      <c r="E1194" s="29"/>
      <c r="F1194" s="30"/>
      <c r="G1194" s="31"/>
      <c r="H1194" s="31"/>
      <c r="I1194" s="19">
        <f t="shared" si="169"/>
        <v>0</v>
      </c>
      <c r="J1194" s="20">
        <f t="shared" si="175"/>
        <v>0</v>
      </c>
      <c r="K1194" s="30"/>
      <c r="L1194" s="32"/>
      <c r="M1194" s="33"/>
      <c r="N1194" s="55" t="str">
        <f t="shared" si="177"/>
        <v/>
      </c>
      <c r="O1194" s="34"/>
      <c r="P1194" s="27"/>
      <c r="Q1194" s="36"/>
      <c r="R1194" s="37"/>
      <c r="S1194" s="37"/>
      <c r="T1194" s="21">
        <f t="shared" si="170"/>
        <v>0</v>
      </c>
      <c r="U1194" s="22">
        <f t="shared" si="176"/>
        <v>0</v>
      </c>
      <c r="V1194" s="117"/>
      <c r="W1194" s="118"/>
      <c r="X1194" s="23">
        <f t="shared" si="171"/>
        <v>0</v>
      </c>
      <c r="Y1194" s="24" t="e">
        <f t="shared" si="172"/>
        <v>#DIV/0!</v>
      </c>
      <c r="Z1194" s="25" t="str">
        <f t="shared" si="173"/>
        <v/>
      </c>
      <c r="AA1194" s="25" t="str">
        <f t="shared" ca="1" si="174"/>
        <v/>
      </c>
      <c r="AB1194" s="52"/>
    </row>
    <row r="1195" spans="1:28" x14ac:dyDescent="0.25">
      <c r="A1195" s="12">
        <v>1189</v>
      </c>
      <c r="B1195" s="26"/>
      <c r="C1195" s="27"/>
      <c r="D1195" s="28"/>
      <c r="E1195" s="29"/>
      <c r="F1195" s="30"/>
      <c r="G1195" s="31"/>
      <c r="H1195" s="31"/>
      <c r="I1195" s="19">
        <f t="shared" si="169"/>
        <v>0</v>
      </c>
      <c r="J1195" s="20">
        <f t="shared" si="175"/>
        <v>0</v>
      </c>
      <c r="K1195" s="30"/>
      <c r="L1195" s="32"/>
      <c r="M1195" s="33"/>
      <c r="N1195" s="55" t="str">
        <f t="shared" si="177"/>
        <v/>
      </c>
      <c r="O1195" s="34"/>
      <c r="P1195" s="27"/>
      <c r="Q1195" s="36"/>
      <c r="R1195" s="37"/>
      <c r="S1195" s="37"/>
      <c r="T1195" s="21">
        <f t="shared" si="170"/>
        <v>0</v>
      </c>
      <c r="U1195" s="22">
        <f t="shared" si="176"/>
        <v>0</v>
      </c>
      <c r="V1195" s="117"/>
      <c r="W1195" s="118"/>
      <c r="X1195" s="23">
        <f t="shared" si="171"/>
        <v>0</v>
      </c>
      <c r="Y1195" s="24" t="e">
        <f t="shared" si="172"/>
        <v>#DIV/0!</v>
      </c>
      <c r="Z1195" s="25" t="str">
        <f t="shared" si="173"/>
        <v/>
      </c>
      <c r="AA1195" s="25" t="str">
        <f t="shared" ca="1" si="174"/>
        <v/>
      </c>
      <c r="AB1195" s="52"/>
    </row>
    <row r="1196" spans="1:28" x14ac:dyDescent="0.25">
      <c r="A1196" s="12">
        <v>1190</v>
      </c>
      <c r="B1196" s="26"/>
      <c r="C1196" s="27"/>
      <c r="D1196" s="28"/>
      <c r="E1196" s="29"/>
      <c r="F1196" s="30"/>
      <c r="G1196" s="31"/>
      <c r="H1196" s="31"/>
      <c r="I1196" s="19">
        <f t="shared" si="169"/>
        <v>0</v>
      </c>
      <c r="J1196" s="20">
        <f t="shared" si="175"/>
        <v>0</v>
      </c>
      <c r="K1196" s="30"/>
      <c r="L1196" s="32"/>
      <c r="M1196" s="33"/>
      <c r="N1196" s="55" t="str">
        <f t="shared" si="177"/>
        <v/>
      </c>
      <c r="O1196" s="34"/>
      <c r="P1196" s="27"/>
      <c r="Q1196" s="36"/>
      <c r="R1196" s="37"/>
      <c r="S1196" s="37"/>
      <c r="T1196" s="21">
        <f t="shared" si="170"/>
        <v>0</v>
      </c>
      <c r="U1196" s="22">
        <f t="shared" si="176"/>
        <v>0</v>
      </c>
      <c r="V1196" s="117"/>
      <c r="W1196" s="118"/>
      <c r="X1196" s="23">
        <f t="shared" si="171"/>
        <v>0</v>
      </c>
      <c r="Y1196" s="24" t="e">
        <f t="shared" si="172"/>
        <v>#DIV/0!</v>
      </c>
      <c r="Z1196" s="25" t="str">
        <f t="shared" si="173"/>
        <v/>
      </c>
      <c r="AA1196" s="25" t="str">
        <f t="shared" ca="1" si="174"/>
        <v/>
      </c>
      <c r="AB1196" s="52"/>
    </row>
    <row r="1197" spans="1:28" x14ac:dyDescent="0.25">
      <c r="A1197" s="12">
        <v>1191</v>
      </c>
      <c r="B1197" s="26"/>
      <c r="C1197" s="27"/>
      <c r="D1197" s="28"/>
      <c r="E1197" s="29"/>
      <c r="F1197" s="30"/>
      <c r="G1197" s="31"/>
      <c r="H1197" s="31"/>
      <c r="I1197" s="19">
        <f t="shared" si="169"/>
        <v>0</v>
      </c>
      <c r="J1197" s="20">
        <f t="shared" si="175"/>
        <v>0</v>
      </c>
      <c r="K1197" s="30"/>
      <c r="L1197" s="32"/>
      <c r="M1197" s="33"/>
      <c r="N1197" s="55" t="str">
        <f t="shared" si="177"/>
        <v/>
      </c>
      <c r="O1197" s="34"/>
      <c r="P1197" s="27"/>
      <c r="Q1197" s="36"/>
      <c r="R1197" s="37"/>
      <c r="S1197" s="37"/>
      <c r="T1197" s="21">
        <f t="shared" si="170"/>
        <v>0</v>
      </c>
      <c r="U1197" s="22">
        <f t="shared" si="176"/>
        <v>0</v>
      </c>
      <c r="V1197" s="117"/>
      <c r="W1197" s="118"/>
      <c r="X1197" s="23">
        <f t="shared" si="171"/>
        <v>0</v>
      </c>
      <c r="Y1197" s="24" t="e">
        <f t="shared" si="172"/>
        <v>#DIV/0!</v>
      </c>
      <c r="Z1197" s="25" t="str">
        <f t="shared" si="173"/>
        <v/>
      </c>
      <c r="AA1197" s="25" t="str">
        <f t="shared" ca="1" si="174"/>
        <v/>
      </c>
      <c r="AB1197" s="52"/>
    </row>
    <row r="1198" spans="1:28" x14ac:dyDescent="0.25">
      <c r="A1198" s="12">
        <v>1192</v>
      </c>
      <c r="B1198" s="26"/>
      <c r="C1198" s="27"/>
      <c r="D1198" s="28"/>
      <c r="E1198" s="29"/>
      <c r="F1198" s="30"/>
      <c r="G1198" s="31"/>
      <c r="H1198" s="31"/>
      <c r="I1198" s="19">
        <f t="shared" si="169"/>
        <v>0</v>
      </c>
      <c r="J1198" s="20">
        <f t="shared" si="175"/>
        <v>0</v>
      </c>
      <c r="K1198" s="30"/>
      <c r="L1198" s="32"/>
      <c r="M1198" s="33"/>
      <c r="N1198" s="55" t="str">
        <f t="shared" si="177"/>
        <v/>
      </c>
      <c r="O1198" s="34"/>
      <c r="P1198" s="27"/>
      <c r="Q1198" s="36"/>
      <c r="R1198" s="37"/>
      <c r="S1198" s="37"/>
      <c r="T1198" s="21">
        <f t="shared" si="170"/>
        <v>0</v>
      </c>
      <c r="U1198" s="22">
        <f t="shared" si="176"/>
        <v>0</v>
      </c>
      <c r="V1198" s="117"/>
      <c r="W1198" s="118"/>
      <c r="X1198" s="23">
        <f t="shared" si="171"/>
        <v>0</v>
      </c>
      <c r="Y1198" s="24" t="e">
        <f t="shared" si="172"/>
        <v>#DIV/0!</v>
      </c>
      <c r="Z1198" s="25" t="str">
        <f t="shared" si="173"/>
        <v/>
      </c>
      <c r="AA1198" s="25" t="str">
        <f t="shared" ca="1" si="174"/>
        <v/>
      </c>
      <c r="AB1198" s="52"/>
    </row>
    <row r="1199" spans="1:28" x14ac:dyDescent="0.25">
      <c r="A1199" s="12">
        <v>1193</v>
      </c>
      <c r="B1199" s="26"/>
      <c r="C1199" s="27"/>
      <c r="D1199" s="28"/>
      <c r="E1199" s="29"/>
      <c r="F1199" s="30"/>
      <c r="G1199" s="31"/>
      <c r="H1199" s="31"/>
      <c r="I1199" s="19">
        <f t="shared" si="169"/>
        <v>0</v>
      </c>
      <c r="J1199" s="20">
        <f t="shared" si="175"/>
        <v>0</v>
      </c>
      <c r="K1199" s="30"/>
      <c r="L1199" s="32"/>
      <c r="M1199" s="33"/>
      <c r="N1199" s="55" t="str">
        <f t="shared" si="177"/>
        <v/>
      </c>
      <c r="O1199" s="34"/>
      <c r="P1199" s="27"/>
      <c r="Q1199" s="36"/>
      <c r="R1199" s="37"/>
      <c r="S1199" s="37"/>
      <c r="T1199" s="21">
        <f t="shared" si="170"/>
        <v>0</v>
      </c>
      <c r="U1199" s="22">
        <f t="shared" si="176"/>
        <v>0</v>
      </c>
      <c r="V1199" s="117"/>
      <c r="W1199" s="118"/>
      <c r="X1199" s="23">
        <f t="shared" si="171"/>
        <v>0</v>
      </c>
      <c r="Y1199" s="24" t="e">
        <f t="shared" si="172"/>
        <v>#DIV/0!</v>
      </c>
      <c r="Z1199" s="25" t="str">
        <f t="shared" si="173"/>
        <v/>
      </c>
      <c r="AA1199" s="25" t="str">
        <f t="shared" ca="1" si="174"/>
        <v/>
      </c>
      <c r="AB1199" s="52"/>
    </row>
    <row r="1200" spans="1:28" x14ac:dyDescent="0.25">
      <c r="A1200" s="12">
        <v>1194</v>
      </c>
      <c r="B1200" s="26"/>
      <c r="C1200" s="27"/>
      <c r="D1200" s="28"/>
      <c r="E1200" s="29"/>
      <c r="F1200" s="30"/>
      <c r="G1200" s="31"/>
      <c r="H1200" s="31"/>
      <c r="I1200" s="19">
        <f t="shared" si="169"/>
        <v>0</v>
      </c>
      <c r="J1200" s="20">
        <f t="shared" si="175"/>
        <v>0</v>
      </c>
      <c r="K1200" s="30"/>
      <c r="L1200" s="32"/>
      <c r="M1200" s="33"/>
      <c r="N1200" s="55" t="str">
        <f t="shared" si="177"/>
        <v/>
      </c>
      <c r="O1200" s="34"/>
      <c r="P1200" s="27"/>
      <c r="Q1200" s="36"/>
      <c r="R1200" s="37"/>
      <c r="S1200" s="37"/>
      <c r="T1200" s="21">
        <f t="shared" si="170"/>
        <v>0</v>
      </c>
      <c r="U1200" s="22">
        <f t="shared" si="176"/>
        <v>0</v>
      </c>
      <c r="V1200" s="117"/>
      <c r="W1200" s="118"/>
      <c r="X1200" s="23">
        <f t="shared" si="171"/>
        <v>0</v>
      </c>
      <c r="Y1200" s="24" t="e">
        <f t="shared" si="172"/>
        <v>#DIV/0!</v>
      </c>
      <c r="Z1200" s="25" t="str">
        <f t="shared" si="173"/>
        <v/>
      </c>
      <c r="AA1200" s="25" t="str">
        <f t="shared" ca="1" si="174"/>
        <v/>
      </c>
      <c r="AB1200" s="52"/>
    </row>
    <row r="1201" spans="1:28" x14ac:dyDescent="0.25">
      <c r="A1201" s="12">
        <v>1195</v>
      </c>
      <c r="B1201" s="26"/>
      <c r="C1201" s="27"/>
      <c r="D1201" s="28"/>
      <c r="E1201" s="29"/>
      <c r="F1201" s="30"/>
      <c r="G1201" s="31"/>
      <c r="H1201" s="31"/>
      <c r="I1201" s="19">
        <f t="shared" si="169"/>
        <v>0</v>
      </c>
      <c r="J1201" s="20">
        <f t="shared" si="175"/>
        <v>0</v>
      </c>
      <c r="K1201" s="30"/>
      <c r="L1201" s="32"/>
      <c r="M1201" s="33"/>
      <c r="N1201" s="55" t="str">
        <f t="shared" si="177"/>
        <v/>
      </c>
      <c r="O1201" s="34"/>
      <c r="P1201" s="27"/>
      <c r="Q1201" s="36"/>
      <c r="R1201" s="37"/>
      <c r="S1201" s="37"/>
      <c r="T1201" s="21">
        <f t="shared" si="170"/>
        <v>0</v>
      </c>
      <c r="U1201" s="22">
        <f t="shared" si="176"/>
        <v>0</v>
      </c>
      <c r="V1201" s="117"/>
      <c r="W1201" s="118"/>
      <c r="X1201" s="23">
        <f t="shared" si="171"/>
        <v>0</v>
      </c>
      <c r="Y1201" s="24" t="e">
        <f t="shared" si="172"/>
        <v>#DIV/0!</v>
      </c>
      <c r="Z1201" s="25" t="str">
        <f t="shared" si="173"/>
        <v/>
      </c>
      <c r="AA1201" s="25" t="str">
        <f t="shared" ca="1" si="174"/>
        <v/>
      </c>
      <c r="AB1201" s="52"/>
    </row>
    <row r="1202" spans="1:28" x14ac:dyDescent="0.25">
      <c r="A1202" s="12">
        <v>1196</v>
      </c>
      <c r="B1202" s="26"/>
      <c r="C1202" s="27"/>
      <c r="D1202" s="28"/>
      <c r="E1202" s="29"/>
      <c r="F1202" s="30"/>
      <c r="G1202" s="31"/>
      <c r="H1202" s="31"/>
      <c r="I1202" s="19">
        <f t="shared" si="169"/>
        <v>0</v>
      </c>
      <c r="J1202" s="20">
        <f t="shared" si="175"/>
        <v>0</v>
      </c>
      <c r="K1202" s="30"/>
      <c r="L1202" s="32"/>
      <c r="M1202" s="33"/>
      <c r="N1202" s="55" t="str">
        <f t="shared" si="177"/>
        <v/>
      </c>
      <c r="O1202" s="34"/>
      <c r="P1202" s="27"/>
      <c r="Q1202" s="36"/>
      <c r="R1202" s="37"/>
      <c r="S1202" s="37"/>
      <c r="T1202" s="21">
        <f t="shared" si="170"/>
        <v>0</v>
      </c>
      <c r="U1202" s="22">
        <f t="shared" si="176"/>
        <v>0</v>
      </c>
      <c r="V1202" s="117"/>
      <c r="W1202" s="118"/>
      <c r="X1202" s="23">
        <f t="shared" si="171"/>
        <v>0</v>
      </c>
      <c r="Y1202" s="24" t="e">
        <f t="shared" si="172"/>
        <v>#DIV/0!</v>
      </c>
      <c r="Z1202" s="25" t="str">
        <f t="shared" si="173"/>
        <v/>
      </c>
      <c r="AA1202" s="25" t="str">
        <f t="shared" ca="1" si="174"/>
        <v/>
      </c>
      <c r="AB1202" s="52"/>
    </row>
    <row r="1203" spans="1:28" x14ac:dyDescent="0.25">
      <c r="A1203" s="12">
        <v>1197</v>
      </c>
      <c r="B1203" s="26"/>
      <c r="C1203" s="27"/>
      <c r="D1203" s="28"/>
      <c r="E1203" s="29"/>
      <c r="F1203" s="30"/>
      <c r="G1203" s="31"/>
      <c r="H1203" s="31"/>
      <c r="I1203" s="19">
        <f t="shared" si="169"/>
        <v>0</v>
      </c>
      <c r="J1203" s="20">
        <f t="shared" si="175"/>
        <v>0</v>
      </c>
      <c r="K1203" s="30"/>
      <c r="L1203" s="32"/>
      <c r="M1203" s="33"/>
      <c r="N1203" s="55" t="str">
        <f t="shared" si="177"/>
        <v/>
      </c>
      <c r="O1203" s="34"/>
      <c r="P1203" s="27"/>
      <c r="Q1203" s="36"/>
      <c r="R1203" s="37"/>
      <c r="S1203" s="37"/>
      <c r="T1203" s="21">
        <f t="shared" si="170"/>
        <v>0</v>
      </c>
      <c r="U1203" s="22">
        <f t="shared" si="176"/>
        <v>0</v>
      </c>
      <c r="V1203" s="117"/>
      <c r="W1203" s="118"/>
      <c r="X1203" s="23">
        <f t="shared" si="171"/>
        <v>0</v>
      </c>
      <c r="Y1203" s="24" t="e">
        <f t="shared" si="172"/>
        <v>#DIV/0!</v>
      </c>
      <c r="Z1203" s="25" t="str">
        <f t="shared" si="173"/>
        <v/>
      </c>
      <c r="AA1203" s="25" t="str">
        <f t="shared" ca="1" si="174"/>
        <v/>
      </c>
      <c r="AB1203" s="52"/>
    </row>
    <row r="1204" spans="1:28" x14ac:dyDescent="0.25">
      <c r="A1204" s="12">
        <v>1198</v>
      </c>
      <c r="B1204" s="26"/>
      <c r="C1204" s="27"/>
      <c r="D1204" s="28"/>
      <c r="E1204" s="29"/>
      <c r="F1204" s="30"/>
      <c r="G1204" s="31"/>
      <c r="H1204" s="31"/>
      <c r="I1204" s="19">
        <f t="shared" si="169"/>
        <v>0</v>
      </c>
      <c r="J1204" s="20">
        <f t="shared" si="175"/>
        <v>0</v>
      </c>
      <c r="K1204" s="30"/>
      <c r="L1204" s="32"/>
      <c r="M1204" s="33"/>
      <c r="N1204" s="55" t="str">
        <f t="shared" si="177"/>
        <v/>
      </c>
      <c r="O1204" s="34"/>
      <c r="P1204" s="27"/>
      <c r="Q1204" s="36"/>
      <c r="R1204" s="37"/>
      <c r="S1204" s="37"/>
      <c r="T1204" s="21">
        <f t="shared" si="170"/>
        <v>0</v>
      </c>
      <c r="U1204" s="22">
        <f t="shared" si="176"/>
        <v>0</v>
      </c>
      <c r="V1204" s="117"/>
      <c r="W1204" s="118"/>
      <c r="X1204" s="23">
        <f t="shared" si="171"/>
        <v>0</v>
      </c>
      <c r="Y1204" s="24" t="e">
        <f t="shared" si="172"/>
        <v>#DIV/0!</v>
      </c>
      <c r="Z1204" s="25" t="str">
        <f t="shared" si="173"/>
        <v/>
      </c>
      <c r="AA1204" s="25" t="str">
        <f t="shared" ca="1" si="174"/>
        <v/>
      </c>
      <c r="AB1204" s="52"/>
    </row>
    <row r="1205" spans="1:28" x14ac:dyDescent="0.25">
      <c r="A1205" s="12">
        <v>1199</v>
      </c>
      <c r="B1205" s="26"/>
      <c r="C1205" s="27"/>
      <c r="D1205" s="28"/>
      <c r="E1205" s="29"/>
      <c r="F1205" s="30"/>
      <c r="G1205" s="31"/>
      <c r="H1205" s="31"/>
      <c r="I1205" s="19">
        <f t="shared" si="169"/>
        <v>0</v>
      </c>
      <c r="J1205" s="20">
        <f t="shared" si="175"/>
        <v>0</v>
      </c>
      <c r="K1205" s="30"/>
      <c r="L1205" s="32"/>
      <c r="M1205" s="33"/>
      <c r="N1205" s="55" t="str">
        <f t="shared" si="177"/>
        <v/>
      </c>
      <c r="O1205" s="34"/>
      <c r="P1205" s="27"/>
      <c r="Q1205" s="36"/>
      <c r="R1205" s="37"/>
      <c r="S1205" s="37"/>
      <c r="T1205" s="21">
        <f t="shared" si="170"/>
        <v>0</v>
      </c>
      <c r="U1205" s="22">
        <f t="shared" si="176"/>
        <v>0</v>
      </c>
      <c r="V1205" s="117"/>
      <c r="W1205" s="118"/>
      <c r="X1205" s="23">
        <f t="shared" si="171"/>
        <v>0</v>
      </c>
      <c r="Y1205" s="24" t="e">
        <f t="shared" si="172"/>
        <v>#DIV/0!</v>
      </c>
      <c r="Z1205" s="25" t="str">
        <f t="shared" si="173"/>
        <v/>
      </c>
      <c r="AA1205" s="25" t="str">
        <f t="shared" ca="1" si="174"/>
        <v/>
      </c>
      <c r="AB1205" s="52"/>
    </row>
    <row r="1206" spans="1:28" x14ac:dyDescent="0.25">
      <c r="A1206" s="12">
        <v>1200</v>
      </c>
      <c r="B1206" s="26"/>
      <c r="C1206" s="27"/>
      <c r="D1206" s="28"/>
      <c r="E1206" s="29"/>
      <c r="F1206" s="30"/>
      <c r="G1206" s="31"/>
      <c r="H1206" s="31"/>
      <c r="I1206" s="19">
        <f t="shared" si="169"/>
        <v>0</v>
      </c>
      <c r="J1206" s="20">
        <f t="shared" si="175"/>
        <v>0</v>
      </c>
      <c r="K1206" s="30"/>
      <c r="L1206" s="32"/>
      <c r="M1206" s="33"/>
      <c r="N1206" s="55" t="str">
        <f t="shared" si="177"/>
        <v/>
      </c>
      <c r="O1206" s="34"/>
      <c r="P1206" s="27"/>
      <c r="Q1206" s="36"/>
      <c r="R1206" s="37"/>
      <c r="S1206" s="37"/>
      <c r="T1206" s="21">
        <f t="shared" si="170"/>
        <v>0</v>
      </c>
      <c r="U1206" s="22">
        <f t="shared" si="176"/>
        <v>0</v>
      </c>
      <c r="V1206" s="117"/>
      <c r="W1206" s="118"/>
      <c r="X1206" s="23">
        <f t="shared" si="171"/>
        <v>0</v>
      </c>
      <c r="Y1206" s="24" t="e">
        <f t="shared" si="172"/>
        <v>#DIV/0!</v>
      </c>
      <c r="Z1206" s="25" t="str">
        <f t="shared" si="173"/>
        <v/>
      </c>
      <c r="AA1206" s="25" t="str">
        <f t="shared" ca="1" si="174"/>
        <v/>
      </c>
      <c r="AB1206" s="52"/>
    </row>
    <row r="1207" spans="1:28" x14ac:dyDescent="0.25">
      <c r="A1207" s="12">
        <v>1201</v>
      </c>
      <c r="B1207" s="26"/>
      <c r="C1207" s="27"/>
      <c r="D1207" s="28"/>
      <c r="E1207" s="29"/>
      <c r="F1207" s="30"/>
      <c r="G1207" s="31"/>
      <c r="H1207" s="31"/>
      <c r="I1207" s="19">
        <f t="shared" si="169"/>
        <v>0</v>
      </c>
      <c r="J1207" s="20">
        <f t="shared" si="175"/>
        <v>0</v>
      </c>
      <c r="K1207" s="30"/>
      <c r="L1207" s="32"/>
      <c r="M1207" s="33"/>
      <c r="N1207" s="55" t="str">
        <f t="shared" si="177"/>
        <v/>
      </c>
      <c r="O1207" s="34"/>
      <c r="P1207" s="27"/>
      <c r="Q1207" s="36"/>
      <c r="R1207" s="37"/>
      <c r="S1207" s="37"/>
      <c r="T1207" s="21">
        <f t="shared" si="170"/>
        <v>0</v>
      </c>
      <c r="U1207" s="22">
        <f t="shared" si="176"/>
        <v>0</v>
      </c>
      <c r="V1207" s="117"/>
      <c r="W1207" s="118"/>
      <c r="X1207" s="23">
        <f t="shared" si="171"/>
        <v>0</v>
      </c>
      <c r="Y1207" s="24" t="e">
        <f t="shared" si="172"/>
        <v>#DIV/0!</v>
      </c>
      <c r="Z1207" s="25" t="str">
        <f t="shared" si="173"/>
        <v/>
      </c>
      <c r="AA1207" s="25" t="str">
        <f t="shared" ca="1" si="174"/>
        <v/>
      </c>
      <c r="AB1207" s="52"/>
    </row>
    <row r="1208" spans="1:28" x14ac:dyDescent="0.25">
      <c r="A1208" s="12">
        <v>1202</v>
      </c>
      <c r="B1208" s="26"/>
      <c r="C1208" s="27"/>
      <c r="D1208" s="28"/>
      <c r="E1208" s="29"/>
      <c r="F1208" s="30"/>
      <c r="G1208" s="31"/>
      <c r="H1208" s="31"/>
      <c r="I1208" s="19">
        <f t="shared" si="169"/>
        <v>0</v>
      </c>
      <c r="J1208" s="20">
        <f t="shared" si="175"/>
        <v>0</v>
      </c>
      <c r="K1208" s="30"/>
      <c r="L1208" s="32"/>
      <c r="M1208" s="33"/>
      <c r="N1208" s="55" t="str">
        <f t="shared" si="177"/>
        <v/>
      </c>
      <c r="O1208" s="34"/>
      <c r="P1208" s="27"/>
      <c r="Q1208" s="36"/>
      <c r="R1208" s="37"/>
      <c r="S1208" s="37"/>
      <c r="T1208" s="21">
        <f t="shared" si="170"/>
        <v>0</v>
      </c>
      <c r="U1208" s="22">
        <f t="shared" si="176"/>
        <v>0</v>
      </c>
      <c r="V1208" s="117"/>
      <c r="W1208" s="118"/>
      <c r="X1208" s="23">
        <f t="shared" si="171"/>
        <v>0</v>
      </c>
      <c r="Y1208" s="24" t="e">
        <f t="shared" si="172"/>
        <v>#DIV/0!</v>
      </c>
      <c r="Z1208" s="25" t="str">
        <f t="shared" si="173"/>
        <v/>
      </c>
      <c r="AA1208" s="25" t="str">
        <f t="shared" ca="1" si="174"/>
        <v/>
      </c>
      <c r="AB1208" s="52"/>
    </row>
    <row r="1209" spans="1:28" x14ac:dyDescent="0.25">
      <c r="A1209" s="12">
        <v>1203</v>
      </c>
      <c r="B1209" s="26"/>
      <c r="C1209" s="27"/>
      <c r="D1209" s="28"/>
      <c r="E1209" s="29"/>
      <c r="F1209" s="30"/>
      <c r="G1209" s="31"/>
      <c r="H1209" s="31"/>
      <c r="I1209" s="19">
        <f t="shared" si="169"/>
        <v>0</v>
      </c>
      <c r="J1209" s="20">
        <f t="shared" si="175"/>
        <v>0</v>
      </c>
      <c r="K1209" s="30"/>
      <c r="L1209" s="32"/>
      <c r="M1209" s="33"/>
      <c r="N1209" s="55" t="str">
        <f t="shared" si="177"/>
        <v/>
      </c>
      <c r="O1209" s="34"/>
      <c r="P1209" s="27"/>
      <c r="Q1209" s="36"/>
      <c r="R1209" s="37"/>
      <c r="S1209" s="37"/>
      <c r="T1209" s="21">
        <f t="shared" si="170"/>
        <v>0</v>
      </c>
      <c r="U1209" s="22">
        <f t="shared" si="176"/>
        <v>0</v>
      </c>
      <c r="V1209" s="117"/>
      <c r="W1209" s="118"/>
      <c r="X1209" s="23">
        <f t="shared" si="171"/>
        <v>0</v>
      </c>
      <c r="Y1209" s="24" t="e">
        <f t="shared" si="172"/>
        <v>#DIV/0!</v>
      </c>
      <c r="Z1209" s="25" t="str">
        <f t="shared" si="173"/>
        <v/>
      </c>
      <c r="AA1209" s="25" t="str">
        <f t="shared" ca="1" si="174"/>
        <v/>
      </c>
      <c r="AB1209" s="52"/>
    </row>
    <row r="1210" spans="1:28" x14ac:dyDescent="0.25">
      <c r="A1210" s="12">
        <v>1204</v>
      </c>
      <c r="B1210" s="26"/>
      <c r="C1210" s="27"/>
      <c r="D1210" s="28"/>
      <c r="E1210" s="29"/>
      <c r="F1210" s="30"/>
      <c r="G1210" s="31"/>
      <c r="H1210" s="31"/>
      <c r="I1210" s="19">
        <f t="shared" si="169"/>
        <v>0</v>
      </c>
      <c r="J1210" s="20">
        <f t="shared" si="175"/>
        <v>0</v>
      </c>
      <c r="K1210" s="30"/>
      <c r="L1210" s="32"/>
      <c r="M1210" s="33"/>
      <c r="N1210" s="55" t="str">
        <f t="shared" si="177"/>
        <v/>
      </c>
      <c r="O1210" s="34"/>
      <c r="P1210" s="27"/>
      <c r="Q1210" s="36"/>
      <c r="R1210" s="37"/>
      <c r="S1210" s="37"/>
      <c r="T1210" s="21">
        <f t="shared" si="170"/>
        <v>0</v>
      </c>
      <c r="U1210" s="22">
        <f t="shared" si="176"/>
        <v>0</v>
      </c>
      <c r="V1210" s="117"/>
      <c r="W1210" s="118"/>
      <c r="X1210" s="23">
        <f t="shared" si="171"/>
        <v>0</v>
      </c>
      <c r="Y1210" s="24" t="e">
        <f t="shared" si="172"/>
        <v>#DIV/0!</v>
      </c>
      <c r="Z1210" s="25" t="str">
        <f t="shared" si="173"/>
        <v/>
      </c>
      <c r="AA1210" s="25" t="str">
        <f t="shared" ca="1" si="174"/>
        <v/>
      </c>
      <c r="AB1210" s="52"/>
    </row>
    <row r="1211" spans="1:28" x14ac:dyDescent="0.25">
      <c r="A1211" s="12">
        <v>1205</v>
      </c>
      <c r="B1211" s="26"/>
      <c r="C1211" s="27"/>
      <c r="D1211" s="28"/>
      <c r="E1211" s="29"/>
      <c r="F1211" s="30"/>
      <c r="G1211" s="31"/>
      <c r="H1211" s="31"/>
      <c r="I1211" s="19">
        <f t="shared" si="169"/>
        <v>0</v>
      </c>
      <c r="J1211" s="20">
        <f t="shared" si="175"/>
        <v>0</v>
      </c>
      <c r="K1211" s="30"/>
      <c r="L1211" s="32"/>
      <c r="M1211" s="33"/>
      <c r="N1211" s="55" t="str">
        <f t="shared" si="177"/>
        <v/>
      </c>
      <c r="O1211" s="34"/>
      <c r="P1211" s="27"/>
      <c r="Q1211" s="36"/>
      <c r="R1211" s="37"/>
      <c r="S1211" s="37"/>
      <c r="T1211" s="21">
        <f t="shared" si="170"/>
        <v>0</v>
      </c>
      <c r="U1211" s="22">
        <f t="shared" si="176"/>
        <v>0</v>
      </c>
      <c r="V1211" s="117"/>
      <c r="W1211" s="118"/>
      <c r="X1211" s="23">
        <f t="shared" si="171"/>
        <v>0</v>
      </c>
      <c r="Y1211" s="24" t="e">
        <f t="shared" si="172"/>
        <v>#DIV/0!</v>
      </c>
      <c r="Z1211" s="25" t="str">
        <f t="shared" si="173"/>
        <v/>
      </c>
      <c r="AA1211" s="25" t="str">
        <f t="shared" ca="1" si="174"/>
        <v/>
      </c>
      <c r="AB1211" s="52"/>
    </row>
    <row r="1212" spans="1:28" x14ac:dyDescent="0.25">
      <c r="A1212" s="12">
        <v>1206</v>
      </c>
      <c r="B1212" s="26"/>
      <c r="C1212" s="27"/>
      <c r="D1212" s="28"/>
      <c r="E1212" s="29"/>
      <c r="F1212" s="30"/>
      <c r="G1212" s="31"/>
      <c r="H1212" s="31"/>
      <c r="I1212" s="19">
        <f t="shared" si="169"/>
        <v>0</v>
      </c>
      <c r="J1212" s="20">
        <f t="shared" si="175"/>
        <v>0</v>
      </c>
      <c r="K1212" s="30"/>
      <c r="L1212" s="32"/>
      <c r="M1212" s="33"/>
      <c r="N1212" s="55" t="str">
        <f t="shared" si="177"/>
        <v/>
      </c>
      <c r="O1212" s="34"/>
      <c r="P1212" s="27"/>
      <c r="Q1212" s="36"/>
      <c r="R1212" s="37"/>
      <c r="S1212" s="37"/>
      <c r="T1212" s="21">
        <f t="shared" si="170"/>
        <v>0</v>
      </c>
      <c r="U1212" s="22">
        <f t="shared" si="176"/>
        <v>0</v>
      </c>
      <c r="V1212" s="117"/>
      <c r="W1212" s="118"/>
      <c r="X1212" s="23">
        <f t="shared" si="171"/>
        <v>0</v>
      </c>
      <c r="Y1212" s="24" t="e">
        <f t="shared" si="172"/>
        <v>#DIV/0!</v>
      </c>
      <c r="Z1212" s="25" t="str">
        <f t="shared" si="173"/>
        <v/>
      </c>
      <c r="AA1212" s="25" t="str">
        <f t="shared" ca="1" si="174"/>
        <v/>
      </c>
      <c r="AB1212" s="52"/>
    </row>
    <row r="1213" spans="1:28" x14ac:dyDescent="0.25">
      <c r="A1213" s="12">
        <v>1207</v>
      </c>
      <c r="B1213" s="26"/>
      <c r="C1213" s="27"/>
      <c r="D1213" s="28"/>
      <c r="E1213" s="29"/>
      <c r="F1213" s="30"/>
      <c r="G1213" s="31"/>
      <c r="H1213" s="31"/>
      <c r="I1213" s="19">
        <f t="shared" si="169"/>
        <v>0</v>
      </c>
      <c r="J1213" s="20">
        <f t="shared" si="175"/>
        <v>0</v>
      </c>
      <c r="K1213" s="30"/>
      <c r="L1213" s="32"/>
      <c r="M1213" s="33"/>
      <c r="N1213" s="55" t="str">
        <f t="shared" si="177"/>
        <v/>
      </c>
      <c r="O1213" s="34"/>
      <c r="P1213" s="27"/>
      <c r="Q1213" s="36"/>
      <c r="R1213" s="37"/>
      <c r="S1213" s="37"/>
      <c r="T1213" s="21">
        <f t="shared" si="170"/>
        <v>0</v>
      </c>
      <c r="U1213" s="22">
        <f t="shared" si="176"/>
        <v>0</v>
      </c>
      <c r="V1213" s="117"/>
      <c r="W1213" s="118"/>
      <c r="X1213" s="23">
        <f t="shared" si="171"/>
        <v>0</v>
      </c>
      <c r="Y1213" s="24" t="e">
        <f t="shared" si="172"/>
        <v>#DIV/0!</v>
      </c>
      <c r="Z1213" s="25" t="str">
        <f t="shared" si="173"/>
        <v/>
      </c>
      <c r="AA1213" s="25" t="str">
        <f t="shared" ca="1" si="174"/>
        <v/>
      </c>
      <c r="AB1213" s="52"/>
    </row>
    <row r="1214" spans="1:28" x14ac:dyDescent="0.25">
      <c r="A1214" s="12">
        <v>1208</v>
      </c>
      <c r="B1214" s="26"/>
      <c r="C1214" s="27"/>
      <c r="D1214" s="28"/>
      <c r="E1214" s="29"/>
      <c r="F1214" s="30"/>
      <c r="G1214" s="31"/>
      <c r="H1214" s="31"/>
      <c r="I1214" s="19">
        <f t="shared" si="169"/>
        <v>0</v>
      </c>
      <c r="J1214" s="20">
        <f t="shared" si="175"/>
        <v>0</v>
      </c>
      <c r="K1214" s="30"/>
      <c r="L1214" s="32"/>
      <c r="M1214" s="33"/>
      <c r="N1214" s="55" t="str">
        <f t="shared" si="177"/>
        <v/>
      </c>
      <c r="O1214" s="34"/>
      <c r="P1214" s="27"/>
      <c r="Q1214" s="36"/>
      <c r="R1214" s="37"/>
      <c r="S1214" s="37"/>
      <c r="T1214" s="21">
        <f t="shared" si="170"/>
        <v>0</v>
      </c>
      <c r="U1214" s="22">
        <f t="shared" si="176"/>
        <v>0</v>
      </c>
      <c r="V1214" s="117"/>
      <c r="W1214" s="118"/>
      <c r="X1214" s="23">
        <f t="shared" si="171"/>
        <v>0</v>
      </c>
      <c r="Y1214" s="24" t="e">
        <f t="shared" si="172"/>
        <v>#DIV/0!</v>
      </c>
      <c r="Z1214" s="25" t="str">
        <f t="shared" si="173"/>
        <v/>
      </c>
      <c r="AA1214" s="25" t="str">
        <f t="shared" ca="1" si="174"/>
        <v/>
      </c>
      <c r="AB1214" s="52"/>
    </row>
    <row r="1215" spans="1:28" x14ac:dyDescent="0.25">
      <c r="A1215" s="12">
        <v>1209</v>
      </c>
      <c r="B1215" s="26"/>
      <c r="C1215" s="27"/>
      <c r="D1215" s="28"/>
      <c r="E1215" s="29"/>
      <c r="F1215" s="30"/>
      <c r="G1215" s="31"/>
      <c r="H1215" s="31"/>
      <c r="I1215" s="19">
        <f t="shared" si="169"/>
        <v>0</v>
      </c>
      <c r="J1215" s="20">
        <f t="shared" si="175"/>
        <v>0</v>
      </c>
      <c r="K1215" s="30"/>
      <c r="L1215" s="32"/>
      <c r="M1215" s="33"/>
      <c r="N1215" s="55" t="str">
        <f t="shared" si="177"/>
        <v/>
      </c>
      <c r="O1215" s="34"/>
      <c r="P1215" s="27"/>
      <c r="Q1215" s="36"/>
      <c r="R1215" s="37"/>
      <c r="S1215" s="37"/>
      <c r="T1215" s="21">
        <f t="shared" si="170"/>
        <v>0</v>
      </c>
      <c r="U1215" s="22">
        <f t="shared" si="176"/>
        <v>0</v>
      </c>
      <c r="V1215" s="117"/>
      <c r="W1215" s="118"/>
      <c r="X1215" s="23">
        <f t="shared" si="171"/>
        <v>0</v>
      </c>
      <c r="Y1215" s="24" t="e">
        <f t="shared" si="172"/>
        <v>#DIV/0!</v>
      </c>
      <c r="Z1215" s="25" t="str">
        <f t="shared" si="173"/>
        <v/>
      </c>
      <c r="AA1215" s="25" t="str">
        <f t="shared" ca="1" si="174"/>
        <v/>
      </c>
      <c r="AB1215" s="52"/>
    </row>
    <row r="1216" spans="1:28" x14ac:dyDescent="0.25">
      <c r="A1216" s="12">
        <v>1210</v>
      </c>
      <c r="B1216" s="26"/>
      <c r="C1216" s="27"/>
      <c r="D1216" s="28"/>
      <c r="E1216" s="29"/>
      <c r="F1216" s="30"/>
      <c r="G1216" s="31"/>
      <c r="H1216" s="31"/>
      <c r="I1216" s="19">
        <f t="shared" si="169"/>
        <v>0</v>
      </c>
      <c r="J1216" s="20">
        <f t="shared" si="175"/>
        <v>0</v>
      </c>
      <c r="K1216" s="30"/>
      <c r="L1216" s="32"/>
      <c r="M1216" s="33"/>
      <c r="N1216" s="55" t="str">
        <f t="shared" si="177"/>
        <v/>
      </c>
      <c r="O1216" s="34"/>
      <c r="P1216" s="27"/>
      <c r="Q1216" s="36"/>
      <c r="R1216" s="37"/>
      <c r="S1216" s="37"/>
      <c r="T1216" s="21">
        <f t="shared" si="170"/>
        <v>0</v>
      </c>
      <c r="U1216" s="22">
        <f t="shared" si="176"/>
        <v>0</v>
      </c>
      <c r="V1216" s="117"/>
      <c r="W1216" s="118"/>
      <c r="X1216" s="23">
        <f t="shared" si="171"/>
        <v>0</v>
      </c>
      <c r="Y1216" s="24" t="e">
        <f t="shared" si="172"/>
        <v>#DIV/0!</v>
      </c>
      <c r="Z1216" s="25" t="str">
        <f t="shared" si="173"/>
        <v/>
      </c>
      <c r="AA1216" s="25" t="str">
        <f t="shared" ca="1" si="174"/>
        <v/>
      </c>
      <c r="AB1216" s="52"/>
    </row>
    <row r="1217" spans="1:28" x14ac:dyDescent="0.25">
      <c r="A1217" s="12">
        <v>1211</v>
      </c>
      <c r="B1217" s="26"/>
      <c r="C1217" s="27"/>
      <c r="D1217" s="28"/>
      <c r="E1217" s="29"/>
      <c r="F1217" s="30"/>
      <c r="G1217" s="31"/>
      <c r="H1217" s="31"/>
      <c r="I1217" s="19">
        <f t="shared" si="169"/>
        <v>0</v>
      </c>
      <c r="J1217" s="20">
        <f t="shared" si="175"/>
        <v>0</v>
      </c>
      <c r="K1217" s="30"/>
      <c r="L1217" s="32"/>
      <c r="M1217" s="33"/>
      <c r="N1217" s="55" t="str">
        <f t="shared" si="177"/>
        <v/>
      </c>
      <c r="O1217" s="34"/>
      <c r="P1217" s="27"/>
      <c r="Q1217" s="36"/>
      <c r="R1217" s="37"/>
      <c r="S1217" s="37"/>
      <c r="T1217" s="21">
        <f t="shared" si="170"/>
        <v>0</v>
      </c>
      <c r="U1217" s="22">
        <f t="shared" si="176"/>
        <v>0</v>
      </c>
      <c r="V1217" s="117"/>
      <c r="W1217" s="118"/>
      <c r="X1217" s="23">
        <f t="shared" si="171"/>
        <v>0</v>
      </c>
      <c r="Y1217" s="24" t="e">
        <f t="shared" si="172"/>
        <v>#DIV/0!</v>
      </c>
      <c r="Z1217" s="25" t="str">
        <f t="shared" si="173"/>
        <v/>
      </c>
      <c r="AA1217" s="25" t="str">
        <f t="shared" ca="1" si="174"/>
        <v/>
      </c>
      <c r="AB1217" s="52"/>
    </row>
    <row r="1218" spans="1:28" x14ac:dyDescent="0.25">
      <c r="A1218" s="12">
        <v>1212</v>
      </c>
      <c r="B1218" s="26"/>
      <c r="C1218" s="27"/>
      <c r="D1218" s="28"/>
      <c r="E1218" s="29"/>
      <c r="F1218" s="30"/>
      <c r="G1218" s="31"/>
      <c r="H1218" s="31"/>
      <c r="I1218" s="19">
        <f t="shared" si="169"/>
        <v>0</v>
      </c>
      <c r="J1218" s="20">
        <f t="shared" si="175"/>
        <v>0</v>
      </c>
      <c r="K1218" s="30"/>
      <c r="L1218" s="32"/>
      <c r="M1218" s="33"/>
      <c r="N1218" s="55" t="str">
        <f t="shared" si="177"/>
        <v/>
      </c>
      <c r="O1218" s="34"/>
      <c r="P1218" s="35"/>
      <c r="Q1218" s="36"/>
      <c r="R1218" s="37"/>
      <c r="S1218" s="37"/>
      <c r="T1218" s="21">
        <f t="shared" si="170"/>
        <v>0</v>
      </c>
      <c r="U1218" s="22">
        <f t="shared" si="176"/>
        <v>0</v>
      </c>
      <c r="V1218" s="117"/>
      <c r="W1218" s="118"/>
      <c r="X1218" s="23">
        <f t="shared" si="171"/>
        <v>0</v>
      </c>
      <c r="Y1218" s="24" t="e">
        <f t="shared" si="172"/>
        <v>#DIV/0!</v>
      </c>
      <c r="Z1218" s="25" t="str">
        <f t="shared" si="173"/>
        <v/>
      </c>
      <c r="AA1218" s="25" t="str">
        <f t="shared" ca="1" si="174"/>
        <v/>
      </c>
      <c r="AB1218" s="52"/>
    </row>
    <row r="1219" spans="1:28" x14ac:dyDescent="0.25">
      <c r="A1219" s="12">
        <v>1213</v>
      </c>
      <c r="B1219" s="26"/>
      <c r="C1219" s="27"/>
      <c r="D1219" s="28"/>
      <c r="E1219" s="29"/>
      <c r="F1219" s="30"/>
      <c r="G1219" s="31"/>
      <c r="H1219" s="31"/>
      <c r="I1219" s="19">
        <f t="shared" si="169"/>
        <v>0</v>
      </c>
      <c r="J1219" s="20">
        <f t="shared" si="175"/>
        <v>0</v>
      </c>
      <c r="K1219" s="30"/>
      <c r="L1219" s="32"/>
      <c r="M1219" s="33"/>
      <c r="N1219" s="55" t="str">
        <f t="shared" si="177"/>
        <v/>
      </c>
      <c r="O1219" s="34"/>
      <c r="P1219" s="27"/>
      <c r="Q1219" s="36"/>
      <c r="R1219" s="37"/>
      <c r="S1219" s="37"/>
      <c r="T1219" s="21">
        <f t="shared" si="170"/>
        <v>0</v>
      </c>
      <c r="U1219" s="22">
        <f t="shared" si="176"/>
        <v>0</v>
      </c>
      <c r="V1219" s="117"/>
      <c r="W1219" s="118"/>
      <c r="X1219" s="23">
        <f t="shared" si="171"/>
        <v>0</v>
      </c>
      <c r="Y1219" s="24" t="e">
        <f t="shared" si="172"/>
        <v>#DIV/0!</v>
      </c>
      <c r="Z1219" s="25" t="str">
        <f t="shared" si="173"/>
        <v/>
      </c>
      <c r="AA1219" s="25" t="str">
        <f t="shared" ca="1" si="174"/>
        <v/>
      </c>
      <c r="AB1219" s="52"/>
    </row>
    <row r="1220" spans="1:28" x14ac:dyDescent="0.25">
      <c r="A1220" s="12">
        <v>1214</v>
      </c>
      <c r="B1220" s="26"/>
      <c r="C1220" s="27"/>
      <c r="D1220" s="28"/>
      <c r="E1220" s="29"/>
      <c r="F1220" s="30"/>
      <c r="G1220" s="31"/>
      <c r="H1220" s="31"/>
      <c r="I1220" s="19">
        <f t="shared" si="169"/>
        <v>0</v>
      </c>
      <c r="J1220" s="20">
        <f t="shared" si="175"/>
        <v>0</v>
      </c>
      <c r="K1220" s="30"/>
      <c r="L1220" s="32"/>
      <c r="M1220" s="33"/>
      <c r="N1220" s="55" t="str">
        <f t="shared" si="177"/>
        <v/>
      </c>
      <c r="O1220" s="34"/>
      <c r="P1220" s="27"/>
      <c r="Q1220" s="36"/>
      <c r="R1220" s="37"/>
      <c r="S1220" s="37"/>
      <c r="T1220" s="21">
        <f t="shared" si="170"/>
        <v>0</v>
      </c>
      <c r="U1220" s="22">
        <f t="shared" si="176"/>
        <v>0</v>
      </c>
      <c r="V1220" s="117"/>
      <c r="W1220" s="118"/>
      <c r="X1220" s="23">
        <f t="shared" si="171"/>
        <v>0</v>
      </c>
      <c r="Y1220" s="24" t="e">
        <f t="shared" si="172"/>
        <v>#DIV/0!</v>
      </c>
      <c r="Z1220" s="25" t="str">
        <f t="shared" si="173"/>
        <v/>
      </c>
      <c r="AA1220" s="25" t="str">
        <f t="shared" ca="1" si="174"/>
        <v/>
      </c>
      <c r="AB1220" s="52"/>
    </row>
    <row r="1221" spans="1:28" x14ac:dyDescent="0.25">
      <c r="A1221" s="12">
        <v>1215</v>
      </c>
      <c r="B1221" s="26"/>
      <c r="C1221" s="27"/>
      <c r="D1221" s="28"/>
      <c r="E1221" s="29"/>
      <c r="F1221" s="30"/>
      <c r="G1221" s="31"/>
      <c r="H1221" s="31"/>
      <c r="I1221" s="19">
        <f t="shared" si="169"/>
        <v>0</v>
      </c>
      <c r="J1221" s="20">
        <f t="shared" si="175"/>
        <v>0</v>
      </c>
      <c r="K1221" s="30"/>
      <c r="L1221" s="32"/>
      <c r="M1221" s="33"/>
      <c r="N1221" s="55" t="str">
        <f t="shared" si="177"/>
        <v/>
      </c>
      <c r="O1221" s="34"/>
      <c r="P1221" s="27"/>
      <c r="Q1221" s="36"/>
      <c r="R1221" s="37"/>
      <c r="S1221" s="37"/>
      <c r="T1221" s="21">
        <f t="shared" si="170"/>
        <v>0</v>
      </c>
      <c r="U1221" s="22">
        <f t="shared" si="176"/>
        <v>0</v>
      </c>
      <c r="V1221" s="117"/>
      <c r="W1221" s="118"/>
      <c r="X1221" s="23">
        <f t="shared" si="171"/>
        <v>0</v>
      </c>
      <c r="Y1221" s="24" t="e">
        <f t="shared" si="172"/>
        <v>#DIV/0!</v>
      </c>
      <c r="Z1221" s="25" t="str">
        <f t="shared" si="173"/>
        <v/>
      </c>
      <c r="AA1221" s="25" t="str">
        <f t="shared" ca="1" si="174"/>
        <v/>
      </c>
      <c r="AB1221" s="52"/>
    </row>
    <row r="1222" spans="1:28" x14ac:dyDescent="0.25">
      <c r="A1222" s="12">
        <v>1216</v>
      </c>
      <c r="B1222" s="26"/>
      <c r="C1222" s="27"/>
      <c r="D1222" s="28"/>
      <c r="E1222" s="29"/>
      <c r="F1222" s="30"/>
      <c r="G1222" s="31"/>
      <c r="H1222" s="31"/>
      <c r="I1222" s="19">
        <f t="shared" ref="I1222:I1285" si="178">IF(U1222=0,0,(G1222-H1222))</f>
        <v>0</v>
      </c>
      <c r="J1222" s="20">
        <f t="shared" si="175"/>
        <v>0</v>
      </c>
      <c r="K1222" s="30"/>
      <c r="L1222" s="32"/>
      <c r="M1222" s="33"/>
      <c r="N1222" s="55" t="str">
        <f t="shared" si="177"/>
        <v/>
      </c>
      <c r="O1222" s="34"/>
      <c r="P1222" s="27"/>
      <c r="Q1222" s="36"/>
      <c r="R1222" s="37"/>
      <c r="S1222" s="37"/>
      <c r="T1222" s="21">
        <f t="shared" ref="T1222:T1285" si="179">R1222-S1222</f>
        <v>0</v>
      </c>
      <c r="U1222" s="22">
        <f t="shared" si="176"/>
        <v>0</v>
      </c>
      <c r="V1222" s="117"/>
      <c r="W1222" s="118"/>
      <c r="X1222" s="23">
        <f t="shared" ref="X1222:X1285" si="180">IF(T1222&gt;0,IF((T1222-I1222)=0,0.00001,(T1222-I1222)),0)</f>
        <v>0</v>
      </c>
      <c r="Y1222" s="24" t="e">
        <f t="shared" ref="Y1222:Y1285" si="181">(T1222-I1222)/I1222</f>
        <v>#DIV/0!</v>
      </c>
      <c r="Z1222" s="25" t="str">
        <f t="shared" ref="Z1222:Z1285" si="182">IF(E1222&gt;0,IF((P1222+Q1222)&gt;0,"Descargado","En Transito"),"")</f>
        <v/>
      </c>
      <c r="AA1222" s="25" t="str">
        <f t="shared" ref="AA1222:AA1285" ca="1" si="183">IF(E1222&gt;0,IF(P1222=0,((NOW())-(C1222+D1222)),((P1222+Q1222)-(C1222+D1222))),"")</f>
        <v/>
      </c>
      <c r="AB1222" s="52"/>
    </row>
    <row r="1223" spans="1:28" x14ac:dyDescent="0.25">
      <c r="A1223" s="12">
        <v>1217</v>
      </c>
      <c r="B1223" s="26"/>
      <c r="C1223" s="27"/>
      <c r="D1223" s="28"/>
      <c r="E1223" s="29"/>
      <c r="F1223" s="30"/>
      <c r="G1223" s="31"/>
      <c r="H1223" s="31"/>
      <c r="I1223" s="19">
        <f t="shared" si="178"/>
        <v>0</v>
      </c>
      <c r="J1223" s="20">
        <f t="shared" ref="J1223:J1286" si="184">IF(I1223&gt;0,(I1223+J1222),0)</f>
        <v>0</v>
      </c>
      <c r="K1223" s="30"/>
      <c r="L1223" s="32"/>
      <c r="M1223" s="33"/>
      <c r="N1223" s="55" t="str">
        <f t="shared" si="177"/>
        <v/>
      </c>
      <c r="O1223" s="34"/>
      <c r="P1223" s="27"/>
      <c r="Q1223" s="36"/>
      <c r="R1223" s="37"/>
      <c r="S1223" s="37"/>
      <c r="T1223" s="21">
        <f t="shared" si="179"/>
        <v>0</v>
      </c>
      <c r="U1223" s="22">
        <f t="shared" ref="U1223:U1286" si="185">IF(T1223&gt;0,(T1223+U1222),0)</f>
        <v>0</v>
      </c>
      <c r="V1223" s="117"/>
      <c r="W1223" s="118"/>
      <c r="X1223" s="23">
        <f t="shared" si="180"/>
        <v>0</v>
      </c>
      <c r="Y1223" s="24" t="e">
        <f t="shared" si="181"/>
        <v>#DIV/0!</v>
      </c>
      <c r="Z1223" s="25" t="str">
        <f t="shared" si="182"/>
        <v/>
      </c>
      <c r="AA1223" s="25" t="str">
        <f t="shared" ca="1" si="183"/>
        <v/>
      </c>
      <c r="AB1223" s="52"/>
    </row>
    <row r="1224" spans="1:28" x14ac:dyDescent="0.25">
      <c r="A1224" s="12">
        <v>1218</v>
      </c>
      <c r="B1224" s="26"/>
      <c r="C1224" s="27"/>
      <c r="D1224" s="28"/>
      <c r="E1224" s="29"/>
      <c r="F1224" s="30"/>
      <c r="G1224" s="31"/>
      <c r="H1224" s="31"/>
      <c r="I1224" s="19">
        <f t="shared" si="178"/>
        <v>0</v>
      </c>
      <c r="J1224" s="20">
        <f t="shared" si="184"/>
        <v>0</v>
      </c>
      <c r="K1224" s="30"/>
      <c r="L1224" s="32"/>
      <c r="M1224" s="33"/>
      <c r="N1224" s="55" t="str">
        <f t="shared" si="177"/>
        <v/>
      </c>
      <c r="O1224" s="34"/>
      <c r="P1224" s="27"/>
      <c r="Q1224" s="36"/>
      <c r="R1224" s="37"/>
      <c r="S1224" s="37"/>
      <c r="T1224" s="21">
        <f t="shared" si="179"/>
        <v>0</v>
      </c>
      <c r="U1224" s="22">
        <f t="shared" si="185"/>
        <v>0</v>
      </c>
      <c r="V1224" s="117"/>
      <c r="W1224" s="118"/>
      <c r="X1224" s="23">
        <f t="shared" si="180"/>
        <v>0</v>
      </c>
      <c r="Y1224" s="24" t="e">
        <f t="shared" si="181"/>
        <v>#DIV/0!</v>
      </c>
      <c r="Z1224" s="25" t="str">
        <f t="shared" si="182"/>
        <v/>
      </c>
      <c r="AA1224" s="25" t="str">
        <f t="shared" ca="1" si="183"/>
        <v/>
      </c>
      <c r="AB1224" s="52"/>
    </row>
    <row r="1225" spans="1:28" x14ac:dyDescent="0.25">
      <c r="A1225" s="12">
        <v>1219</v>
      </c>
      <c r="B1225" s="26"/>
      <c r="C1225" s="27"/>
      <c r="D1225" s="28"/>
      <c r="E1225" s="29"/>
      <c r="F1225" s="30"/>
      <c r="G1225" s="31"/>
      <c r="H1225" s="31"/>
      <c r="I1225" s="19">
        <f t="shared" si="178"/>
        <v>0</v>
      </c>
      <c r="J1225" s="20">
        <f t="shared" si="184"/>
        <v>0</v>
      </c>
      <c r="K1225" s="30"/>
      <c r="L1225" s="32"/>
      <c r="M1225" s="33"/>
      <c r="N1225" s="55" t="str">
        <f t="shared" ref="N1225:N1288" si="186">IF(R1225=0,"",IF(K1225="0X50  MM T 2","T_B",IF(K1225="0X50  MM T 1","T_A",IF(K1225="TERMICO 0X50","T_CMAX",IF(K1225="0X50  MM T 4","T_D",IF(K1225="0X50  MM T 3","T_C",IF(K1225="0X12  MM T 1","T_A1",IF(K1225="0X50 MM","CNR",""))))))))</f>
        <v/>
      </c>
      <c r="O1225" s="34"/>
      <c r="P1225" s="27"/>
      <c r="Q1225" s="36"/>
      <c r="R1225" s="37"/>
      <c r="S1225" s="37"/>
      <c r="T1225" s="21">
        <f t="shared" si="179"/>
        <v>0</v>
      </c>
      <c r="U1225" s="22">
        <f t="shared" si="185"/>
        <v>0</v>
      </c>
      <c r="V1225" s="117"/>
      <c r="W1225" s="118"/>
      <c r="X1225" s="23">
        <f t="shared" si="180"/>
        <v>0</v>
      </c>
      <c r="Y1225" s="24" t="e">
        <f t="shared" si="181"/>
        <v>#DIV/0!</v>
      </c>
      <c r="Z1225" s="25" t="str">
        <f t="shared" si="182"/>
        <v/>
      </c>
      <c r="AA1225" s="25" t="str">
        <f t="shared" ca="1" si="183"/>
        <v/>
      </c>
      <c r="AB1225" s="52"/>
    </row>
    <row r="1226" spans="1:28" x14ac:dyDescent="0.25">
      <c r="A1226" s="12">
        <v>1220</v>
      </c>
      <c r="B1226" s="26"/>
      <c r="C1226" s="27"/>
      <c r="D1226" s="28"/>
      <c r="E1226" s="29"/>
      <c r="F1226" s="30"/>
      <c r="G1226" s="31"/>
      <c r="H1226" s="31"/>
      <c r="I1226" s="19">
        <f t="shared" si="178"/>
        <v>0</v>
      </c>
      <c r="J1226" s="20">
        <f t="shared" si="184"/>
        <v>0</v>
      </c>
      <c r="K1226" s="30"/>
      <c r="L1226" s="32"/>
      <c r="M1226" s="33"/>
      <c r="N1226" s="55" t="str">
        <f t="shared" si="186"/>
        <v/>
      </c>
      <c r="O1226" s="34"/>
      <c r="P1226" s="27"/>
      <c r="Q1226" s="36"/>
      <c r="R1226" s="37"/>
      <c r="S1226" s="37"/>
      <c r="T1226" s="21">
        <f t="shared" si="179"/>
        <v>0</v>
      </c>
      <c r="U1226" s="22">
        <f t="shared" si="185"/>
        <v>0</v>
      </c>
      <c r="V1226" s="117"/>
      <c r="W1226" s="118"/>
      <c r="X1226" s="23">
        <f t="shared" si="180"/>
        <v>0</v>
      </c>
      <c r="Y1226" s="24" t="e">
        <f t="shared" si="181"/>
        <v>#DIV/0!</v>
      </c>
      <c r="Z1226" s="25" t="str">
        <f t="shared" si="182"/>
        <v/>
      </c>
      <c r="AA1226" s="25" t="str">
        <f t="shared" ca="1" si="183"/>
        <v/>
      </c>
      <c r="AB1226" s="52"/>
    </row>
    <row r="1227" spans="1:28" x14ac:dyDescent="0.25">
      <c r="A1227" s="12">
        <v>1221</v>
      </c>
      <c r="B1227" s="26"/>
      <c r="C1227" s="27"/>
      <c r="D1227" s="28"/>
      <c r="E1227" s="29"/>
      <c r="F1227" s="30"/>
      <c r="G1227" s="31"/>
      <c r="H1227" s="31"/>
      <c r="I1227" s="19">
        <f t="shared" si="178"/>
        <v>0</v>
      </c>
      <c r="J1227" s="20">
        <f t="shared" si="184"/>
        <v>0</v>
      </c>
      <c r="K1227" s="30"/>
      <c r="L1227" s="32"/>
      <c r="M1227" s="33"/>
      <c r="N1227" s="55" t="str">
        <f t="shared" si="186"/>
        <v/>
      </c>
      <c r="O1227" s="34"/>
      <c r="P1227" s="27"/>
      <c r="Q1227" s="36"/>
      <c r="R1227" s="37"/>
      <c r="S1227" s="37"/>
      <c r="T1227" s="21">
        <f t="shared" si="179"/>
        <v>0</v>
      </c>
      <c r="U1227" s="22">
        <f t="shared" si="185"/>
        <v>0</v>
      </c>
      <c r="V1227" s="117"/>
      <c r="W1227" s="118"/>
      <c r="X1227" s="23">
        <f t="shared" si="180"/>
        <v>0</v>
      </c>
      <c r="Y1227" s="24" t="e">
        <f t="shared" si="181"/>
        <v>#DIV/0!</v>
      </c>
      <c r="Z1227" s="25" t="str">
        <f t="shared" si="182"/>
        <v/>
      </c>
      <c r="AA1227" s="25" t="str">
        <f t="shared" ca="1" si="183"/>
        <v/>
      </c>
      <c r="AB1227" s="52"/>
    </row>
    <row r="1228" spans="1:28" x14ac:dyDescent="0.25">
      <c r="A1228" s="12">
        <v>1222</v>
      </c>
      <c r="B1228" s="26"/>
      <c r="C1228" s="27"/>
      <c r="D1228" s="28"/>
      <c r="E1228" s="29"/>
      <c r="F1228" s="30"/>
      <c r="G1228" s="31"/>
      <c r="H1228" s="31"/>
      <c r="I1228" s="19">
        <f t="shared" si="178"/>
        <v>0</v>
      </c>
      <c r="J1228" s="20">
        <f t="shared" si="184"/>
        <v>0</v>
      </c>
      <c r="K1228" s="30"/>
      <c r="L1228" s="32"/>
      <c r="M1228" s="33"/>
      <c r="N1228" s="55" t="str">
        <f t="shared" si="186"/>
        <v/>
      </c>
      <c r="O1228" s="34"/>
      <c r="P1228" s="27"/>
      <c r="Q1228" s="36"/>
      <c r="R1228" s="37"/>
      <c r="S1228" s="37"/>
      <c r="T1228" s="21">
        <f t="shared" si="179"/>
        <v>0</v>
      </c>
      <c r="U1228" s="22">
        <f t="shared" si="185"/>
        <v>0</v>
      </c>
      <c r="V1228" s="117"/>
      <c r="W1228" s="118"/>
      <c r="X1228" s="23">
        <f t="shared" si="180"/>
        <v>0</v>
      </c>
      <c r="Y1228" s="24" t="e">
        <f t="shared" si="181"/>
        <v>#DIV/0!</v>
      </c>
      <c r="Z1228" s="25" t="str">
        <f t="shared" si="182"/>
        <v/>
      </c>
      <c r="AA1228" s="25" t="str">
        <f t="shared" ca="1" si="183"/>
        <v/>
      </c>
      <c r="AB1228" s="52"/>
    </row>
    <row r="1229" spans="1:28" x14ac:dyDescent="0.25">
      <c r="A1229" s="12">
        <v>1223</v>
      </c>
      <c r="B1229" s="26"/>
      <c r="C1229" s="27"/>
      <c r="D1229" s="28"/>
      <c r="E1229" s="29"/>
      <c r="F1229" s="30"/>
      <c r="G1229" s="31"/>
      <c r="H1229" s="31"/>
      <c r="I1229" s="19">
        <f t="shared" si="178"/>
        <v>0</v>
      </c>
      <c r="J1229" s="20">
        <f t="shared" si="184"/>
        <v>0</v>
      </c>
      <c r="K1229" s="30"/>
      <c r="L1229" s="32"/>
      <c r="M1229" s="33"/>
      <c r="N1229" s="55" t="str">
        <f t="shared" si="186"/>
        <v/>
      </c>
      <c r="O1229" s="34"/>
      <c r="P1229" s="27"/>
      <c r="Q1229" s="36"/>
      <c r="R1229" s="37"/>
      <c r="S1229" s="37"/>
      <c r="T1229" s="21">
        <f t="shared" si="179"/>
        <v>0</v>
      </c>
      <c r="U1229" s="22">
        <f t="shared" si="185"/>
        <v>0</v>
      </c>
      <c r="V1229" s="117"/>
      <c r="W1229" s="118"/>
      <c r="X1229" s="23">
        <f t="shared" si="180"/>
        <v>0</v>
      </c>
      <c r="Y1229" s="24" t="e">
        <f t="shared" si="181"/>
        <v>#DIV/0!</v>
      </c>
      <c r="Z1229" s="25" t="str">
        <f t="shared" si="182"/>
        <v/>
      </c>
      <c r="AA1229" s="25" t="str">
        <f t="shared" ca="1" si="183"/>
        <v/>
      </c>
      <c r="AB1229" s="52"/>
    </row>
    <row r="1230" spans="1:28" x14ac:dyDescent="0.25">
      <c r="A1230" s="12">
        <v>1224</v>
      </c>
      <c r="B1230" s="26"/>
      <c r="C1230" s="27"/>
      <c r="D1230" s="28"/>
      <c r="E1230" s="29"/>
      <c r="F1230" s="30"/>
      <c r="G1230" s="31"/>
      <c r="H1230" s="31"/>
      <c r="I1230" s="19">
        <f t="shared" si="178"/>
        <v>0</v>
      </c>
      <c r="J1230" s="20">
        <f t="shared" si="184"/>
        <v>0</v>
      </c>
      <c r="K1230" s="30"/>
      <c r="L1230" s="32"/>
      <c r="M1230" s="33"/>
      <c r="N1230" s="55" t="str">
        <f t="shared" si="186"/>
        <v/>
      </c>
      <c r="O1230" s="34"/>
      <c r="P1230" s="27"/>
      <c r="Q1230" s="36"/>
      <c r="R1230" s="37"/>
      <c r="S1230" s="37"/>
      <c r="T1230" s="21">
        <f t="shared" si="179"/>
        <v>0</v>
      </c>
      <c r="U1230" s="22">
        <f t="shared" si="185"/>
        <v>0</v>
      </c>
      <c r="V1230" s="117"/>
      <c r="W1230" s="118"/>
      <c r="X1230" s="23">
        <f t="shared" si="180"/>
        <v>0</v>
      </c>
      <c r="Y1230" s="24" t="e">
        <f t="shared" si="181"/>
        <v>#DIV/0!</v>
      </c>
      <c r="Z1230" s="25" t="str">
        <f t="shared" si="182"/>
        <v/>
      </c>
      <c r="AA1230" s="25" t="str">
        <f t="shared" ca="1" si="183"/>
        <v/>
      </c>
      <c r="AB1230" s="52"/>
    </row>
    <row r="1231" spans="1:28" x14ac:dyDescent="0.25">
      <c r="A1231" s="12">
        <v>1225</v>
      </c>
      <c r="B1231" s="26"/>
      <c r="C1231" s="27"/>
      <c r="D1231" s="28"/>
      <c r="E1231" s="29"/>
      <c r="F1231" s="30"/>
      <c r="G1231" s="31"/>
      <c r="H1231" s="31"/>
      <c r="I1231" s="19">
        <f t="shared" si="178"/>
        <v>0</v>
      </c>
      <c r="J1231" s="20">
        <f t="shared" si="184"/>
        <v>0</v>
      </c>
      <c r="K1231" s="30"/>
      <c r="L1231" s="32"/>
      <c r="M1231" s="33"/>
      <c r="N1231" s="55" t="str">
        <f t="shared" si="186"/>
        <v/>
      </c>
      <c r="O1231" s="34"/>
      <c r="P1231" s="27"/>
      <c r="Q1231" s="36"/>
      <c r="R1231" s="37"/>
      <c r="S1231" s="37"/>
      <c r="T1231" s="21">
        <f t="shared" si="179"/>
        <v>0</v>
      </c>
      <c r="U1231" s="22">
        <f t="shared" si="185"/>
        <v>0</v>
      </c>
      <c r="V1231" s="117"/>
      <c r="W1231" s="118"/>
      <c r="X1231" s="23">
        <f t="shared" si="180"/>
        <v>0</v>
      </c>
      <c r="Y1231" s="24" t="e">
        <f t="shared" si="181"/>
        <v>#DIV/0!</v>
      </c>
      <c r="Z1231" s="25" t="str">
        <f t="shared" si="182"/>
        <v/>
      </c>
      <c r="AA1231" s="25" t="str">
        <f t="shared" ca="1" si="183"/>
        <v/>
      </c>
      <c r="AB1231" s="52"/>
    </row>
    <row r="1232" spans="1:28" x14ac:dyDescent="0.25">
      <c r="A1232" s="12">
        <v>1226</v>
      </c>
      <c r="B1232" s="26"/>
      <c r="C1232" s="27"/>
      <c r="D1232" s="28"/>
      <c r="E1232" s="29"/>
      <c r="F1232" s="30"/>
      <c r="G1232" s="31"/>
      <c r="H1232" s="31"/>
      <c r="I1232" s="19">
        <f t="shared" si="178"/>
        <v>0</v>
      </c>
      <c r="J1232" s="20">
        <f t="shared" si="184"/>
        <v>0</v>
      </c>
      <c r="K1232" s="30"/>
      <c r="L1232" s="32"/>
      <c r="M1232" s="33"/>
      <c r="N1232" s="55" t="str">
        <f t="shared" si="186"/>
        <v/>
      </c>
      <c r="O1232" s="34"/>
      <c r="P1232" s="27"/>
      <c r="Q1232" s="36"/>
      <c r="R1232" s="37"/>
      <c r="S1232" s="37"/>
      <c r="T1232" s="21">
        <f t="shared" si="179"/>
        <v>0</v>
      </c>
      <c r="U1232" s="22">
        <f t="shared" si="185"/>
        <v>0</v>
      </c>
      <c r="V1232" s="117"/>
      <c r="W1232" s="118"/>
      <c r="X1232" s="23">
        <f t="shared" si="180"/>
        <v>0</v>
      </c>
      <c r="Y1232" s="24" t="e">
        <f t="shared" si="181"/>
        <v>#DIV/0!</v>
      </c>
      <c r="Z1232" s="25" t="str">
        <f t="shared" si="182"/>
        <v/>
      </c>
      <c r="AA1232" s="25" t="str">
        <f t="shared" ca="1" si="183"/>
        <v/>
      </c>
      <c r="AB1232" s="52"/>
    </row>
    <row r="1233" spans="1:28" x14ac:dyDescent="0.25">
      <c r="A1233" s="12">
        <v>1227</v>
      </c>
      <c r="B1233" s="26"/>
      <c r="C1233" s="27"/>
      <c r="D1233" s="28"/>
      <c r="E1233" s="29"/>
      <c r="F1233" s="30"/>
      <c r="G1233" s="31"/>
      <c r="H1233" s="31"/>
      <c r="I1233" s="19">
        <f t="shared" si="178"/>
        <v>0</v>
      </c>
      <c r="J1233" s="20">
        <f t="shared" si="184"/>
        <v>0</v>
      </c>
      <c r="K1233" s="30"/>
      <c r="L1233" s="32"/>
      <c r="M1233" s="33"/>
      <c r="N1233" s="55" t="str">
        <f t="shared" si="186"/>
        <v/>
      </c>
      <c r="O1233" s="34"/>
      <c r="P1233" s="27"/>
      <c r="Q1233" s="36"/>
      <c r="R1233" s="37"/>
      <c r="S1233" s="37"/>
      <c r="T1233" s="21">
        <f t="shared" si="179"/>
        <v>0</v>
      </c>
      <c r="U1233" s="22">
        <f t="shared" si="185"/>
        <v>0</v>
      </c>
      <c r="V1233" s="117"/>
      <c r="W1233" s="118"/>
      <c r="X1233" s="23">
        <f t="shared" si="180"/>
        <v>0</v>
      </c>
      <c r="Y1233" s="24" t="e">
        <f t="shared" si="181"/>
        <v>#DIV/0!</v>
      </c>
      <c r="Z1233" s="25" t="str">
        <f t="shared" si="182"/>
        <v/>
      </c>
      <c r="AA1233" s="25" t="str">
        <f t="shared" ca="1" si="183"/>
        <v/>
      </c>
      <c r="AB1233" s="52"/>
    </row>
    <row r="1234" spans="1:28" x14ac:dyDescent="0.25">
      <c r="A1234" s="12">
        <v>1228</v>
      </c>
      <c r="B1234" s="26"/>
      <c r="C1234" s="27"/>
      <c r="D1234" s="28"/>
      <c r="E1234" s="29"/>
      <c r="F1234" s="30"/>
      <c r="G1234" s="31"/>
      <c r="H1234" s="31"/>
      <c r="I1234" s="19">
        <f t="shared" si="178"/>
        <v>0</v>
      </c>
      <c r="J1234" s="20">
        <f t="shared" si="184"/>
        <v>0</v>
      </c>
      <c r="K1234" s="30"/>
      <c r="L1234" s="32"/>
      <c r="M1234" s="33"/>
      <c r="N1234" s="55" t="str">
        <f t="shared" si="186"/>
        <v/>
      </c>
      <c r="O1234" s="34"/>
      <c r="P1234" s="27"/>
      <c r="Q1234" s="36"/>
      <c r="R1234" s="37"/>
      <c r="S1234" s="37"/>
      <c r="T1234" s="21">
        <f t="shared" si="179"/>
        <v>0</v>
      </c>
      <c r="U1234" s="22">
        <f t="shared" si="185"/>
        <v>0</v>
      </c>
      <c r="V1234" s="117"/>
      <c r="W1234" s="118"/>
      <c r="X1234" s="23">
        <f t="shared" si="180"/>
        <v>0</v>
      </c>
      <c r="Y1234" s="24" t="e">
        <f t="shared" si="181"/>
        <v>#DIV/0!</v>
      </c>
      <c r="Z1234" s="25" t="str">
        <f t="shared" si="182"/>
        <v/>
      </c>
      <c r="AA1234" s="25" t="str">
        <f t="shared" ca="1" si="183"/>
        <v/>
      </c>
      <c r="AB1234" s="52"/>
    </row>
    <row r="1235" spans="1:28" x14ac:dyDescent="0.25">
      <c r="A1235" s="12">
        <v>1229</v>
      </c>
      <c r="B1235" s="26"/>
      <c r="C1235" s="27"/>
      <c r="D1235" s="28"/>
      <c r="E1235" s="29"/>
      <c r="F1235" s="30"/>
      <c r="G1235" s="31"/>
      <c r="H1235" s="31"/>
      <c r="I1235" s="19">
        <f t="shared" si="178"/>
        <v>0</v>
      </c>
      <c r="J1235" s="20">
        <f t="shared" si="184"/>
        <v>0</v>
      </c>
      <c r="K1235" s="30"/>
      <c r="L1235" s="32"/>
      <c r="M1235" s="33"/>
      <c r="N1235" s="114" t="str">
        <f t="shared" si="186"/>
        <v/>
      </c>
      <c r="O1235" s="34"/>
      <c r="P1235" s="27"/>
      <c r="Q1235" s="36"/>
      <c r="R1235" s="37"/>
      <c r="S1235" s="37"/>
      <c r="T1235" s="21">
        <f t="shared" si="179"/>
        <v>0</v>
      </c>
      <c r="U1235" s="22">
        <f t="shared" si="185"/>
        <v>0</v>
      </c>
      <c r="V1235" s="117"/>
      <c r="W1235" s="118"/>
      <c r="X1235" s="23">
        <f t="shared" si="180"/>
        <v>0</v>
      </c>
      <c r="Y1235" s="24" t="e">
        <f t="shared" si="181"/>
        <v>#DIV/0!</v>
      </c>
      <c r="Z1235" s="113" t="str">
        <f t="shared" si="182"/>
        <v/>
      </c>
      <c r="AA1235" s="25" t="str">
        <f t="shared" ca="1" si="183"/>
        <v/>
      </c>
      <c r="AB1235" s="112"/>
    </row>
    <row r="1236" spans="1:28" x14ac:dyDescent="0.25">
      <c r="A1236" s="12">
        <v>1230</v>
      </c>
      <c r="B1236" s="26"/>
      <c r="C1236" s="27"/>
      <c r="D1236" s="28"/>
      <c r="E1236" s="29"/>
      <c r="F1236" s="30"/>
      <c r="G1236" s="31"/>
      <c r="H1236" s="31"/>
      <c r="I1236" s="19">
        <f t="shared" si="178"/>
        <v>0</v>
      </c>
      <c r="J1236" s="20">
        <f t="shared" si="184"/>
        <v>0</v>
      </c>
      <c r="K1236" s="30"/>
      <c r="L1236" s="32"/>
      <c r="M1236" s="33"/>
      <c r="N1236" s="114" t="str">
        <f t="shared" si="186"/>
        <v/>
      </c>
      <c r="O1236" s="34"/>
      <c r="P1236" s="27"/>
      <c r="Q1236" s="36"/>
      <c r="R1236" s="37"/>
      <c r="S1236" s="37"/>
      <c r="T1236" s="21">
        <f t="shared" si="179"/>
        <v>0</v>
      </c>
      <c r="U1236" s="22">
        <f t="shared" si="185"/>
        <v>0</v>
      </c>
      <c r="V1236" s="117"/>
      <c r="W1236" s="118"/>
      <c r="X1236" s="23">
        <f t="shared" si="180"/>
        <v>0</v>
      </c>
      <c r="Y1236" s="24" t="e">
        <f t="shared" si="181"/>
        <v>#DIV/0!</v>
      </c>
      <c r="Z1236" s="113" t="str">
        <f t="shared" si="182"/>
        <v/>
      </c>
      <c r="AA1236" s="25" t="str">
        <f t="shared" ca="1" si="183"/>
        <v/>
      </c>
      <c r="AB1236" s="112"/>
    </row>
    <row r="1237" spans="1:28" x14ac:dyDescent="0.25">
      <c r="A1237" s="12">
        <v>1231</v>
      </c>
      <c r="B1237" s="26"/>
      <c r="C1237" s="27"/>
      <c r="D1237" s="28"/>
      <c r="E1237" s="29"/>
      <c r="F1237" s="30"/>
      <c r="G1237" s="31"/>
      <c r="H1237" s="31"/>
      <c r="I1237" s="19">
        <f t="shared" si="178"/>
        <v>0</v>
      </c>
      <c r="J1237" s="20">
        <f t="shared" si="184"/>
        <v>0</v>
      </c>
      <c r="K1237" s="30"/>
      <c r="L1237" s="32"/>
      <c r="M1237" s="33"/>
      <c r="N1237" s="114" t="str">
        <f t="shared" si="186"/>
        <v/>
      </c>
      <c r="O1237" s="34"/>
      <c r="P1237" s="27"/>
      <c r="Q1237" s="36"/>
      <c r="R1237" s="37"/>
      <c r="S1237" s="37"/>
      <c r="T1237" s="21">
        <f t="shared" si="179"/>
        <v>0</v>
      </c>
      <c r="U1237" s="22">
        <f t="shared" si="185"/>
        <v>0</v>
      </c>
      <c r="V1237" s="117"/>
      <c r="W1237" s="118"/>
      <c r="X1237" s="23">
        <f t="shared" si="180"/>
        <v>0</v>
      </c>
      <c r="Y1237" s="24" t="e">
        <f t="shared" si="181"/>
        <v>#DIV/0!</v>
      </c>
      <c r="Z1237" s="113" t="str">
        <f t="shared" si="182"/>
        <v/>
      </c>
      <c r="AA1237" s="25" t="str">
        <f t="shared" ca="1" si="183"/>
        <v/>
      </c>
      <c r="AB1237" s="112"/>
    </row>
    <row r="1238" spans="1:28" x14ac:dyDescent="0.25">
      <c r="A1238" s="12">
        <v>1232</v>
      </c>
      <c r="B1238" s="26"/>
      <c r="C1238" s="27"/>
      <c r="D1238" s="28"/>
      <c r="E1238" s="29"/>
      <c r="F1238" s="30"/>
      <c r="G1238" s="31"/>
      <c r="H1238" s="31"/>
      <c r="I1238" s="19">
        <f t="shared" si="178"/>
        <v>0</v>
      </c>
      <c r="J1238" s="20">
        <f t="shared" si="184"/>
        <v>0</v>
      </c>
      <c r="K1238" s="30"/>
      <c r="L1238" s="32"/>
      <c r="M1238" s="33"/>
      <c r="N1238" s="55" t="str">
        <f t="shared" si="186"/>
        <v/>
      </c>
      <c r="O1238" s="34"/>
      <c r="P1238" s="27"/>
      <c r="Q1238" s="36"/>
      <c r="R1238" s="37"/>
      <c r="S1238" s="37"/>
      <c r="T1238" s="21">
        <f t="shared" si="179"/>
        <v>0</v>
      </c>
      <c r="U1238" s="22">
        <f t="shared" si="185"/>
        <v>0</v>
      </c>
      <c r="V1238" s="117"/>
      <c r="W1238" s="118"/>
      <c r="X1238" s="23">
        <f t="shared" si="180"/>
        <v>0</v>
      </c>
      <c r="Y1238" s="24" t="e">
        <f t="shared" si="181"/>
        <v>#DIV/0!</v>
      </c>
      <c r="Z1238" s="25" t="str">
        <f t="shared" si="182"/>
        <v/>
      </c>
      <c r="AA1238" s="25" t="str">
        <f t="shared" ca="1" si="183"/>
        <v/>
      </c>
      <c r="AB1238" s="52"/>
    </row>
    <row r="1239" spans="1:28" x14ac:dyDescent="0.25">
      <c r="A1239" s="12">
        <v>1233</v>
      </c>
      <c r="B1239" s="26"/>
      <c r="C1239" s="27"/>
      <c r="D1239" s="28"/>
      <c r="E1239" s="29"/>
      <c r="F1239" s="30"/>
      <c r="G1239" s="31"/>
      <c r="H1239" s="31"/>
      <c r="I1239" s="19">
        <f t="shared" si="178"/>
        <v>0</v>
      </c>
      <c r="J1239" s="20">
        <f t="shared" si="184"/>
        <v>0</v>
      </c>
      <c r="K1239" s="30"/>
      <c r="L1239" s="32"/>
      <c r="M1239" s="33"/>
      <c r="N1239" s="55" t="str">
        <f t="shared" si="186"/>
        <v/>
      </c>
      <c r="O1239" s="34"/>
      <c r="P1239" s="27"/>
      <c r="Q1239" s="36"/>
      <c r="R1239" s="37"/>
      <c r="S1239" s="37"/>
      <c r="T1239" s="21">
        <f t="shared" si="179"/>
        <v>0</v>
      </c>
      <c r="U1239" s="22">
        <f t="shared" si="185"/>
        <v>0</v>
      </c>
      <c r="V1239" s="117"/>
      <c r="W1239" s="118"/>
      <c r="X1239" s="23">
        <f t="shared" si="180"/>
        <v>0</v>
      </c>
      <c r="Y1239" s="24" t="e">
        <f t="shared" si="181"/>
        <v>#DIV/0!</v>
      </c>
      <c r="Z1239" s="25" t="str">
        <f t="shared" si="182"/>
        <v/>
      </c>
      <c r="AA1239" s="25" t="str">
        <f t="shared" ca="1" si="183"/>
        <v/>
      </c>
      <c r="AB1239" s="52"/>
    </row>
    <row r="1240" spans="1:28" x14ac:dyDescent="0.25">
      <c r="A1240" s="12">
        <v>1234</v>
      </c>
      <c r="B1240" s="26"/>
      <c r="C1240" s="27"/>
      <c r="D1240" s="28"/>
      <c r="E1240" s="29"/>
      <c r="F1240" s="30"/>
      <c r="G1240" s="31"/>
      <c r="H1240" s="31"/>
      <c r="I1240" s="19">
        <f t="shared" si="178"/>
        <v>0</v>
      </c>
      <c r="J1240" s="20">
        <f t="shared" si="184"/>
        <v>0</v>
      </c>
      <c r="K1240" s="30"/>
      <c r="L1240" s="32"/>
      <c r="M1240" s="33"/>
      <c r="N1240" s="55" t="str">
        <f t="shared" si="186"/>
        <v/>
      </c>
      <c r="O1240" s="34"/>
      <c r="P1240" s="27"/>
      <c r="Q1240" s="36"/>
      <c r="R1240" s="37"/>
      <c r="S1240" s="37"/>
      <c r="T1240" s="21">
        <f t="shared" si="179"/>
        <v>0</v>
      </c>
      <c r="U1240" s="22">
        <f t="shared" si="185"/>
        <v>0</v>
      </c>
      <c r="V1240" s="117"/>
      <c r="W1240" s="118"/>
      <c r="X1240" s="23">
        <f t="shared" si="180"/>
        <v>0</v>
      </c>
      <c r="Y1240" s="24" t="e">
        <f t="shared" si="181"/>
        <v>#DIV/0!</v>
      </c>
      <c r="Z1240" s="25" t="str">
        <f t="shared" si="182"/>
        <v/>
      </c>
      <c r="AA1240" s="25" t="str">
        <f t="shared" ca="1" si="183"/>
        <v/>
      </c>
      <c r="AB1240" s="52"/>
    </row>
    <row r="1241" spans="1:28" x14ac:dyDescent="0.25">
      <c r="A1241" s="12">
        <v>1235</v>
      </c>
      <c r="B1241" s="26"/>
      <c r="C1241" s="27"/>
      <c r="D1241" s="28"/>
      <c r="E1241" s="29"/>
      <c r="F1241" s="30"/>
      <c r="G1241" s="31"/>
      <c r="H1241" s="31"/>
      <c r="I1241" s="19">
        <f t="shared" si="178"/>
        <v>0</v>
      </c>
      <c r="J1241" s="20">
        <f t="shared" si="184"/>
        <v>0</v>
      </c>
      <c r="K1241" s="30"/>
      <c r="L1241" s="32"/>
      <c r="M1241" s="33"/>
      <c r="N1241" s="55" t="str">
        <f t="shared" si="186"/>
        <v/>
      </c>
      <c r="O1241" s="34"/>
      <c r="P1241" s="27"/>
      <c r="Q1241" s="36"/>
      <c r="R1241" s="37"/>
      <c r="S1241" s="37"/>
      <c r="T1241" s="21">
        <f t="shared" si="179"/>
        <v>0</v>
      </c>
      <c r="U1241" s="22">
        <f t="shared" si="185"/>
        <v>0</v>
      </c>
      <c r="V1241" s="117"/>
      <c r="W1241" s="118"/>
      <c r="X1241" s="23">
        <f t="shared" si="180"/>
        <v>0</v>
      </c>
      <c r="Y1241" s="24" t="e">
        <f t="shared" si="181"/>
        <v>#DIV/0!</v>
      </c>
      <c r="Z1241" s="25" t="str">
        <f t="shared" si="182"/>
        <v/>
      </c>
      <c r="AA1241" s="25" t="str">
        <f t="shared" ca="1" si="183"/>
        <v/>
      </c>
      <c r="AB1241" s="52"/>
    </row>
    <row r="1242" spans="1:28" x14ac:dyDescent="0.25">
      <c r="A1242" s="12">
        <v>1236</v>
      </c>
      <c r="B1242" s="26"/>
      <c r="C1242" s="27"/>
      <c r="D1242" s="28"/>
      <c r="E1242" s="29"/>
      <c r="F1242" s="30"/>
      <c r="G1242" s="31"/>
      <c r="H1242" s="31"/>
      <c r="I1242" s="19">
        <f t="shared" si="178"/>
        <v>0</v>
      </c>
      <c r="J1242" s="20">
        <f t="shared" si="184"/>
        <v>0</v>
      </c>
      <c r="K1242" s="30"/>
      <c r="L1242" s="32"/>
      <c r="M1242" s="33"/>
      <c r="N1242" s="55" t="str">
        <f t="shared" si="186"/>
        <v/>
      </c>
      <c r="O1242" s="34"/>
      <c r="P1242" s="27"/>
      <c r="Q1242" s="36"/>
      <c r="R1242" s="37"/>
      <c r="S1242" s="37"/>
      <c r="T1242" s="21">
        <f t="shared" si="179"/>
        <v>0</v>
      </c>
      <c r="U1242" s="22">
        <f t="shared" si="185"/>
        <v>0</v>
      </c>
      <c r="V1242" s="117"/>
      <c r="W1242" s="118"/>
      <c r="X1242" s="23">
        <f t="shared" si="180"/>
        <v>0</v>
      </c>
      <c r="Y1242" s="24" t="e">
        <f t="shared" si="181"/>
        <v>#DIV/0!</v>
      </c>
      <c r="Z1242" s="25" t="str">
        <f t="shared" si="182"/>
        <v/>
      </c>
      <c r="AA1242" s="25" t="str">
        <f t="shared" ca="1" si="183"/>
        <v/>
      </c>
      <c r="AB1242" s="52"/>
    </row>
    <row r="1243" spans="1:28" x14ac:dyDescent="0.25">
      <c r="A1243" s="12">
        <v>1237</v>
      </c>
      <c r="B1243" s="26"/>
      <c r="C1243" s="27"/>
      <c r="D1243" s="28"/>
      <c r="E1243" s="29"/>
      <c r="F1243" s="30"/>
      <c r="G1243" s="31"/>
      <c r="H1243" s="31"/>
      <c r="I1243" s="19">
        <f t="shared" si="178"/>
        <v>0</v>
      </c>
      <c r="J1243" s="20">
        <f t="shared" si="184"/>
        <v>0</v>
      </c>
      <c r="K1243" s="30"/>
      <c r="L1243" s="32"/>
      <c r="M1243" s="33"/>
      <c r="N1243" s="55" t="str">
        <f t="shared" si="186"/>
        <v/>
      </c>
      <c r="O1243" s="34"/>
      <c r="P1243" s="35"/>
      <c r="Q1243" s="36"/>
      <c r="R1243" s="37"/>
      <c r="S1243" s="37"/>
      <c r="T1243" s="21">
        <f t="shared" si="179"/>
        <v>0</v>
      </c>
      <c r="U1243" s="22">
        <f t="shared" si="185"/>
        <v>0</v>
      </c>
      <c r="V1243" s="117"/>
      <c r="W1243" s="118"/>
      <c r="X1243" s="23">
        <f t="shared" si="180"/>
        <v>0</v>
      </c>
      <c r="Y1243" s="24" t="e">
        <f t="shared" si="181"/>
        <v>#DIV/0!</v>
      </c>
      <c r="Z1243" s="25" t="str">
        <f t="shared" si="182"/>
        <v/>
      </c>
      <c r="AA1243" s="25" t="str">
        <f t="shared" ca="1" si="183"/>
        <v/>
      </c>
      <c r="AB1243" s="52"/>
    </row>
    <row r="1244" spans="1:28" x14ac:dyDescent="0.25">
      <c r="A1244" s="12">
        <v>1238</v>
      </c>
      <c r="B1244" s="26"/>
      <c r="C1244" s="27"/>
      <c r="D1244" s="28"/>
      <c r="E1244" s="29"/>
      <c r="F1244" s="30"/>
      <c r="G1244" s="31"/>
      <c r="H1244" s="31"/>
      <c r="I1244" s="19">
        <f t="shared" si="178"/>
        <v>0</v>
      </c>
      <c r="J1244" s="20">
        <f t="shared" si="184"/>
        <v>0</v>
      </c>
      <c r="K1244" s="30"/>
      <c r="L1244" s="32"/>
      <c r="M1244" s="33"/>
      <c r="N1244" s="55" t="str">
        <f t="shared" si="186"/>
        <v/>
      </c>
      <c r="O1244" s="34"/>
      <c r="P1244" s="35"/>
      <c r="Q1244" s="36"/>
      <c r="R1244" s="37"/>
      <c r="S1244" s="37"/>
      <c r="T1244" s="21">
        <f t="shared" si="179"/>
        <v>0</v>
      </c>
      <c r="U1244" s="22">
        <f t="shared" si="185"/>
        <v>0</v>
      </c>
      <c r="V1244" s="117"/>
      <c r="W1244" s="118"/>
      <c r="X1244" s="23">
        <f t="shared" si="180"/>
        <v>0</v>
      </c>
      <c r="Y1244" s="24" t="e">
        <f t="shared" si="181"/>
        <v>#DIV/0!</v>
      </c>
      <c r="Z1244" s="25" t="str">
        <f t="shared" si="182"/>
        <v/>
      </c>
      <c r="AA1244" s="25" t="str">
        <f t="shared" ca="1" si="183"/>
        <v/>
      </c>
      <c r="AB1244" s="52"/>
    </row>
    <row r="1245" spans="1:28" x14ac:dyDescent="0.25">
      <c r="A1245" s="12">
        <v>1239</v>
      </c>
      <c r="B1245" s="26"/>
      <c r="C1245" s="27"/>
      <c r="D1245" s="28"/>
      <c r="E1245" s="29"/>
      <c r="F1245" s="30"/>
      <c r="G1245" s="31"/>
      <c r="H1245" s="31"/>
      <c r="I1245" s="19">
        <f t="shared" si="178"/>
        <v>0</v>
      </c>
      <c r="J1245" s="20">
        <f t="shared" si="184"/>
        <v>0</v>
      </c>
      <c r="K1245" s="30"/>
      <c r="L1245" s="32"/>
      <c r="M1245" s="33"/>
      <c r="N1245" s="55" t="str">
        <f t="shared" si="186"/>
        <v/>
      </c>
      <c r="O1245" s="34"/>
      <c r="P1245" s="35"/>
      <c r="Q1245" s="36"/>
      <c r="R1245" s="37"/>
      <c r="S1245" s="37"/>
      <c r="T1245" s="21">
        <f t="shared" si="179"/>
        <v>0</v>
      </c>
      <c r="U1245" s="22">
        <f t="shared" si="185"/>
        <v>0</v>
      </c>
      <c r="V1245" s="117"/>
      <c r="W1245" s="118"/>
      <c r="X1245" s="23">
        <f t="shared" si="180"/>
        <v>0</v>
      </c>
      <c r="Y1245" s="24" t="e">
        <f t="shared" si="181"/>
        <v>#DIV/0!</v>
      </c>
      <c r="Z1245" s="25" t="str">
        <f t="shared" si="182"/>
        <v/>
      </c>
      <c r="AA1245" s="25" t="str">
        <f t="shared" ca="1" si="183"/>
        <v/>
      </c>
      <c r="AB1245" s="52"/>
    </row>
    <row r="1246" spans="1:28" x14ac:dyDescent="0.25">
      <c r="A1246" s="12">
        <v>1240</v>
      </c>
      <c r="B1246" s="26"/>
      <c r="C1246" s="27"/>
      <c r="D1246" s="28"/>
      <c r="E1246" s="29"/>
      <c r="F1246" s="30"/>
      <c r="G1246" s="31"/>
      <c r="H1246" s="31"/>
      <c r="I1246" s="19">
        <f t="shared" si="178"/>
        <v>0</v>
      </c>
      <c r="J1246" s="20">
        <f t="shared" si="184"/>
        <v>0</v>
      </c>
      <c r="K1246" s="30"/>
      <c r="L1246" s="32"/>
      <c r="M1246" s="33"/>
      <c r="N1246" s="55" t="str">
        <f t="shared" si="186"/>
        <v/>
      </c>
      <c r="O1246" s="34"/>
      <c r="P1246" s="35"/>
      <c r="Q1246" s="36"/>
      <c r="R1246" s="37"/>
      <c r="S1246" s="37"/>
      <c r="T1246" s="21">
        <f t="shared" si="179"/>
        <v>0</v>
      </c>
      <c r="U1246" s="22">
        <f t="shared" si="185"/>
        <v>0</v>
      </c>
      <c r="V1246" s="117"/>
      <c r="W1246" s="118"/>
      <c r="X1246" s="23">
        <f t="shared" si="180"/>
        <v>0</v>
      </c>
      <c r="Y1246" s="24" t="e">
        <f t="shared" si="181"/>
        <v>#DIV/0!</v>
      </c>
      <c r="Z1246" s="25" t="str">
        <f t="shared" si="182"/>
        <v/>
      </c>
      <c r="AA1246" s="25" t="str">
        <f t="shared" ca="1" si="183"/>
        <v/>
      </c>
      <c r="AB1246" s="52"/>
    </row>
    <row r="1247" spans="1:28" x14ac:dyDescent="0.25">
      <c r="A1247" s="12">
        <v>1241</v>
      </c>
      <c r="B1247" s="26"/>
      <c r="C1247" s="27"/>
      <c r="D1247" s="28"/>
      <c r="E1247" s="29"/>
      <c r="F1247" s="30"/>
      <c r="G1247" s="31"/>
      <c r="H1247" s="31"/>
      <c r="I1247" s="19">
        <f t="shared" si="178"/>
        <v>0</v>
      </c>
      <c r="J1247" s="20">
        <f t="shared" si="184"/>
        <v>0</v>
      </c>
      <c r="K1247" s="30"/>
      <c r="L1247" s="32"/>
      <c r="M1247" s="33"/>
      <c r="N1247" s="55" t="str">
        <f t="shared" si="186"/>
        <v/>
      </c>
      <c r="O1247" s="34"/>
      <c r="P1247" s="35"/>
      <c r="Q1247" s="36"/>
      <c r="R1247" s="37"/>
      <c r="S1247" s="37"/>
      <c r="T1247" s="21">
        <f t="shared" si="179"/>
        <v>0</v>
      </c>
      <c r="U1247" s="22">
        <f t="shared" si="185"/>
        <v>0</v>
      </c>
      <c r="V1247" s="117"/>
      <c r="W1247" s="118"/>
      <c r="X1247" s="23">
        <f t="shared" si="180"/>
        <v>0</v>
      </c>
      <c r="Y1247" s="24" t="e">
        <f t="shared" si="181"/>
        <v>#DIV/0!</v>
      </c>
      <c r="Z1247" s="25" t="str">
        <f t="shared" si="182"/>
        <v/>
      </c>
      <c r="AA1247" s="25" t="str">
        <f t="shared" ca="1" si="183"/>
        <v/>
      </c>
      <c r="AB1247" s="52"/>
    </row>
    <row r="1248" spans="1:28" x14ac:dyDescent="0.25">
      <c r="A1248" s="12">
        <v>1242</v>
      </c>
      <c r="B1248" s="26"/>
      <c r="C1248" s="27"/>
      <c r="D1248" s="28"/>
      <c r="E1248" s="29"/>
      <c r="F1248" s="30"/>
      <c r="G1248" s="31"/>
      <c r="H1248" s="31"/>
      <c r="I1248" s="19">
        <f t="shared" si="178"/>
        <v>0</v>
      </c>
      <c r="J1248" s="20">
        <f t="shared" si="184"/>
        <v>0</v>
      </c>
      <c r="K1248" s="30"/>
      <c r="L1248" s="32"/>
      <c r="M1248" s="33"/>
      <c r="N1248" s="55" t="str">
        <f t="shared" si="186"/>
        <v/>
      </c>
      <c r="O1248" s="34"/>
      <c r="P1248" s="35"/>
      <c r="Q1248" s="36"/>
      <c r="R1248" s="37"/>
      <c r="S1248" s="37"/>
      <c r="T1248" s="21">
        <f t="shared" si="179"/>
        <v>0</v>
      </c>
      <c r="U1248" s="22">
        <f t="shared" si="185"/>
        <v>0</v>
      </c>
      <c r="V1248" s="117"/>
      <c r="W1248" s="118"/>
      <c r="X1248" s="23">
        <f t="shared" si="180"/>
        <v>0</v>
      </c>
      <c r="Y1248" s="24" t="e">
        <f t="shared" si="181"/>
        <v>#DIV/0!</v>
      </c>
      <c r="Z1248" s="25" t="str">
        <f t="shared" si="182"/>
        <v/>
      </c>
      <c r="AA1248" s="25" t="str">
        <f t="shared" ca="1" si="183"/>
        <v/>
      </c>
      <c r="AB1248" s="52"/>
    </row>
    <row r="1249" spans="1:28" x14ac:dyDescent="0.25">
      <c r="A1249" s="12">
        <v>1243</v>
      </c>
      <c r="B1249" s="26"/>
      <c r="C1249" s="27"/>
      <c r="D1249" s="28"/>
      <c r="E1249" s="29"/>
      <c r="F1249" s="30"/>
      <c r="G1249" s="31"/>
      <c r="H1249" s="31"/>
      <c r="I1249" s="19">
        <f t="shared" si="178"/>
        <v>0</v>
      </c>
      <c r="J1249" s="20">
        <f t="shared" si="184"/>
        <v>0</v>
      </c>
      <c r="K1249" s="30"/>
      <c r="L1249" s="32"/>
      <c r="M1249" s="33"/>
      <c r="N1249" s="55" t="str">
        <f t="shared" si="186"/>
        <v/>
      </c>
      <c r="O1249" s="34"/>
      <c r="P1249" s="35"/>
      <c r="Q1249" s="36"/>
      <c r="R1249" s="37"/>
      <c r="S1249" s="37"/>
      <c r="T1249" s="21">
        <f t="shared" si="179"/>
        <v>0</v>
      </c>
      <c r="U1249" s="22">
        <f t="shared" si="185"/>
        <v>0</v>
      </c>
      <c r="V1249" s="117"/>
      <c r="W1249" s="118"/>
      <c r="X1249" s="23">
        <f t="shared" si="180"/>
        <v>0</v>
      </c>
      <c r="Y1249" s="24" t="e">
        <f t="shared" si="181"/>
        <v>#DIV/0!</v>
      </c>
      <c r="Z1249" s="25" t="str">
        <f t="shared" si="182"/>
        <v/>
      </c>
      <c r="AA1249" s="25" t="str">
        <f t="shared" ca="1" si="183"/>
        <v/>
      </c>
      <c r="AB1249" s="52"/>
    </row>
    <row r="1250" spans="1:28" x14ac:dyDescent="0.25">
      <c r="A1250" s="12">
        <v>1244</v>
      </c>
      <c r="B1250" s="26"/>
      <c r="C1250" s="27"/>
      <c r="D1250" s="28"/>
      <c r="E1250" s="29"/>
      <c r="F1250" s="30"/>
      <c r="G1250" s="31"/>
      <c r="H1250" s="31"/>
      <c r="I1250" s="19">
        <f t="shared" si="178"/>
        <v>0</v>
      </c>
      <c r="J1250" s="20">
        <f t="shared" si="184"/>
        <v>0</v>
      </c>
      <c r="K1250" s="30"/>
      <c r="L1250" s="32"/>
      <c r="M1250" s="33"/>
      <c r="N1250" s="55" t="str">
        <f t="shared" si="186"/>
        <v/>
      </c>
      <c r="O1250" s="34"/>
      <c r="P1250" s="35"/>
      <c r="Q1250" s="36"/>
      <c r="R1250" s="37"/>
      <c r="S1250" s="37"/>
      <c r="T1250" s="21">
        <f t="shared" si="179"/>
        <v>0</v>
      </c>
      <c r="U1250" s="22">
        <f t="shared" si="185"/>
        <v>0</v>
      </c>
      <c r="V1250" s="117"/>
      <c r="W1250" s="118"/>
      <c r="X1250" s="23">
        <f t="shared" si="180"/>
        <v>0</v>
      </c>
      <c r="Y1250" s="24" t="e">
        <f t="shared" si="181"/>
        <v>#DIV/0!</v>
      </c>
      <c r="Z1250" s="25" t="str">
        <f t="shared" si="182"/>
        <v/>
      </c>
      <c r="AA1250" s="25" t="str">
        <f t="shared" ca="1" si="183"/>
        <v/>
      </c>
      <c r="AB1250" s="52"/>
    </row>
    <row r="1251" spans="1:28" x14ac:dyDescent="0.25">
      <c r="A1251" s="12">
        <v>1245</v>
      </c>
      <c r="B1251" s="26"/>
      <c r="C1251" s="27"/>
      <c r="D1251" s="28"/>
      <c r="E1251" s="29"/>
      <c r="F1251" s="30"/>
      <c r="G1251" s="31"/>
      <c r="H1251" s="31"/>
      <c r="I1251" s="19">
        <f t="shared" si="178"/>
        <v>0</v>
      </c>
      <c r="J1251" s="20">
        <f t="shared" si="184"/>
        <v>0</v>
      </c>
      <c r="K1251" s="30"/>
      <c r="L1251" s="32"/>
      <c r="M1251" s="33"/>
      <c r="N1251" s="55" t="str">
        <f t="shared" si="186"/>
        <v/>
      </c>
      <c r="O1251" s="34"/>
      <c r="P1251" s="35"/>
      <c r="Q1251" s="36"/>
      <c r="R1251" s="37"/>
      <c r="S1251" s="37"/>
      <c r="T1251" s="21">
        <f t="shared" si="179"/>
        <v>0</v>
      </c>
      <c r="U1251" s="22">
        <f t="shared" si="185"/>
        <v>0</v>
      </c>
      <c r="V1251" s="117"/>
      <c r="W1251" s="118"/>
      <c r="X1251" s="23">
        <f t="shared" si="180"/>
        <v>0</v>
      </c>
      <c r="Y1251" s="24" t="e">
        <f t="shared" si="181"/>
        <v>#DIV/0!</v>
      </c>
      <c r="Z1251" s="25" t="str">
        <f t="shared" si="182"/>
        <v/>
      </c>
      <c r="AA1251" s="25" t="str">
        <f t="shared" ca="1" si="183"/>
        <v/>
      </c>
      <c r="AB1251" s="52"/>
    </row>
    <row r="1252" spans="1:28" x14ac:dyDescent="0.25">
      <c r="A1252" s="12">
        <v>1246</v>
      </c>
      <c r="B1252" s="26"/>
      <c r="C1252" s="27"/>
      <c r="D1252" s="28"/>
      <c r="E1252" s="29"/>
      <c r="F1252" s="30"/>
      <c r="G1252" s="31"/>
      <c r="H1252" s="31"/>
      <c r="I1252" s="19">
        <f t="shared" si="178"/>
        <v>0</v>
      </c>
      <c r="J1252" s="20">
        <f t="shared" si="184"/>
        <v>0</v>
      </c>
      <c r="K1252" s="30"/>
      <c r="L1252" s="32"/>
      <c r="M1252" s="33"/>
      <c r="N1252" s="55" t="str">
        <f t="shared" si="186"/>
        <v/>
      </c>
      <c r="O1252" s="34"/>
      <c r="P1252" s="35"/>
      <c r="Q1252" s="36"/>
      <c r="R1252" s="37"/>
      <c r="S1252" s="37"/>
      <c r="T1252" s="21">
        <f t="shared" si="179"/>
        <v>0</v>
      </c>
      <c r="U1252" s="22">
        <f t="shared" si="185"/>
        <v>0</v>
      </c>
      <c r="V1252" s="117"/>
      <c r="W1252" s="118"/>
      <c r="X1252" s="23">
        <f t="shared" si="180"/>
        <v>0</v>
      </c>
      <c r="Y1252" s="24" t="e">
        <f t="shared" si="181"/>
        <v>#DIV/0!</v>
      </c>
      <c r="Z1252" s="25" t="str">
        <f t="shared" si="182"/>
        <v/>
      </c>
      <c r="AA1252" s="25" t="str">
        <f t="shared" ca="1" si="183"/>
        <v/>
      </c>
      <c r="AB1252" s="52"/>
    </row>
    <row r="1253" spans="1:28" x14ac:dyDescent="0.25">
      <c r="A1253" s="12">
        <v>1247</v>
      </c>
      <c r="B1253" s="26"/>
      <c r="C1253" s="27"/>
      <c r="D1253" s="28"/>
      <c r="E1253" s="29"/>
      <c r="F1253" s="30"/>
      <c r="G1253" s="31"/>
      <c r="H1253" s="31"/>
      <c r="I1253" s="19">
        <f t="shared" si="178"/>
        <v>0</v>
      </c>
      <c r="J1253" s="20">
        <f t="shared" si="184"/>
        <v>0</v>
      </c>
      <c r="K1253" s="30"/>
      <c r="L1253" s="32"/>
      <c r="M1253" s="33"/>
      <c r="N1253" s="55" t="str">
        <f t="shared" si="186"/>
        <v/>
      </c>
      <c r="O1253" s="34"/>
      <c r="P1253" s="35"/>
      <c r="Q1253" s="36"/>
      <c r="R1253" s="37"/>
      <c r="S1253" s="37"/>
      <c r="T1253" s="21">
        <f t="shared" si="179"/>
        <v>0</v>
      </c>
      <c r="U1253" s="22">
        <f t="shared" si="185"/>
        <v>0</v>
      </c>
      <c r="V1253" s="117"/>
      <c r="W1253" s="118"/>
      <c r="X1253" s="23">
        <f t="shared" si="180"/>
        <v>0</v>
      </c>
      <c r="Y1253" s="24" t="e">
        <f t="shared" si="181"/>
        <v>#DIV/0!</v>
      </c>
      <c r="Z1253" s="25" t="str">
        <f t="shared" si="182"/>
        <v/>
      </c>
      <c r="AA1253" s="25" t="str">
        <f t="shared" ca="1" si="183"/>
        <v/>
      </c>
      <c r="AB1253" s="52"/>
    </row>
    <row r="1254" spans="1:28" x14ac:dyDescent="0.25">
      <c r="A1254" s="12">
        <v>1248</v>
      </c>
      <c r="B1254" s="26"/>
      <c r="C1254" s="27"/>
      <c r="D1254" s="28"/>
      <c r="E1254" s="29"/>
      <c r="F1254" s="30"/>
      <c r="G1254" s="31"/>
      <c r="H1254" s="31"/>
      <c r="I1254" s="19">
        <f t="shared" si="178"/>
        <v>0</v>
      </c>
      <c r="J1254" s="20">
        <f t="shared" si="184"/>
        <v>0</v>
      </c>
      <c r="K1254" s="30"/>
      <c r="L1254" s="32"/>
      <c r="M1254" s="33"/>
      <c r="N1254" s="55" t="str">
        <f t="shared" si="186"/>
        <v/>
      </c>
      <c r="O1254" s="34"/>
      <c r="P1254" s="35"/>
      <c r="Q1254" s="36"/>
      <c r="R1254" s="37"/>
      <c r="S1254" s="37"/>
      <c r="T1254" s="21">
        <f t="shared" si="179"/>
        <v>0</v>
      </c>
      <c r="U1254" s="22">
        <f t="shared" si="185"/>
        <v>0</v>
      </c>
      <c r="V1254" s="117"/>
      <c r="W1254" s="118"/>
      <c r="X1254" s="23">
        <f t="shared" si="180"/>
        <v>0</v>
      </c>
      <c r="Y1254" s="24" t="e">
        <f t="shared" si="181"/>
        <v>#DIV/0!</v>
      </c>
      <c r="Z1254" s="25" t="str">
        <f t="shared" si="182"/>
        <v/>
      </c>
      <c r="AA1254" s="25" t="str">
        <f t="shared" ca="1" si="183"/>
        <v/>
      </c>
      <c r="AB1254" s="52"/>
    </row>
    <row r="1255" spans="1:28" x14ac:dyDescent="0.25">
      <c r="A1255" s="12">
        <v>1249</v>
      </c>
      <c r="B1255" s="26"/>
      <c r="C1255" s="27"/>
      <c r="D1255" s="28"/>
      <c r="E1255" s="29"/>
      <c r="F1255" s="30"/>
      <c r="G1255" s="31"/>
      <c r="H1255" s="31"/>
      <c r="I1255" s="19">
        <f t="shared" si="178"/>
        <v>0</v>
      </c>
      <c r="J1255" s="20">
        <f t="shared" si="184"/>
        <v>0</v>
      </c>
      <c r="K1255" s="30"/>
      <c r="L1255" s="32"/>
      <c r="M1255" s="33"/>
      <c r="N1255" s="55" t="str">
        <f t="shared" si="186"/>
        <v/>
      </c>
      <c r="O1255" s="34"/>
      <c r="P1255" s="35"/>
      <c r="Q1255" s="36"/>
      <c r="R1255" s="37"/>
      <c r="S1255" s="37"/>
      <c r="T1255" s="21">
        <f t="shared" si="179"/>
        <v>0</v>
      </c>
      <c r="U1255" s="22">
        <f t="shared" si="185"/>
        <v>0</v>
      </c>
      <c r="V1255" s="117"/>
      <c r="W1255" s="118"/>
      <c r="X1255" s="23">
        <f t="shared" si="180"/>
        <v>0</v>
      </c>
      <c r="Y1255" s="24" t="e">
        <f t="shared" si="181"/>
        <v>#DIV/0!</v>
      </c>
      <c r="Z1255" s="25" t="str">
        <f t="shared" si="182"/>
        <v/>
      </c>
      <c r="AA1255" s="25" t="str">
        <f t="shared" ca="1" si="183"/>
        <v/>
      </c>
      <c r="AB1255" s="52"/>
    </row>
    <row r="1256" spans="1:28" x14ac:dyDescent="0.25">
      <c r="A1256" s="12">
        <v>1250</v>
      </c>
      <c r="B1256" s="26"/>
      <c r="C1256" s="27"/>
      <c r="D1256" s="28"/>
      <c r="E1256" s="29"/>
      <c r="F1256" s="30"/>
      <c r="G1256" s="31"/>
      <c r="H1256" s="31"/>
      <c r="I1256" s="19">
        <f t="shared" si="178"/>
        <v>0</v>
      </c>
      <c r="J1256" s="20">
        <f t="shared" si="184"/>
        <v>0</v>
      </c>
      <c r="K1256" s="30"/>
      <c r="L1256" s="32"/>
      <c r="M1256" s="33"/>
      <c r="N1256" s="55" t="str">
        <f t="shared" si="186"/>
        <v/>
      </c>
      <c r="O1256" s="34"/>
      <c r="P1256" s="35"/>
      <c r="Q1256" s="36"/>
      <c r="R1256" s="37"/>
      <c r="S1256" s="37"/>
      <c r="T1256" s="21">
        <f t="shared" si="179"/>
        <v>0</v>
      </c>
      <c r="U1256" s="22">
        <f t="shared" si="185"/>
        <v>0</v>
      </c>
      <c r="V1256" s="117"/>
      <c r="W1256" s="118"/>
      <c r="X1256" s="23">
        <f t="shared" si="180"/>
        <v>0</v>
      </c>
      <c r="Y1256" s="24" t="e">
        <f t="shared" si="181"/>
        <v>#DIV/0!</v>
      </c>
      <c r="Z1256" s="25" t="str">
        <f t="shared" si="182"/>
        <v/>
      </c>
      <c r="AA1256" s="25" t="str">
        <f t="shared" ca="1" si="183"/>
        <v/>
      </c>
      <c r="AB1256" s="52"/>
    </row>
    <row r="1257" spans="1:28" x14ac:dyDescent="0.25">
      <c r="A1257" s="12">
        <v>1251</v>
      </c>
      <c r="B1257" s="26"/>
      <c r="C1257" s="27"/>
      <c r="D1257" s="28"/>
      <c r="E1257" s="29"/>
      <c r="F1257" s="30"/>
      <c r="G1257" s="31"/>
      <c r="H1257" s="31"/>
      <c r="I1257" s="19">
        <f t="shared" si="178"/>
        <v>0</v>
      </c>
      <c r="J1257" s="20">
        <f t="shared" si="184"/>
        <v>0</v>
      </c>
      <c r="K1257" s="30"/>
      <c r="L1257" s="32"/>
      <c r="M1257" s="33"/>
      <c r="N1257" s="55" t="str">
        <f t="shared" si="186"/>
        <v/>
      </c>
      <c r="O1257" s="34"/>
      <c r="P1257" s="35"/>
      <c r="Q1257" s="36"/>
      <c r="R1257" s="37"/>
      <c r="S1257" s="37"/>
      <c r="T1257" s="21">
        <f t="shared" si="179"/>
        <v>0</v>
      </c>
      <c r="U1257" s="22">
        <f t="shared" si="185"/>
        <v>0</v>
      </c>
      <c r="V1257" s="117"/>
      <c r="W1257" s="118"/>
      <c r="X1257" s="23">
        <f t="shared" si="180"/>
        <v>0</v>
      </c>
      <c r="Y1257" s="24" t="e">
        <f t="shared" si="181"/>
        <v>#DIV/0!</v>
      </c>
      <c r="Z1257" s="25" t="str">
        <f t="shared" si="182"/>
        <v/>
      </c>
      <c r="AA1257" s="25" t="str">
        <f t="shared" ca="1" si="183"/>
        <v/>
      </c>
      <c r="AB1257" s="52"/>
    </row>
    <row r="1258" spans="1:28" x14ac:dyDescent="0.25">
      <c r="A1258" s="12">
        <v>1252</v>
      </c>
      <c r="B1258" s="26"/>
      <c r="C1258" s="27"/>
      <c r="D1258" s="28"/>
      <c r="E1258" s="29"/>
      <c r="F1258" s="30"/>
      <c r="G1258" s="31"/>
      <c r="H1258" s="31"/>
      <c r="I1258" s="19">
        <f t="shared" si="178"/>
        <v>0</v>
      </c>
      <c r="J1258" s="20">
        <f t="shared" si="184"/>
        <v>0</v>
      </c>
      <c r="K1258" s="30"/>
      <c r="L1258" s="32"/>
      <c r="M1258" s="33"/>
      <c r="N1258" s="55" t="str">
        <f t="shared" si="186"/>
        <v/>
      </c>
      <c r="O1258" s="34"/>
      <c r="P1258" s="35"/>
      <c r="Q1258" s="36"/>
      <c r="R1258" s="37"/>
      <c r="S1258" s="37"/>
      <c r="T1258" s="21">
        <f t="shared" si="179"/>
        <v>0</v>
      </c>
      <c r="U1258" s="22">
        <f t="shared" si="185"/>
        <v>0</v>
      </c>
      <c r="V1258" s="117"/>
      <c r="W1258" s="118"/>
      <c r="X1258" s="23">
        <f t="shared" si="180"/>
        <v>0</v>
      </c>
      <c r="Y1258" s="24" t="e">
        <f t="shared" si="181"/>
        <v>#DIV/0!</v>
      </c>
      <c r="Z1258" s="25" t="str">
        <f t="shared" si="182"/>
        <v/>
      </c>
      <c r="AA1258" s="25" t="str">
        <f t="shared" ca="1" si="183"/>
        <v/>
      </c>
      <c r="AB1258" s="52"/>
    </row>
    <row r="1259" spans="1:28" x14ac:dyDescent="0.25">
      <c r="A1259" s="12">
        <v>1253</v>
      </c>
      <c r="B1259" s="26"/>
      <c r="C1259" s="27"/>
      <c r="D1259" s="28"/>
      <c r="E1259" s="29"/>
      <c r="F1259" s="30"/>
      <c r="G1259" s="31"/>
      <c r="H1259" s="31"/>
      <c r="I1259" s="19">
        <f t="shared" si="178"/>
        <v>0</v>
      </c>
      <c r="J1259" s="20">
        <f t="shared" si="184"/>
        <v>0</v>
      </c>
      <c r="K1259" s="30"/>
      <c r="L1259" s="32"/>
      <c r="M1259" s="33"/>
      <c r="N1259" s="55" t="str">
        <f t="shared" si="186"/>
        <v/>
      </c>
      <c r="O1259" s="34"/>
      <c r="P1259" s="35"/>
      <c r="Q1259" s="36"/>
      <c r="R1259" s="37"/>
      <c r="S1259" s="37"/>
      <c r="T1259" s="21">
        <f t="shared" si="179"/>
        <v>0</v>
      </c>
      <c r="U1259" s="22">
        <f t="shared" si="185"/>
        <v>0</v>
      </c>
      <c r="V1259" s="117"/>
      <c r="W1259" s="118"/>
      <c r="X1259" s="23">
        <f t="shared" si="180"/>
        <v>0</v>
      </c>
      <c r="Y1259" s="24" t="e">
        <f t="shared" si="181"/>
        <v>#DIV/0!</v>
      </c>
      <c r="Z1259" s="25" t="str">
        <f t="shared" si="182"/>
        <v/>
      </c>
      <c r="AA1259" s="25" t="str">
        <f t="shared" ca="1" si="183"/>
        <v/>
      </c>
      <c r="AB1259" s="52"/>
    </row>
    <row r="1260" spans="1:28" x14ac:dyDescent="0.25">
      <c r="A1260" s="12">
        <v>1254</v>
      </c>
      <c r="B1260" s="26"/>
      <c r="C1260" s="27"/>
      <c r="D1260" s="28"/>
      <c r="E1260" s="29"/>
      <c r="F1260" s="30"/>
      <c r="G1260" s="31"/>
      <c r="H1260" s="31"/>
      <c r="I1260" s="19">
        <f t="shared" si="178"/>
        <v>0</v>
      </c>
      <c r="J1260" s="20">
        <f t="shared" si="184"/>
        <v>0</v>
      </c>
      <c r="K1260" s="30"/>
      <c r="L1260" s="32"/>
      <c r="M1260" s="33"/>
      <c r="N1260" s="55" t="str">
        <f t="shared" si="186"/>
        <v/>
      </c>
      <c r="O1260" s="34"/>
      <c r="P1260" s="35"/>
      <c r="Q1260" s="36"/>
      <c r="R1260" s="37"/>
      <c r="S1260" s="37"/>
      <c r="T1260" s="21">
        <f t="shared" si="179"/>
        <v>0</v>
      </c>
      <c r="U1260" s="22">
        <f t="shared" si="185"/>
        <v>0</v>
      </c>
      <c r="V1260" s="117"/>
      <c r="W1260" s="118"/>
      <c r="X1260" s="23">
        <f t="shared" si="180"/>
        <v>0</v>
      </c>
      <c r="Y1260" s="24" t="e">
        <f t="shared" si="181"/>
        <v>#DIV/0!</v>
      </c>
      <c r="Z1260" s="25" t="str">
        <f t="shared" si="182"/>
        <v/>
      </c>
      <c r="AA1260" s="25" t="str">
        <f t="shared" ca="1" si="183"/>
        <v/>
      </c>
      <c r="AB1260" s="52"/>
    </row>
    <row r="1261" spans="1:28" x14ac:dyDescent="0.25">
      <c r="A1261" s="12">
        <v>1255</v>
      </c>
      <c r="B1261" s="26"/>
      <c r="C1261" s="27"/>
      <c r="D1261" s="28"/>
      <c r="E1261" s="29"/>
      <c r="F1261" s="30"/>
      <c r="G1261" s="31"/>
      <c r="H1261" s="31"/>
      <c r="I1261" s="19">
        <f t="shared" si="178"/>
        <v>0</v>
      </c>
      <c r="J1261" s="20">
        <f t="shared" si="184"/>
        <v>0</v>
      </c>
      <c r="K1261" s="30"/>
      <c r="L1261" s="32"/>
      <c r="M1261" s="33"/>
      <c r="N1261" s="55" t="str">
        <f t="shared" si="186"/>
        <v/>
      </c>
      <c r="O1261" s="34"/>
      <c r="P1261" s="35"/>
      <c r="Q1261" s="36"/>
      <c r="R1261" s="37"/>
      <c r="S1261" s="37"/>
      <c r="T1261" s="21">
        <f t="shared" si="179"/>
        <v>0</v>
      </c>
      <c r="U1261" s="22">
        <f t="shared" si="185"/>
        <v>0</v>
      </c>
      <c r="V1261" s="117"/>
      <c r="W1261" s="118"/>
      <c r="X1261" s="23">
        <f t="shared" si="180"/>
        <v>0</v>
      </c>
      <c r="Y1261" s="24" t="e">
        <f t="shared" si="181"/>
        <v>#DIV/0!</v>
      </c>
      <c r="Z1261" s="25" t="str">
        <f t="shared" si="182"/>
        <v/>
      </c>
      <c r="AA1261" s="25" t="str">
        <f t="shared" ca="1" si="183"/>
        <v/>
      </c>
      <c r="AB1261" s="52"/>
    </row>
    <row r="1262" spans="1:28" x14ac:dyDescent="0.25">
      <c r="A1262" s="12">
        <v>1256</v>
      </c>
      <c r="B1262" s="26"/>
      <c r="C1262" s="27"/>
      <c r="D1262" s="28"/>
      <c r="E1262" s="29"/>
      <c r="F1262" s="30"/>
      <c r="G1262" s="31"/>
      <c r="H1262" s="31"/>
      <c r="I1262" s="19">
        <f t="shared" si="178"/>
        <v>0</v>
      </c>
      <c r="J1262" s="20">
        <f t="shared" si="184"/>
        <v>0</v>
      </c>
      <c r="K1262" s="30"/>
      <c r="L1262" s="32"/>
      <c r="M1262" s="33"/>
      <c r="N1262" s="55" t="str">
        <f t="shared" si="186"/>
        <v/>
      </c>
      <c r="O1262" s="34"/>
      <c r="P1262" s="35"/>
      <c r="Q1262" s="36"/>
      <c r="R1262" s="37"/>
      <c r="S1262" s="37"/>
      <c r="T1262" s="21">
        <f t="shared" si="179"/>
        <v>0</v>
      </c>
      <c r="U1262" s="22">
        <f t="shared" si="185"/>
        <v>0</v>
      </c>
      <c r="V1262" s="117"/>
      <c r="W1262" s="118"/>
      <c r="X1262" s="23">
        <f t="shared" si="180"/>
        <v>0</v>
      </c>
      <c r="Y1262" s="24" t="e">
        <f t="shared" si="181"/>
        <v>#DIV/0!</v>
      </c>
      <c r="Z1262" s="25" t="str">
        <f t="shared" si="182"/>
        <v/>
      </c>
      <c r="AA1262" s="25" t="str">
        <f t="shared" ca="1" si="183"/>
        <v/>
      </c>
      <c r="AB1262" s="52"/>
    </row>
    <row r="1263" spans="1:28" x14ac:dyDescent="0.25">
      <c r="A1263" s="12">
        <v>1257</v>
      </c>
      <c r="B1263" s="26"/>
      <c r="C1263" s="27"/>
      <c r="D1263" s="28"/>
      <c r="E1263" s="29"/>
      <c r="F1263" s="30"/>
      <c r="G1263" s="31"/>
      <c r="H1263" s="31"/>
      <c r="I1263" s="19">
        <f t="shared" si="178"/>
        <v>0</v>
      </c>
      <c r="J1263" s="20">
        <f t="shared" si="184"/>
        <v>0</v>
      </c>
      <c r="K1263" s="30"/>
      <c r="L1263" s="32"/>
      <c r="M1263" s="33"/>
      <c r="N1263" s="55" t="str">
        <f t="shared" si="186"/>
        <v/>
      </c>
      <c r="O1263" s="34"/>
      <c r="P1263" s="35"/>
      <c r="Q1263" s="36"/>
      <c r="R1263" s="37"/>
      <c r="S1263" s="37"/>
      <c r="T1263" s="21">
        <f t="shared" si="179"/>
        <v>0</v>
      </c>
      <c r="U1263" s="22">
        <f t="shared" si="185"/>
        <v>0</v>
      </c>
      <c r="V1263" s="117"/>
      <c r="W1263" s="118"/>
      <c r="X1263" s="23">
        <f t="shared" si="180"/>
        <v>0</v>
      </c>
      <c r="Y1263" s="24" t="e">
        <f t="shared" si="181"/>
        <v>#DIV/0!</v>
      </c>
      <c r="Z1263" s="25" t="str">
        <f t="shared" si="182"/>
        <v/>
      </c>
      <c r="AA1263" s="25" t="str">
        <f t="shared" ca="1" si="183"/>
        <v/>
      </c>
      <c r="AB1263" s="52"/>
    </row>
    <row r="1264" spans="1:28" x14ac:dyDescent="0.25">
      <c r="A1264" s="12">
        <v>1258</v>
      </c>
      <c r="B1264" s="26"/>
      <c r="C1264" s="27"/>
      <c r="D1264" s="28"/>
      <c r="E1264" s="29"/>
      <c r="F1264" s="30"/>
      <c r="G1264" s="31"/>
      <c r="H1264" s="31"/>
      <c r="I1264" s="19">
        <f t="shared" si="178"/>
        <v>0</v>
      </c>
      <c r="J1264" s="20">
        <f t="shared" si="184"/>
        <v>0</v>
      </c>
      <c r="K1264" s="30"/>
      <c r="L1264" s="32"/>
      <c r="M1264" s="33"/>
      <c r="N1264" s="55" t="str">
        <f t="shared" si="186"/>
        <v/>
      </c>
      <c r="O1264" s="34"/>
      <c r="P1264" s="35"/>
      <c r="Q1264" s="36"/>
      <c r="R1264" s="37"/>
      <c r="S1264" s="37"/>
      <c r="T1264" s="21">
        <f t="shared" si="179"/>
        <v>0</v>
      </c>
      <c r="U1264" s="22">
        <f t="shared" si="185"/>
        <v>0</v>
      </c>
      <c r="V1264" s="117"/>
      <c r="W1264" s="118"/>
      <c r="X1264" s="23">
        <f t="shared" si="180"/>
        <v>0</v>
      </c>
      <c r="Y1264" s="24" t="e">
        <f t="shared" si="181"/>
        <v>#DIV/0!</v>
      </c>
      <c r="Z1264" s="25" t="str">
        <f t="shared" si="182"/>
        <v/>
      </c>
      <c r="AA1264" s="25" t="str">
        <f t="shared" ca="1" si="183"/>
        <v/>
      </c>
      <c r="AB1264" s="52"/>
    </row>
    <row r="1265" spans="1:28" x14ac:dyDescent="0.25">
      <c r="A1265" s="12">
        <v>1259</v>
      </c>
      <c r="B1265" s="26"/>
      <c r="C1265" s="27"/>
      <c r="D1265" s="28"/>
      <c r="E1265" s="29"/>
      <c r="F1265" s="30"/>
      <c r="G1265" s="31"/>
      <c r="H1265" s="31"/>
      <c r="I1265" s="19">
        <f t="shared" si="178"/>
        <v>0</v>
      </c>
      <c r="J1265" s="20">
        <f t="shared" si="184"/>
        <v>0</v>
      </c>
      <c r="K1265" s="30"/>
      <c r="L1265" s="32"/>
      <c r="M1265" s="33"/>
      <c r="N1265" s="55" t="str">
        <f t="shared" si="186"/>
        <v/>
      </c>
      <c r="O1265" s="34"/>
      <c r="P1265" s="35"/>
      <c r="Q1265" s="36"/>
      <c r="R1265" s="37"/>
      <c r="S1265" s="37"/>
      <c r="T1265" s="21">
        <f t="shared" si="179"/>
        <v>0</v>
      </c>
      <c r="U1265" s="22">
        <f t="shared" si="185"/>
        <v>0</v>
      </c>
      <c r="V1265" s="117"/>
      <c r="W1265" s="118"/>
      <c r="X1265" s="23">
        <f t="shared" si="180"/>
        <v>0</v>
      </c>
      <c r="Y1265" s="24" t="e">
        <f t="shared" si="181"/>
        <v>#DIV/0!</v>
      </c>
      <c r="Z1265" s="25" t="str">
        <f t="shared" si="182"/>
        <v/>
      </c>
      <c r="AA1265" s="25" t="str">
        <f t="shared" ca="1" si="183"/>
        <v/>
      </c>
      <c r="AB1265" s="52"/>
    </row>
    <row r="1266" spans="1:28" x14ac:dyDescent="0.25">
      <c r="A1266" s="12">
        <v>1260</v>
      </c>
      <c r="B1266" s="26"/>
      <c r="C1266" s="27"/>
      <c r="D1266" s="28"/>
      <c r="E1266" s="29"/>
      <c r="F1266" s="30"/>
      <c r="G1266" s="31"/>
      <c r="H1266" s="31"/>
      <c r="I1266" s="19">
        <f t="shared" si="178"/>
        <v>0</v>
      </c>
      <c r="J1266" s="20">
        <f t="shared" si="184"/>
        <v>0</v>
      </c>
      <c r="K1266" s="30"/>
      <c r="L1266" s="32"/>
      <c r="M1266" s="33"/>
      <c r="N1266" s="55" t="str">
        <f t="shared" si="186"/>
        <v/>
      </c>
      <c r="O1266" s="34"/>
      <c r="P1266" s="35"/>
      <c r="Q1266" s="36"/>
      <c r="R1266" s="37"/>
      <c r="S1266" s="37"/>
      <c r="T1266" s="21">
        <f t="shared" si="179"/>
        <v>0</v>
      </c>
      <c r="U1266" s="22">
        <f t="shared" si="185"/>
        <v>0</v>
      </c>
      <c r="V1266" s="117"/>
      <c r="W1266" s="118"/>
      <c r="X1266" s="23">
        <f t="shared" si="180"/>
        <v>0</v>
      </c>
      <c r="Y1266" s="24" t="e">
        <f t="shared" si="181"/>
        <v>#DIV/0!</v>
      </c>
      <c r="Z1266" s="25" t="str">
        <f t="shared" si="182"/>
        <v/>
      </c>
      <c r="AA1266" s="25" t="str">
        <f t="shared" ca="1" si="183"/>
        <v/>
      </c>
      <c r="AB1266" s="52"/>
    </row>
    <row r="1267" spans="1:28" x14ac:dyDescent="0.25">
      <c r="A1267" s="12">
        <v>1261</v>
      </c>
      <c r="B1267" s="26"/>
      <c r="C1267" s="27"/>
      <c r="D1267" s="28"/>
      <c r="E1267" s="29"/>
      <c r="F1267" s="30"/>
      <c r="G1267" s="31"/>
      <c r="H1267" s="31"/>
      <c r="I1267" s="19">
        <f t="shared" si="178"/>
        <v>0</v>
      </c>
      <c r="J1267" s="20">
        <f t="shared" si="184"/>
        <v>0</v>
      </c>
      <c r="K1267" s="30"/>
      <c r="L1267" s="32"/>
      <c r="M1267" s="33"/>
      <c r="N1267" s="55" t="str">
        <f t="shared" si="186"/>
        <v/>
      </c>
      <c r="O1267" s="34"/>
      <c r="P1267" s="35"/>
      <c r="Q1267" s="36"/>
      <c r="R1267" s="37"/>
      <c r="S1267" s="37"/>
      <c r="T1267" s="21">
        <f t="shared" si="179"/>
        <v>0</v>
      </c>
      <c r="U1267" s="22">
        <f t="shared" si="185"/>
        <v>0</v>
      </c>
      <c r="V1267" s="117"/>
      <c r="W1267" s="118"/>
      <c r="X1267" s="23">
        <f t="shared" si="180"/>
        <v>0</v>
      </c>
      <c r="Y1267" s="24" t="e">
        <f t="shared" si="181"/>
        <v>#DIV/0!</v>
      </c>
      <c r="Z1267" s="25" t="str">
        <f t="shared" si="182"/>
        <v/>
      </c>
      <c r="AA1267" s="25" t="str">
        <f t="shared" ca="1" si="183"/>
        <v/>
      </c>
      <c r="AB1267" s="52"/>
    </row>
    <row r="1268" spans="1:28" x14ac:dyDescent="0.25">
      <c r="A1268" s="12">
        <v>1262</v>
      </c>
      <c r="B1268" s="26"/>
      <c r="C1268" s="27"/>
      <c r="D1268" s="28"/>
      <c r="E1268" s="29"/>
      <c r="F1268" s="30"/>
      <c r="G1268" s="31"/>
      <c r="H1268" s="31"/>
      <c r="I1268" s="19">
        <f t="shared" si="178"/>
        <v>0</v>
      </c>
      <c r="J1268" s="20">
        <f t="shared" si="184"/>
        <v>0</v>
      </c>
      <c r="K1268" s="30"/>
      <c r="L1268" s="32"/>
      <c r="M1268" s="33"/>
      <c r="N1268" s="55" t="str">
        <f t="shared" si="186"/>
        <v/>
      </c>
      <c r="O1268" s="34"/>
      <c r="P1268" s="35"/>
      <c r="Q1268" s="36"/>
      <c r="R1268" s="37"/>
      <c r="S1268" s="37"/>
      <c r="T1268" s="21">
        <f t="shared" si="179"/>
        <v>0</v>
      </c>
      <c r="U1268" s="22">
        <f t="shared" si="185"/>
        <v>0</v>
      </c>
      <c r="V1268" s="117"/>
      <c r="W1268" s="118"/>
      <c r="X1268" s="23">
        <f t="shared" si="180"/>
        <v>0</v>
      </c>
      <c r="Y1268" s="24" t="e">
        <f t="shared" si="181"/>
        <v>#DIV/0!</v>
      </c>
      <c r="Z1268" s="25" t="str">
        <f t="shared" si="182"/>
        <v/>
      </c>
      <c r="AA1268" s="25" t="str">
        <f t="shared" ca="1" si="183"/>
        <v/>
      </c>
      <c r="AB1268" s="52"/>
    </row>
    <row r="1269" spans="1:28" x14ac:dyDescent="0.25">
      <c r="A1269" s="12">
        <v>1263</v>
      </c>
      <c r="B1269" s="26"/>
      <c r="C1269" s="27"/>
      <c r="D1269" s="28"/>
      <c r="E1269" s="29"/>
      <c r="F1269" s="30"/>
      <c r="G1269" s="31"/>
      <c r="H1269" s="31"/>
      <c r="I1269" s="19">
        <f t="shared" si="178"/>
        <v>0</v>
      </c>
      <c r="J1269" s="20">
        <f t="shared" si="184"/>
        <v>0</v>
      </c>
      <c r="K1269" s="30"/>
      <c r="L1269" s="32"/>
      <c r="M1269" s="33"/>
      <c r="N1269" s="55" t="str">
        <f t="shared" si="186"/>
        <v/>
      </c>
      <c r="O1269" s="34"/>
      <c r="P1269" s="35"/>
      <c r="Q1269" s="36"/>
      <c r="R1269" s="37"/>
      <c r="S1269" s="37"/>
      <c r="T1269" s="21">
        <f t="shared" si="179"/>
        <v>0</v>
      </c>
      <c r="U1269" s="22">
        <f t="shared" si="185"/>
        <v>0</v>
      </c>
      <c r="V1269" s="117"/>
      <c r="W1269" s="118"/>
      <c r="X1269" s="23">
        <f t="shared" si="180"/>
        <v>0</v>
      </c>
      <c r="Y1269" s="24" t="e">
        <f t="shared" si="181"/>
        <v>#DIV/0!</v>
      </c>
      <c r="Z1269" s="25" t="str">
        <f t="shared" si="182"/>
        <v/>
      </c>
      <c r="AA1269" s="25" t="str">
        <f t="shared" ca="1" si="183"/>
        <v/>
      </c>
      <c r="AB1269" s="52"/>
    </row>
    <row r="1270" spans="1:28" x14ac:dyDescent="0.25">
      <c r="A1270" s="12">
        <v>1264</v>
      </c>
      <c r="B1270" s="26"/>
      <c r="C1270" s="27"/>
      <c r="D1270" s="28"/>
      <c r="E1270" s="29"/>
      <c r="F1270" s="30"/>
      <c r="G1270" s="31"/>
      <c r="H1270" s="31"/>
      <c r="I1270" s="19">
        <f t="shared" si="178"/>
        <v>0</v>
      </c>
      <c r="J1270" s="20">
        <f t="shared" si="184"/>
        <v>0</v>
      </c>
      <c r="K1270" s="30"/>
      <c r="L1270" s="32"/>
      <c r="M1270" s="33"/>
      <c r="N1270" s="55" t="str">
        <f t="shared" si="186"/>
        <v/>
      </c>
      <c r="O1270" s="34"/>
      <c r="P1270" s="35"/>
      <c r="Q1270" s="36"/>
      <c r="R1270" s="37"/>
      <c r="S1270" s="37"/>
      <c r="T1270" s="21">
        <f t="shared" si="179"/>
        <v>0</v>
      </c>
      <c r="U1270" s="22">
        <f t="shared" si="185"/>
        <v>0</v>
      </c>
      <c r="V1270" s="117"/>
      <c r="W1270" s="118"/>
      <c r="X1270" s="23">
        <f t="shared" si="180"/>
        <v>0</v>
      </c>
      <c r="Y1270" s="24" t="e">
        <f t="shared" si="181"/>
        <v>#DIV/0!</v>
      </c>
      <c r="Z1270" s="25" t="str">
        <f t="shared" si="182"/>
        <v/>
      </c>
      <c r="AA1270" s="25" t="str">
        <f t="shared" ca="1" si="183"/>
        <v/>
      </c>
      <c r="AB1270" s="52"/>
    </row>
    <row r="1271" spans="1:28" x14ac:dyDescent="0.25">
      <c r="A1271" s="12">
        <v>1265</v>
      </c>
      <c r="B1271" s="26"/>
      <c r="C1271" s="27"/>
      <c r="D1271" s="28"/>
      <c r="E1271" s="29"/>
      <c r="F1271" s="30"/>
      <c r="G1271" s="31"/>
      <c r="H1271" s="31"/>
      <c r="I1271" s="19">
        <f t="shared" si="178"/>
        <v>0</v>
      </c>
      <c r="J1271" s="20">
        <f t="shared" si="184"/>
        <v>0</v>
      </c>
      <c r="K1271" s="30"/>
      <c r="L1271" s="32"/>
      <c r="M1271" s="33"/>
      <c r="N1271" s="55" t="str">
        <f t="shared" si="186"/>
        <v/>
      </c>
      <c r="O1271" s="34"/>
      <c r="P1271" s="35"/>
      <c r="Q1271" s="36"/>
      <c r="R1271" s="37"/>
      <c r="S1271" s="37"/>
      <c r="T1271" s="21">
        <f t="shared" si="179"/>
        <v>0</v>
      </c>
      <c r="U1271" s="22">
        <f t="shared" si="185"/>
        <v>0</v>
      </c>
      <c r="V1271" s="117"/>
      <c r="W1271" s="118"/>
      <c r="X1271" s="23">
        <f t="shared" si="180"/>
        <v>0</v>
      </c>
      <c r="Y1271" s="24" t="e">
        <f t="shared" si="181"/>
        <v>#DIV/0!</v>
      </c>
      <c r="Z1271" s="25" t="str">
        <f t="shared" si="182"/>
        <v/>
      </c>
      <c r="AA1271" s="25" t="str">
        <f t="shared" ca="1" si="183"/>
        <v/>
      </c>
      <c r="AB1271" s="52"/>
    </row>
    <row r="1272" spans="1:28" x14ac:dyDescent="0.25">
      <c r="A1272" s="12">
        <v>1266</v>
      </c>
      <c r="B1272" s="26"/>
      <c r="C1272" s="27"/>
      <c r="D1272" s="28"/>
      <c r="E1272" s="29"/>
      <c r="F1272" s="30"/>
      <c r="G1272" s="31"/>
      <c r="H1272" s="31"/>
      <c r="I1272" s="19">
        <f t="shared" si="178"/>
        <v>0</v>
      </c>
      <c r="J1272" s="20">
        <f t="shared" si="184"/>
        <v>0</v>
      </c>
      <c r="K1272" s="30"/>
      <c r="L1272" s="32"/>
      <c r="M1272" s="33"/>
      <c r="N1272" s="55" t="str">
        <f t="shared" si="186"/>
        <v/>
      </c>
      <c r="O1272" s="34"/>
      <c r="P1272" s="35"/>
      <c r="Q1272" s="36"/>
      <c r="R1272" s="37"/>
      <c r="S1272" s="37"/>
      <c r="T1272" s="21">
        <f t="shared" si="179"/>
        <v>0</v>
      </c>
      <c r="U1272" s="22">
        <f t="shared" si="185"/>
        <v>0</v>
      </c>
      <c r="V1272" s="117"/>
      <c r="W1272" s="118"/>
      <c r="X1272" s="23">
        <f t="shared" si="180"/>
        <v>0</v>
      </c>
      <c r="Y1272" s="24" t="e">
        <f t="shared" si="181"/>
        <v>#DIV/0!</v>
      </c>
      <c r="Z1272" s="25" t="str">
        <f t="shared" si="182"/>
        <v/>
      </c>
      <c r="AA1272" s="25" t="str">
        <f t="shared" ca="1" si="183"/>
        <v/>
      </c>
      <c r="AB1272" s="52"/>
    </row>
    <row r="1273" spans="1:28" x14ac:dyDescent="0.25">
      <c r="A1273" s="12">
        <v>1267</v>
      </c>
      <c r="B1273" s="26"/>
      <c r="C1273" s="27"/>
      <c r="D1273" s="28"/>
      <c r="E1273" s="29"/>
      <c r="F1273" s="30"/>
      <c r="G1273" s="31"/>
      <c r="H1273" s="31"/>
      <c r="I1273" s="19">
        <f t="shared" si="178"/>
        <v>0</v>
      </c>
      <c r="J1273" s="20">
        <f t="shared" si="184"/>
        <v>0</v>
      </c>
      <c r="K1273" s="30"/>
      <c r="L1273" s="32"/>
      <c r="M1273" s="33"/>
      <c r="N1273" s="55" t="str">
        <f t="shared" si="186"/>
        <v/>
      </c>
      <c r="O1273" s="34"/>
      <c r="P1273" s="35"/>
      <c r="Q1273" s="36"/>
      <c r="R1273" s="37"/>
      <c r="S1273" s="37"/>
      <c r="T1273" s="21">
        <f t="shared" si="179"/>
        <v>0</v>
      </c>
      <c r="U1273" s="22">
        <f t="shared" si="185"/>
        <v>0</v>
      </c>
      <c r="V1273" s="117"/>
      <c r="W1273" s="118"/>
      <c r="X1273" s="23">
        <f t="shared" si="180"/>
        <v>0</v>
      </c>
      <c r="Y1273" s="24" t="e">
        <f t="shared" si="181"/>
        <v>#DIV/0!</v>
      </c>
      <c r="Z1273" s="25" t="str">
        <f t="shared" si="182"/>
        <v/>
      </c>
      <c r="AA1273" s="25" t="str">
        <f t="shared" ca="1" si="183"/>
        <v/>
      </c>
      <c r="AB1273" s="52"/>
    </row>
    <row r="1274" spans="1:28" x14ac:dyDescent="0.25">
      <c r="A1274" s="12">
        <v>1268</v>
      </c>
      <c r="B1274" s="26"/>
      <c r="C1274" s="27"/>
      <c r="D1274" s="28"/>
      <c r="E1274" s="29"/>
      <c r="F1274" s="30"/>
      <c r="G1274" s="31"/>
      <c r="H1274" s="31"/>
      <c r="I1274" s="19">
        <f t="shared" si="178"/>
        <v>0</v>
      </c>
      <c r="J1274" s="20">
        <f t="shared" si="184"/>
        <v>0</v>
      </c>
      <c r="K1274" s="30"/>
      <c r="L1274" s="32"/>
      <c r="M1274" s="33"/>
      <c r="N1274" s="55" t="str">
        <f t="shared" si="186"/>
        <v/>
      </c>
      <c r="O1274" s="34"/>
      <c r="P1274" s="35"/>
      <c r="Q1274" s="36"/>
      <c r="R1274" s="37"/>
      <c r="S1274" s="37"/>
      <c r="T1274" s="21">
        <f t="shared" si="179"/>
        <v>0</v>
      </c>
      <c r="U1274" s="22">
        <f t="shared" si="185"/>
        <v>0</v>
      </c>
      <c r="V1274" s="117"/>
      <c r="W1274" s="118"/>
      <c r="X1274" s="23">
        <f t="shared" si="180"/>
        <v>0</v>
      </c>
      <c r="Y1274" s="24" t="e">
        <f t="shared" si="181"/>
        <v>#DIV/0!</v>
      </c>
      <c r="Z1274" s="25" t="str">
        <f t="shared" si="182"/>
        <v/>
      </c>
      <c r="AA1274" s="25" t="str">
        <f t="shared" ca="1" si="183"/>
        <v/>
      </c>
      <c r="AB1274" s="52"/>
    </row>
    <row r="1275" spans="1:28" x14ac:dyDescent="0.25">
      <c r="A1275" s="12">
        <v>1269</v>
      </c>
      <c r="B1275" s="26"/>
      <c r="C1275" s="27"/>
      <c r="D1275" s="28"/>
      <c r="E1275" s="29"/>
      <c r="F1275" s="30"/>
      <c r="G1275" s="31"/>
      <c r="H1275" s="31"/>
      <c r="I1275" s="19">
        <f t="shared" si="178"/>
        <v>0</v>
      </c>
      <c r="J1275" s="20">
        <f t="shared" si="184"/>
        <v>0</v>
      </c>
      <c r="K1275" s="30"/>
      <c r="L1275" s="32"/>
      <c r="M1275" s="33"/>
      <c r="N1275" s="55" t="str">
        <f t="shared" si="186"/>
        <v/>
      </c>
      <c r="O1275" s="34"/>
      <c r="P1275" s="35"/>
      <c r="Q1275" s="36"/>
      <c r="R1275" s="37"/>
      <c r="S1275" s="37"/>
      <c r="T1275" s="21">
        <f t="shared" si="179"/>
        <v>0</v>
      </c>
      <c r="U1275" s="22">
        <f t="shared" si="185"/>
        <v>0</v>
      </c>
      <c r="V1275" s="117"/>
      <c r="W1275" s="118"/>
      <c r="X1275" s="23">
        <f t="shared" si="180"/>
        <v>0</v>
      </c>
      <c r="Y1275" s="24" t="e">
        <f t="shared" si="181"/>
        <v>#DIV/0!</v>
      </c>
      <c r="Z1275" s="25" t="str">
        <f t="shared" si="182"/>
        <v/>
      </c>
      <c r="AA1275" s="25" t="str">
        <f t="shared" ca="1" si="183"/>
        <v/>
      </c>
      <c r="AB1275" s="52"/>
    </row>
    <row r="1276" spans="1:28" x14ac:dyDescent="0.25">
      <c r="A1276" s="12">
        <v>1270</v>
      </c>
      <c r="B1276" s="26"/>
      <c r="C1276" s="27"/>
      <c r="D1276" s="28"/>
      <c r="E1276" s="29"/>
      <c r="F1276" s="30"/>
      <c r="G1276" s="31"/>
      <c r="H1276" s="31"/>
      <c r="I1276" s="19">
        <f t="shared" si="178"/>
        <v>0</v>
      </c>
      <c r="J1276" s="20">
        <f t="shared" si="184"/>
        <v>0</v>
      </c>
      <c r="K1276" s="30"/>
      <c r="L1276" s="32"/>
      <c r="M1276" s="33"/>
      <c r="N1276" s="55" t="str">
        <f t="shared" si="186"/>
        <v/>
      </c>
      <c r="O1276" s="34"/>
      <c r="P1276" s="35"/>
      <c r="Q1276" s="36"/>
      <c r="R1276" s="37"/>
      <c r="S1276" s="37"/>
      <c r="T1276" s="21">
        <f t="shared" si="179"/>
        <v>0</v>
      </c>
      <c r="U1276" s="22">
        <f t="shared" si="185"/>
        <v>0</v>
      </c>
      <c r="V1276" s="117"/>
      <c r="W1276" s="118"/>
      <c r="X1276" s="23">
        <f t="shared" si="180"/>
        <v>0</v>
      </c>
      <c r="Y1276" s="24" t="e">
        <f t="shared" si="181"/>
        <v>#DIV/0!</v>
      </c>
      <c r="Z1276" s="25" t="str">
        <f t="shared" si="182"/>
        <v/>
      </c>
      <c r="AA1276" s="25" t="str">
        <f t="shared" ca="1" si="183"/>
        <v/>
      </c>
      <c r="AB1276" s="52"/>
    </row>
    <row r="1277" spans="1:28" x14ac:dyDescent="0.25">
      <c r="A1277" s="12">
        <v>1271</v>
      </c>
      <c r="B1277" s="26"/>
      <c r="C1277" s="27"/>
      <c r="D1277" s="28"/>
      <c r="E1277" s="29"/>
      <c r="F1277" s="30"/>
      <c r="G1277" s="31"/>
      <c r="H1277" s="31"/>
      <c r="I1277" s="19">
        <f t="shared" si="178"/>
        <v>0</v>
      </c>
      <c r="J1277" s="20">
        <f t="shared" si="184"/>
        <v>0</v>
      </c>
      <c r="K1277" s="30"/>
      <c r="L1277" s="32"/>
      <c r="M1277" s="33"/>
      <c r="N1277" s="55" t="str">
        <f t="shared" si="186"/>
        <v/>
      </c>
      <c r="O1277" s="34"/>
      <c r="P1277" s="35"/>
      <c r="Q1277" s="36"/>
      <c r="R1277" s="37"/>
      <c r="S1277" s="37"/>
      <c r="T1277" s="21">
        <f t="shared" si="179"/>
        <v>0</v>
      </c>
      <c r="U1277" s="22">
        <f t="shared" si="185"/>
        <v>0</v>
      </c>
      <c r="V1277" s="117"/>
      <c r="W1277" s="118"/>
      <c r="X1277" s="23">
        <f t="shared" si="180"/>
        <v>0</v>
      </c>
      <c r="Y1277" s="24" t="e">
        <f t="shared" si="181"/>
        <v>#DIV/0!</v>
      </c>
      <c r="Z1277" s="25" t="str">
        <f t="shared" si="182"/>
        <v/>
      </c>
      <c r="AA1277" s="25" t="str">
        <f t="shared" ca="1" si="183"/>
        <v/>
      </c>
      <c r="AB1277" s="52"/>
    </row>
    <row r="1278" spans="1:28" x14ac:dyDescent="0.25">
      <c r="A1278" s="12">
        <v>1272</v>
      </c>
      <c r="B1278" s="26"/>
      <c r="C1278" s="27"/>
      <c r="D1278" s="28"/>
      <c r="E1278" s="29"/>
      <c r="F1278" s="30"/>
      <c r="G1278" s="31"/>
      <c r="H1278" s="31"/>
      <c r="I1278" s="19">
        <f t="shared" si="178"/>
        <v>0</v>
      </c>
      <c r="J1278" s="20">
        <f t="shared" si="184"/>
        <v>0</v>
      </c>
      <c r="K1278" s="30"/>
      <c r="L1278" s="32"/>
      <c r="M1278" s="33"/>
      <c r="N1278" s="55" t="str">
        <f t="shared" si="186"/>
        <v/>
      </c>
      <c r="O1278" s="34"/>
      <c r="P1278" s="35"/>
      <c r="Q1278" s="36"/>
      <c r="R1278" s="37"/>
      <c r="S1278" s="37"/>
      <c r="T1278" s="21">
        <f t="shared" si="179"/>
        <v>0</v>
      </c>
      <c r="U1278" s="22">
        <f t="shared" si="185"/>
        <v>0</v>
      </c>
      <c r="V1278" s="117"/>
      <c r="W1278" s="118"/>
      <c r="X1278" s="23">
        <f t="shared" si="180"/>
        <v>0</v>
      </c>
      <c r="Y1278" s="24" t="e">
        <f t="shared" si="181"/>
        <v>#DIV/0!</v>
      </c>
      <c r="Z1278" s="25" t="str">
        <f t="shared" si="182"/>
        <v/>
      </c>
      <c r="AA1278" s="25" t="str">
        <f t="shared" ca="1" si="183"/>
        <v/>
      </c>
      <c r="AB1278" s="52"/>
    </row>
    <row r="1279" spans="1:28" x14ac:dyDescent="0.25">
      <c r="A1279" s="12">
        <v>1273</v>
      </c>
      <c r="B1279" s="26"/>
      <c r="C1279" s="27"/>
      <c r="D1279" s="28"/>
      <c r="E1279" s="29"/>
      <c r="F1279" s="30"/>
      <c r="G1279" s="31"/>
      <c r="H1279" s="31"/>
      <c r="I1279" s="19">
        <f t="shared" si="178"/>
        <v>0</v>
      </c>
      <c r="J1279" s="20">
        <f t="shared" si="184"/>
        <v>0</v>
      </c>
      <c r="K1279" s="30"/>
      <c r="L1279" s="32"/>
      <c r="M1279" s="33"/>
      <c r="N1279" s="55" t="str">
        <f t="shared" si="186"/>
        <v/>
      </c>
      <c r="O1279" s="34"/>
      <c r="P1279" s="35"/>
      <c r="Q1279" s="36"/>
      <c r="R1279" s="37"/>
      <c r="S1279" s="37"/>
      <c r="T1279" s="21">
        <f t="shared" si="179"/>
        <v>0</v>
      </c>
      <c r="U1279" s="22">
        <f t="shared" si="185"/>
        <v>0</v>
      </c>
      <c r="V1279" s="117"/>
      <c r="W1279" s="118"/>
      <c r="X1279" s="23">
        <f t="shared" si="180"/>
        <v>0</v>
      </c>
      <c r="Y1279" s="24" t="e">
        <f t="shared" si="181"/>
        <v>#DIV/0!</v>
      </c>
      <c r="Z1279" s="25" t="str">
        <f t="shared" si="182"/>
        <v/>
      </c>
      <c r="AA1279" s="25" t="str">
        <f t="shared" ca="1" si="183"/>
        <v/>
      </c>
      <c r="AB1279" s="52"/>
    </row>
    <row r="1280" spans="1:28" x14ac:dyDescent="0.25">
      <c r="A1280" s="12">
        <v>1274</v>
      </c>
      <c r="B1280" s="26"/>
      <c r="C1280" s="27"/>
      <c r="D1280" s="28"/>
      <c r="E1280" s="29"/>
      <c r="F1280" s="30"/>
      <c r="G1280" s="31"/>
      <c r="H1280" s="31"/>
      <c r="I1280" s="19">
        <f t="shared" si="178"/>
        <v>0</v>
      </c>
      <c r="J1280" s="20">
        <f t="shared" si="184"/>
        <v>0</v>
      </c>
      <c r="K1280" s="30"/>
      <c r="L1280" s="32"/>
      <c r="M1280" s="33"/>
      <c r="N1280" s="55" t="str">
        <f t="shared" si="186"/>
        <v/>
      </c>
      <c r="O1280" s="34"/>
      <c r="P1280" s="35"/>
      <c r="Q1280" s="36"/>
      <c r="R1280" s="37"/>
      <c r="S1280" s="37"/>
      <c r="T1280" s="21">
        <f t="shared" si="179"/>
        <v>0</v>
      </c>
      <c r="U1280" s="22">
        <f t="shared" si="185"/>
        <v>0</v>
      </c>
      <c r="V1280" s="117"/>
      <c r="W1280" s="118"/>
      <c r="X1280" s="23">
        <f t="shared" si="180"/>
        <v>0</v>
      </c>
      <c r="Y1280" s="24" t="e">
        <f t="shared" si="181"/>
        <v>#DIV/0!</v>
      </c>
      <c r="Z1280" s="25" t="str">
        <f t="shared" si="182"/>
        <v/>
      </c>
      <c r="AA1280" s="25" t="str">
        <f t="shared" ca="1" si="183"/>
        <v/>
      </c>
      <c r="AB1280" s="52"/>
    </row>
    <row r="1281" spans="1:28" x14ac:dyDescent="0.25">
      <c r="A1281" s="12">
        <v>1275</v>
      </c>
      <c r="B1281" s="26"/>
      <c r="C1281" s="27"/>
      <c r="D1281" s="28"/>
      <c r="E1281" s="29"/>
      <c r="F1281" s="30"/>
      <c r="G1281" s="31"/>
      <c r="H1281" s="31"/>
      <c r="I1281" s="19">
        <f t="shared" si="178"/>
        <v>0</v>
      </c>
      <c r="J1281" s="20">
        <f t="shared" si="184"/>
        <v>0</v>
      </c>
      <c r="K1281" s="30"/>
      <c r="L1281" s="32"/>
      <c r="M1281" s="33"/>
      <c r="N1281" s="55" t="str">
        <f t="shared" si="186"/>
        <v/>
      </c>
      <c r="O1281" s="34"/>
      <c r="P1281" s="35"/>
      <c r="Q1281" s="36"/>
      <c r="R1281" s="37"/>
      <c r="S1281" s="37"/>
      <c r="T1281" s="21">
        <f t="shared" si="179"/>
        <v>0</v>
      </c>
      <c r="U1281" s="22">
        <f t="shared" si="185"/>
        <v>0</v>
      </c>
      <c r="V1281" s="117"/>
      <c r="W1281" s="118"/>
      <c r="X1281" s="23">
        <f t="shared" si="180"/>
        <v>0</v>
      </c>
      <c r="Y1281" s="24" t="e">
        <f t="shared" si="181"/>
        <v>#DIV/0!</v>
      </c>
      <c r="Z1281" s="25" t="str">
        <f t="shared" si="182"/>
        <v/>
      </c>
      <c r="AA1281" s="25" t="str">
        <f t="shared" ca="1" si="183"/>
        <v/>
      </c>
      <c r="AB1281" s="52"/>
    </row>
    <row r="1282" spans="1:28" x14ac:dyDescent="0.25">
      <c r="A1282" s="12">
        <v>1276</v>
      </c>
      <c r="B1282" s="26"/>
      <c r="C1282" s="27"/>
      <c r="D1282" s="28"/>
      <c r="E1282" s="29"/>
      <c r="F1282" s="30"/>
      <c r="G1282" s="31"/>
      <c r="H1282" s="31"/>
      <c r="I1282" s="19">
        <f t="shared" si="178"/>
        <v>0</v>
      </c>
      <c r="J1282" s="20">
        <f t="shared" si="184"/>
        <v>0</v>
      </c>
      <c r="K1282" s="30"/>
      <c r="L1282" s="32"/>
      <c r="M1282" s="33"/>
      <c r="N1282" s="55" t="str">
        <f t="shared" si="186"/>
        <v/>
      </c>
      <c r="O1282" s="34"/>
      <c r="P1282" s="35"/>
      <c r="Q1282" s="36"/>
      <c r="R1282" s="37"/>
      <c r="S1282" s="37"/>
      <c r="T1282" s="21">
        <f t="shared" si="179"/>
        <v>0</v>
      </c>
      <c r="U1282" s="22">
        <f t="shared" si="185"/>
        <v>0</v>
      </c>
      <c r="V1282" s="117"/>
      <c r="W1282" s="118"/>
      <c r="X1282" s="23">
        <f t="shared" si="180"/>
        <v>0</v>
      </c>
      <c r="Y1282" s="24" t="e">
        <f t="shared" si="181"/>
        <v>#DIV/0!</v>
      </c>
      <c r="Z1282" s="25" t="str">
        <f t="shared" si="182"/>
        <v/>
      </c>
      <c r="AA1282" s="25" t="str">
        <f t="shared" ca="1" si="183"/>
        <v/>
      </c>
      <c r="AB1282" s="52"/>
    </row>
    <row r="1283" spans="1:28" x14ac:dyDescent="0.25">
      <c r="A1283" s="12">
        <v>1277</v>
      </c>
      <c r="B1283" s="26"/>
      <c r="C1283" s="27"/>
      <c r="D1283" s="28"/>
      <c r="E1283" s="29"/>
      <c r="F1283" s="30"/>
      <c r="G1283" s="31"/>
      <c r="H1283" s="31"/>
      <c r="I1283" s="19">
        <f t="shared" si="178"/>
        <v>0</v>
      </c>
      <c r="J1283" s="20">
        <f t="shared" si="184"/>
        <v>0</v>
      </c>
      <c r="K1283" s="30"/>
      <c r="L1283" s="32"/>
      <c r="M1283" s="33"/>
      <c r="N1283" s="55" t="str">
        <f t="shared" si="186"/>
        <v/>
      </c>
      <c r="O1283" s="34"/>
      <c r="P1283" s="35"/>
      <c r="Q1283" s="36"/>
      <c r="R1283" s="37"/>
      <c r="S1283" s="37"/>
      <c r="T1283" s="21">
        <f t="shared" si="179"/>
        <v>0</v>
      </c>
      <c r="U1283" s="22">
        <f t="shared" si="185"/>
        <v>0</v>
      </c>
      <c r="V1283" s="117"/>
      <c r="W1283" s="118"/>
      <c r="X1283" s="23">
        <f t="shared" si="180"/>
        <v>0</v>
      </c>
      <c r="Y1283" s="24" t="e">
        <f t="shared" si="181"/>
        <v>#DIV/0!</v>
      </c>
      <c r="Z1283" s="25" t="str">
        <f t="shared" si="182"/>
        <v/>
      </c>
      <c r="AA1283" s="25" t="str">
        <f t="shared" ca="1" si="183"/>
        <v/>
      </c>
      <c r="AB1283" s="52"/>
    </row>
    <row r="1284" spans="1:28" x14ac:dyDescent="0.25">
      <c r="A1284" s="12">
        <v>1278</v>
      </c>
      <c r="B1284" s="26"/>
      <c r="C1284" s="27"/>
      <c r="D1284" s="28"/>
      <c r="E1284" s="29"/>
      <c r="F1284" s="30"/>
      <c r="G1284" s="31"/>
      <c r="H1284" s="31"/>
      <c r="I1284" s="19">
        <f t="shared" si="178"/>
        <v>0</v>
      </c>
      <c r="J1284" s="20">
        <f t="shared" si="184"/>
        <v>0</v>
      </c>
      <c r="K1284" s="30"/>
      <c r="L1284" s="32"/>
      <c r="M1284" s="33"/>
      <c r="N1284" s="55" t="str">
        <f t="shared" si="186"/>
        <v/>
      </c>
      <c r="O1284" s="34"/>
      <c r="P1284" s="35"/>
      <c r="Q1284" s="36"/>
      <c r="R1284" s="37"/>
      <c r="S1284" s="37"/>
      <c r="T1284" s="21">
        <f t="shared" si="179"/>
        <v>0</v>
      </c>
      <c r="U1284" s="22">
        <f t="shared" si="185"/>
        <v>0</v>
      </c>
      <c r="V1284" s="117"/>
      <c r="W1284" s="118"/>
      <c r="X1284" s="23">
        <f t="shared" si="180"/>
        <v>0</v>
      </c>
      <c r="Y1284" s="24" t="e">
        <f t="shared" si="181"/>
        <v>#DIV/0!</v>
      </c>
      <c r="Z1284" s="25" t="str">
        <f t="shared" si="182"/>
        <v/>
      </c>
      <c r="AA1284" s="25" t="str">
        <f t="shared" ca="1" si="183"/>
        <v/>
      </c>
      <c r="AB1284" s="52"/>
    </row>
    <row r="1285" spans="1:28" x14ac:dyDescent="0.25">
      <c r="A1285" s="12">
        <v>1279</v>
      </c>
      <c r="B1285" s="26"/>
      <c r="C1285" s="27"/>
      <c r="D1285" s="28"/>
      <c r="E1285" s="29"/>
      <c r="F1285" s="30"/>
      <c r="G1285" s="31"/>
      <c r="H1285" s="31"/>
      <c r="I1285" s="19">
        <f t="shared" si="178"/>
        <v>0</v>
      </c>
      <c r="J1285" s="20">
        <f t="shared" si="184"/>
        <v>0</v>
      </c>
      <c r="K1285" s="30"/>
      <c r="L1285" s="32"/>
      <c r="M1285" s="33"/>
      <c r="N1285" s="55" t="str">
        <f t="shared" si="186"/>
        <v/>
      </c>
      <c r="O1285" s="34"/>
      <c r="P1285" s="35"/>
      <c r="Q1285" s="36"/>
      <c r="R1285" s="37"/>
      <c r="S1285" s="37"/>
      <c r="T1285" s="21">
        <f t="shared" si="179"/>
        <v>0</v>
      </c>
      <c r="U1285" s="22">
        <f t="shared" si="185"/>
        <v>0</v>
      </c>
      <c r="V1285" s="117"/>
      <c r="W1285" s="118"/>
      <c r="X1285" s="23">
        <f t="shared" si="180"/>
        <v>0</v>
      </c>
      <c r="Y1285" s="24" t="e">
        <f t="shared" si="181"/>
        <v>#DIV/0!</v>
      </c>
      <c r="Z1285" s="25" t="str">
        <f t="shared" si="182"/>
        <v/>
      </c>
      <c r="AA1285" s="25" t="str">
        <f t="shared" ca="1" si="183"/>
        <v/>
      </c>
      <c r="AB1285" s="52"/>
    </row>
    <row r="1286" spans="1:28" x14ac:dyDescent="0.25">
      <c r="A1286" s="12">
        <v>1280</v>
      </c>
      <c r="B1286" s="26"/>
      <c r="C1286" s="27"/>
      <c r="D1286" s="28"/>
      <c r="E1286" s="29"/>
      <c r="F1286" s="30"/>
      <c r="G1286" s="31"/>
      <c r="H1286" s="31"/>
      <c r="I1286" s="19">
        <f t="shared" ref="I1286:I1349" si="187">IF(U1286=0,0,(G1286-H1286))</f>
        <v>0</v>
      </c>
      <c r="J1286" s="20">
        <f t="shared" si="184"/>
        <v>0</v>
      </c>
      <c r="K1286" s="30"/>
      <c r="L1286" s="32"/>
      <c r="M1286" s="33"/>
      <c r="N1286" s="55" t="str">
        <f t="shared" si="186"/>
        <v/>
      </c>
      <c r="O1286" s="34"/>
      <c r="P1286" s="35"/>
      <c r="Q1286" s="36"/>
      <c r="R1286" s="37"/>
      <c r="S1286" s="37"/>
      <c r="T1286" s="21">
        <f t="shared" ref="T1286:T1349" si="188">R1286-S1286</f>
        <v>0</v>
      </c>
      <c r="U1286" s="22">
        <f t="shared" si="185"/>
        <v>0</v>
      </c>
      <c r="V1286" s="117"/>
      <c r="W1286" s="118"/>
      <c r="X1286" s="23">
        <f t="shared" ref="X1286:X1349" si="189">IF(T1286&gt;0,IF((T1286-I1286)=0,0.00001,(T1286-I1286)),0)</f>
        <v>0</v>
      </c>
      <c r="Y1286" s="24" t="e">
        <f t="shared" ref="Y1286:Y1349" si="190">(T1286-I1286)/I1286</f>
        <v>#DIV/0!</v>
      </c>
      <c r="Z1286" s="25" t="str">
        <f t="shared" ref="Z1286:Z1349" si="191">IF(E1286&gt;0,IF((P1286+Q1286)&gt;0,"Descargado","En Transito"),"")</f>
        <v/>
      </c>
      <c r="AA1286" s="25" t="str">
        <f t="shared" ref="AA1286:AA1349" ca="1" si="192">IF(E1286&gt;0,IF(P1286=0,((NOW())-(C1286+D1286)),((P1286+Q1286)-(C1286+D1286))),"")</f>
        <v/>
      </c>
      <c r="AB1286" s="52"/>
    </row>
    <row r="1287" spans="1:28" x14ac:dyDescent="0.25">
      <c r="A1287" s="12">
        <v>1281</v>
      </c>
      <c r="B1287" s="26"/>
      <c r="C1287" s="27"/>
      <c r="D1287" s="28"/>
      <c r="E1287" s="29"/>
      <c r="F1287" s="30"/>
      <c r="G1287" s="31"/>
      <c r="H1287" s="31"/>
      <c r="I1287" s="19">
        <f t="shared" si="187"/>
        <v>0</v>
      </c>
      <c r="J1287" s="20">
        <f t="shared" ref="J1287:J1350" si="193">IF(I1287&gt;0,(I1287+J1286),0)</f>
        <v>0</v>
      </c>
      <c r="K1287" s="30"/>
      <c r="L1287" s="32"/>
      <c r="M1287" s="33"/>
      <c r="N1287" s="55" t="str">
        <f t="shared" si="186"/>
        <v/>
      </c>
      <c r="O1287" s="34"/>
      <c r="P1287" s="35"/>
      <c r="Q1287" s="36"/>
      <c r="R1287" s="37"/>
      <c r="S1287" s="37"/>
      <c r="T1287" s="21">
        <f t="shared" si="188"/>
        <v>0</v>
      </c>
      <c r="U1287" s="22">
        <f t="shared" ref="U1287:U1350" si="194">IF(T1287&gt;0,(T1287+U1286),0)</f>
        <v>0</v>
      </c>
      <c r="V1287" s="117"/>
      <c r="W1287" s="118"/>
      <c r="X1287" s="23">
        <f t="shared" si="189"/>
        <v>0</v>
      </c>
      <c r="Y1287" s="24" t="e">
        <f t="shared" si="190"/>
        <v>#DIV/0!</v>
      </c>
      <c r="Z1287" s="25" t="str">
        <f t="shared" si="191"/>
        <v/>
      </c>
      <c r="AA1287" s="25" t="str">
        <f t="shared" ca="1" si="192"/>
        <v/>
      </c>
      <c r="AB1287" s="52"/>
    </row>
    <row r="1288" spans="1:28" x14ac:dyDescent="0.25">
      <c r="A1288" s="12">
        <v>1282</v>
      </c>
      <c r="B1288" s="26"/>
      <c r="C1288" s="27"/>
      <c r="D1288" s="28"/>
      <c r="E1288" s="29"/>
      <c r="F1288" s="30"/>
      <c r="G1288" s="31"/>
      <c r="H1288" s="31"/>
      <c r="I1288" s="19">
        <f t="shared" si="187"/>
        <v>0</v>
      </c>
      <c r="J1288" s="20">
        <f t="shared" si="193"/>
        <v>0</v>
      </c>
      <c r="K1288" s="30"/>
      <c r="L1288" s="32"/>
      <c r="M1288" s="33"/>
      <c r="N1288" s="55" t="str">
        <f t="shared" si="186"/>
        <v/>
      </c>
      <c r="O1288" s="34"/>
      <c r="P1288" s="35"/>
      <c r="Q1288" s="36"/>
      <c r="R1288" s="37"/>
      <c r="S1288" s="37"/>
      <c r="T1288" s="21">
        <f t="shared" si="188"/>
        <v>0</v>
      </c>
      <c r="U1288" s="22">
        <f t="shared" si="194"/>
        <v>0</v>
      </c>
      <c r="V1288" s="117"/>
      <c r="W1288" s="118"/>
      <c r="X1288" s="23">
        <f t="shared" si="189"/>
        <v>0</v>
      </c>
      <c r="Y1288" s="24" t="e">
        <f t="shared" si="190"/>
        <v>#DIV/0!</v>
      </c>
      <c r="Z1288" s="25" t="str">
        <f t="shared" si="191"/>
        <v/>
      </c>
      <c r="AA1288" s="25" t="str">
        <f t="shared" ca="1" si="192"/>
        <v/>
      </c>
      <c r="AB1288" s="52"/>
    </row>
    <row r="1289" spans="1:28" x14ac:dyDescent="0.25">
      <c r="A1289" s="12">
        <v>1283</v>
      </c>
      <c r="B1289" s="26"/>
      <c r="C1289" s="27"/>
      <c r="D1289" s="28"/>
      <c r="E1289" s="29"/>
      <c r="F1289" s="30"/>
      <c r="G1289" s="31"/>
      <c r="H1289" s="31"/>
      <c r="I1289" s="19">
        <f t="shared" si="187"/>
        <v>0</v>
      </c>
      <c r="J1289" s="20">
        <f t="shared" si="193"/>
        <v>0</v>
      </c>
      <c r="K1289" s="30"/>
      <c r="L1289" s="32"/>
      <c r="M1289" s="33"/>
      <c r="N1289" s="55" t="str">
        <f t="shared" ref="N1289:N1352" si="195">IF(R1289=0,"",IF(K1289="0X50  MM T 2","T_B",IF(K1289="0X50  MM T 1","T_A",IF(K1289="TERMICO 0X50","T_CMAX",IF(K1289="0X50  MM T 4","T_D",IF(K1289="0X50  MM T 3","T_C",IF(K1289="0X12  MM T 1","T_A1",IF(K1289="0X50 MM","CNR",""))))))))</f>
        <v/>
      </c>
      <c r="O1289" s="34"/>
      <c r="P1289" s="35"/>
      <c r="Q1289" s="36"/>
      <c r="R1289" s="37"/>
      <c r="S1289" s="37"/>
      <c r="T1289" s="21">
        <f t="shared" si="188"/>
        <v>0</v>
      </c>
      <c r="U1289" s="22">
        <f t="shared" si="194"/>
        <v>0</v>
      </c>
      <c r="V1289" s="117"/>
      <c r="W1289" s="118"/>
      <c r="X1289" s="23">
        <f t="shared" si="189"/>
        <v>0</v>
      </c>
      <c r="Y1289" s="24" t="e">
        <f t="shared" si="190"/>
        <v>#DIV/0!</v>
      </c>
      <c r="Z1289" s="25" t="str">
        <f t="shared" si="191"/>
        <v/>
      </c>
      <c r="AA1289" s="25" t="str">
        <f t="shared" ca="1" si="192"/>
        <v/>
      </c>
      <c r="AB1289" s="52"/>
    </row>
    <row r="1290" spans="1:28" x14ac:dyDescent="0.25">
      <c r="A1290" s="12">
        <v>1284</v>
      </c>
      <c r="B1290" s="26"/>
      <c r="C1290" s="27"/>
      <c r="D1290" s="28"/>
      <c r="E1290" s="29"/>
      <c r="F1290" s="30"/>
      <c r="G1290" s="31"/>
      <c r="H1290" s="31"/>
      <c r="I1290" s="19">
        <f t="shared" si="187"/>
        <v>0</v>
      </c>
      <c r="J1290" s="20">
        <f t="shared" si="193"/>
        <v>0</v>
      </c>
      <c r="K1290" s="30"/>
      <c r="L1290" s="32"/>
      <c r="M1290" s="33"/>
      <c r="N1290" s="55" t="str">
        <f t="shared" si="195"/>
        <v/>
      </c>
      <c r="O1290" s="34"/>
      <c r="P1290" s="35"/>
      <c r="Q1290" s="36"/>
      <c r="R1290" s="37"/>
      <c r="S1290" s="37"/>
      <c r="T1290" s="21">
        <f t="shared" si="188"/>
        <v>0</v>
      </c>
      <c r="U1290" s="22">
        <f t="shared" si="194"/>
        <v>0</v>
      </c>
      <c r="V1290" s="117"/>
      <c r="W1290" s="118"/>
      <c r="X1290" s="23">
        <f t="shared" si="189"/>
        <v>0</v>
      </c>
      <c r="Y1290" s="24" t="e">
        <f t="shared" si="190"/>
        <v>#DIV/0!</v>
      </c>
      <c r="Z1290" s="25" t="str">
        <f t="shared" si="191"/>
        <v/>
      </c>
      <c r="AA1290" s="25" t="str">
        <f t="shared" ca="1" si="192"/>
        <v/>
      </c>
      <c r="AB1290" s="52"/>
    </row>
    <row r="1291" spans="1:28" x14ac:dyDescent="0.25">
      <c r="A1291" s="12">
        <v>1285</v>
      </c>
      <c r="B1291" s="26"/>
      <c r="C1291" s="27"/>
      <c r="D1291" s="28"/>
      <c r="E1291" s="29"/>
      <c r="F1291" s="30"/>
      <c r="G1291" s="31"/>
      <c r="H1291" s="31"/>
      <c r="I1291" s="19">
        <f t="shared" si="187"/>
        <v>0</v>
      </c>
      <c r="J1291" s="20">
        <f t="shared" si="193"/>
        <v>0</v>
      </c>
      <c r="K1291" s="30"/>
      <c r="L1291" s="32"/>
      <c r="M1291" s="33"/>
      <c r="N1291" s="55" t="str">
        <f t="shared" si="195"/>
        <v/>
      </c>
      <c r="O1291" s="34"/>
      <c r="P1291" s="35"/>
      <c r="Q1291" s="36"/>
      <c r="R1291" s="37"/>
      <c r="S1291" s="37"/>
      <c r="T1291" s="21">
        <f t="shared" si="188"/>
        <v>0</v>
      </c>
      <c r="U1291" s="22">
        <f t="shared" si="194"/>
        <v>0</v>
      </c>
      <c r="V1291" s="117"/>
      <c r="W1291" s="118"/>
      <c r="X1291" s="23">
        <f t="shared" si="189"/>
        <v>0</v>
      </c>
      <c r="Y1291" s="24" t="e">
        <f t="shared" si="190"/>
        <v>#DIV/0!</v>
      </c>
      <c r="Z1291" s="25" t="str">
        <f t="shared" si="191"/>
        <v/>
      </c>
      <c r="AA1291" s="25" t="str">
        <f t="shared" ca="1" si="192"/>
        <v/>
      </c>
      <c r="AB1291" s="52"/>
    </row>
    <row r="1292" spans="1:28" x14ac:dyDescent="0.25">
      <c r="A1292" s="12">
        <v>1286</v>
      </c>
      <c r="B1292" s="26"/>
      <c r="C1292" s="27"/>
      <c r="D1292" s="28"/>
      <c r="E1292" s="29"/>
      <c r="F1292" s="30"/>
      <c r="G1292" s="31"/>
      <c r="H1292" s="31"/>
      <c r="I1292" s="19">
        <f t="shared" si="187"/>
        <v>0</v>
      </c>
      <c r="J1292" s="20">
        <f t="shared" si="193"/>
        <v>0</v>
      </c>
      <c r="K1292" s="30"/>
      <c r="L1292" s="32"/>
      <c r="M1292" s="33"/>
      <c r="N1292" s="55" t="str">
        <f t="shared" si="195"/>
        <v/>
      </c>
      <c r="O1292" s="34"/>
      <c r="P1292" s="35"/>
      <c r="Q1292" s="36"/>
      <c r="R1292" s="37"/>
      <c r="S1292" s="37"/>
      <c r="T1292" s="21">
        <f t="shared" si="188"/>
        <v>0</v>
      </c>
      <c r="U1292" s="22">
        <f t="shared" si="194"/>
        <v>0</v>
      </c>
      <c r="V1292" s="117"/>
      <c r="W1292" s="118"/>
      <c r="X1292" s="23">
        <f t="shared" si="189"/>
        <v>0</v>
      </c>
      <c r="Y1292" s="24" t="e">
        <f t="shared" si="190"/>
        <v>#DIV/0!</v>
      </c>
      <c r="Z1292" s="25" t="str">
        <f t="shared" si="191"/>
        <v/>
      </c>
      <c r="AA1292" s="25" t="str">
        <f t="shared" ca="1" si="192"/>
        <v/>
      </c>
      <c r="AB1292" s="52"/>
    </row>
    <row r="1293" spans="1:28" x14ac:dyDescent="0.25">
      <c r="A1293" s="12">
        <v>1287</v>
      </c>
      <c r="B1293" s="26"/>
      <c r="C1293" s="27"/>
      <c r="D1293" s="28"/>
      <c r="E1293" s="29"/>
      <c r="F1293" s="30"/>
      <c r="G1293" s="31"/>
      <c r="H1293" s="31"/>
      <c r="I1293" s="19">
        <f t="shared" si="187"/>
        <v>0</v>
      </c>
      <c r="J1293" s="20">
        <f t="shared" si="193"/>
        <v>0</v>
      </c>
      <c r="K1293" s="30"/>
      <c r="L1293" s="32"/>
      <c r="M1293" s="33"/>
      <c r="N1293" s="55" t="str">
        <f t="shared" si="195"/>
        <v/>
      </c>
      <c r="O1293" s="34"/>
      <c r="P1293" s="35"/>
      <c r="Q1293" s="36"/>
      <c r="R1293" s="37"/>
      <c r="S1293" s="37"/>
      <c r="T1293" s="21">
        <f t="shared" si="188"/>
        <v>0</v>
      </c>
      <c r="U1293" s="22">
        <f t="shared" si="194"/>
        <v>0</v>
      </c>
      <c r="V1293" s="117"/>
      <c r="W1293" s="118"/>
      <c r="X1293" s="23">
        <f t="shared" si="189"/>
        <v>0</v>
      </c>
      <c r="Y1293" s="24" t="e">
        <f t="shared" si="190"/>
        <v>#DIV/0!</v>
      </c>
      <c r="Z1293" s="25" t="str">
        <f t="shared" si="191"/>
        <v/>
      </c>
      <c r="AA1293" s="25" t="str">
        <f t="shared" ca="1" si="192"/>
        <v/>
      </c>
      <c r="AB1293" s="52"/>
    </row>
    <row r="1294" spans="1:28" x14ac:dyDescent="0.25">
      <c r="A1294" s="12">
        <v>1288</v>
      </c>
      <c r="B1294" s="26"/>
      <c r="C1294" s="27"/>
      <c r="D1294" s="28"/>
      <c r="E1294" s="29"/>
      <c r="F1294" s="30"/>
      <c r="G1294" s="31"/>
      <c r="H1294" s="31"/>
      <c r="I1294" s="19">
        <f t="shared" si="187"/>
        <v>0</v>
      </c>
      <c r="J1294" s="20">
        <f t="shared" si="193"/>
        <v>0</v>
      </c>
      <c r="K1294" s="30"/>
      <c r="L1294" s="32"/>
      <c r="M1294" s="33"/>
      <c r="N1294" s="55" t="str">
        <f t="shared" si="195"/>
        <v/>
      </c>
      <c r="O1294" s="34"/>
      <c r="P1294" s="35"/>
      <c r="Q1294" s="36"/>
      <c r="R1294" s="37"/>
      <c r="S1294" s="37"/>
      <c r="T1294" s="21">
        <f t="shared" si="188"/>
        <v>0</v>
      </c>
      <c r="U1294" s="22">
        <f t="shared" si="194"/>
        <v>0</v>
      </c>
      <c r="V1294" s="117"/>
      <c r="W1294" s="118"/>
      <c r="X1294" s="23">
        <f t="shared" si="189"/>
        <v>0</v>
      </c>
      <c r="Y1294" s="24" t="e">
        <f t="shared" si="190"/>
        <v>#DIV/0!</v>
      </c>
      <c r="Z1294" s="25" t="str">
        <f t="shared" si="191"/>
        <v/>
      </c>
      <c r="AA1294" s="25" t="str">
        <f t="shared" ca="1" si="192"/>
        <v/>
      </c>
      <c r="AB1294" s="52"/>
    </row>
    <row r="1295" spans="1:28" x14ac:dyDescent="0.25">
      <c r="A1295" s="12">
        <v>1289</v>
      </c>
      <c r="B1295" s="26"/>
      <c r="C1295" s="27"/>
      <c r="D1295" s="28"/>
      <c r="E1295" s="29"/>
      <c r="F1295" s="30"/>
      <c r="G1295" s="31"/>
      <c r="H1295" s="31"/>
      <c r="I1295" s="19">
        <f t="shared" si="187"/>
        <v>0</v>
      </c>
      <c r="J1295" s="20">
        <f t="shared" si="193"/>
        <v>0</v>
      </c>
      <c r="K1295" s="30"/>
      <c r="L1295" s="32"/>
      <c r="M1295" s="33"/>
      <c r="N1295" s="55" t="str">
        <f t="shared" si="195"/>
        <v/>
      </c>
      <c r="O1295" s="34"/>
      <c r="P1295" s="35"/>
      <c r="Q1295" s="36"/>
      <c r="R1295" s="37"/>
      <c r="S1295" s="37"/>
      <c r="T1295" s="21">
        <f t="shared" si="188"/>
        <v>0</v>
      </c>
      <c r="U1295" s="22">
        <f t="shared" si="194"/>
        <v>0</v>
      </c>
      <c r="V1295" s="117"/>
      <c r="W1295" s="118"/>
      <c r="X1295" s="23">
        <f t="shared" si="189"/>
        <v>0</v>
      </c>
      <c r="Y1295" s="24" t="e">
        <f t="shared" si="190"/>
        <v>#DIV/0!</v>
      </c>
      <c r="Z1295" s="25" t="str">
        <f t="shared" si="191"/>
        <v/>
      </c>
      <c r="AA1295" s="25" t="str">
        <f t="shared" ca="1" si="192"/>
        <v/>
      </c>
      <c r="AB1295" s="52"/>
    </row>
    <row r="1296" spans="1:28" x14ac:dyDescent="0.25">
      <c r="A1296" s="12">
        <v>1290</v>
      </c>
      <c r="B1296" s="26"/>
      <c r="C1296" s="27"/>
      <c r="D1296" s="28"/>
      <c r="E1296" s="29"/>
      <c r="F1296" s="30"/>
      <c r="G1296" s="31"/>
      <c r="H1296" s="31"/>
      <c r="I1296" s="19">
        <f t="shared" si="187"/>
        <v>0</v>
      </c>
      <c r="J1296" s="20">
        <f t="shared" si="193"/>
        <v>0</v>
      </c>
      <c r="K1296" s="30"/>
      <c r="L1296" s="32"/>
      <c r="M1296" s="33"/>
      <c r="N1296" s="55" t="str">
        <f t="shared" si="195"/>
        <v/>
      </c>
      <c r="O1296" s="34"/>
      <c r="P1296" s="35"/>
      <c r="Q1296" s="36"/>
      <c r="R1296" s="37"/>
      <c r="S1296" s="37"/>
      <c r="T1296" s="21">
        <f t="shared" si="188"/>
        <v>0</v>
      </c>
      <c r="U1296" s="22">
        <f t="shared" si="194"/>
        <v>0</v>
      </c>
      <c r="V1296" s="117"/>
      <c r="W1296" s="118"/>
      <c r="X1296" s="23">
        <f t="shared" si="189"/>
        <v>0</v>
      </c>
      <c r="Y1296" s="24" t="e">
        <f t="shared" si="190"/>
        <v>#DIV/0!</v>
      </c>
      <c r="Z1296" s="25" t="str">
        <f t="shared" si="191"/>
        <v/>
      </c>
      <c r="AA1296" s="25" t="str">
        <f t="shared" ca="1" si="192"/>
        <v/>
      </c>
      <c r="AB1296" s="52"/>
    </row>
    <row r="1297" spans="1:28" x14ac:dyDescent="0.25">
      <c r="A1297" s="12">
        <v>1291</v>
      </c>
      <c r="B1297" s="26"/>
      <c r="C1297" s="27"/>
      <c r="D1297" s="28"/>
      <c r="E1297" s="29"/>
      <c r="F1297" s="30"/>
      <c r="G1297" s="31"/>
      <c r="H1297" s="31"/>
      <c r="I1297" s="19">
        <f t="shared" si="187"/>
        <v>0</v>
      </c>
      <c r="J1297" s="20">
        <f t="shared" si="193"/>
        <v>0</v>
      </c>
      <c r="K1297" s="30"/>
      <c r="L1297" s="32"/>
      <c r="M1297" s="33"/>
      <c r="N1297" s="55" t="str">
        <f t="shared" si="195"/>
        <v/>
      </c>
      <c r="O1297" s="34"/>
      <c r="P1297" s="35"/>
      <c r="Q1297" s="36"/>
      <c r="R1297" s="37"/>
      <c r="S1297" s="37"/>
      <c r="T1297" s="21">
        <f t="shared" si="188"/>
        <v>0</v>
      </c>
      <c r="U1297" s="22">
        <f t="shared" si="194"/>
        <v>0</v>
      </c>
      <c r="V1297" s="117"/>
      <c r="W1297" s="118"/>
      <c r="X1297" s="23">
        <f t="shared" si="189"/>
        <v>0</v>
      </c>
      <c r="Y1297" s="24" t="e">
        <f t="shared" si="190"/>
        <v>#DIV/0!</v>
      </c>
      <c r="Z1297" s="25" t="str">
        <f t="shared" si="191"/>
        <v/>
      </c>
      <c r="AA1297" s="25" t="str">
        <f t="shared" ca="1" si="192"/>
        <v/>
      </c>
      <c r="AB1297" s="52"/>
    </row>
    <row r="1298" spans="1:28" x14ac:dyDescent="0.25">
      <c r="A1298" s="12">
        <v>1292</v>
      </c>
      <c r="B1298" s="26"/>
      <c r="C1298" s="27"/>
      <c r="D1298" s="28"/>
      <c r="E1298" s="29"/>
      <c r="F1298" s="30"/>
      <c r="G1298" s="31"/>
      <c r="H1298" s="31"/>
      <c r="I1298" s="19">
        <f t="shared" si="187"/>
        <v>0</v>
      </c>
      <c r="J1298" s="20">
        <f t="shared" si="193"/>
        <v>0</v>
      </c>
      <c r="K1298" s="30"/>
      <c r="L1298" s="32"/>
      <c r="M1298" s="33"/>
      <c r="N1298" s="55" t="str">
        <f t="shared" si="195"/>
        <v/>
      </c>
      <c r="O1298" s="34"/>
      <c r="P1298" s="35"/>
      <c r="Q1298" s="36"/>
      <c r="R1298" s="37"/>
      <c r="S1298" s="37"/>
      <c r="T1298" s="21">
        <f t="shared" si="188"/>
        <v>0</v>
      </c>
      <c r="U1298" s="22">
        <f t="shared" si="194"/>
        <v>0</v>
      </c>
      <c r="V1298" s="117"/>
      <c r="W1298" s="118"/>
      <c r="X1298" s="23">
        <f t="shared" si="189"/>
        <v>0</v>
      </c>
      <c r="Y1298" s="24" t="e">
        <f t="shared" si="190"/>
        <v>#DIV/0!</v>
      </c>
      <c r="Z1298" s="25" t="str">
        <f t="shared" si="191"/>
        <v/>
      </c>
      <c r="AA1298" s="25" t="str">
        <f t="shared" ca="1" si="192"/>
        <v/>
      </c>
      <c r="AB1298" s="52"/>
    </row>
    <row r="1299" spans="1:28" x14ac:dyDescent="0.25">
      <c r="A1299" s="12">
        <v>1293</v>
      </c>
      <c r="B1299" s="26"/>
      <c r="C1299" s="27"/>
      <c r="D1299" s="28"/>
      <c r="E1299" s="29"/>
      <c r="F1299" s="30"/>
      <c r="G1299" s="31"/>
      <c r="H1299" s="31"/>
      <c r="I1299" s="19">
        <f t="shared" si="187"/>
        <v>0</v>
      </c>
      <c r="J1299" s="20">
        <f t="shared" si="193"/>
        <v>0</v>
      </c>
      <c r="K1299" s="30"/>
      <c r="L1299" s="32"/>
      <c r="M1299" s="33"/>
      <c r="N1299" s="55" t="str">
        <f t="shared" si="195"/>
        <v/>
      </c>
      <c r="O1299" s="34"/>
      <c r="P1299" s="35"/>
      <c r="Q1299" s="36"/>
      <c r="R1299" s="37"/>
      <c r="S1299" s="37"/>
      <c r="T1299" s="21">
        <f t="shared" si="188"/>
        <v>0</v>
      </c>
      <c r="U1299" s="22">
        <f t="shared" si="194"/>
        <v>0</v>
      </c>
      <c r="V1299" s="117"/>
      <c r="W1299" s="118"/>
      <c r="X1299" s="23">
        <f t="shared" si="189"/>
        <v>0</v>
      </c>
      <c r="Y1299" s="24" t="e">
        <f t="shared" si="190"/>
        <v>#DIV/0!</v>
      </c>
      <c r="Z1299" s="25" t="str">
        <f t="shared" si="191"/>
        <v/>
      </c>
      <c r="AA1299" s="25" t="str">
        <f t="shared" ca="1" si="192"/>
        <v/>
      </c>
      <c r="AB1299" s="52"/>
    </row>
    <row r="1300" spans="1:28" x14ac:dyDescent="0.25">
      <c r="A1300" s="12">
        <v>1294</v>
      </c>
      <c r="B1300" s="26"/>
      <c r="C1300" s="27"/>
      <c r="D1300" s="28"/>
      <c r="E1300" s="29"/>
      <c r="F1300" s="30"/>
      <c r="G1300" s="31"/>
      <c r="H1300" s="31"/>
      <c r="I1300" s="19">
        <f t="shared" si="187"/>
        <v>0</v>
      </c>
      <c r="J1300" s="20">
        <f t="shared" si="193"/>
        <v>0</v>
      </c>
      <c r="K1300" s="30"/>
      <c r="L1300" s="32"/>
      <c r="M1300" s="33"/>
      <c r="N1300" s="55" t="str">
        <f t="shared" si="195"/>
        <v/>
      </c>
      <c r="O1300" s="34"/>
      <c r="P1300" s="35"/>
      <c r="Q1300" s="36"/>
      <c r="R1300" s="37"/>
      <c r="S1300" s="37"/>
      <c r="T1300" s="21">
        <f t="shared" si="188"/>
        <v>0</v>
      </c>
      <c r="U1300" s="22">
        <f t="shared" si="194"/>
        <v>0</v>
      </c>
      <c r="V1300" s="117"/>
      <c r="W1300" s="118"/>
      <c r="X1300" s="23">
        <f t="shared" si="189"/>
        <v>0</v>
      </c>
      <c r="Y1300" s="24" t="e">
        <f t="shared" si="190"/>
        <v>#DIV/0!</v>
      </c>
      <c r="Z1300" s="25" t="str">
        <f t="shared" si="191"/>
        <v/>
      </c>
      <c r="AA1300" s="25" t="str">
        <f t="shared" ca="1" si="192"/>
        <v/>
      </c>
      <c r="AB1300" s="52"/>
    </row>
    <row r="1301" spans="1:28" x14ac:dyDescent="0.25">
      <c r="A1301" s="12">
        <v>1295</v>
      </c>
      <c r="B1301" s="26"/>
      <c r="C1301" s="27"/>
      <c r="D1301" s="28"/>
      <c r="E1301" s="29"/>
      <c r="F1301" s="30"/>
      <c r="G1301" s="31"/>
      <c r="H1301" s="31"/>
      <c r="I1301" s="19">
        <f t="shared" si="187"/>
        <v>0</v>
      </c>
      <c r="J1301" s="20">
        <f t="shared" si="193"/>
        <v>0</v>
      </c>
      <c r="K1301" s="30"/>
      <c r="L1301" s="32"/>
      <c r="M1301" s="33"/>
      <c r="N1301" s="55" t="str">
        <f t="shared" si="195"/>
        <v/>
      </c>
      <c r="O1301" s="34"/>
      <c r="P1301" s="35"/>
      <c r="Q1301" s="36"/>
      <c r="R1301" s="37"/>
      <c r="S1301" s="37"/>
      <c r="T1301" s="21">
        <f t="shared" si="188"/>
        <v>0</v>
      </c>
      <c r="U1301" s="22">
        <f t="shared" si="194"/>
        <v>0</v>
      </c>
      <c r="V1301" s="117"/>
      <c r="W1301" s="118"/>
      <c r="X1301" s="23">
        <f t="shared" si="189"/>
        <v>0</v>
      </c>
      <c r="Y1301" s="24" t="e">
        <f t="shared" si="190"/>
        <v>#DIV/0!</v>
      </c>
      <c r="Z1301" s="25" t="str">
        <f t="shared" si="191"/>
        <v/>
      </c>
      <c r="AA1301" s="25" t="str">
        <f t="shared" ca="1" si="192"/>
        <v/>
      </c>
      <c r="AB1301" s="52"/>
    </row>
    <row r="1302" spans="1:28" x14ac:dyDescent="0.25">
      <c r="A1302" s="12">
        <v>1296</v>
      </c>
      <c r="B1302" s="26"/>
      <c r="C1302" s="27"/>
      <c r="D1302" s="28"/>
      <c r="E1302" s="29"/>
      <c r="F1302" s="30"/>
      <c r="G1302" s="31"/>
      <c r="H1302" s="31"/>
      <c r="I1302" s="19">
        <f t="shared" si="187"/>
        <v>0</v>
      </c>
      <c r="J1302" s="20">
        <f t="shared" si="193"/>
        <v>0</v>
      </c>
      <c r="K1302" s="30"/>
      <c r="L1302" s="32"/>
      <c r="M1302" s="33"/>
      <c r="N1302" s="55" t="str">
        <f t="shared" si="195"/>
        <v/>
      </c>
      <c r="O1302" s="34"/>
      <c r="P1302" s="35"/>
      <c r="Q1302" s="36"/>
      <c r="R1302" s="37"/>
      <c r="S1302" s="37"/>
      <c r="T1302" s="21">
        <f t="shared" si="188"/>
        <v>0</v>
      </c>
      <c r="U1302" s="22">
        <f t="shared" si="194"/>
        <v>0</v>
      </c>
      <c r="V1302" s="117"/>
      <c r="W1302" s="118"/>
      <c r="X1302" s="23">
        <f t="shared" si="189"/>
        <v>0</v>
      </c>
      <c r="Y1302" s="24" t="e">
        <f t="shared" si="190"/>
        <v>#DIV/0!</v>
      </c>
      <c r="Z1302" s="25" t="str">
        <f t="shared" si="191"/>
        <v/>
      </c>
      <c r="AA1302" s="25" t="str">
        <f t="shared" ca="1" si="192"/>
        <v/>
      </c>
      <c r="AB1302" s="52"/>
    </row>
    <row r="1303" spans="1:28" x14ac:dyDescent="0.25">
      <c r="A1303" s="12">
        <v>1297</v>
      </c>
      <c r="B1303" s="26"/>
      <c r="C1303" s="27"/>
      <c r="D1303" s="28"/>
      <c r="E1303" s="29"/>
      <c r="F1303" s="30"/>
      <c r="G1303" s="31"/>
      <c r="H1303" s="31"/>
      <c r="I1303" s="19">
        <f t="shared" si="187"/>
        <v>0</v>
      </c>
      <c r="J1303" s="20">
        <f t="shared" si="193"/>
        <v>0</v>
      </c>
      <c r="K1303" s="30"/>
      <c r="L1303" s="32"/>
      <c r="M1303" s="33"/>
      <c r="N1303" s="55" t="str">
        <f t="shared" si="195"/>
        <v/>
      </c>
      <c r="O1303" s="34"/>
      <c r="P1303" s="35"/>
      <c r="Q1303" s="36"/>
      <c r="R1303" s="37"/>
      <c r="S1303" s="37"/>
      <c r="T1303" s="21">
        <f t="shared" si="188"/>
        <v>0</v>
      </c>
      <c r="U1303" s="22">
        <f t="shared" si="194"/>
        <v>0</v>
      </c>
      <c r="V1303" s="117"/>
      <c r="W1303" s="118"/>
      <c r="X1303" s="23">
        <f t="shared" si="189"/>
        <v>0</v>
      </c>
      <c r="Y1303" s="24" t="e">
        <f t="shared" si="190"/>
        <v>#DIV/0!</v>
      </c>
      <c r="Z1303" s="25" t="str">
        <f t="shared" si="191"/>
        <v/>
      </c>
      <c r="AA1303" s="25" t="str">
        <f t="shared" ca="1" si="192"/>
        <v/>
      </c>
      <c r="AB1303" s="52"/>
    </row>
    <row r="1304" spans="1:28" x14ac:dyDescent="0.25">
      <c r="A1304" s="12">
        <v>1298</v>
      </c>
      <c r="B1304" s="26"/>
      <c r="C1304" s="27"/>
      <c r="D1304" s="28"/>
      <c r="E1304" s="29"/>
      <c r="F1304" s="30"/>
      <c r="G1304" s="31"/>
      <c r="H1304" s="31"/>
      <c r="I1304" s="19">
        <f t="shared" si="187"/>
        <v>0</v>
      </c>
      <c r="J1304" s="20">
        <f t="shared" si="193"/>
        <v>0</v>
      </c>
      <c r="K1304" s="30"/>
      <c r="L1304" s="32"/>
      <c r="M1304" s="33"/>
      <c r="N1304" s="55" t="str">
        <f t="shared" si="195"/>
        <v/>
      </c>
      <c r="O1304" s="34"/>
      <c r="P1304" s="35"/>
      <c r="Q1304" s="36"/>
      <c r="R1304" s="37"/>
      <c r="S1304" s="37"/>
      <c r="T1304" s="21">
        <f t="shared" si="188"/>
        <v>0</v>
      </c>
      <c r="U1304" s="22">
        <f t="shared" si="194"/>
        <v>0</v>
      </c>
      <c r="V1304" s="117"/>
      <c r="W1304" s="118"/>
      <c r="X1304" s="23">
        <f t="shared" si="189"/>
        <v>0</v>
      </c>
      <c r="Y1304" s="24" t="e">
        <f t="shared" si="190"/>
        <v>#DIV/0!</v>
      </c>
      <c r="Z1304" s="25" t="str">
        <f t="shared" si="191"/>
        <v/>
      </c>
      <c r="AA1304" s="25" t="str">
        <f t="shared" ca="1" si="192"/>
        <v/>
      </c>
      <c r="AB1304" s="52"/>
    </row>
    <row r="1305" spans="1:28" x14ac:dyDescent="0.25">
      <c r="A1305" s="12">
        <v>1299</v>
      </c>
      <c r="B1305" s="26"/>
      <c r="C1305" s="27"/>
      <c r="D1305" s="28"/>
      <c r="E1305" s="29"/>
      <c r="F1305" s="30"/>
      <c r="G1305" s="31"/>
      <c r="H1305" s="31"/>
      <c r="I1305" s="19">
        <f t="shared" si="187"/>
        <v>0</v>
      </c>
      <c r="J1305" s="20">
        <f t="shared" si="193"/>
        <v>0</v>
      </c>
      <c r="K1305" s="30"/>
      <c r="L1305" s="32"/>
      <c r="M1305" s="33"/>
      <c r="N1305" s="55" t="str">
        <f t="shared" si="195"/>
        <v/>
      </c>
      <c r="O1305" s="34"/>
      <c r="P1305" s="35"/>
      <c r="Q1305" s="36"/>
      <c r="R1305" s="37"/>
      <c r="S1305" s="37"/>
      <c r="T1305" s="21">
        <f t="shared" si="188"/>
        <v>0</v>
      </c>
      <c r="U1305" s="22">
        <f t="shared" si="194"/>
        <v>0</v>
      </c>
      <c r="V1305" s="117"/>
      <c r="W1305" s="118"/>
      <c r="X1305" s="23">
        <f t="shared" si="189"/>
        <v>0</v>
      </c>
      <c r="Y1305" s="24" t="e">
        <f t="shared" si="190"/>
        <v>#DIV/0!</v>
      </c>
      <c r="Z1305" s="25" t="str">
        <f t="shared" si="191"/>
        <v/>
      </c>
      <c r="AA1305" s="25" t="str">
        <f t="shared" ca="1" si="192"/>
        <v/>
      </c>
      <c r="AB1305" s="52"/>
    </row>
    <row r="1306" spans="1:28" x14ac:dyDescent="0.25">
      <c r="A1306" s="12">
        <v>1300</v>
      </c>
      <c r="B1306" s="26"/>
      <c r="C1306" s="27"/>
      <c r="D1306" s="28"/>
      <c r="E1306" s="29"/>
      <c r="F1306" s="30"/>
      <c r="G1306" s="31"/>
      <c r="H1306" s="31"/>
      <c r="I1306" s="19">
        <f t="shared" si="187"/>
        <v>0</v>
      </c>
      <c r="J1306" s="20">
        <f t="shared" si="193"/>
        <v>0</v>
      </c>
      <c r="K1306" s="30"/>
      <c r="L1306" s="32"/>
      <c r="M1306" s="33"/>
      <c r="N1306" s="55" t="str">
        <f t="shared" si="195"/>
        <v/>
      </c>
      <c r="O1306" s="34"/>
      <c r="P1306" s="35"/>
      <c r="Q1306" s="36"/>
      <c r="R1306" s="37"/>
      <c r="S1306" s="37"/>
      <c r="T1306" s="21">
        <f t="shared" si="188"/>
        <v>0</v>
      </c>
      <c r="U1306" s="22">
        <f t="shared" si="194"/>
        <v>0</v>
      </c>
      <c r="V1306" s="117"/>
      <c r="W1306" s="118"/>
      <c r="X1306" s="23">
        <f t="shared" si="189"/>
        <v>0</v>
      </c>
      <c r="Y1306" s="24" t="e">
        <f t="shared" si="190"/>
        <v>#DIV/0!</v>
      </c>
      <c r="Z1306" s="25" t="str">
        <f t="shared" si="191"/>
        <v/>
      </c>
      <c r="AA1306" s="25" t="str">
        <f t="shared" ca="1" si="192"/>
        <v/>
      </c>
      <c r="AB1306" s="52"/>
    </row>
    <row r="1307" spans="1:28" x14ac:dyDescent="0.25">
      <c r="A1307" s="12">
        <v>1301</v>
      </c>
      <c r="B1307" s="26"/>
      <c r="C1307" s="27"/>
      <c r="D1307" s="28"/>
      <c r="E1307" s="29"/>
      <c r="F1307" s="30"/>
      <c r="G1307" s="31"/>
      <c r="H1307" s="31"/>
      <c r="I1307" s="19">
        <f t="shared" si="187"/>
        <v>0</v>
      </c>
      <c r="J1307" s="20">
        <f t="shared" si="193"/>
        <v>0</v>
      </c>
      <c r="K1307" s="30"/>
      <c r="L1307" s="32"/>
      <c r="M1307" s="33"/>
      <c r="N1307" s="55" t="str">
        <f t="shared" si="195"/>
        <v/>
      </c>
      <c r="O1307" s="34"/>
      <c r="P1307" s="35"/>
      <c r="Q1307" s="36"/>
      <c r="R1307" s="37"/>
      <c r="S1307" s="37"/>
      <c r="T1307" s="21">
        <f t="shared" si="188"/>
        <v>0</v>
      </c>
      <c r="U1307" s="22">
        <f t="shared" si="194"/>
        <v>0</v>
      </c>
      <c r="V1307" s="117"/>
      <c r="W1307" s="118"/>
      <c r="X1307" s="23">
        <f t="shared" si="189"/>
        <v>0</v>
      </c>
      <c r="Y1307" s="24" t="e">
        <f t="shared" si="190"/>
        <v>#DIV/0!</v>
      </c>
      <c r="Z1307" s="25" t="str">
        <f t="shared" si="191"/>
        <v/>
      </c>
      <c r="AA1307" s="25" t="str">
        <f t="shared" ca="1" si="192"/>
        <v/>
      </c>
      <c r="AB1307" s="52"/>
    </row>
    <row r="1308" spans="1:28" x14ac:dyDescent="0.25">
      <c r="A1308" s="12">
        <v>1302</v>
      </c>
      <c r="B1308" s="26"/>
      <c r="C1308" s="27"/>
      <c r="D1308" s="28"/>
      <c r="E1308" s="29"/>
      <c r="F1308" s="30"/>
      <c r="G1308" s="31"/>
      <c r="H1308" s="31"/>
      <c r="I1308" s="19">
        <f t="shared" si="187"/>
        <v>0</v>
      </c>
      <c r="J1308" s="20">
        <f t="shared" si="193"/>
        <v>0</v>
      </c>
      <c r="K1308" s="30"/>
      <c r="L1308" s="32"/>
      <c r="M1308" s="33"/>
      <c r="N1308" s="55" t="str">
        <f t="shared" si="195"/>
        <v/>
      </c>
      <c r="O1308" s="34"/>
      <c r="P1308" s="35"/>
      <c r="Q1308" s="36"/>
      <c r="R1308" s="37"/>
      <c r="S1308" s="37"/>
      <c r="T1308" s="21">
        <f t="shared" si="188"/>
        <v>0</v>
      </c>
      <c r="U1308" s="22">
        <f t="shared" si="194"/>
        <v>0</v>
      </c>
      <c r="V1308" s="117"/>
      <c r="W1308" s="118"/>
      <c r="X1308" s="23">
        <f t="shared" si="189"/>
        <v>0</v>
      </c>
      <c r="Y1308" s="24" t="e">
        <f t="shared" si="190"/>
        <v>#DIV/0!</v>
      </c>
      <c r="Z1308" s="25" t="str">
        <f t="shared" si="191"/>
        <v/>
      </c>
      <c r="AA1308" s="25" t="str">
        <f t="shared" ca="1" si="192"/>
        <v/>
      </c>
      <c r="AB1308" s="52"/>
    </row>
    <row r="1309" spans="1:28" x14ac:dyDescent="0.25">
      <c r="A1309" s="12">
        <v>1303</v>
      </c>
      <c r="B1309" s="26"/>
      <c r="C1309" s="27"/>
      <c r="D1309" s="28"/>
      <c r="E1309" s="29"/>
      <c r="F1309" s="30"/>
      <c r="G1309" s="31"/>
      <c r="H1309" s="31"/>
      <c r="I1309" s="19">
        <f t="shared" si="187"/>
        <v>0</v>
      </c>
      <c r="J1309" s="20">
        <f t="shared" si="193"/>
        <v>0</v>
      </c>
      <c r="K1309" s="30"/>
      <c r="L1309" s="32"/>
      <c r="M1309" s="33"/>
      <c r="N1309" s="55" t="str">
        <f t="shared" si="195"/>
        <v/>
      </c>
      <c r="O1309" s="34"/>
      <c r="P1309" s="35"/>
      <c r="Q1309" s="36"/>
      <c r="R1309" s="37"/>
      <c r="S1309" s="37"/>
      <c r="T1309" s="21">
        <f t="shared" si="188"/>
        <v>0</v>
      </c>
      <c r="U1309" s="22">
        <f t="shared" si="194"/>
        <v>0</v>
      </c>
      <c r="V1309" s="117"/>
      <c r="W1309" s="118"/>
      <c r="X1309" s="23">
        <f t="shared" si="189"/>
        <v>0</v>
      </c>
      <c r="Y1309" s="24" t="e">
        <f t="shared" si="190"/>
        <v>#DIV/0!</v>
      </c>
      <c r="Z1309" s="25" t="str">
        <f t="shared" si="191"/>
        <v/>
      </c>
      <c r="AA1309" s="25" t="str">
        <f t="shared" ca="1" si="192"/>
        <v/>
      </c>
      <c r="AB1309" s="52"/>
    </row>
    <row r="1310" spans="1:28" x14ac:dyDescent="0.25">
      <c r="A1310" s="12">
        <v>1304</v>
      </c>
      <c r="B1310" s="26"/>
      <c r="C1310" s="27"/>
      <c r="D1310" s="28"/>
      <c r="E1310" s="29"/>
      <c r="F1310" s="30"/>
      <c r="G1310" s="31"/>
      <c r="H1310" s="31"/>
      <c r="I1310" s="19">
        <f t="shared" si="187"/>
        <v>0</v>
      </c>
      <c r="J1310" s="20">
        <f t="shared" si="193"/>
        <v>0</v>
      </c>
      <c r="K1310" s="30"/>
      <c r="L1310" s="32"/>
      <c r="M1310" s="33"/>
      <c r="N1310" s="55" t="str">
        <f t="shared" si="195"/>
        <v/>
      </c>
      <c r="O1310" s="34"/>
      <c r="P1310" s="35"/>
      <c r="Q1310" s="36"/>
      <c r="R1310" s="37"/>
      <c r="S1310" s="37"/>
      <c r="T1310" s="21">
        <f t="shared" si="188"/>
        <v>0</v>
      </c>
      <c r="U1310" s="22">
        <f t="shared" si="194"/>
        <v>0</v>
      </c>
      <c r="V1310" s="117"/>
      <c r="W1310" s="118"/>
      <c r="X1310" s="23">
        <f t="shared" si="189"/>
        <v>0</v>
      </c>
      <c r="Y1310" s="24" t="e">
        <f t="shared" si="190"/>
        <v>#DIV/0!</v>
      </c>
      <c r="Z1310" s="25" t="str">
        <f t="shared" si="191"/>
        <v/>
      </c>
      <c r="AA1310" s="25" t="str">
        <f t="shared" ca="1" si="192"/>
        <v/>
      </c>
      <c r="AB1310" s="52"/>
    </row>
    <row r="1311" spans="1:28" x14ac:dyDescent="0.25">
      <c r="A1311" s="12">
        <v>1305</v>
      </c>
      <c r="B1311" s="26"/>
      <c r="C1311" s="27"/>
      <c r="D1311" s="28"/>
      <c r="E1311" s="29"/>
      <c r="F1311" s="30"/>
      <c r="G1311" s="31"/>
      <c r="H1311" s="31"/>
      <c r="I1311" s="19">
        <f t="shared" si="187"/>
        <v>0</v>
      </c>
      <c r="J1311" s="20">
        <f t="shared" si="193"/>
        <v>0</v>
      </c>
      <c r="K1311" s="30"/>
      <c r="L1311" s="32"/>
      <c r="M1311" s="33"/>
      <c r="N1311" s="55" t="str">
        <f t="shared" si="195"/>
        <v/>
      </c>
      <c r="O1311" s="34"/>
      <c r="P1311" s="35"/>
      <c r="Q1311" s="36"/>
      <c r="R1311" s="37"/>
      <c r="S1311" s="37"/>
      <c r="T1311" s="21">
        <f t="shared" si="188"/>
        <v>0</v>
      </c>
      <c r="U1311" s="22">
        <f t="shared" si="194"/>
        <v>0</v>
      </c>
      <c r="V1311" s="117"/>
      <c r="W1311" s="118"/>
      <c r="X1311" s="23">
        <f t="shared" si="189"/>
        <v>0</v>
      </c>
      <c r="Y1311" s="24" t="e">
        <f t="shared" si="190"/>
        <v>#DIV/0!</v>
      </c>
      <c r="Z1311" s="25" t="str">
        <f t="shared" si="191"/>
        <v/>
      </c>
      <c r="AA1311" s="25" t="str">
        <f t="shared" ca="1" si="192"/>
        <v/>
      </c>
      <c r="AB1311" s="52"/>
    </row>
    <row r="1312" spans="1:28" x14ac:dyDescent="0.25">
      <c r="A1312" s="12">
        <v>1306</v>
      </c>
      <c r="B1312" s="26"/>
      <c r="C1312" s="27"/>
      <c r="D1312" s="28"/>
      <c r="E1312" s="29"/>
      <c r="F1312" s="30"/>
      <c r="G1312" s="31"/>
      <c r="H1312" s="31"/>
      <c r="I1312" s="19">
        <f t="shared" si="187"/>
        <v>0</v>
      </c>
      <c r="J1312" s="20">
        <f t="shared" si="193"/>
        <v>0</v>
      </c>
      <c r="K1312" s="30"/>
      <c r="L1312" s="32"/>
      <c r="M1312" s="33"/>
      <c r="N1312" s="55" t="str">
        <f t="shared" si="195"/>
        <v/>
      </c>
      <c r="O1312" s="34"/>
      <c r="P1312" s="35"/>
      <c r="Q1312" s="36"/>
      <c r="R1312" s="37"/>
      <c r="S1312" s="37"/>
      <c r="T1312" s="21">
        <f t="shared" si="188"/>
        <v>0</v>
      </c>
      <c r="U1312" s="22">
        <f t="shared" si="194"/>
        <v>0</v>
      </c>
      <c r="V1312" s="117"/>
      <c r="W1312" s="118"/>
      <c r="X1312" s="23">
        <f t="shared" si="189"/>
        <v>0</v>
      </c>
      <c r="Y1312" s="24" t="e">
        <f t="shared" si="190"/>
        <v>#DIV/0!</v>
      </c>
      <c r="Z1312" s="25" t="str">
        <f t="shared" si="191"/>
        <v/>
      </c>
      <c r="AA1312" s="25" t="str">
        <f t="shared" ca="1" si="192"/>
        <v/>
      </c>
      <c r="AB1312" s="52"/>
    </row>
    <row r="1313" spans="1:28" x14ac:dyDescent="0.25">
      <c r="A1313" s="12">
        <v>1307</v>
      </c>
      <c r="B1313" s="26"/>
      <c r="C1313" s="27"/>
      <c r="D1313" s="28"/>
      <c r="E1313" s="29"/>
      <c r="F1313" s="30"/>
      <c r="G1313" s="31"/>
      <c r="H1313" s="31"/>
      <c r="I1313" s="19">
        <f t="shared" si="187"/>
        <v>0</v>
      </c>
      <c r="J1313" s="20">
        <f t="shared" si="193"/>
        <v>0</v>
      </c>
      <c r="K1313" s="30"/>
      <c r="L1313" s="32"/>
      <c r="M1313" s="33"/>
      <c r="N1313" s="55" t="str">
        <f t="shared" si="195"/>
        <v/>
      </c>
      <c r="O1313" s="34"/>
      <c r="P1313" s="35"/>
      <c r="Q1313" s="36"/>
      <c r="R1313" s="37"/>
      <c r="S1313" s="37"/>
      <c r="T1313" s="21">
        <f t="shared" si="188"/>
        <v>0</v>
      </c>
      <c r="U1313" s="22">
        <f t="shared" si="194"/>
        <v>0</v>
      </c>
      <c r="V1313" s="117"/>
      <c r="W1313" s="118"/>
      <c r="X1313" s="23">
        <f t="shared" si="189"/>
        <v>0</v>
      </c>
      <c r="Y1313" s="24" t="e">
        <f t="shared" si="190"/>
        <v>#DIV/0!</v>
      </c>
      <c r="Z1313" s="25" t="str">
        <f t="shared" si="191"/>
        <v/>
      </c>
      <c r="AA1313" s="25" t="str">
        <f t="shared" ca="1" si="192"/>
        <v/>
      </c>
      <c r="AB1313" s="52"/>
    </row>
    <row r="1314" spans="1:28" x14ac:dyDescent="0.25">
      <c r="A1314" s="12">
        <v>1308</v>
      </c>
      <c r="B1314" s="26"/>
      <c r="C1314" s="27"/>
      <c r="D1314" s="28"/>
      <c r="E1314" s="29"/>
      <c r="F1314" s="30"/>
      <c r="G1314" s="31"/>
      <c r="H1314" s="31"/>
      <c r="I1314" s="19">
        <f t="shared" si="187"/>
        <v>0</v>
      </c>
      <c r="J1314" s="20">
        <f t="shared" si="193"/>
        <v>0</v>
      </c>
      <c r="K1314" s="30"/>
      <c r="L1314" s="32"/>
      <c r="M1314" s="33"/>
      <c r="N1314" s="55" t="str">
        <f t="shared" si="195"/>
        <v/>
      </c>
      <c r="O1314" s="34"/>
      <c r="P1314" s="35"/>
      <c r="Q1314" s="36"/>
      <c r="R1314" s="37"/>
      <c r="S1314" s="37"/>
      <c r="T1314" s="21">
        <f t="shared" si="188"/>
        <v>0</v>
      </c>
      <c r="U1314" s="22">
        <f t="shared" si="194"/>
        <v>0</v>
      </c>
      <c r="V1314" s="117"/>
      <c r="W1314" s="118"/>
      <c r="X1314" s="23">
        <f t="shared" si="189"/>
        <v>0</v>
      </c>
      <c r="Y1314" s="24" t="e">
        <f t="shared" si="190"/>
        <v>#DIV/0!</v>
      </c>
      <c r="Z1314" s="25" t="str">
        <f t="shared" si="191"/>
        <v/>
      </c>
      <c r="AA1314" s="25" t="str">
        <f t="shared" ca="1" si="192"/>
        <v/>
      </c>
      <c r="AB1314" s="52"/>
    </row>
    <row r="1315" spans="1:28" x14ac:dyDescent="0.25">
      <c r="A1315" s="12">
        <v>1309</v>
      </c>
      <c r="B1315" s="26"/>
      <c r="C1315" s="27"/>
      <c r="D1315" s="28"/>
      <c r="E1315" s="29"/>
      <c r="F1315" s="30"/>
      <c r="G1315" s="31"/>
      <c r="H1315" s="31"/>
      <c r="I1315" s="19">
        <f t="shared" si="187"/>
        <v>0</v>
      </c>
      <c r="J1315" s="20">
        <f t="shared" si="193"/>
        <v>0</v>
      </c>
      <c r="K1315" s="30"/>
      <c r="L1315" s="32"/>
      <c r="M1315" s="33"/>
      <c r="N1315" s="55" t="str">
        <f t="shared" si="195"/>
        <v/>
      </c>
      <c r="O1315" s="34"/>
      <c r="P1315" s="35"/>
      <c r="Q1315" s="36"/>
      <c r="R1315" s="37"/>
      <c r="S1315" s="37"/>
      <c r="T1315" s="21">
        <f t="shared" si="188"/>
        <v>0</v>
      </c>
      <c r="U1315" s="22">
        <f t="shared" si="194"/>
        <v>0</v>
      </c>
      <c r="V1315" s="117"/>
      <c r="W1315" s="118"/>
      <c r="X1315" s="23">
        <f t="shared" si="189"/>
        <v>0</v>
      </c>
      <c r="Y1315" s="24" t="e">
        <f t="shared" si="190"/>
        <v>#DIV/0!</v>
      </c>
      <c r="Z1315" s="25" t="str">
        <f t="shared" si="191"/>
        <v/>
      </c>
      <c r="AA1315" s="25" t="str">
        <f t="shared" ca="1" si="192"/>
        <v/>
      </c>
      <c r="AB1315" s="52"/>
    </row>
    <row r="1316" spans="1:28" x14ac:dyDescent="0.25">
      <c r="A1316" s="12">
        <v>1310</v>
      </c>
      <c r="B1316" s="26"/>
      <c r="C1316" s="27"/>
      <c r="D1316" s="28"/>
      <c r="E1316" s="29"/>
      <c r="F1316" s="30"/>
      <c r="G1316" s="31"/>
      <c r="H1316" s="31"/>
      <c r="I1316" s="19">
        <f t="shared" si="187"/>
        <v>0</v>
      </c>
      <c r="J1316" s="20">
        <f t="shared" si="193"/>
        <v>0</v>
      </c>
      <c r="K1316" s="30"/>
      <c r="L1316" s="32"/>
      <c r="M1316" s="33"/>
      <c r="N1316" s="55" t="str">
        <f t="shared" si="195"/>
        <v/>
      </c>
      <c r="O1316" s="34"/>
      <c r="P1316" s="35"/>
      <c r="Q1316" s="36"/>
      <c r="R1316" s="37"/>
      <c r="S1316" s="37"/>
      <c r="T1316" s="21">
        <f t="shared" si="188"/>
        <v>0</v>
      </c>
      <c r="U1316" s="22">
        <f t="shared" si="194"/>
        <v>0</v>
      </c>
      <c r="V1316" s="117"/>
      <c r="W1316" s="118"/>
      <c r="X1316" s="23">
        <f t="shared" si="189"/>
        <v>0</v>
      </c>
      <c r="Y1316" s="24" t="e">
        <f t="shared" si="190"/>
        <v>#DIV/0!</v>
      </c>
      <c r="Z1316" s="25" t="str">
        <f t="shared" si="191"/>
        <v/>
      </c>
      <c r="AA1316" s="25" t="str">
        <f t="shared" ca="1" si="192"/>
        <v/>
      </c>
      <c r="AB1316" s="52"/>
    </row>
    <row r="1317" spans="1:28" x14ac:dyDescent="0.25">
      <c r="A1317" s="12">
        <v>1311</v>
      </c>
      <c r="B1317" s="26"/>
      <c r="C1317" s="27"/>
      <c r="D1317" s="28"/>
      <c r="E1317" s="29"/>
      <c r="F1317" s="30"/>
      <c r="G1317" s="31"/>
      <c r="H1317" s="31"/>
      <c r="I1317" s="19">
        <f t="shared" si="187"/>
        <v>0</v>
      </c>
      <c r="J1317" s="20">
        <f t="shared" si="193"/>
        <v>0</v>
      </c>
      <c r="K1317" s="30"/>
      <c r="L1317" s="32"/>
      <c r="M1317" s="33"/>
      <c r="N1317" s="55" t="str">
        <f t="shared" si="195"/>
        <v/>
      </c>
      <c r="O1317" s="34"/>
      <c r="P1317" s="35"/>
      <c r="Q1317" s="36"/>
      <c r="R1317" s="37"/>
      <c r="S1317" s="37"/>
      <c r="T1317" s="21">
        <f t="shared" si="188"/>
        <v>0</v>
      </c>
      <c r="U1317" s="22">
        <f t="shared" si="194"/>
        <v>0</v>
      </c>
      <c r="V1317" s="117"/>
      <c r="W1317" s="118"/>
      <c r="X1317" s="23">
        <f t="shared" si="189"/>
        <v>0</v>
      </c>
      <c r="Y1317" s="24" t="e">
        <f t="shared" si="190"/>
        <v>#DIV/0!</v>
      </c>
      <c r="Z1317" s="25" t="str">
        <f t="shared" si="191"/>
        <v/>
      </c>
      <c r="AA1317" s="25" t="str">
        <f t="shared" ca="1" si="192"/>
        <v/>
      </c>
      <c r="AB1317" s="52"/>
    </row>
    <row r="1318" spans="1:28" x14ac:dyDescent="0.25">
      <c r="A1318" s="12">
        <v>1312</v>
      </c>
      <c r="B1318" s="26"/>
      <c r="C1318" s="27"/>
      <c r="D1318" s="28"/>
      <c r="E1318" s="29"/>
      <c r="F1318" s="30"/>
      <c r="G1318" s="31"/>
      <c r="H1318" s="31"/>
      <c r="I1318" s="19">
        <f t="shared" si="187"/>
        <v>0</v>
      </c>
      <c r="J1318" s="20">
        <f t="shared" si="193"/>
        <v>0</v>
      </c>
      <c r="K1318" s="30"/>
      <c r="L1318" s="32"/>
      <c r="M1318" s="33"/>
      <c r="N1318" s="55" t="str">
        <f t="shared" si="195"/>
        <v/>
      </c>
      <c r="O1318" s="34"/>
      <c r="P1318" s="35"/>
      <c r="Q1318" s="36"/>
      <c r="R1318" s="37"/>
      <c r="S1318" s="37"/>
      <c r="T1318" s="21">
        <f t="shared" si="188"/>
        <v>0</v>
      </c>
      <c r="U1318" s="22">
        <f t="shared" si="194"/>
        <v>0</v>
      </c>
      <c r="V1318" s="117"/>
      <c r="W1318" s="118"/>
      <c r="X1318" s="23">
        <f t="shared" si="189"/>
        <v>0</v>
      </c>
      <c r="Y1318" s="24" t="e">
        <f t="shared" si="190"/>
        <v>#DIV/0!</v>
      </c>
      <c r="Z1318" s="25" t="str">
        <f t="shared" si="191"/>
        <v/>
      </c>
      <c r="AA1318" s="25" t="str">
        <f t="shared" ca="1" si="192"/>
        <v/>
      </c>
      <c r="AB1318" s="52"/>
    </row>
    <row r="1319" spans="1:28" x14ac:dyDescent="0.25">
      <c r="A1319" s="12">
        <v>1313</v>
      </c>
      <c r="B1319" s="26"/>
      <c r="C1319" s="27"/>
      <c r="D1319" s="28"/>
      <c r="E1319" s="29"/>
      <c r="F1319" s="30"/>
      <c r="G1319" s="31"/>
      <c r="H1319" s="31"/>
      <c r="I1319" s="19">
        <f t="shared" si="187"/>
        <v>0</v>
      </c>
      <c r="J1319" s="20">
        <f t="shared" si="193"/>
        <v>0</v>
      </c>
      <c r="K1319" s="30"/>
      <c r="L1319" s="32"/>
      <c r="M1319" s="33"/>
      <c r="N1319" s="55" t="str">
        <f t="shared" si="195"/>
        <v/>
      </c>
      <c r="O1319" s="34"/>
      <c r="P1319" s="35"/>
      <c r="Q1319" s="36"/>
      <c r="R1319" s="37"/>
      <c r="S1319" s="37"/>
      <c r="T1319" s="21">
        <f t="shared" si="188"/>
        <v>0</v>
      </c>
      <c r="U1319" s="22">
        <f t="shared" si="194"/>
        <v>0</v>
      </c>
      <c r="V1319" s="117"/>
      <c r="W1319" s="118"/>
      <c r="X1319" s="23">
        <f t="shared" si="189"/>
        <v>0</v>
      </c>
      <c r="Y1319" s="24" t="e">
        <f t="shared" si="190"/>
        <v>#DIV/0!</v>
      </c>
      <c r="Z1319" s="25" t="str">
        <f t="shared" si="191"/>
        <v/>
      </c>
      <c r="AA1319" s="25" t="str">
        <f t="shared" ca="1" si="192"/>
        <v/>
      </c>
      <c r="AB1319" s="52"/>
    </row>
    <row r="1320" spans="1:28" x14ac:dyDescent="0.25">
      <c r="A1320" s="12">
        <v>1314</v>
      </c>
      <c r="B1320" s="26"/>
      <c r="C1320" s="27"/>
      <c r="D1320" s="28"/>
      <c r="E1320" s="29"/>
      <c r="F1320" s="30"/>
      <c r="G1320" s="31"/>
      <c r="H1320" s="31"/>
      <c r="I1320" s="19">
        <f t="shared" si="187"/>
        <v>0</v>
      </c>
      <c r="J1320" s="20">
        <f t="shared" si="193"/>
        <v>0</v>
      </c>
      <c r="K1320" s="30"/>
      <c r="L1320" s="32"/>
      <c r="M1320" s="33"/>
      <c r="N1320" s="55" t="str">
        <f t="shared" si="195"/>
        <v/>
      </c>
      <c r="O1320" s="34"/>
      <c r="P1320" s="35"/>
      <c r="Q1320" s="36"/>
      <c r="R1320" s="37"/>
      <c r="S1320" s="37"/>
      <c r="T1320" s="21">
        <f t="shared" si="188"/>
        <v>0</v>
      </c>
      <c r="U1320" s="22">
        <f t="shared" si="194"/>
        <v>0</v>
      </c>
      <c r="V1320" s="117"/>
      <c r="W1320" s="118"/>
      <c r="X1320" s="23">
        <f t="shared" si="189"/>
        <v>0</v>
      </c>
      <c r="Y1320" s="24" t="e">
        <f t="shared" si="190"/>
        <v>#DIV/0!</v>
      </c>
      <c r="Z1320" s="25" t="str">
        <f t="shared" si="191"/>
        <v/>
      </c>
      <c r="AA1320" s="25" t="str">
        <f t="shared" ca="1" si="192"/>
        <v/>
      </c>
      <c r="AB1320" s="52"/>
    </row>
    <row r="1321" spans="1:28" x14ac:dyDescent="0.25">
      <c r="A1321" s="12">
        <v>1315</v>
      </c>
      <c r="B1321" s="26"/>
      <c r="C1321" s="27"/>
      <c r="D1321" s="28"/>
      <c r="E1321" s="29"/>
      <c r="F1321" s="30"/>
      <c r="G1321" s="31"/>
      <c r="H1321" s="31"/>
      <c r="I1321" s="19">
        <f t="shared" si="187"/>
        <v>0</v>
      </c>
      <c r="J1321" s="20">
        <f t="shared" si="193"/>
        <v>0</v>
      </c>
      <c r="K1321" s="30"/>
      <c r="L1321" s="32"/>
      <c r="M1321" s="33"/>
      <c r="N1321" s="55" t="str">
        <f t="shared" si="195"/>
        <v/>
      </c>
      <c r="O1321" s="34"/>
      <c r="P1321" s="35"/>
      <c r="Q1321" s="36"/>
      <c r="R1321" s="37"/>
      <c r="S1321" s="37"/>
      <c r="T1321" s="21">
        <f t="shared" si="188"/>
        <v>0</v>
      </c>
      <c r="U1321" s="22">
        <f t="shared" si="194"/>
        <v>0</v>
      </c>
      <c r="V1321" s="117"/>
      <c r="W1321" s="118"/>
      <c r="X1321" s="23">
        <f t="shared" si="189"/>
        <v>0</v>
      </c>
      <c r="Y1321" s="24" t="e">
        <f t="shared" si="190"/>
        <v>#DIV/0!</v>
      </c>
      <c r="Z1321" s="25" t="str">
        <f t="shared" si="191"/>
        <v/>
      </c>
      <c r="AA1321" s="25" t="str">
        <f t="shared" ca="1" si="192"/>
        <v/>
      </c>
      <c r="AB1321" s="52"/>
    </row>
    <row r="1322" spans="1:28" x14ac:dyDescent="0.25">
      <c r="A1322" s="12">
        <v>1316</v>
      </c>
      <c r="B1322" s="26"/>
      <c r="C1322" s="27"/>
      <c r="D1322" s="28"/>
      <c r="E1322" s="29"/>
      <c r="F1322" s="30"/>
      <c r="G1322" s="31"/>
      <c r="H1322" s="31"/>
      <c r="I1322" s="19">
        <f t="shared" si="187"/>
        <v>0</v>
      </c>
      <c r="J1322" s="20">
        <f t="shared" si="193"/>
        <v>0</v>
      </c>
      <c r="K1322" s="30"/>
      <c r="L1322" s="32"/>
      <c r="M1322" s="33"/>
      <c r="N1322" s="55" t="str">
        <f t="shared" si="195"/>
        <v/>
      </c>
      <c r="O1322" s="34"/>
      <c r="P1322" s="35"/>
      <c r="Q1322" s="36"/>
      <c r="R1322" s="37"/>
      <c r="S1322" s="37"/>
      <c r="T1322" s="21">
        <f t="shared" si="188"/>
        <v>0</v>
      </c>
      <c r="U1322" s="22">
        <f t="shared" si="194"/>
        <v>0</v>
      </c>
      <c r="V1322" s="117"/>
      <c r="W1322" s="118"/>
      <c r="X1322" s="23">
        <f t="shared" si="189"/>
        <v>0</v>
      </c>
      <c r="Y1322" s="24" t="e">
        <f t="shared" si="190"/>
        <v>#DIV/0!</v>
      </c>
      <c r="Z1322" s="25" t="str">
        <f t="shared" si="191"/>
        <v/>
      </c>
      <c r="AA1322" s="25" t="str">
        <f t="shared" ca="1" si="192"/>
        <v/>
      </c>
      <c r="AB1322" s="52"/>
    </row>
    <row r="1323" spans="1:28" x14ac:dyDescent="0.25">
      <c r="A1323" s="12">
        <v>1317</v>
      </c>
      <c r="B1323" s="26"/>
      <c r="C1323" s="27"/>
      <c r="D1323" s="28"/>
      <c r="E1323" s="29"/>
      <c r="F1323" s="30"/>
      <c r="G1323" s="31"/>
      <c r="H1323" s="31"/>
      <c r="I1323" s="19">
        <f t="shared" si="187"/>
        <v>0</v>
      </c>
      <c r="J1323" s="20">
        <f t="shared" si="193"/>
        <v>0</v>
      </c>
      <c r="K1323" s="30"/>
      <c r="L1323" s="32"/>
      <c r="M1323" s="33"/>
      <c r="N1323" s="55" t="str">
        <f t="shared" si="195"/>
        <v/>
      </c>
      <c r="O1323" s="34"/>
      <c r="P1323" s="35"/>
      <c r="Q1323" s="36"/>
      <c r="R1323" s="37"/>
      <c r="S1323" s="37"/>
      <c r="T1323" s="21">
        <f t="shared" si="188"/>
        <v>0</v>
      </c>
      <c r="U1323" s="22">
        <f t="shared" si="194"/>
        <v>0</v>
      </c>
      <c r="V1323" s="117"/>
      <c r="W1323" s="118"/>
      <c r="X1323" s="23">
        <f t="shared" si="189"/>
        <v>0</v>
      </c>
      <c r="Y1323" s="24" t="e">
        <f t="shared" si="190"/>
        <v>#DIV/0!</v>
      </c>
      <c r="Z1323" s="25" t="str">
        <f t="shared" si="191"/>
        <v/>
      </c>
      <c r="AA1323" s="25" t="str">
        <f t="shared" ca="1" si="192"/>
        <v/>
      </c>
      <c r="AB1323" s="52"/>
    </row>
    <row r="1324" spans="1:28" x14ac:dyDescent="0.25">
      <c r="A1324" s="12">
        <v>1318</v>
      </c>
      <c r="B1324" s="26"/>
      <c r="C1324" s="27"/>
      <c r="D1324" s="28"/>
      <c r="E1324" s="29"/>
      <c r="F1324" s="30"/>
      <c r="G1324" s="31"/>
      <c r="H1324" s="31"/>
      <c r="I1324" s="19">
        <f t="shared" si="187"/>
        <v>0</v>
      </c>
      <c r="J1324" s="20">
        <f t="shared" si="193"/>
        <v>0</v>
      </c>
      <c r="K1324" s="30"/>
      <c r="L1324" s="32"/>
      <c r="M1324" s="33"/>
      <c r="N1324" s="55" t="str">
        <f t="shared" si="195"/>
        <v/>
      </c>
      <c r="O1324" s="34"/>
      <c r="P1324" s="35"/>
      <c r="Q1324" s="36"/>
      <c r="R1324" s="37"/>
      <c r="S1324" s="37"/>
      <c r="T1324" s="21">
        <f t="shared" si="188"/>
        <v>0</v>
      </c>
      <c r="U1324" s="22">
        <f t="shared" si="194"/>
        <v>0</v>
      </c>
      <c r="V1324" s="117"/>
      <c r="W1324" s="118"/>
      <c r="X1324" s="23">
        <f t="shared" si="189"/>
        <v>0</v>
      </c>
      <c r="Y1324" s="24" t="e">
        <f t="shared" si="190"/>
        <v>#DIV/0!</v>
      </c>
      <c r="Z1324" s="25" t="str">
        <f t="shared" si="191"/>
        <v/>
      </c>
      <c r="AA1324" s="25" t="str">
        <f t="shared" ca="1" si="192"/>
        <v/>
      </c>
      <c r="AB1324" s="52"/>
    </row>
    <row r="1325" spans="1:28" x14ac:dyDescent="0.25">
      <c r="A1325" s="12">
        <v>1319</v>
      </c>
      <c r="B1325" s="26"/>
      <c r="C1325" s="27"/>
      <c r="D1325" s="28"/>
      <c r="E1325" s="29"/>
      <c r="F1325" s="30"/>
      <c r="G1325" s="31"/>
      <c r="H1325" s="31"/>
      <c r="I1325" s="19">
        <f t="shared" si="187"/>
        <v>0</v>
      </c>
      <c r="J1325" s="20">
        <f t="shared" si="193"/>
        <v>0</v>
      </c>
      <c r="K1325" s="30"/>
      <c r="L1325" s="32"/>
      <c r="M1325" s="33"/>
      <c r="N1325" s="55" t="str">
        <f t="shared" si="195"/>
        <v/>
      </c>
      <c r="O1325" s="34"/>
      <c r="P1325" s="35"/>
      <c r="Q1325" s="36"/>
      <c r="R1325" s="37"/>
      <c r="S1325" s="37"/>
      <c r="T1325" s="21">
        <f t="shared" si="188"/>
        <v>0</v>
      </c>
      <c r="U1325" s="22">
        <f t="shared" si="194"/>
        <v>0</v>
      </c>
      <c r="V1325" s="117"/>
      <c r="W1325" s="118"/>
      <c r="X1325" s="23">
        <f t="shared" si="189"/>
        <v>0</v>
      </c>
      <c r="Y1325" s="24" t="e">
        <f t="shared" si="190"/>
        <v>#DIV/0!</v>
      </c>
      <c r="Z1325" s="25" t="str">
        <f t="shared" si="191"/>
        <v/>
      </c>
      <c r="AA1325" s="25" t="str">
        <f t="shared" ca="1" si="192"/>
        <v/>
      </c>
      <c r="AB1325" s="52"/>
    </row>
    <row r="1326" spans="1:28" x14ac:dyDescent="0.25">
      <c r="A1326" s="12">
        <v>1320</v>
      </c>
      <c r="B1326" s="26"/>
      <c r="C1326" s="27"/>
      <c r="D1326" s="28"/>
      <c r="E1326" s="29"/>
      <c r="F1326" s="30"/>
      <c r="G1326" s="31"/>
      <c r="H1326" s="31"/>
      <c r="I1326" s="19">
        <f t="shared" si="187"/>
        <v>0</v>
      </c>
      <c r="J1326" s="20">
        <f t="shared" si="193"/>
        <v>0</v>
      </c>
      <c r="K1326" s="30"/>
      <c r="L1326" s="32"/>
      <c r="M1326" s="33"/>
      <c r="N1326" s="55" t="str">
        <f t="shared" si="195"/>
        <v/>
      </c>
      <c r="O1326" s="34"/>
      <c r="P1326" s="35"/>
      <c r="Q1326" s="36"/>
      <c r="R1326" s="37"/>
      <c r="S1326" s="37"/>
      <c r="T1326" s="21">
        <f t="shared" si="188"/>
        <v>0</v>
      </c>
      <c r="U1326" s="22">
        <f t="shared" si="194"/>
        <v>0</v>
      </c>
      <c r="V1326" s="117"/>
      <c r="W1326" s="118"/>
      <c r="X1326" s="23">
        <f t="shared" si="189"/>
        <v>0</v>
      </c>
      <c r="Y1326" s="24" t="e">
        <f t="shared" si="190"/>
        <v>#DIV/0!</v>
      </c>
      <c r="Z1326" s="25" t="str">
        <f t="shared" si="191"/>
        <v/>
      </c>
      <c r="AA1326" s="25" t="str">
        <f t="shared" ca="1" si="192"/>
        <v/>
      </c>
      <c r="AB1326" s="52"/>
    </row>
    <row r="1327" spans="1:28" x14ac:dyDescent="0.25">
      <c r="A1327" s="12">
        <v>1321</v>
      </c>
      <c r="B1327" s="26"/>
      <c r="C1327" s="27"/>
      <c r="D1327" s="28"/>
      <c r="E1327" s="29"/>
      <c r="F1327" s="30"/>
      <c r="G1327" s="31"/>
      <c r="H1327" s="31"/>
      <c r="I1327" s="19">
        <f t="shared" si="187"/>
        <v>0</v>
      </c>
      <c r="J1327" s="20">
        <f t="shared" si="193"/>
        <v>0</v>
      </c>
      <c r="K1327" s="30"/>
      <c r="L1327" s="32"/>
      <c r="M1327" s="33"/>
      <c r="N1327" s="55" t="str">
        <f t="shared" si="195"/>
        <v/>
      </c>
      <c r="O1327" s="34"/>
      <c r="P1327" s="35"/>
      <c r="Q1327" s="36"/>
      <c r="R1327" s="37"/>
      <c r="S1327" s="37"/>
      <c r="T1327" s="21">
        <f t="shared" si="188"/>
        <v>0</v>
      </c>
      <c r="U1327" s="22">
        <f t="shared" si="194"/>
        <v>0</v>
      </c>
      <c r="V1327" s="117"/>
      <c r="W1327" s="118"/>
      <c r="X1327" s="23">
        <f t="shared" si="189"/>
        <v>0</v>
      </c>
      <c r="Y1327" s="24" t="e">
        <f t="shared" si="190"/>
        <v>#DIV/0!</v>
      </c>
      <c r="Z1327" s="25" t="str">
        <f t="shared" si="191"/>
        <v/>
      </c>
      <c r="AA1327" s="25" t="str">
        <f t="shared" ca="1" si="192"/>
        <v/>
      </c>
      <c r="AB1327" s="52"/>
    </row>
    <row r="1328" spans="1:28" x14ac:dyDescent="0.25">
      <c r="A1328" s="12">
        <v>1322</v>
      </c>
      <c r="B1328" s="26"/>
      <c r="C1328" s="27"/>
      <c r="D1328" s="28"/>
      <c r="E1328" s="29"/>
      <c r="F1328" s="30"/>
      <c r="G1328" s="31"/>
      <c r="H1328" s="31"/>
      <c r="I1328" s="19">
        <f t="shared" si="187"/>
        <v>0</v>
      </c>
      <c r="J1328" s="20">
        <f t="shared" si="193"/>
        <v>0</v>
      </c>
      <c r="K1328" s="30"/>
      <c r="L1328" s="32"/>
      <c r="M1328" s="33"/>
      <c r="N1328" s="55" t="str">
        <f t="shared" si="195"/>
        <v/>
      </c>
      <c r="O1328" s="34"/>
      <c r="P1328" s="35"/>
      <c r="Q1328" s="36"/>
      <c r="R1328" s="37"/>
      <c r="S1328" s="37"/>
      <c r="T1328" s="21">
        <f t="shared" si="188"/>
        <v>0</v>
      </c>
      <c r="U1328" s="22">
        <f t="shared" si="194"/>
        <v>0</v>
      </c>
      <c r="V1328" s="117"/>
      <c r="W1328" s="118"/>
      <c r="X1328" s="23">
        <f t="shared" si="189"/>
        <v>0</v>
      </c>
      <c r="Y1328" s="24" t="e">
        <f t="shared" si="190"/>
        <v>#DIV/0!</v>
      </c>
      <c r="Z1328" s="25" t="str">
        <f t="shared" si="191"/>
        <v/>
      </c>
      <c r="AA1328" s="25" t="str">
        <f t="shared" ca="1" si="192"/>
        <v/>
      </c>
      <c r="AB1328" s="52"/>
    </row>
    <row r="1329" spans="1:28" x14ac:dyDescent="0.25">
      <c r="A1329" s="12">
        <v>1323</v>
      </c>
      <c r="B1329" s="26"/>
      <c r="C1329" s="27"/>
      <c r="D1329" s="28"/>
      <c r="E1329" s="29"/>
      <c r="F1329" s="30"/>
      <c r="G1329" s="31"/>
      <c r="H1329" s="31"/>
      <c r="I1329" s="19">
        <f t="shared" si="187"/>
        <v>0</v>
      </c>
      <c r="J1329" s="20">
        <f t="shared" si="193"/>
        <v>0</v>
      </c>
      <c r="K1329" s="30"/>
      <c r="L1329" s="32"/>
      <c r="M1329" s="33"/>
      <c r="N1329" s="55" t="str">
        <f t="shared" si="195"/>
        <v/>
      </c>
      <c r="O1329" s="34"/>
      <c r="P1329" s="35"/>
      <c r="Q1329" s="36"/>
      <c r="R1329" s="37"/>
      <c r="S1329" s="37"/>
      <c r="T1329" s="21">
        <f t="shared" si="188"/>
        <v>0</v>
      </c>
      <c r="U1329" s="22">
        <f t="shared" si="194"/>
        <v>0</v>
      </c>
      <c r="V1329" s="117"/>
      <c r="W1329" s="118"/>
      <c r="X1329" s="23">
        <f t="shared" si="189"/>
        <v>0</v>
      </c>
      <c r="Y1329" s="24" t="e">
        <f t="shared" si="190"/>
        <v>#DIV/0!</v>
      </c>
      <c r="Z1329" s="25" t="str">
        <f t="shared" si="191"/>
        <v/>
      </c>
      <c r="AA1329" s="25" t="str">
        <f t="shared" ca="1" si="192"/>
        <v/>
      </c>
      <c r="AB1329" s="52"/>
    </row>
    <row r="1330" spans="1:28" x14ac:dyDescent="0.25">
      <c r="A1330" s="12">
        <v>1324</v>
      </c>
      <c r="B1330" s="26"/>
      <c r="C1330" s="27"/>
      <c r="D1330" s="28"/>
      <c r="E1330" s="29"/>
      <c r="F1330" s="30"/>
      <c r="G1330" s="31"/>
      <c r="H1330" s="31"/>
      <c r="I1330" s="19">
        <f t="shared" si="187"/>
        <v>0</v>
      </c>
      <c r="J1330" s="20">
        <f t="shared" si="193"/>
        <v>0</v>
      </c>
      <c r="K1330" s="30"/>
      <c r="L1330" s="32"/>
      <c r="M1330" s="33"/>
      <c r="N1330" s="55" t="str">
        <f t="shared" si="195"/>
        <v/>
      </c>
      <c r="O1330" s="34"/>
      <c r="P1330" s="35"/>
      <c r="Q1330" s="36"/>
      <c r="R1330" s="37"/>
      <c r="S1330" s="37"/>
      <c r="T1330" s="21">
        <f t="shared" si="188"/>
        <v>0</v>
      </c>
      <c r="U1330" s="22">
        <f t="shared" si="194"/>
        <v>0</v>
      </c>
      <c r="V1330" s="117"/>
      <c r="W1330" s="118"/>
      <c r="X1330" s="23">
        <f t="shared" si="189"/>
        <v>0</v>
      </c>
      <c r="Y1330" s="24" t="e">
        <f t="shared" si="190"/>
        <v>#DIV/0!</v>
      </c>
      <c r="Z1330" s="25" t="str">
        <f t="shared" si="191"/>
        <v/>
      </c>
      <c r="AA1330" s="25" t="str">
        <f t="shared" ca="1" si="192"/>
        <v/>
      </c>
      <c r="AB1330" s="52"/>
    </row>
    <row r="1331" spans="1:28" x14ac:dyDescent="0.25">
      <c r="A1331" s="12">
        <v>1325</v>
      </c>
      <c r="B1331" s="26"/>
      <c r="C1331" s="27"/>
      <c r="D1331" s="28"/>
      <c r="E1331" s="29"/>
      <c r="F1331" s="30"/>
      <c r="G1331" s="31"/>
      <c r="H1331" s="31"/>
      <c r="I1331" s="19">
        <f t="shared" si="187"/>
        <v>0</v>
      </c>
      <c r="J1331" s="20">
        <f t="shared" si="193"/>
        <v>0</v>
      </c>
      <c r="K1331" s="30"/>
      <c r="L1331" s="32"/>
      <c r="M1331" s="33"/>
      <c r="N1331" s="55" t="str">
        <f t="shared" si="195"/>
        <v/>
      </c>
      <c r="O1331" s="34"/>
      <c r="P1331" s="35"/>
      <c r="Q1331" s="36"/>
      <c r="R1331" s="37"/>
      <c r="S1331" s="37"/>
      <c r="T1331" s="21">
        <f t="shared" si="188"/>
        <v>0</v>
      </c>
      <c r="U1331" s="22">
        <f t="shared" si="194"/>
        <v>0</v>
      </c>
      <c r="V1331" s="117"/>
      <c r="W1331" s="118"/>
      <c r="X1331" s="23">
        <f t="shared" si="189"/>
        <v>0</v>
      </c>
      <c r="Y1331" s="24" t="e">
        <f t="shared" si="190"/>
        <v>#DIV/0!</v>
      </c>
      <c r="Z1331" s="25" t="str">
        <f t="shared" si="191"/>
        <v/>
      </c>
      <c r="AA1331" s="25" t="str">
        <f t="shared" ca="1" si="192"/>
        <v/>
      </c>
      <c r="AB1331" s="52"/>
    </row>
    <row r="1332" spans="1:28" x14ac:dyDescent="0.25">
      <c r="A1332" s="12">
        <v>1326</v>
      </c>
      <c r="B1332" s="26"/>
      <c r="C1332" s="27"/>
      <c r="D1332" s="28"/>
      <c r="E1332" s="29"/>
      <c r="F1332" s="30"/>
      <c r="G1332" s="31"/>
      <c r="H1332" s="31"/>
      <c r="I1332" s="19">
        <f t="shared" si="187"/>
        <v>0</v>
      </c>
      <c r="J1332" s="20">
        <f t="shared" si="193"/>
        <v>0</v>
      </c>
      <c r="K1332" s="30"/>
      <c r="L1332" s="32"/>
      <c r="M1332" s="33"/>
      <c r="N1332" s="55" t="str">
        <f t="shared" si="195"/>
        <v/>
      </c>
      <c r="O1332" s="34"/>
      <c r="P1332" s="35"/>
      <c r="Q1332" s="36"/>
      <c r="R1332" s="37"/>
      <c r="S1332" s="37"/>
      <c r="T1332" s="21">
        <f t="shared" si="188"/>
        <v>0</v>
      </c>
      <c r="U1332" s="22">
        <f t="shared" si="194"/>
        <v>0</v>
      </c>
      <c r="V1332" s="117"/>
      <c r="W1332" s="118"/>
      <c r="X1332" s="23">
        <f t="shared" si="189"/>
        <v>0</v>
      </c>
      <c r="Y1332" s="24" t="e">
        <f t="shared" si="190"/>
        <v>#DIV/0!</v>
      </c>
      <c r="Z1332" s="25" t="str">
        <f t="shared" si="191"/>
        <v/>
      </c>
      <c r="AA1332" s="25" t="str">
        <f t="shared" ca="1" si="192"/>
        <v/>
      </c>
      <c r="AB1332" s="52"/>
    </row>
    <row r="1333" spans="1:28" x14ac:dyDescent="0.25">
      <c r="A1333" s="12">
        <v>1327</v>
      </c>
      <c r="B1333" s="26"/>
      <c r="C1333" s="27"/>
      <c r="D1333" s="28"/>
      <c r="E1333" s="29"/>
      <c r="F1333" s="30"/>
      <c r="G1333" s="31"/>
      <c r="H1333" s="31"/>
      <c r="I1333" s="19">
        <f t="shared" si="187"/>
        <v>0</v>
      </c>
      <c r="J1333" s="20">
        <f t="shared" si="193"/>
        <v>0</v>
      </c>
      <c r="K1333" s="30"/>
      <c r="L1333" s="32"/>
      <c r="M1333" s="33"/>
      <c r="N1333" s="55" t="str">
        <f t="shared" si="195"/>
        <v/>
      </c>
      <c r="O1333" s="34"/>
      <c r="P1333" s="35"/>
      <c r="Q1333" s="36"/>
      <c r="R1333" s="37"/>
      <c r="S1333" s="37"/>
      <c r="T1333" s="21">
        <f t="shared" si="188"/>
        <v>0</v>
      </c>
      <c r="U1333" s="22">
        <f t="shared" si="194"/>
        <v>0</v>
      </c>
      <c r="V1333" s="117"/>
      <c r="W1333" s="118"/>
      <c r="X1333" s="23">
        <f t="shared" si="189"/>
        <v>0</v>
      </c>
      <c r="Y1333" s="24" t="e">
        <f t="shared" si="190"/>
        <v>#DIV/0!</v>
      </c>
      <c r="Z1333" s="25" t="str">
        <f t="shared" si="191"/>
        <v/>
      </c>
      <c r="AA1333" s="25" t="str">
        <f t="shared" ca="1" si="192"/>
        <v/>
      </c>
      <c r="AB1333" s="52"/>
    </row>
    <row r="1334" spans="1:28" x14ac:dyDescent="0.25">
      <c r="A1334" s="12">
        <v>1328</v>
      </c>
      <c r="B1334" s="26"/>
      <c r="C1334" s="27"/>
      <c r="D1334" s="28"/>
      <c r="E1334" s="29"/>
      <c r="F1334" s="30"/>
      <c r="G1334" s="31"/>
      <c r="H1334" s="31"/>
      <c r="I1334" s="19">
        <f t="shared" si="187"/>
        <v>0</v>
      </c>
      <c r="J1334" s="20">
        <f t="shared" si="193"/>
        <v>0</v>
      </c>
      <c r="K1334" s="30"/>
      <c r="L1334" s="32"/>
      <c r="M1334" s="33"/>
      <c r="N1334" s="55" t="str">
        <f t="shared" si="195"/>
        <v/>
      </c>
      <c r="O1334" s="34"/>
      <c r="P1334" s="35"/>
      <c r="Q1334" s="36"/>
      <c r="R1334" s="37"/>
      <c r="S1334" s="37"/>
      <c r="T1334" s="21">
        <f t="shared" si="188"/>
        <v>0</v>
      </c>
      <c r="U1334" s="22">
        <f t="shared" si="194"/>
        <v>0</v>
      </c>
      <c r="V1334" s="117"/>
      <c r="W1334" s="118"/>
      <c r="X1334" s="23">
        <f t="shared" si="189"/>
        <v>0</v>
      </c>
      <c r="Y1334" s="24" t="e">
        <f t="shared" si="190"/>
        <v>#DIV/0!</v>
      </c>
      <c r="Z1334" s="25" t="str">
        <f t="shared" si="191"/>
        <v/>
      </c>
      <c r="AA1334" s="25" t="str">
        <f t="shared" ca="1" si="192"/>
        <v/>
      </c>
      <c r="AB1334" s="52"/>
    </row>
    <row r="1335" spans="1:28" x14ac:dyDescent="0.25">
      <c r="A1335" s="12">
        <v>1329</v>
      </c>
      <c r="B1335" s="26"/>
      <c r="C1335" s="27"/>
      <c r="D1335" s="28"/>
      <c r="E1335" s="29"/>
      <c r="F1335" s="30"/>
      <c r="G1335" s="31"/>
      <c r="H1335" s="31"/>
      <c r="I1335" s="19">
        <f t="shared" si="187"/>
        <v>0</v>
      </c>
      <c r="J1335" s="20">
        <f t="shared" si="193"/>
        <v>0</v>
      </c>
      <c r="K1335" s="30"/>
      <c r="L1335" s="32"/>
      <c r="M1335" s="33"/>
      <c r="N1335" s="55" t="str">
        <f t="shared" si="195"/>
        <v/>
      </c>
      <c r="O1335" s="34"/>
      <c r="P1335" s="35"/>
      <c r="Q1335" s="36"/>
      <c r="R1335" s="37"/>
      <c r="S1335" s="37"/>
      <c r="T1335" s="21">
        <f t="shared" si="188"/>
        <v>0</v>
      </c>
      <c r="U1335" s="22">
        <f t="shared" si="194"/>
        <v>0</v>
      </c>
      <c r="V1335" s="117"/>
      <c r="W1335" s="118"/>
      <c r="X1335" s="23">
        <f t="shared" si="189"/>
        <v>0</v>
      </c>
      <c r="Y1335" s="24" t="e">
        <f t="shared" si="190"/>
        <v>#DIV/0!</v>
      </c>
      <c r="Z1335" s="25" t="str">
        <f t="shared" si="191"/>
        <v/>
      </c>
      <c r="AA1335" s="25" t="str">
        <f t="shared" ca="1" si="192"/>
        <v/>
      </c>
      <c r="AB1335" s="52"/>
    </row>
    <row r="1336" spans="1:28" x14ac:dyDescent="0.25">
      <c r="A1336" s="12">
        <v>1330</v>
      </c>
      <c r="B1336" s="26"/>
      <c r="C1336" s="27"/>
      <c r="D1336" s="28"/>
      <c r="E1336" s="29"/>
      <c r="F1336" s="30"/>
      <c r="G1336" s="31"/>
      <c r="H1336" s="31"/>
      <c r="I1336" s="19">
        <f t="shared" si="187"/>
        <v>0</v>
      </c>
      <c r="J1336" s="20">
        <f t="shared" si="193"/>
        <v>0</v>
      </c>
      <c r="K1336" s="30"/>
      <c r="L1336" s="32"/>
      <c r="M1336" s="33"/>
      <c r="N1336" s="55" t="str">
        <f t="shared" si="195"/>
        <v/>
      </c>
      <c r="O1336" s="34"/>
      <c r="P1336" s="35"/>
      <c r="Q1336" s="36"/>
      <c r="R1336" s="37"/>
      <c r="S1336" s="37"/>
      <c r="T1336" s="21">
        <f t="shared" si="188"/>
        <v>0</v>
      </c>
      <c r="U1336" s="22">
        <f t="shared" si="194"/>
        <v>0</v>
      </c>
      <c r="V1336" s="117"/>
      <c r="W1336" s="118"/>
      <c r="X1336" s="23">
        <f t="shared" si="189"/>
        <v>0</v>
      </c>
      <c r="Y1336" s="24" t="e">
        <f t="shared" si="190"/>
        <v>#DIV/0!</v>
      </c>
      <c r="Z1336" s="25" t="str">
        <f t="shared" si="191"/>
        <v/>
      </c>
      <c r="AA1336" s="25" t="str">
        <f t="shared" ca="1" si="192"/>
        <v/>
      </c>
      <c r="AB1336" s="52"/>
    </row>
    <row r="1337" spans="1:28" x14ac:dyDescent="0.25">
      <c r="A1337" s="12">
        <v>1331</v>
      </c>
      <c r="B1337" s="26"/>
      <c r="C1337" s="27"/>
      <c r="D1337" s="28"/>
      <c r="E1337" s="29"/>
      <c r="F1337" s="30"/>
      <c r="G1337" s="31"/>
      <c r="H1337" s="31"/>
      <c r="I1337" s="19">
        <f t="shared" si="187"/>
        <v>0</v>
      </c>
      <c r="J1337" s="20">
        <f t="shared" si="193"/>
        <v>0</v>
      </c>
      <c r="K1337" s="30"/>
      <c r="L1337" s="32"/>
      <c r="M1337" s="33"/>
      <c r="N1337" s="55" t="str">
        <f t="shared" si="195"/>
        <v/>
      </c>
      <c r="O1337" s="34"/>
      <c r="P1337" s="35"/>
      <c r="Q1337" s="36"/>
      <c r="R1337" s="37"/>
      <c r="S1337" s="37"/>
      <c r="T1337" s="21">
        <f t="shared" si="188"/>
        <v>0</v>
      </c>
      <c r="U1337" s="22">
        <f t="shared" si="194"/>
        <v>0</v>
      </c>
      <c r="V1337" s="117"/>
      <c r="W1337" s="118"/>
      <c r="X1337" s="23">
        <f t="shared" si="189"/>
        <v>0</v>
      </c>
      <c r="Y1337" s="24" t="e">
        <f t="shared" si="190"/>
        <v>#DIV/0!</v>
      </c>
      <c r="Z1337" s="25" t="str">
        <f t="shared" si="191"/>
        <v/>
      </c>
      <c r="AA1337" s="25" t="str">
        <f t="shared" ca="1" si="192"/>
        <v/>
      </c>
      <c r="AB1337" s="52"/>
    </row>
    <row r="1338" spans="1:28" x14ac:dyDescent="0.25">
      <c r="A1338" s="12">
        <v>1332</v>
      </c>
      <c r="B1338" s="26"/>
      <c r="C1338" s="27"/>
      <c r="D1338" s="28"/>
      <c r="E1338" s="29"/>
      <c r="F1338" s="30"/>
      <c r="G1338" s="31"/>
      <c r="H1338" s="31"/>
      <c r="I1338" s="19">
        <f t="shared" si="187"/>
        <v>0</v>
      </c>
      <c r="J1338" s="20">
        <f t="shared" si="193"/>
        <v>0</v>
      </c>
      <c r="K1338" s="30"/>
      <c r="L1338" s="32"/>
      <c r="M1338" s="33"/>
      <c r="N1338" s="55" t="str">
        <f t="shared" si="195"/>
        <v/>
      </c>
      <c r="O1338" s="34"/>
      <c r="P1338" s="35"/>
      <c r="Q1338" s="36"/>
      <c r="R1338" s="37"/>
      <c r="S1338" s="37"/>
      <c r="T1338" s="21">
        <f t="shared" si="188"/>
        <v>0</v>
      </c>
      <c r="U1338" s="22">
        <f t="shared" si="194"/>
        <v>0</v>
      </c>
      <c r="V1338" s="117"/>
      <c r="W1338" s="118"/>
      <c r="X1338" s="23">
        <f t="shared" si="189"/>
        <v>0</v>
      </c>
      <c r="Y1338" s="24" t="e">
        <f t="shared" si="190"/>
        <v>#DIV/0!</v>
      </c>
      <c r="Z1338" s="25" t="str">
        <f t="shared" si="191"/>
        <v/>
      </c>
      <c r="AA1338" s="25" t="str">
        <f t="shared" ca="1" si="192"/>
        <v/>
      </c>
      <c r="AB1338" s="52"/>
    </row>
    <row r="1339" spans="1:28" x14ac:dyDescent="0.25">
      <c r="A1339" s="12">
        <v>1333</v>
      </c>
      <c r="B1339" s="26"/>
      <c r="C1339" s="27"/>
      <c r="D1339" s="28"/>
      <c r="E1339" s="29"/>
      <c r="F1339" s="30"/>
      <c r="G1339" s="31"/>
      <c r="H1339" s="31"/>
      <c r="I1339" s="19">
        <f t="shared" si="187"/>
        <v>0</v>
      </c>
      <c r="J1339" s="20">
        <f t="shared" si="193"/>
        <v>0</v>
      </c>
      <c r="K1339" s="30"/>
      <c r="L1339" s="32"/>
      <c r="M1339" s="33"/>
      <c r="N1339" s="55" t="str">
        <f t="shared" si="195"/>
        <v/>
      </c>
      <c r="O1339" s="34"/>
      <c r="P1339" s="35"/>
      <c r="Q1339" s="36"/>
      <c r="R1339" s="37"/>
      <c r="S1339" s="37"/>
      <c r="T1339" s="21">
        <f t="shared" si="188"/>
        <v>0</v>
      </c>
      <c r="U1339" s="22">
        <f t="shared" si="194"/>
        <v>0</v>
      </c>
      <c r="V1339" s="117"/>
      <c r="W1339" s="118"/>
      <c r="X1339" s="23">
        <f t="shared" si="189"/>
        <v>0</v>
      </c>
      <c r="Y1339" s="24" t="e">
        <f t="shared" si="190"/>
        <v>#DIV/0!</v>
      </c>
      <c r="Z1339" s="25" t="str">
        <f t="shared" si="191"/>
        <v/>
      </c>
      <c r="AA1339" s="25" t="str">
        <f t="shared" ca="1" si="192"/>
        <v/>
      </c>
      <c r="AB1339" s="52"/>
    </row>
    <row r="1340" spans="1:28" x14ac:dyDescent="0.25">
      <c r="A1340" s="12">
        <v>1334</v>
      </c>
      <c r="B1340" s="26"/>
      <c r="C1340" s="27"/>
      <c r="D1340" s="28"/>
      <c r="E1340" s="29"/>
      <c r="F1340" s="30"/>
      <c r="G1340" s="31"/>
      <c r="H1340" s="31"/>
      <c r="I1340" s="19">
        <f t="shared" si="187"/>
        <v>0</v>
      </c>
      <c r="J1340" s="20">
        <f t="shared" si="193"/>
        <v>0</v>
      </c>
      <c r="K1340" s="30"/>
      <c r="L1340" s="32"/>
      <c r="M1340" s="33"/>
      <c r="N1340" s="55" t="str">
        <f t="shared" si="195"/>
        <v/>
      </c>
      <c r="O1340" s="34"/>
      <c r="P1340" s="35"/>
      <c r="Q1340" s="36"/>
      <c r="R1340" s="37"/>
      <c r="S1340" s="37"/>
      <c r="T1340" s="21">
        <f t="shared" si="188"/>
        <v>0</v>
      </c>
      <c r="U1340" s="22">
        <f t="shared" si="194"/>
        <v>0</v>
      </c>
      <c r="V1340" s="117"/>
      <c r="W1340" s="118"/>
      <c r="X1340" s="23">
        <f t="shared" si="189"/>
        <v>0</v>
      </c>
      <c r="Y1340" s="24" t="e">
        <f t="shared" si="190"/>
        <v>#DIV/0!</v>
      </c>
      <c r="Z1340" s="25" t="str">
        <f t="shared" si="191"/>
        <v/>
      </c>
      <c r="AA1340" s="25" t="str">
        <f t="shared" ca="1" si="192"/>
        <v/>
      </c>
      <c r="AB1340" s="52"/>
    </row>
    <row r="1341" spans="1:28" x14ac:dyDescent="0.25">
      <c r="A1341" s="12">
        <v>1335</v>
      </c>
      <c r="B1341" s="26"/>
      <c r="C1341" s="27"/>
      <c r="D1341" s="28"/>
      <c r="E1341" s="29"/>
      <c r="F1341" s="30"/>
      <c r="G1341" s="31"/>
      <c r="H1341" s="31"/>
      <c r="I1341" s="19">
        <f t="shared" si="187"/>
        <v>0</v>
      </c>
      <c r="J1341" s="20">
        <f t="shared" si="193"/>
        <v>0</v>
      </c>
      <c r="K1341" s="30"/>
      <c r="L1341" s="32"/>
      <c r="M1341" s="33"/>
      <c r="N1341" s="55" t="str">
        <f t="shared" si="195"/>
        <v/>
      </c>
      <c r="O1341" s="34"/>
      <c r="P1341" s="35"/>
      <c r="Q1341" s="36"/>
      <c r="R1341" s="37"/>
      <c r="S1341" s="37"/>
      <c r="T1341" s="21">
        <f t="shared" si="188"/>
        <v>0</v>
      </c>
      <c r="U1341" s="22">
        <f t="shared" si="194"/>
        <v>0</v>
      </c>
      <c r="V1341" s="117"/>
      <c r="W1341" s="118"/>
      <c r="X1341" s="23">
        <f t="shared" si="189"/>
        <v>0</v>
      </c>
      <c r="Y1341" s="24" t="e">
        <f t="shared" si="190"/>
        <v>#DIV/0!</v>
      </c>
      <c r="Z1341" s="25" t="str">
        <f t="shared" si="191"/>
        <v/>
      </c>
      <c r="AA1341" s="25" t="str">
        <f t="shared" ca="1" si="192"/>
        <v/>
      </c>
      <c r="AB1341" s="52"/>
    </row>
    <row r="1342" spans="1:28" x14ac:dyDescent="0.25">
      <c r="A1342" s="12">
        <v>1336</v>
      </c>
      <c r="B1342" s="26"/>
      <c r="C1342" s="27"/>
      <c r="D1342" s="28"/>
      <c r="E1342" s="29"/>
      <c r="F1342" s="30"/>
      <c r="G1342" s="31"/>
      <c r="H1342" s="31"/>
      <c r="I1342" s="19">
        <f t="shared" si="187"/>
        <v>0</v>
      </c>
      <c r="J1342" s="20">
        <f t="shared" si="193"/>
        <v>0</v>
      </c>
      <c r="K1342" s="30"/>
      <c r="L1342" s="32"/>
      <c r="M1342" s="33"/>
      <c r="N1342" s="55" t="str">
        <f t="shared" si="195"/>
        <v/>
      </c>
      <c r="O1342" s="34"/>
      <c r="P1342" s="35"/>
      <c r="Q1342" s="36"/>
      <c r="R1342" s="37"/>
      <c r="S1342" s="37"/>
      <c r="T1342" s="21">
        <f t="shared" si="188"/>
        <v>0</v>
      </c>
      <c r="U1342" s="22">
        <f t="shared" si="194"/>
        <v>0</v>
      </c>
      <c r="V1342" s="117"/>
      <c r="W1342" s="118"/>
      <c r="X1342" s="23">
        <f t="shared" si="189"/>
        <v>0</v>
      </c>
      <c r="Y1342" s="24" t="e">
        <f t="shared" si="190"/>
        <v>#DIV/0!</v>
      </c>
      <c r="Z1342" s="25" t="str">
        <f t="shared" si="191"/>
        <v/>
      </c>
      <c r="AA1342" s="25" t="str">
        <f t="shared" ca="1" si="192"/>
        <v/>
      </c>
      <c r="AB1342" s="52"/>
    </row>
    <row r="1343" spans="1:28" x14ac:dyDescent="0.25">
      <c r="A1343" s="12">
        <v>1337</v>
      </c>
      <c r="B1343" s="26"/>
      <c r="C1343" s="27"/>
      <c r="D1343" s="28"/>
      <c r="E1343" s="29"/>
      <c r="F1343" s="30"/>
      <c r="G1343" s="31"/>
      <c r="H1343" s="31"/>
      <c r="I1343" s="19">
        <f t="shared" si="187"/>
        <v>0</v>
      </c>
      <c r="J1343" s="20">
        <f t="shared" si="193"/>
        <v>0</v>
      </c>
      <c r="K1343" s="30"/>
      <c r="L1343" s="32"/>
      <c r="M1343" s="33"/>
      <c r="N1343" s="55" t="str">
        <f t="shared" si="195"/>
        <v/>
      </c>
      <c r="O1343" s="34"/>
      <c r="P1343" s="35"/>
      <c r="Q1343" s="36"/>
      <c r="R1343" s="37"/>
      <c r="S1343" s="37"/>
      <c r="T1343" s="21">
        <f t="shared" si="188"/>
        <v>0</v>
      </c>
      <c r="U1343" s="22">
        <f t="shared" si="194"/>
        <v>0</v>
      </c>
      <c r="V1343" s="117"/>
      <c r="W1343" s="118"/>
      <c r="X1343" s="23">
        <f t="shared" si="189"/>
        <v>0</v>
      </c>
      <c r="Y1343" s="24" t="e">
        <f t="shared" si="190"/>
        <v>#DIV/0!</v>
      </c>
      <c r="Z1343" s="25" t="str">
        <f t="shared" si="191"/>
        <v/>
      </c>
      <c r="AA1343" s="25" t="str">
        <f t="shared" ca="1" si="192"/>
        <v/>
      </c>
      <c r="AB1343" s="52"/>
    </row>
    <row r="1344" spans="1:28" x14ac:dyDescent="0.25">
      <c r="A1344" s="12">
        <v>1338</v>
      </c>
      <c r="B1344" s="26"/>
      <c r="C1344" s="27"/>
      <c r="D1344" s="28"/>
      <c r="E1344" s="29"/>
      <c r="F1344" s="30"/>
      <c r="G1344" s="31"/>
      <c r="H1344" s="31"/>
      <c r="I1344" s="19">
        <f t="shared" si="187"/>
        <v>0</v>
      </c>
      <c r="J1344" s="20">
        <f t="shared" si="193"/>
        <v>0</v>
      </c>
      <c r="K1344" s="30"/>
      <c r="L1344" s="32"/>
      <c r="M1344" s="33"/>
      <c r="N1344" s="55" t="str">
        <f t="shared" si="195"/>
        <v/>
      </c>
      <c r="O1344" s="34"/>
      <c r="P1344" s="35"/>
      <c r="Q1344" s="36"/>
      <c r="R1344" s="37"/>
      <c r="S1344" s="37"/>
      <c r="T1344" s="21">
        <f t="shared" si="188"/>
        <v>0</v>
      </c>
      <c r="U1344" s="22">
        <f t="shared" si="194"/>
        <v>0</v>
      </c>
      <c r="V1344" s="117"/>
      <c r="W1344" s="118"/>
      <c r="X1344" s="23">
        <f t="shared" si="189"/>
        <v>0</v>
      </c>
      <c r="Y1344" s="24" t="e">
        <f t="shared" si="190"/>
        <v>#DIV/0!</v>
      </c>
      <c r="Z1344" s="25" t="str">
        <f t="shared" si="191"/>
        <v/>
      </c>
      <c r="AA1344" s="25" t="str">
        <f t="shared" ca="1" si="192"/>
        <v/>
      </c>
      <c r="AB1344" s="52"/>
    </row>
    <row r="1345" spans="1:28" x14ac:dyDescent="0.25">
      <c r="A1345" s="12">
        <v>1339</v>
      </c>
      <c r="B1345" s="26"/>
      <c r="C1345" s="27"/>
      <c r="D1345" s="28"/>
      <c r="E1345" s="29"/>
      <c r="F1345" s="30"/>
      <c r="G1345" s="31"/>
      <c r="H1345" s="31"/>
      <c r="I1345" s="19">
        <f t="shared" si="187"/>
        <v>0</v>
      </c>
      <c r="J1345" s="20">
        <f t="shared" si="193"/>
        <v>0</v>
      </c>
      <c r="K1345" s="30"/>
      <c r="L1345" s="32"/>
      <c r="M1345" s="33"/>
      <c r="N1345" s="55" t="str">
        <f t="shared" si="195"/>
        <v/>
      </c>
      <c r="O1345" s="34"/>
      <c r="P1345" s="35"/>
      <c r="Q1345" s="36"/>
      <c r="R1345" s="37"/>
      <c r="S1345" s="37"/>
      <c r="T1345" s="21">
        <f t="shared" si="188"/>
        <v>0</v>
      </c>
      <c r="U1345" s="22">
        <f t="shared" si="194"/>
        <v>0</v>
      </c>
      <c r="V1345" s="117"/>
      <c r="W1345" s="118"/>
      <c r="X1345" s="23">
        <f t="shared" si="189"/>
        <v>0</v>
      </c>
      <c r="Y1345" s="24" t="e">
        <f t="shared" si="190"/>
        <v>#DIV/0!</v>
      </c>
      <c r="Z1345" s="25" t="str">
        <f t="shared" si="191"/>
        <v/>
      </c>
      <c r="AA1345" s="25" t="str">
        <f t="shared" ca="1" si="192"/>
        <v/>
      </c>
      <c r="AB1345" s="52"/>
    </row>
    <row r="1346" spans="1:28" x14ac:dyDescent="0.25">
      <c r="A1346" s="12">
        <v>1340</v>
      </c>
      <c r="B1346" s="26"/>
      <c r="C1346" s="27"/>
      <c r="D1346" s="28"/>
      <c r="E1346" s="29"/>
      <c r="F1346" s="30"/>
      <c r="G1346" s="31"/>
      <c r="H1346" s="31"/>
      <c r="I1346" s="19">
        <f t="shared" si="187"/>
        <v>0</v>
      </c>
      <c r="J1346" s="20">
        <f t="shared" si="193"/>
        <v>0</v>
      </c>
      <c r="K1346" s="30"/>
      <c r="L1346" s="32"/>
      <c r="M1346" s="33"/>
      <c r="N1346" s="55" t="str">
        <f t="shared" si="195"/>
        <v/>
      </c>
      <c r="O1346" s="34"/>
      <c r="P1346" s="35"/>
      <c r="Q1346" s="36"/>
      <c r="R1346" s="37"/>
      <c r="S1346" s="37"/>
      <c r="T1346" s="21">
        <f t="shared" si="188"/>
        <v>0</v>
      </c>
      <c r="U1346" s="22">
        <f t="shared" si="194"/>
        <v>0</v>
      </c>
      <c r="V1346" s="117"/>
      <c r="W1346" s="118"/>
      <c r="X1346" s="23">
        <f t="shared" si="189"/>
        <v>0</v>
      </c>
      <c r="Y1346" s="24" t="e">
        <f t="shared" si="190"/>
        <v>#DIV/0!</v>
      </c>
      <c r="Z1346" s="25" t="str">
        <f t="shared" si="191"/>
        <v/>
      </c>
      <c r="AA1346" s="25" t="str">
        <f t="shared" ca="1" si="192"/>
        <v/>
      </c>
      <c r="AB1346" s="52"/>
    </row>
    <row r="1347" spans="1:28" x14ac:dyDescent="0.25">
      <c r="A1347" s="12">
        <v>1341</v>
      </c>
      <c r="B1347" s="26"/>
      <c r="C1347" s="27"/>
      <c r="D1347" s="28"/>
      <c r="E1347" s="29"/>
      <c r="F1347" s="30"/>
      <c r="G1347" s="31"/>
      <c r="H1347" s="31"/>
      <c r="I1347" s="19">
        <f t="shared" si="187"/>
        <v>0</v>
      </c>
      <c r="J1347" s="20">
        <f t="shared" si="193"/>
        <v>0</v>
      </c>
      <c r="K1347" s="30"/>
      <c r="L1347" s="32"/>
      <c r="M1347" s="33"/>
      <c r="N1347" s="55" t="str">
        <f t="shared" si="195"/>
        <v/>
      </c>
      <c r="O1347" s="34"/>
      <c r="P1347" s="35"/>
      <c r="Q1347" s="36"/>
      <c r="R1347" s="37"/>
      <c r="S1347" s="37"/>
      <c r="T1347" s="21">
        <f t="shared" si="188"/>
        <v>0</v>
      </c>
      <c r="U1347" s="22">
        <f t="shared" si="194"/>
        <v>0</v>
      </c>
      <c r="V1347" s="117"/>
      <c r="W1347" s="118"/>
      <c r="X1347" s="23">
        <f t="shared" si="189"/>
        <v>0</v>
      </c>
      <c r="Y1347" s="24" t="e">
        <f t="shared" si="190"/>
        <v>#DIV/0!</v>
      </c>
      <c r="Z1347" s="25" t="str">
        <f t="shared" si="191"/>
        <v/>
      </c>
      <c r="AA1347" s="25" t="str">
        <f t="shared" ca="1" si="192"/>
        <v/>
      </c>
      <c r="AB1347" s="52"/>
    </row>
    <row r="1348" spans="1:28" x14ac:dyDescent="0.25">
      <c r="A1348" s="12">
        <v>1342</v>
      </c>
      <c r="B1348" s="26"/>
      <c r="C1348" s="27"/>
      <c r="D1348" s="28"/>
      <c r="E1348" s="29"/>
      <c r="F1348" s="30"/>
      <c r="G1348" s="31"/>
      <c r="H1348" s="31"/>
      <c r="I1348" s="19">
        <f t="shared" si="187"/>
        <v>0</v>
      </c>
      <c r="J1348" s="20">
        <f t="shared" si="193"/>
        <v>0</v>
      </c>
      <c r="K1348" s="30"/>
      <c r="L1348" s="32"/>
      <c r="M1348" s="33"/>
      <c r="N1348" s="55" t="str">
        <f t="shared" si="195"/>
        <v/>
      </c>
      <c r="O1348" s="34"/>
      <c r="P1348" s="35"/>
      <c r="Q1348" s="36"/>
      <c r="R1348" s="37"/>
      <c r="S1348" s="37"/>
      <c r="T1348" s="21">
        <f t="shared" si="188"/>
        <v>0</v>
      </c>
      <c r="U1348" s="22">
        <f t="shared" si="194"/>
        <v>0</v>
      </c>
      <c r="V1348" s="117"/>
      <c r="W1348" s="118"/>
      <c r="X1348" s="23">
        <f t="shared" si="189"/>
        <v>0</v>
      </c>
      <c r="Y1348" s="24" t="e">
        <f t="shared" si="190"/>
        <v>#DIV/0!</v>
      </c>
      <c r="Z1348" s="25" t="str">
        <f t="shared" si="191"/>
        <v/>
      </c>
      <c r="AA1348" s="25" t="str">
        <f t="shared" ca="1" si="192"/>
        <v/>
      </c>
      <c r="AB1348" s="52"/>
    </row>
    <row r="1349" spans="1:28" x14ac:dyDescent="0.25">
      <c r="A1349" s="12">
        <v>1343</v>
      </c>
      <c r="B1349" s="26"/>
      <c r="C1349" s="27"/>
      <c r="D1349" s="28"/>
      <c r="E1349" s="29"/>
      <c r="F1349" s="30"/>
      <c r="G1349" s="31"/>
      <c r="H1349" s="31"/>
      <c r="I1349" s="19">
        <f t="shared" si="187"/>
        <v>0</v>
      </c>
      <c r="J1349" s="20">
        <f t="shared" si="193"/>
        <v>0</v>
      </c>
      <c r="K1349" s="30"/>
      <c r="L1349" s="32"/>
      <c r="M1349" s="33"/>
      <c r="N1349" s="55" t="str">
        <f t="shared" si="195"/>
        <v/>
      </c>
      <c r="O1349" s="34"/>
      <c r="P1349" s="35"/>
      <c r="Q1349" s="36"/>
      <c r="R1349" s="37"/>
      <c r="S1349" s="37"/>
      <c r="T1349" s="21">
        <f t="shared" si="188"/>
        <v>0</v>
      </c>
      <c r="U1349" s="22">
        <f t="shared" si="194"/>
        <v>0</v>
      </c>
      <c r="V1349" s="117"/>
      <c r="W1349" s="118"/>
      <c r="X1349" s="23">
        <f t="shared" si="189"/>
        <v>0</v>
      </c>
      <c r="Y1349" s="24" t="e">
        <f t="shared" si="190"/>
        <v>#DIV/0!</v>
      </c>
      <c r="Z1349" s="25" t="str">
        <f t="shared" si="191"/>
        <v/>
      </c>
      <c r="AA1349" s="25" t="str">
        <f t="shared" ca="1" si="192"/>
        <v/>
      </c>
      <c r="AB1349" s="52"/>
    </row>
    <row r="1350" spans="1:28" x14ac:dyDescent="0.25">
      <c r="A1350" s="12">
        <v>1344</v>
      </c>
      <c r="B1350" s="26"/>
      <c r="C1350" s="27"/>
      <c r="D1350" s="28"/>
      <c r="E1350" s="29"/>
      <c r="F1350" s="30"/>
      <c r="G1350" s="31"/>
      <c r="H1350" s="31"/>
      <c r="I1350" s="19">
        <f t="shared" ref="I1350:I1413" si="196">IF(U1350=0,0,(G1350-H1350))</f>
        <v>0</v>
      </c>
      <c r="J1350" s="20">
        <f t="shared" si="193"/>
        <v>0</v>
      </c>
      <c r="K1350" s="30"/>
      <c r="L1350" s="32"/>
      <c r="M1350" s="33"/>
      <c r="N1350" s="55" t="str">
        <f t="shared" si="195"/>
        <v/>
      </c>
      <c r="O1350" s="34"/>
      <c r="P1350" s="35"/>
      <c r="Q1350" s="36"/>
      <c r="R1350" s="37"/>
      <c r="S1350" s="37"/>
      <c r="T1350" s="21">
        <f t="shared" ref="T1350:T1413" si="197">R1350-S1350</f>
        <v>0</v>
      </c>
      <c r="U1350" s="22">
        <f t="shared" si="194"/>
        <v>0</v>
      </c>
      <c r="V1350" s="117"/>
      <c r="W1350" s="118"/>
      <c r="X1350" s="23">
        <f t="shared" ref="X1350:X1413" si="198">IF(T1350&gt;0,IF((T1350-I1350)=0,0.00001,(T1350-I1350)),0)</f>
        <v>0</v>
      </c>
      <c r="Y1350" s="24" t="e">
        <f t="shared" ref="Y1350:Y1413" si="199">(T1350-I1350)/I1350</f>
        <v>#DIV/0!</v>
      </c>
      <c r="Z1350" s="25" t="str">
        <f t="shared" ref="Z1350:Z1413" si="200">IF(E1350&gt;0,IF((P1350+Q1350)&gt;0,"Descargado","En Transito"),"")</f>
        <v/>
      </c>
      <c r="AA1350" s="25" t="str">
        <f t="shared" ref="AA1350:AA1413" ca="1" si="201">IF(E1350&gt;0,IF(P1350=0,((NOW())-(C1350+D1350)),((P1350+Q1350)-(C1350+D1350))),"")</f>
        <v/>
      </c>
      <c r="AB1350" s="52"/>
    </row>
    <row r="1351" spans="1:28" x14ac:dyDescent="0.25">
      <c r="A1351" s="12">
        <v>1345</v>
      </c>
      <c r="B1351" s="26"/>
      <c r="C1351" s="27"/>
      <c r="D1351" s="28"/>
      <c r="E1351" s="29"/>
      <c r="F1351" s="30"/>
      <c r="G1351" s="31"/>
      <c r="H1351" s="31"/>
      <c r="I1351" s="19">
        <f t="shared" si="196"/>
        <v>0</v>
      </c>
      <c r="J1351" s="20">
        <f t="shared" ref="J1351:J1414" si="202">IF(I1351&gt;0,(I1351+J1350),0)</f>
        <v>0</v>
      </c>
      <c r="K1351" s="30"/>
      <c r="L1351" s="32"/>
      <c r="M1351" s="33"/>
      <c r="N1351" s="55" t="str">
        <f t="shared" si="195"/>
        <v/>
      </c>
      <c r="O1351" s="34"/>
      <c r="P1351" s="35"/>
      <c r="Q1351" s="36"/>
      <c r="R1351" s="37"/>
      <c r="S1351" s="37"/>
      <c r="T1351" s="21">
        <f t="shared" si="197"/>
        <v>0</v>
      </c>
      <c r="U1351" s="22">
        <f t="shared" ref="U1351:U1414" si="203">IF(T1351&gt;0,(T1351+U1350),0)</f>
        <v>0</v>
      </c>
      <c r="V1351" s="117"/>
      <c r="W1351" s="118"/>
      <c r="X1351" s="23">
        <f t="shared" si="198"/>
        <v>0</v>
      </c>
      <c r="Y1351" s="24" t="e">
        <f t="shared" si="199"/>
        <v>#DIV/0!</v>
      </c>
      <c r="Z1351" s="25" t="str">
        <f t="shared" si="200"/>
        <v/>
      </c>
      <c r="AA1351" s="25" t="str">
        <f t="shared" ca="1" si="201"/>
        <v/>
      </c>
      <c r="AB1351" s="52"/>
    </row>
    <row r="1352" spans="1:28" x14ac:dyDescent="0.25">
      <c r="A1352" s="12">
        <v>1346</v>
      </c>
      <c r="B1352" s="26"/>
      <c r="C1352" s="27"/>
      <c r="D1352" s="28"/>
      <c r="E1352" s="29"/>
      <c r="F1352" s="30"/>
      <c r="G1352" s="31"/>
      <c r="H1352" s="31"/>
      <c r="I1352" s="19">
        <f t="shared" si="196"/>
        <v>0</v>
      </c>
      <c r="J1352" s="20">
        <f t="shared" si="202"/>
        <v>0</v>
      </c>
      <c r="K1352" s="30"/>
      <c r="L1352" s="32"/>
      <c r="M1352" s="33"/>
      <c r="N1352" s="55" t="str">
        <f t="shared" si="195"/>
        <v/>
      </c>
      <c r="O1352" s="34"/>
      <c r="P1352" s="35"/>
      <c r="Q1352" s="36"/>
      <c r="R1352" s="37"/>
      <c r="S1352" s="37"/>
      <c r="T1352" s="21">
        <f t="shared" si="197"/>
        <v>0</v>
      </c>
      <c r="U1352" s="22">
        <f t="shared" si="203"/>
        <v>0</v>
      </c>
      <c r="V1352" s="117"/>
      <c r="W1352" s="118"/>
      <c r="X1352" s="23">
        <f t="shared" si="198"/>
        <v>0</v>
      </c>
      <c r="Y1352" s="24" t="e">
        <f t="shared" si="199"/>
        <v>#DIV/0!</v>
      </c>
      <c r="Z1352" s="25" t="str">
        <f t="shared" si="200"/>
        <v/>
      </c>
      <c r="AA1352" s="25" t="str">
        <f t="shared" ca="1" si="201"/>
        <v/>
      </c>
      <c r="AB1352" s="52"/>
    </row>
    <row r="1353" spans="1:28" x14ac:dyDescent="0.25">
      <c r="A1353" s="12">
        <v>1347</v>
      </c>
      <c r="B1353" s="26"/>
      <c r="C1353" s="27"/>
      <c r="D1353" s="28"/>
      <c r="E1353" s="29"/>
      <c r="F1353" s="30"/>
      <c r="G1353" s="31"/>
      <c r="H1353" s="31"/>
      <c r="I1353" s="19">
        <f t="shared" si="196"/>
        <v>0</v>
      </c>
      <c r="J1353" s="20">
        <f t="shared" si="202"/>
        <v>0</v>
      </c>
      <c r="K1353" s="30"/>
      <c r="L1353" s="32"/>
      <c r="M1353" s="33"/>
      <c r="N1353" s="55" t="str">
        <f t="shared" ref="N1353:N1416" si="204">IF(R1353=0,"",IF(K1353="0X50  MM T 2","T_B",IF(K1353="0X50  MM T 1","T_A",IF(K1353="TERMICO 0X50","T_CMAX",IF(K1353="0X50  MM T 4","T_D",IF(K1353="0X50  MM T 3","T_C",IF(K1353="0X12  MM T 1","T_A1",IF(K1353="0X50 MM","CNR",""))))))))</f>
        <v/>
      </c>
      <c r="O1353" s="34"/>
      <c r="P1353" s="35"/>
      <c r="Q1353" s="36"/>
      <c r="R1353" s="37"/>
      <c r="S1353" s="37"/>
      <c r="T1353" s="21">
        <f t="shared" si="197"/>
        <v>0</v>
      </c>
      <c r="U1353" s="22">
        <f t="shared" si="203"/>
        <v>0</v>
      </c>
      <c r="V1353" s="117"/>
      <c r="W1353" s="118"/>
      <c r="X1353" s="23">
        <f t="shared" si="198"/>
        <v>0</v>
      </c>
      <c r="Y1353" s="24" t="e">
        <f t="shared" si="199"/>
        <v>#DIV/0!</v>
      </c>
      <c r="Z1353" s="25" t="str">
        <f t="shared" si="200"/>
        <v/>
      </c>
      <c r="AA1353" s="25" t="str">
        <f t="shared" ca="1" si="201"/>
        <v/>
      </c>
      <c r="AB1353" s="52"/>
    </row>
    <row r="1354" spans="1:28" x14ac:dyDescent="0.25">
      <c r="A1354" s="12">
        <v>1348</v>
      </c>
      <c r="B1354" s="26"/>
      <c r="C1354" s="27"/>
      <c r="D1354" s="28"/>
      <c r="E1354" s="29"/>
      <c r="F1354" s="30"/>
      <c r="G1354" s="31"/>
      <c r="H1354" s="31"/>
      <c r="I1354" s="19">
        <f t="shared" si="196"/>
        <v>0</v>
      </c>
      <c r="J1354" s="20">
        <f t="shared" si="202"/>
        <v>0</v>
      </c>
      <c r="K1354" s="30"/>
      <c r="L1354" s="32"/>
      <c r="M1354" s="33"/>
      <c r="N1354" s="55" t="str">
        <f t="shared" si="204"/>
        <v/>
      </c>
      <c r="O1354" s="34"/>
      <c r="P1354" s="35"/>
      <c r="Q1354" s="36"/>
      <c r="R1354" s="37"/>
      <c r="S1354" s="37"/>
      <c r="T1354" s="21">
        <f t="shared" si="197"/>
        <v>0</v>
      </c>
      <c r="U1354" s="22">
        <f t="shared" si="203"/>
        <v>0</v>
      </c>
      <c r="V1354" s="117"/>
      <c r="W1354" s="118"/>
      <c r="X1354" s="23">
        <f t="shared" si="198"/>
        <v>0</v>
      </c>
      <c r="Y1354" s="24" t="e">
        <f t="shared" si="199"/>
        <v>#DIV/0!</v>
      </c>
      <c r="Z1354" s="25" t="str">
        <f t="shared" si="200"/>
        <v/>
      </c>
      <c r="AA1354" s="25" t="str">
        <f t="shared" ca="1" si="201"/>
        <v/>
      </c>
      <c r="AB1354" s="52"/>
    </row>
    <row r="1355" spans="1:28" x14ac:dyDescent="0.25">
      <c r="A1355" s="12">
        <v>1349</v>
      </c>
      <c r="B1355" s="26"/>
      <c r="C1355" s="27"/>
      <c r="D1355" s="28"/>
      <c r="E1355" s="29"/>
      <c r="F1355" s="30"/>
      <c r="G1355" s="31"/>
      <c r="H1355" s="31"/>
      <c r="I1355" s="19">
        <f t="shared" si="196"/>
        <v>0</v>
      </c>
      <c r="J1355" s="20">
        <f t="shared" si="202"/>
        <v>0</v>
      </c>
      <c r="K1355" s="30"/>
      <c r="L1355" s="32"/>
      <c r="M1355" s="33"/>
      <c r="N1355" s="55" t="str">
        <f t="shared" si="204"/>
        <v/>
      </c>
      <c r="O1355" s="34"/>
      <c r="P1355" s="35"/>
      <c r="Q1355" s="36"/>
      <c r="R1355" s="37"/>
      <c r="S1355" s="37"/>
      <c r="T1355" s="21">
        <f t="shared" si="197"/>
        <v>0</v>
      </c>
      <c r="U1355" s="22">
        <f t="shared" si="203"/>
        <v>0</v>
      </c>
      <c r="V1355" s="117"/>
      <c r="W1355" s="118"/>
      <c r="X1355" s="23">
        <f t="shared" si="198"/>
        <v>0</v>
      </c>
      <c r="Y1355" s="24" t="e">
        <f t="shared" si="199"/>
        <v>#DIV/0!</v>
      </c>
      <c r="Z1355" s="25" t="str">
        <f t="shared" si="200"/>
        <v/>
      </c>
      <c r="AA1355" s="25" t="str">
        <f t="shared" ca="1" si="201"/>
        <v/>
      </c>
      <c r="AB1355" s="52"/>
    </row>
    <row r="1356" spans="1:28" x14ac:dyDescent="0.25">
      <c r="A1356" s="12">
        <v>1350</v>
      </c>
      <c r="B1356" s="26"/>
      <c r="C1356" s="27"/>
      <c r="D1356" s="28"/>
      <c r="E1356" s="29"/>
      <c r="F1356" s="30"/>
      <c r="G1356" s="31"/>
      <c r="H1356" s="31"/>
      <c r="I1356" s="19">
        <f t="shared" si="196"/>
        <v>0</v>
      </c>
      <c r="J1356" s="20">
        <f t="shared" si="202"/>
        <v>0</v>
      </c>
      <c r="K1356" s="30"/>
      <c r="L1356" s="32"/>
      <c r="M1356" s="33"/>
      <c r="N1356" s="55" t="str">
        <f t="shared" si="204"/>
        <v/>
      </c>
      <c r="O1356" s="34"/>
      <c r="P1356" s="35"/>
      <c r="Q1356" s="36"/>
      <c r="R1356" s="37"/>
      <c r="S1356" s="37"/>
      <c r="T1356" s="21">
        <f t="shared" si="197"/>
        <v>0</v>
      </c>
      <c r="U1356" s="22">
        <f t="shared" si="203"/>
        <v>0</v>
      </c>
      <c r="V1356" s="117"/>
      <c r="W1356" s="118"/>
      <c r="X1356" s="23">
        <f t="shared" si="198"/>
        <v>0</v>
      </c>
      <c r="Y1356" s="24" t="e">
        <f t="shared" si="199"/>
        <v>#DIV/0!</v>
      </c>
      <c r="Z1356" s="25" t="str">
        <f t="shared" si="200"/>
        <v/>
      </c>
      <c r="AA1356" s="25" t="str">
        <f t="shared" ca="1" si="201"/>
        <v/>
      </c>
      <c r="AB1356" s="52"/>
    </row>
    <row r="1357" spans="1:28" x14ac:dyDescent="0.25">
      <c r="A1357" s="12">
        <v>1351</v>
      </c>
      <c r="B1357" s="26"/>
      <c r="C1357" s="27"/>
      <c r="D1357" s="28"/>
      <c r="E1357" s="29"/>
      <c r="F1357" s="30"/>
      <c r="G1357" s="31"/>
      <c r="H1357" s="31"/>
      <c r="I1357" s="19">
        <f t="shared" si="196"/>
        <v>0</v>
      </c>
      <c r="J1357" s="20">
        <f t="shared" si="202"/>
        <v>0</v>
      </c>
      <c r="K1357" s="30"/>
      <c r="L1357" s="32"/>
      <c r="M1357" s="33"/>
      <c r="N1357" s="55" t="str">
        <f t="shared" si="204"/>
        <v/>
      </c>
      <c r="O1357" s="34"/>
      <c r="P1357" s="35"/>
      <c r="Q1357" s="36"/>
      <c r="R1357" s="37"/>
      <c r="S1357" s="37"/>
      <c r="T1357" s="21">
        <f t="shared" si="197"/>
        <v>0</v>
      </c>
      <c r="U1357" s="22">
        <f t="shared" si="203"/>
        <v>0</v>
      </c>
      <c r="V1357" s="117"/>
      <c r="W1357" s="118"/>
      <c r="X1357" s="23">
        <f t="shared" si="198"/>
        <v>0</v>
      </c>
      <c r="Y1357" s="24" t="e">
        <f t="shared" si="199"/>
        <v>#DIV/0!</v>
      </c>
      <c r="Z1357" s="25" t="str">
        <f t="shared" si="200"/>
        <v/>
      </c>
      <c r="AA1357" s="25" t="str">
        <f t="shared" ca="1" si="201"/>
        <v/>
      </c>
      <c r="AB1357" s="52"/>
    </row>
    <row r="1358" spans="1:28" x14ac:dyDescent="0.25">
      <c r="A1358" s="12">
        <v>1352</v>
      </c>
      <c r="B1358" s="26"/>
      <c r="C1358" s="27"/>
      <c r="D1358" s="28"/>
      <c r="E1358" s="29"/>
      <c r="F1358" s="30"/>
      <c r="G1358" s="31"/>
      <c r="H1358" s="31"/>
      <c r="I1358" s="19">
        <f t="shared" si="196"/>
        <v>0</v>
      </c>
      <c r="J1358" s="20">
        <f t="shared" si="202"/>
        <v>0</v>
      </c>
      <c r="K1358" s="30"/>
      <c r="L1358" s="32"/>
      <c r="M1358" s="33"/>
      <c r="N1358" s="55" t="str">
        <f t="shared" si="204"/>
        <v/>
      </c>
      <c r="O1358" s="34"/>
      <c r="P1358" s="35"/>
      <c r="Q1358" s="36"/>
      <c r="R1358" s="37"/>
      <c r="S1358" s="37"/>
      <c r="T1358" s="21">
        <f t="shared" si="197"/>
        <v>0</v>
      </c>
      <c r="U1358" s="22">
        <f t="shared" si="203"/>
        <v>0</v>
      </c>
      <c r="V1358" s="117"/>
      <c r="W1358" s="118"/>
      <c r="X1358" s="23">
        <f t="shared" si="198"/>
        <v>0</v>
      </c>
      <c r="Y1358" s="24" t="e">
        <f t="shared" si="199"/>
        <v>#DIV/0!</v>
      </c>
      <c r="Z1358" s="25" t="str">
        <f t="shared" si="200"/>
        <v/>
      </c>
      <c r="AA1358" s="25" t="str">
        <f t="shared" ca="1" si="201"/>
        <v/>
      </c>
      <c r="AB1358" s="52"/>
    </row>
    <row r="1359" spans="1:28" x14ac:dyDescent="0.25">
      <c r="A1359" s="12">
        <v>1353</v>
      </c>
      <c r="B1359" s="26"/>
      <c r="C1359" s="27"/>
      <c r="D1359" s="28"/>
      <c r="E1359" s="29"/>
      <c r="F1359" s="30"/>
      <c r="G1359" s="31"/>
      <c r="H1359" s="31"/>
      <c r="I1359" s="19">
        <f t="shared" si="196"/>
        <v>0</v>
      </c>
      <c r="J1359" s="20">
        <f t="shared" si="202"/>
        <v>0</v>
      </c>
      <c r="K1359" s="30"/>
      <c r="L1359" s="32"/>
      <c r="M1359" s="33"/>
      <c r="N1359" s="55" t="str">
        <f t="shared" si="204"/>
        <v/>
      </c>
      <c r="O1359" s="34"/>
      <c r="P1359" s="35"/>
      <c r="Q1359" s="36"/>
      <c r="R1359" s="37"/>
      <c r="S1359" s="37"/>
      <c r="T1359" s="21">
        <f t="shared" si="197"/>
        <v>0</v>
      </c>
      <c r="U1359" s="22">
        <f t="shared" si="203"/>
        <v>0</v>
      </c>
      <c r="V1359" s="117"/>
      <c r="W1359" s="118"/>
      <c r="X1359" s="23">
        <f t="shared" si="198"/>
        <v>0</v>
      </c>
      <c r="Y1359" s="24" t="e">
        <f t="shared" si="199"/>
        <v>#DIV/0!</v>
      </c>
      <c r="Z1359" s="25" t="str">
        <f t="shared" si="200"/>
        <v/>
      </c>
      <c r="AA1359" s="25" t="str">
        <f t="shared" ca="1" si="201"/>
        <v/>
      </c>
      <c r="AB1359" s="52"/>
    </row>
    <row r="1360" spans="1:28" x14ac:dyDescent="0.25">
      <c r="A1360" s="12">
        <v>1354</v>
      </c>
      <c r="B1360" s="26"/>
      <c r="C1360" s="27"/>
      <c r="D1360" s="28"/>
      <c r="E1360" s="29"/>
      <c r="F1360" s="30"/>
      <c r="G1360" s="31"/>
      <c r="H1360" s="31"/>
      <c r="I1360" s="19">
        <f t="shared" si="196"/>
        <v>0</v>
      </c>
      <c r="J1360" s="20">
        <f t="shared" si="202"/>
        <v>0</v>
      </c>
      <c r="K1360" s="30"/>
      <c r="L1360" s="32"/>
      <c r="M1360" s="33"/>
      <c r="N1360" s="55" t="str">
        <f t="shared" si="204"/>
        <v/>
      </c>
      <c r="O1360" s="34"/>
      <c r="P1360" s="35"/>
      <c r="Q1360" s="36"/>
      <c r="R1360" s="37"/>
      <c r="S1360" s="37"/>
      <c r="T1360" s="21">
        <f t="shared" si="197"/>
        <v>0</v>
      </c>
      <c r="U1360" s="22">
        <f t="shared" si="203"/>
        <v>0</v>
      </c>
      <c r="V1360" s="117"/>
      <c r="W1360" s="118"/>
      <c r="X1360" s="23">
        <f t="shared" si="198"/>
        <v>0</v>
      </c>
      <c r="Y1360" s="24" t="e">
        <f t="shared" si="199"/>
        <v>#DIV/0!</v>
      </c>
      <c r="Z1360" s="25" t="str">
        <f t="shared" si="200"/>
        <v/>
      </c>
      <c r="AA1360" s="25" t="str">
        <f t="shared" ca="1" si="201"/>
        <v/>
      </c>
      <c r="AB1360" s="52"/>
    </row>
    <row r="1361" spans="1:28" x14ac:dyDescent="0.25">
      <c r="A1361" s="12">
        <v>1355</v>
      </c>
      <c r="B1361" s="26"/>
      <c r="C1361" s="27"/>
      <c r="D1361" s="28"/>
      <c r="E1361" s="29"/>
      <c r="F1361" s="30"/>
      <c r="G1361" s="31"/>
      <c r="H1361" s="31"/>
      <c r="I1361" s="19">
        <f t="shared" si="196"/>
        <v>0</v>
      </c>
      <c r="J1361" s="20">
        <f t="shared" si="202"/>
        <v>0</v>
      </c>
      <c r="K1361" s="30"/>
      <c r="L1361" s="32"/>
      <c r="M1361" s="33"/>
      <c r="N1361" s="55" t="str">
        <f t="shared" si="204"/>
        <v/>
      </c>
      <c r="O1361" s="34"/>
      <c r="P1361" s="35"/>
      <c r="Q1361" s="36"/>
      <c r="R1361" s="37"/>
      <c r="S1361" s="37"/>
      <c r="T1361" s="21">
        <f t="shared" si="197"/>
        <v>0</v>
      </c>
      <c r="U1361" s="22">
        <f t="shared" si="203"/>
        <v>0</v>
      </c>
      <c r="V1361" s="117"/>
      <c r="W1361" s="118"/>
      <c r="X1361" s="23">
        <f t="shared" si="198"/>
        <v>0</v>
      </c>
      <c r="Y1361" s="24" t="e">
        <f t="shared" si="199"/>
        <v>#DIV/0!</v>
      </c>
      <c r="Z1361" s="25" t="str">
        <f t="shared" si="200"/>
        <v/>
      </c>
      <c r="AA1361" s="25" t="str">
        <f t="shared" ca="1" si="201"/>
        <v/>
      </c>
      <c r="AB1361" s="52"/>
    </row>
    <row r="1362" spans="1:28" x14ac:dyDescent="0.25">
      <c r="A1362" s="12">
        <v>1356</v>
      </c>
      <c r="B1362" s="26"/>
      <c r="C1362" s="27"/>
      <c r="D1362" s="28"/>
      <c r="E1362" s="29"/>
      <c r="F1362" s="30"/>
      <c r="G1362" s="31"/>
      <c r="H1362" s="31"/>
      <c r="I1362" s="19">
        <f t="shared" si="196"/>
        <v>0</v>
      </c>
      <c r="J1362" s="20">
        <f t="shared" si="202"/>
        <v>0</v>
      </c>
      <c r="K1362" s="30"/>
      <c r="L1362" s="32"/>
      <c r="M1362" s="33"/>
      <c r="N1362" s="55" t="str">
        <f t="shared" si="204"/>
        <v/>
      </c>
      <c r="O1362" s="34"/>
      <c r="P1362" s="35"/>
      <c r="Q1362" s="36"/>
      <c r="R1362" s="37"/>
      <c r="S1362" s="37"/>
      <c r="T1362" s="21">
        <f t="shared" si="197"/>
        <v>0</v>
      </c>
      <c r="U1362" s="22">
        <f t="shared" si="203"/>
        <v>0</v>
      </c>
      <c r="V1362" s="117"/>
      <c r="W1362" s="118"/>
      <c r="X1362" s="23">
        <f t="shared" si="198"/>
        <v>0</v>
      </c>
      <c r="Y1362" s="24" t="e">
        <f t="shared" si="199"/>
        <v>#DIV/0!</v>
      </c>
      <c r="Z1362" s="25" t="str">
        <f t="shared" si="200"/>
        <v/>
      </c>
      <c r="AA1362" s="25" t="str">
        <f t="shared" ca="1" si="201"/>
        <v/>
      </c>
      <c r="AB1362" s="52"/>
    </row>
    <row r="1363" spans="1:28" x14ac:dyDescent="0.25">
      <c r="A1363" s="12">
        <v>1357</v>
      </c>
      <c r="B1363" s="26"/>
      <c r="C1363" s="27"/>
      <c r="D1363" s="28"/>
      <c r="E1363" s="29"/>
      <c r="F1363" s="30"/>
      <c r="G1363" s="31"/>
      <c r="H1363" s="31"/>
      <c r="I1363" s="19">
        <f t="shared" si="196"/>
        <v>0</v>
      </c>
      <c r="J1363" s="20">
        <f t="shared" si="202"/>
        <v>0</v>
      </c>
      <c r="K1363" s="30"/>
      <c r="L1363" s="32"/>
      <c r="M1363" s="33"/>
      <c r="N1363" s="55" t="str">
        <f t="shared" si="204"/>
        <v/>
      </c>
      <c r="O1363" s="34"/>
      <c r="P1363" s="35"/>
      <c r="Q1363" s="36"/>
      <c r="R1363" s="37"/>
      <c r="S1363" s="37"/>
      <c r="T1363" s="21">
        <f t="shared" si="197"/>
        <v>0</v>
      </c>
      <c r="U1363" s="22">
        <f t="shared" si="203"/>
        <v>0</v>
      </c>
      <c r="V1363" s="117"/>
      <c r="W1363" s="118"/>
      <c r="X1363" s="23">
        <f t="shared" si="198"/>
        <v>0</v>
      </c>
      <c r="Y1363" s="24" t="e">
        <f t="shared" si="199"/>
        <v>#DIV/0!</v>
      </c>
      <c r="Z1363" s="25" t="str">
        <f t="shared" si="200"/>
        <v/>
      </c>
      <c r="AA1363" s="25" t="str">
        <f t="shared" ca="1" si="201"/>
        <v/>
      </c>
      <c r="AB1363" s="52"/>
    </row>
    <row r="1364" spans="1:28" x14ac:dyDescent="0.25">
      <c r="A1364" s="12">
        <v>1358</v>
      </c>
      <c r="B1364" s="26"/>
      <c r="C1364" s="27"/>
      <c r="D1364" s="28"/>
      <c r="E1364" s="29"/>
      <c r="F1364" s="30"/>
      <c r="G1364" s="31"/>
      <c r="H1364" s="31"/>
      <c r="I1364" s="19">
        <f t="shared" si="196"/>
        <v>0</v>
      </c>
      <c r="J1364" s="20">
        <f t="shared" si="202"/>
        <v>0</v>
      </c>
      <c r="K1364" s="30"/>
      <c r="L1364" s="32"/>
      <c r="M1364" s="33"/>
      <c r="N1364" s="55" t="str">
        <f t="shared" si="204"/>
        <v/>
      </c>
      <c r="O1364" s="34"/>
      <c r="P1364" s="35"/>
      <c r="Q1364" s="36"/>
      <c r="R1364" s="37"/>
      <c r="S1364" s="37"/>
      <c r="T1364" s="21">
        <f t="shared" si="197"/>
        <v>0</v>
      </c>
      <c r="U1364" s="22">
        <f t="shared" si="203"/>
        <v>0</v>
      </c>
      <c r="V1364" s="117"/>
      <c r="W1364" s="118"/>
      <c r="X1364" s="23">
        <f t="shared" si="198"/>
        <v>0</v>
      </c>
      <c r="Y1364" s="24" t="e">
        <f t="shared" si="199"/>
        <v>#DIV/0!</v>
      </c>
      <c r="Z1364" s="25" t="str">
        <f t="shared" si="200"/>
        <v/>
      </c>
      <c r="AA1364" s="25" t="str">
        <f t="shared" ca="1" si="201"/>
        <v/>
      </c>
      <c r="AB1364" s="52"/>
    </row>
    <row r="1365" spans="1:28" x14ac:dyDescent="0.25">
      <c r="A1365" s="12">
        <v>1359</v>
      </c>
      <c r="B1365" s="26"/>
      <c r="C1365" s="27"/>
      <c r="D1365" s="28"/>
      <c r="E1365" s="29"/>
      <c r="F1365" s="30"/>
      <c r="G1365" s="31"/>
      <c r="H1365" s="31"/>
      <c r="I1365" s="19">
        <f t="shared" si="196"/>
        <v>0</v>
      </c>
      <c r="J1365" s="20">
        <f t="shared" si="202"/>
        <v>0</v>
      </c>
      <c r="K1365" s="30"/>
      <c r="L1365" s="32"/>
      <c r="M1365" s="33"/>
      <c r="N1365" s="55" t="str">
        <f t="shared" si="204"/>
        <v/>
      </c>
      <c r="O1365" s="34"/>
      <c r="P1365" s="35"/>
      <c r="Q1365" s="36"/>
      <c r="R1365" s="37"/>
      <c r="S1365" s="37"/>
      <c r="T1365" s="21">
        <f t="shared" si="197"/>
        <v>0</v>
      </c>
      <c r="U1365" s="22">
        <f t="shared" si="203"/>
        <v>0</v>
      </c>
      <c r="V1365" s="117"/>
      <c r="W1365" s="118"/>
      <c r="X1365" s="23">
        <f t="shared" si="198"/>
        <v>0</v>
      </c>
      <c r="Y1365" s="24" t="e">
        <f t="shared" si="199"/>
        <v>#DIV/0!</v>
      </c>
      <c r="Z1365" s="25" t="str">
        <f t="shared" si="200"/>
        <v/>
      </c>
      <c r="AA1365" s="25" t="str">
        <f t="shared" ca="1" si="201"/>
        <v/>
      </c>
      <c r="AB1365" s="52"/>
    </row>
    <row r="1366" spans="1:28" x14ac:dyDescent="0.25">
      <c r="A1366" s="12">
        <v>1360</v>
      </c>
      <c r="B1366" s="26"/>
      <c r="C1366" s="27"/>
      <c r="D1366" s="28"/>
      <c r="E1366" s="29"/>
      <c r="F1366" s="30"/>
      <c r="G1366" s="31"/>
      <c r="H1366" s="31"/>
      <c r="I1366" s="19">
        <f t="shared" si="196"/>
        <v>0</v>
      </c>
      <c r="J1366" s="20">
        <f t="shared" si="202"/>
        <v>0</v>
      </c>
      <c r="K1366" s="30"/>
      <c r="L1366" s="32"/>
      <c r="M1366" s="33"/>
      <c r="N1366" s="55" t="str">
        <f t="shared" si="204"/>
        <v/>
      </c>
      <c r="O1366" s="34"/>
      <c r="P1366" s="35"/>
      <c r="Q1366" s="36"/>
      <c r="R1366" s="37"/>
      <c r="S1366" s="37"/>
      <c r="T1366" s="21">
        <f t="shared" si="197"/>
        <v>0</v>
      </c>
      <c r="U1366" s="22">
        <f t="shared" si="203"/>
        <v>0</v>
      </c>
      <c r="V1366" s="117"/>
      <c r="W1366" s="118"/>
      <c r="X1366" s="23">
        <f t="shared" si="198"/>
        <v>0</v>
      </c>
      <c r="Y1366" s="24" t="e">
        <f t="shared" si="199"/>
        <v>#DIV/0!</v>
      </c>
      <c r="Z1366" s="25" t="str">
        <f t="shared" si="200"/>
        <v/>
      </c>
      <c r="AA1366" s="25" t="str">
        <f t="shared" ca="1" si="201"/>
        <v/>
      </c>
      <c r="AB1366" s="52"/>
    </row>
    <row r="1367" spans="1:28" x14ac:dyDescent="0.25">
      <c r="A1367" s="12">
        <v>1361</v>
      </c>
      <c r="B1367" s="26"/>
      <c r="C1367" s="27"/>
      <c r="D1367" s="28"/>
      <c r="E1367" s="29"/>
      <c r="F1367" s="30"/>
      <c r="G1367" s="31"/>
      <c r="H1367" s="31"/>
      <c r="I1367" s="19">
        <f t="shared" si="196"/>
        <v>0</v>
      </c>
      <c r="J1367" s="20">
        <f t="shared" si="202"/>
        <v>0</v>
      </c>
      <c r="K1367" s="30"/>
      <c r="L1367" s="32"/>
      <c r="M1367" s="33"/>
      <c r="N1367" s="55" t="str">
        <f t="shared" si="204"/>
        <v/>
      </c>
      <c r="O1367" s="34"/>
      <c r="P1367" s="35"/>
      <c r="Q1367" s="36"/>
      <c r="R1367" s="37"/>
      <c r="S1367" s="37"/>
      <c r="T1367" s="21">
        <f t="shared" si="197"/>
        <v>0</v>
      </c>
      <c r="U1367" s="22">
        <f t="shared" si="203"/>
        <v>0</v>
      </c>
      <c r="V1367" s="117"/>
      <c r="W1367" s="118"/>
      <c r="X1367" s="23">
        <f t="shared" si="198"/>
        <v>0</v>
      </c>
      <c r="Y1367" s="24" t="e">
        <f t="shared" si="199"/>
        <v>#DIV/0!</v>
      </c>
      <c r="Z1367" s="25" t="str">
        <f t="shared" si="200"/>
        <v/>
      </c>
      <c r="AA1367" s="25" t="str">
        <f t="shared" ca="1" si="201"/>
        <v/>
      </c>
      <c r="AB1367" s="52"/>
    </row>
    <row r="1368" spans="1:28" x14ac:dyDescent="0.25">
      <c r="A1368" s="12">
        <v>1362</v>
      </c>
      <c r="B1368" s="26"/>
      <c r="C1368" s="27"/>
      <c r="D1368" s="28"/>
      <c r="E1368" s="29"/>
      <c r="F1368" s="30"/>
      <c r="G1368" s="31"/>
      <c r="H1368" s="31"/>
      <c r="I1368" s="19">
        <f t="shared" si="196"/>
        <v>0</v>
      </c>
      <c r="J1368" s="20">
        <f t="shared" si="202"/>
        <v>0</v>
      </c>
      <c r="K1368" s="30"/>
      <c r="L1368" s="32"/>
      <c r="M1368" s="33"/>
      <c r="N1368" s="55" t="str">
        <f t="shared" si="204"/>
        <v/>
      </c>
      <c r="O1368" s="34"/>
      <c r="P1368" s="35"/>
      <c r="Q1368" s="36"/>
      <c r="R1368" s="37"/>
      <c r="S1368" s="37"/>
      <c r="T1368" s="21">
        <f t="shared" si="197"/>
        <v>0</v>
      </c>
      <c r="U1368" s="22">
        <f t="shared" si="203"/>
        <v>0</v>
      </c>
      <c r="V1368" s="117"/>
      <c r="W1368" s="118"/>
      <c r="X1368" s="23">
        <f t="shared" si="198"/>
        <v>0</v>
      </c>
      <c r="Y1368" s="24" t="e">
        <f t="shared" si="199"/>
        <v>#DIV/0!</v>
      </c>
      <c r="Z1368" s="25" t="str">
        <f t="shared" si="200"/>
        <v/>
      </c>
      <c r="AA1368" s="25" t="str">
        <f t="shared" ca="1" si="201"/>
        <v/>
      </c>
      <c r="AB1368" s="52"/>
    </row>
    <row r="1369" spans="1:28" x14ac:dyDescent="0.25">
      <c r="A1369" s="12">
        <v>1363</v>
      </c>
      <c r="B1369" s="26"/>
      <c r="C1369" s="27"/>
      <c r="D1369" s="28"/>
      <c r="E1369" s="29"/>
      <c r="F1369" s="30"/>
      <c r="G1369" s="31"/>
      <c r="H1369" s="31"/>
      <c r="I1369" s="19">
        <f t="shared" si="196"/>
        <v>0</v>
      </c>
      <c r="J1369" s="20">
        <f t="shared" si="202"/>
        <v>0</v>
      </c>
      <c r="K1369" s="30"/>
      <c r="L1369" s="32"/>
      <c r="M1369" s="33"/>
      <c r="N1369" s="55" t="str">
        <f t="shared" si="204"/>
        <v/>
      </c>
      <c r="O1369" s="34"/>
      <c r="P1369" s="35"/>
      <c r="Q1369" s="36"/>
      <c r="R1369" s="37"/>
      <c r="S1369" s="37"/>
      <c r="T1369" s="21">
        <f t="shared" si="197"/>
        <v>0</v>
      </c>
      <c r="U1369" s="22">
        <f t="shared" si="203"/>
        <v>0</v>
      </c>
      <c r="V1369" s="117"/>
      <c r="W1369" s="118"/>
      <c r="X1369" s="23">
        <f t="shared" si="198"/>
        <v>0</v>
      </c>
      <c r="Y1369" s="24" t="e">
        <f t="shared" si="199"/>
        <v>#DIV/0!</v>
      </c>
      <c r="Z1369" s="25" t="str">
        <f t="shared" si="200"/>
        <v/>
      </c>
      <c r="AA1369" s="25" t="str">
        <f t="shared" ca="1" si="201"/>
        <v/>
      </c>
      <c r="AB1369" s="52"/>
    </row>
    <row r="1370" spans="1:28" x14ac:dyDescent="0.25">
      <c r="A1370" s="12">
        <v>1364</v>
      </c>
      <c r="B1370" s="26"/>
      <c r="C1370" s="27"/>
      <c r="D1370" s="28"/>
      <c r="E1370" s="29"/>
      <c r="F1370" s="30"/>
      <c r="G1370" s="31"/>
      <c r="H1370" s="31"/>
      <c r="I1370" s="19">
        <f t="shared" si="196"/>
        <v>0</v>
      </c>
      <c r="J1370" s="20">
        <f t="shared" si="202"/>
        <v>0</v>
      </c>
      <c r="K1370" s="30"/>
      <c r="L1370" s="32"/>
      <c r="M1370" s="33"/>
      <c r="N1370" s="55" t="str">
        <f t="shared" si="204"/>
        <v/>
      </c>
      <c r="O1370" s="34"/>
      <c r="P1370" s="35"/>
      <c r="Q1370" s="36"/>
      <c r="R1370" s="37"/>
      <c r="S1370" s="37"/>
      <c r="T1370" s="21">
        <f t="shared" si="197"/>
        <v>0</v>
      </c>
      <c r="U1370" s="22">
        <f t="shared" si="203"/>
        <v>0</v>
      </c>
      <c r="V1370" s="117"/>
      <c r="W1370" s="118"/>
      <c r="X1370" s="23">
        <f t="shared" si="198"/>
        <v>0</v>
      </c>
      <c r="Y1370" s="24" t="e">
        <f t="shared" si="199"/>
        <v>#DIV/0!</v>
      </c>
      <c r="Z1370" s="25" t="str">
        <f t="shared" si="200"/>
        <v/>
      </c>
      <c r="AA1370" s="25" t="str">
        <f t="shared" ca="1" si="201"/>
        <v/>
      </c>
      <c r="AB1370" s="52"/>
    </row>
    <row r="1371" spans="1:28" x14ac:dyDescent="0.25">
      <c r="A1371" s="12">
        <v>1365</v>
      </c>
      <c r="B1371" s="26"/>
      <c r="C1371" s="27"/>
      <c r="D1371" s="28"/>
      <c r="E1371" s="29"/>
      <c r="F1371" s="30"/>
      <c r="G1371" s="31"/>
      <c r="H1371" s="31"/>
      <c r="I1371" s="19">
        <f t="shared" si="196"/>
        <v>0</v>
      </c>
      <c r="J1371" s="20">
        <f t="shared" si="202"/>
        <v>0</v>
      </c>
      <c r="K1371" s="30"/>
      <c r="L1371" s="32"/>
      <c r="M1371" s="33"/>
      <c r="N1371" s="55" t="str">
        <f t="shared" si="204"/>
        <v/>
      </c>
      <c r="O1371" s="34"/>
      <c r="P1371" s="35"/>
      <c r="Q1371" s="36"/>
      <c r="R1371" s="37"/>
      <c r="S1371" s="37"/>
      <c r="T1371" s="21">
        <f t="shared" si="197"/>
        <v>0</v>
      </c>
      <c r="U1371" s="22">
        <f t="shared" si="203"/>
        <v>0</v>
      </c>
      <c r="V1371" s="117"/>
      <c r="W1371" s="118"/>
      <c r="X1371" s="23">
        <f t="shared" si="198"/>
        <v>0</v>
      </c>
      <c r="Y1371" s="24" t="e">
        <f t="shared" si="199"/>
        <v>#DIV/0!</v>
      </c>
      <c r="Z1371" s="25" t="str">
        <f t="shared" si="200"/>
        <v/>
      </c>
      <c r="AA1371" s="25" t="str">
        <f t="shared" ca="1" si="201"/>
        <v/>
      </c>
      <c r="AB1371" s="52"/>
    </row>
    <row r="1372" spans="1:28" x14ac:dyDescent="0.25">
      <c r="A1372" s="12">
        <v>1366</v>
      </c>
      <c r="B1372" s="26"/>
      <c r="C1372" s="27"/>
      <c r="D1372" s="28"/>
      <c r="E1372" s="29"/>
      <c r="F1372" s="30"/>
      <c r="G1372" s="31"/>
      <c r="H1372" s="31"/>
      <c r="I1372" s="19">
        <f t="shared" si="196"/>
        <v>0</v>
      </c>
      <c r="J1372" s="20">
        <f t="shared" si="202"/>
        <v>0</v>
      </c>
      <c r="K1372" s="30"/>
      <c r="L1372" s="32"/>
      <c r="M1372" s="33"/>
      <c r="N1372" s="55" t="str">
        <f t="shared" si="204"/>
        <v/>
      </c>
      <c r="O1372" s="34"/>
      <c r="P1372" s="35"/>
      <c r="Q1372" s="36"/>
      <c r="R1372" s="37"/>
      <c r="S1372" s="37"/>
      <c r="T1372" s="21">
        <f t="shared" si="197"/>
        <v>0</v>
      </c>
      <c r="U1372" s="22">
        <f t="shared" si="203"/>
        <v>0</v>
      </c>
      <c r="V1372" s="117"/>
      <c r="W1372" s="118"/>
      <c r="X1372" s="23">
        <f t="shared" si="198"/>
        <v>0</v>
      </c>
      <c r="Y1372" s="24" t="e">
        <f t="shared" si="199"/>
        <v>#DIV/0!</v>
      </c>
      <c r="Z1372" s="25" t="str">
        <f t="shared" si="200"/>
        <v/>
      </c>
      <c r="AA1372" s="25" t="str">
        <f t="shared" ca="1" si="201"/>
        <v/>
      </c>
      <c r="AB1372" s="52"/>
    </row>
    <row r="1373" spans="1:28" x14ac:dyDescent="0.25">
      <c r="A1373" s="12">
        <v>1367</v>
      </c>
      <c r="B1373" s="26"/>
      <c r="C1373" s="27"/>
      <c r="D1373" s="28"/>
      <c r="E1373" s="29"/>
      <c r="F1373" s="30"/>
      <c r="G1373" s="31"/>
      <c r="H1373" s="31"/>
      <c r="I1373" s="19">
        <f t="shared" si="196"/>
        <v>0</v>
      </c>
      <c r="J1373" s="20">
        <f t="shared" si="202"/>
        <v>0</v>
      </c>
      <c r="K1373" s="30"/>
      <c r="L1373" s="32"/>
      <c r="M1373" s="33"/>
      <c r="N1373" s="55" t="str">
        <f t="shared" si="204"/>
        <v/>
      </c>
      <c r="O1373" s="34"/>
      <c r="P1373" s="35"/>
      <c r="Q1373" s="36"/>
      <c r="R1373" s="37"/>
      <c r="S1373" s="37"/>
      <c r="T1373" s="21">
        <f t="shared" si="197"/>
        <v>0</v>
      </c>
      <c r="U1373" s="22">
        <f t="shared" si="203"/>
        <v>0</v>
      </c>
      <c r="V1373" s="117"/>
      <c r="W1373" s="118"/>
      <c r="X1373" s="23">
        <f t="shared" si="198"/>
        <v>0</v>
      </c>
      <c r="Y1373" s="24" t="e">
        <f t="shared" si="199"/>
        <v>#DIV/0!</v>
      </c>
      <c r="Z1373" s="25" t="str">
        <f t="shared" si="200"/>
        <v/>
      </c>
      <c r="AA1373" s="25" t="str">
        <f t="shared" ca="1" si="201"/>
        <v/>
      </c>
      <c r="AB1373" s="52"/>
    </row>
    <row r="1374" spans="1:28" x14ac:dyDescent="0.25">
      <c r="A1374" s="12">
        <v>1368</v>
      </c>
      <c r="B1374" s="26"/>
      <c r="C1374" s="27"/>
      <c r="D1374" s="28"/>
      <c r="E1374" s="29"/>
      <c r="F1374" s="30"/>
      <c r="G1374" s="31"/>
      <c r="H1374" s="31"/>
      <c r="I1374" s="19">
        <f t="shared" si="196"/>
        <v>0</v>
      </c>
      <c r="J1374" s="20">
        <f t="shared" si="202"/>
        <v>0</v>
      </c>
      <c r="K1374" s="30"/>
      <c r="L1374" s="32"/>
      <c r="M1374" s="33"/>
      <c r="N1374" s="55" t="str">
        <f t="shared" si="204"/>
        <v/>
      </c>
      <c r="O1374" s="34"/>
      <c r="P1374" s="35"/>
      <c r="Q1374" s="36"/>
      <c r="R1374" s="37"/>
      <c r="S1374" s="37"/>
      <c r="T1374" s="21">
        <f t="shared" si="197"/>
        <v>0</v>
      </c>
      <c r="U1374" s="22">
        <f t="shared" si="203"/>
        <v>0</v>
      </c>
      <c r="V1374" s="117"/>
      <c r="W1374" s="118"/>
      <c r="X1374" s="23">
        <f t="shared" si="198"/>
        <v>0</v>
      </c>
      <c r="Y1374" s="24" t="e">
        <f t="shared" si="199"/>
        <v>#DIV/0!</v>
      </c>
      <c r="Z1374" s="25" t="str">
        <f t="shared" si="200"/>
        <v/>
      </c>
      <c r="AA1374" s="25" t="str">
        <f t="shared" ca="1" si="201"/>
        <v/>
      </c>
      <c r="AB1374" s="52"/>
    </row>
    <row r="1375" spans="1:28" x14ac:dyDescent="0.25">
      <c r="A1375" s="12">
        <v>1369</v>
      </c>
      <c r="B1375" s="26"/>
      <c r="C1375" s="27"/>
      <c r="D1375" s="28"/>
      <c r="E1375" s="29"/>
      <c r="F1375" s="30"/>
      <c r="G1375" s="31"/>
      <c r="H1375" s="31"/>
      <c r="I1375" s="19">
        <f t="shared" si="196"/>
        <v>0</v>
      </c>
      <c r="J1375" s="20">
        <f t="shared" si="202"/>
        <v>0</v>
      </c>
      <c r="K1375" s="30"/>
      <c r="L1375" s="32"/>
      <c r="M1375" s="33"/>
      <c r="N1375" s="55" t="str">
        <f t="shared" si="204"/>
        <v/>
      </c>
      <c r="O1375" s="34"/>
      <c r="P1375" s="35"/>
      <c r="Q1375" s="36"/>
      <c r="R1375" s="37"/>
      <c r="S1375" s="37"/>
      <c r="T1375" s="21">
        <f t="shared" si="197"/>
        <v>0</v>
      </c>
      <c r="U1375" s="22">
        <f t="shared" si="203"/>
        <v>0</v>
      </c>
      <c r="V1375" s="117"/>
      <c r="W1375" s="118"/>
      <c r="X1375" s="23">
        <f t="shared" si="198"/>
        <v>0</v>
      </c>
      <c r="Y1375" s="24" t="e">
        <f t="shared" si="199"/>
        <v>#DIV/0!</v>
      </c>
      <c r="Z1375" s="25" t="str">
        <f t="shared" si="200"/>
        <v/>
      </c>
      <c r="AA1375" s="25" t="str">
        <f t="shared" ca="1" si="201"/>
        <v/>
      </c>
      <c r="AB1375" s="52"/>
    </row>
    <row r="1376" spans="1:28" x14ac:dyDescent="0.25">
      <c r="A1376" s="12">
        <v>1370</v>
      </c>
      <c r="B1376" s="26"/>
      <c r="C1376" s="27"/>
      <c r="D1376" s="28"/>
      <c r="E1376" s="29"/>
      <c r="F1376" s="30"/>
      <c r="G1376" s="31"/>
      <c r="H1376" s="31"/>
      <c r="I1376" s="19">
        <f t="shared" si="196"/>
        <v>0</v>
      </c>
      <c r="J1376" s="20">
        <f t="shared" si="202"/>
        <v>0</v>
      </c>
      <c r="K1376" s="30"/>
      <c r="L1376" s="32"/>
      <c r="M1376" s="33"/>
      <c r="N1376" s="55" t="str">
        <f t="shared" si="204"/>
        <v/>
      </c>
      <c r="O1376" s="34"/>
      <c r="P1376" s="35"/>
      <c r="Q1376" s="36"/>
      <c r="R1376" s="37"/>
      <c r="S1376" s="37"/>
      <c r="T1376" s="21">
        <f t="shared" si="197"/>
        <v>0</v>
      </c>
      <c r="U1376" s="22">
        <f t="shared" si="203"/>
        <v>0</v>
      </c>
      <c r="V1376" s="117"/>
      <c r="W1376" s="118"/>
      <c r="X1376" s="23">
        <f t="shared" si="198"/>
        <v>0</v>
      </c>
      <c r="Y1376" s="24" t="e">
        <f t="shared" si="199"/>
        <v>#DIV/0!</v>
      </c>
      <c r="Z1376" s="25" t="str">
        <f t="shared" si="200"/>
        <v/>
      </c>
      <c r="AA1376" s="25" t="str">
        <f t="shared" ca="1" si="201"/>
        <v/>
      </c>
      <c r="AB1376" s="52"/>
    </row>
    <row r="1377" spans="1:28" x14ac:dyDescent="0.25">
      <c r="A1377" s="12">
        <v>1371</v>
      </c>
      <c r="B1377" s="26"/>
      <c r="C1377" s="27"/>
      <c r="D1377" s="28"/>
      <c r="E1377" s="29"/>
      <c r="F1377" s="30"/>
      <c r="G1377" s="31"/>
      <c r="H1377" s="31"/>
      <c r="I1377" s="19">
        <f t="shared" si="196"/>
        <v>0</v>
      </c>
      <c r="J1377" s="20">
        <f t="shared" si="202"/>
        <v>0</v>
      </c>
      <c r="K1377" s="30"/>
      <c r="L1377" s="32"/>
      <c r="M1377" s="33"/>
      <c r="N1377" s="55" t="str">
        <f t="shared" si="204"/>
        <v/>
      </c>
      <c r="O1377" s="34"/>
      <c r="P1377" s="35"/>
      <c r="Q1377" s="36"/>
      <c r="R1377" s="37"/>
      <c r="S1377" s="37"/>
      <c r="T1377" s="21">
        <f t="shared" si="197"/>
        <v>0</v>
      </c>
      <c r="U1377" s="22">
        <f t="shared" si="203"/>
        <v>0</v>
      </c>
      <c r="V1377" s="117"/>
      <c r="W1377" s="118"/>
      <c r="X1377" s="23">
        <f t="shared" si="198"/>
        <v>0</v>
      </c>
      <c r="Y1377" s="24" t="e">
        <f t="shared" si="199"/>
        <v>#DIV/0!</v>
      </c>
      <c r="Z1377" s="25" t="str">
        <f t="shared" si="200"/>
        <v/>
      </c>
      <c r="AA1377" s="25" t="str">
        <f t="shared" ca="1" si="201"/>
        <v/>
      </c>
      <c r="AB1377" s="52"/>
    </row>
    <row r="1378" spans="1:28" x14ac:dyDescent="0.25">
      <c r="A1378" s="12">
        <v>1372</v>
      </c>
      <c r="B1378" s="26"/>
      <c r="C1378" s="27"/>
      <c r="D1378" s="28"/>
      <c r="E1378" s="29"/>
      <c r="F1378" s="30"/>
      <c r="G1378" s="31"/>
      <c r="H1378" s="31"/>
      <c r="I1378" s="19">
        <f t="shared" si="196"/>
        <v>0</v>
      </c>
      <c r="J1378" s="20">
        <f t="shared" si="202"/>
        <v>0</v>
      </c>
      <c r="K1378" s="30"/>
      <c r="L1378" s="32"/>
      <c r="M1378" s="33"/>
      <c r="N1378" s="55" t="str">
        <f t="shared" si="204"/>
        <v/>
      </c>
      <c r="O1378" s="34"/>
      <c r="P1378" s="35"/>
      <c r="Q1378" s="36"/>
      <c r="R1378" s="37"/>
      <c r="S1378" s="37"/>
      <c r="T1378" s="21">
        <f t="shared" si="197"/>
        <v>0</v>
      </c>
      <c r="U1378" s="22">
        <f t="shared" si="203"/>
        <v>0</v>
      </c>
      <c r="V1378" s="117"/>
      <c r="W1378" s="118"/>
      <c r="X1378" s="23">
        <f t="shared" si="198"/>
        <v>0</v>
      </c>
      <c r="Y1378" s="24" t="e">
        <f t="shared" si="199"/>
        <v>#DIV/0!</v>
      </c>
      <c r="Z1378" s="25" t="str">
        <f t="shared" si="200"/>
        <v/>
      </c>
      <c r="AA1378" s="25" t="str">
        <f t="shared" ca="1" si="201"/>
        <v/>
      </c>
      <c r="AB1378" s="52"/>
    </row>
    <row r="1379" spans="1:28" x14ac:dyDescent="0.25">
      <c r="A1379" s="12">
        <v>1373</v>
      </c>
      <c r="B1379" s="26"/>
      <c r="C1379" s="27"/>
      <c r="D1379" s="28"/>
      <c r="E1379" s="29"/>
      <c r="F1379" s="30"/>
      <c r="G1379" s="31"/>
      <c r="H1379" s="31"/>
      <c r="I1379" s="19">
        <f t="shared" si="196"/>
        <v>0</v>
      </c>
      <c r="J1379" s="20">
        <f t="shared" si="202"/>
        <v>0</v>
      </c>
      <c r="K1379" s="30"/>
      <c r="L1379" s="32"/>
      <c r="M1379" s="33"/>
      <c r="N1379" s="55" t="str">
        <f t="shared" si="204"/>
        <v/>
      </c>
      <c r="O1379" s="34"/>
      <c r="P1379" s="35"/>
      <c r="Q1379" s="36"/>
      <c r="R1379" s="37"/>
      <c r="S1379" s="37"/>
      <c r="T1379" s="21">
        <f t="shared" si="197"/>
        <v>0</v>
      </c>
      <c r="U1379" s="22">
        <f t="shared" si="203"/>
        <v>0</v>
      </c>
      <c r="V1379" s="117"/>
      <c r="W1379" s="118"/>
      <c r="X1379" s="23">
        <f t="shared" si="198"/>
        <v>0</v>
      </c>
      <c r="Y1379" s="24" t="e">
        <f t="shared" si="199"/>
        <v>#DIV/0!</v>
      </c>
      <c r="Z1379" s="25" t="str">
        <f t="shared" si="200"/>
        <v/>
      </c>
      <c r="AA1379" s="25" t="str">
        <f t="shared" ca="1" si="201"/>
        <v/>
      </c>
      <c r="AB1379" s="52"/>
    </row>
    <row r="1380" spans="1:28" x14ac:dyDescent="0.25">
      <c r="A1380" s="12">
        <v>1374</v>
      </c>
      <c r="B1380" s="26"/>
      <c r="C1380" s="27"/>
      <c r="D1380" s="28"/>
      <c r="E1380" s="29"/>
      <c r="F1380" s="30"/>
      <c r="G1380" s="31"/>
      <c r="H1380" s="31"/>
      <c r="I1380" s="19">
        <f t="shared" si="196"/>
        <v>0</v>
      </c>
      <c r="J1380" s="20">
        <f t="shared" si="202"/>
        <v>0</v>
      </c>
      <c r="K1380" s="30"/>
      <c r="L1380" s="32"/>
      <c r="M1380" s="33"/>
      <c r="N1380" s="55" t="str">
        <f t="shared" si="204"/>
        <v/>
      </c>
      <c r="O1380" s="34"/>
      <c r="P1380" s="35"/>
      <c r="Q1380" s="36"/>
      <c r="R1380" s="37"/>
      <c r="S1380" s="37"/>
      <c r="T1380" s="21">
        <f t="shared" si="197"/>
        <v>0</v>
      </c>
      <c r="U1380" s="22">
        <f t="shared" si="203"/>
        <v>0</v>
      </c>
      <c r="V1380" s="117"/>
      <c r="W1380" s="118"/>
      <c r="X1380" s="23">
        <f t="shared" si="198"/>
        <v>0</v>
      </c>
      <c r="Y1380" s="24" t="e">
        <f t="shared" si="199"/>
        <v>#DIV/0!</v>
      </c>
      <c r="Z1380" s="25" t="str">
        <f t="shared" si="200"/>
        <v/>
      </c>
      <c r="AA1380" s="25" t="str">
        <f t="shared" ca="1" si="201"/>
        <v/>
      </c>
      <c r="AB1380" s="52"/>
    </row>
    <row r="1381" spans="1:28" x14ac:dyDescent="0.25">
      <c r="A1381" s="12">
        <v>1375</v>
      </c>
      <c r="B1381" s="26"/>
      <c r="C1381" s="27"/>
      <c r="D1381" s="28"/>
      <c r="E1381" s="29"/>
      <c r="F1381" s="30"/>
      <c r="G1381" s="31"/>
      <c r="H1381" s="31"/>
      <c r="I1381" s="19">
        <f t="shared" si="196"/>
        <v>0</v>
      </c>
      <c r="J1381" s="20">
        <f t="shared" si="202"/>
        <v>0</v>
      </c>
      <c r="K1381" s="30"/>
      <c r="L1381" s="32"/>
      <c r="M1381" s="33"/>
      <c r="N1381" s="55" t="str">
        <f t="shared" si="204"/>
        <v/>
      </c>
      <c r="O1381" s="34"/>
      <c r="P1381" s="35"/>
      <c r="Q1381" s="36"/>
      <c r="R1381" s="37"/>
      <c r="S1381" s="37"/>
      <c r="T1381" s="21">
        <f t="shared" si="197"/>
        <v>0</v>
      </c>
      <c r="U1381" s="22">
        <f t="shared" si="203"/>
        <v>0</v>
      </c>
      <c r="V1381" s="117"/>
      <c r="W1381" s="118"/>
      <c r="X1381" s="23">
        <f t="shared" si="198"/>
        <v>0</v>
      </c>
      <c r="Y1381" s="24" t="e">
        <f t="shared" si="199"/>
        <v>#DIV/0!</v>
      </c>
      <c r="Z1381" s="25" t="str">
        <f t="shared" si="200"/>
        <v/>
      </c>
      <c r="AA1381" s="25" t="str">
        <f t="shared" ca="1" si="201"/>
        <v/>
      </c>
      <c r="AB1381" s="52"/>
    </row>
    <row r="1382" spans="1:28" x14ac:dyDescent="0.25">
      <c r="A1382" s="12">
        <v>1376</v>
      </c>
      <c r="B1382" s="26"/>
      <c r="C1382" s="27"/>
      <c r="D1382" s="28"/>
      <c r="E1382" s="29"/>
      <c r="F1382" s="30"/>
      <c r="G1382" s="31"/>
      <c r="H1382" s="31"/>
      <c r="I1382" s="19">
        <f t="shared" si="196"/>
        <v>0</v>
      </c>
      <c r="J1382" s="20">
        <f t="shared" si="202"/>
        <v>0</v>
      </c>
      <c r="K1382" s="30"/>
      <c r="L1382" s="32"/>
      <c r="M1382" s="33"/>
      <c r="N1382" s="55" t="str">
        <f t="shared" si="204"/>
        <v/>
      </c>
      <c r="O1382" s="34"/>
      <c r="P1382" s="35"/>
      <c r="Q1382" s="36"/>
      <c r="R1382" s="37"/>
      <c r="S1382" s="37"/>
      <c r="T1382" s="21">
        <f t="shared" si="197"/>
        <v>0</v>
      </c>
      <c r="U1382" s="22">
        <f t="shared" si="203"/>
        <v>0</v>
      </c>
      <c r="V1382" s="117"/>
      <c r="W1382" s="118"/>
      <c r="X1382" s="23">
        <f t="shared" si="198"/>
        <v>0</v>
      </c>
      <c r="Y1382" s="24" t="e">
        <f t="shared" si="199"/>
        <v>#DIV/0!</v>
      </c>
      <c r="Z1382" s="25" t="str">
        <f t="shared" si="200"/>
        <v/>
      </c>
      <c r="AA1382" s="25" t="str">
        <f t="shared" ca="1" si="201"/>
        <v/>
      </c>
      <c r="AB1382" s="52"/>
    </row>
    <row r="1383" spans="1:28" x14ac:dyDescent="0.25">
      <c r="A1383" s="12">
        <v>1377</v>
      </c>
      <c r="B1383" s="26"/>
      <c r="C1383" s="27"/>
      <c r="D1383" s="28"/>
      <c r="E1383" s="29"/>
      <c r="F1383" s="30"/>
      <c r="G1383" s="31"/>
      <c r="H1383" s="31"/>
      <c r="I1383" s="19">
        <f t="shared" si="196"/>
        <v>0</v>
      </c>
      <c r="J1383" s="20">
        <f t="shared" si="202"/>
        <v>0</v>
      </c>
      <c r="K1383" s="30"/>
      <c r="L1383" s="32"/>
      <c r="M1383" s="33"/>
      <c r="N1383" s="55" t="str">
        <f t="shared" si="204"/>
        <v/>
      </c>
      <c r="O1383" s="34"/>
      <c r="P1383" s="35"/>
      <c r="Q1383" s="36"/>
      <c r="R1383" s="37"/>
      <c r="S1383" s="37"/>
      <c r="T1383" s="21">
        <f t="shared" si="197"/>
        <v>0</v>
      </c>
      <c r="U1383" s="22">
        <f t="shared" si="203"/>
        <v>0</v>
      </c>
      <c r="V1383" s="117"/>
      <c r="W1383" s="118"/>
      <c r="X1383" s="23">
        <f t="shared" si="198"/>
        <v>0</v>
      </c>
      <c r="Y1383" s="24" t="e">
        <f t="shared" si="199"/>
        <v>#DIV/0!</v>
      </c>
      <c r="Z1383" s="25" t="str">
        <f t="shared" si="200"/>
        <v/>
      </c>
      <c r="AA1383" s="25" t="str">
        <f t="shared" ca="1" si="201"/>
        <v/>
      </c>
      <c r="AB1383" s="52"/>
    </row>
    <row r="1384" spans="1:28" x14ac:dyDescent="0.25">
      <c r="A1384" s="12">
        <v>1378</v>
      </c>
      <c r="B1384" s="26"/>
      <c r="C1384" s="27"/>
      <c r="D1384" s="28"/>
      <c r="E1384" s="29"/>
      <c r="F1384" s="30"/>
      <c r="G1384" s="31"/>
      <c r="H1384" s="31"/>
      <c r="I1384" s="19">
        <f t="shared" si="196"/>
        <v>0</v>
      </c>
      <c r="J1384" s="20">
        <f t="shared" si="202"/>
        <v>0</v>
      </c>
      <c r="K1384" s="30"/>
      <c r="L1384" s="32"/>
      <c r="M1384" s="33"/>
      <c r="N1384" s="55" t="str">
        <f t="shared" si="204"/>
        <v/>
      </c>
      <c r="O1384" s="34"/>
      <c r="P1384" s="35"/>
      <c r="Q1384" s="36"/>
      <c r="R1384" s="37"/>
      <c r="S1384" s="37"/>
      <c r="T1384" s="21">
        <f t="shared" si="197"/>
        <v>0</v>
      </c>
      <c r="U1384" s="22">
        <f t="shared" si="203"/>
        <v>0</v>
      </c>
      <c r="V1384" s="117"/>
      <c r="W1384" s="118"/>
      <c r="X1384" s="23">
        <f t="shared" si="198"/>
        <v>0</v>
      </c>
      <c r="Y1384" s="24" t="e">
        <f t="shared" si="199"/>
        <v>#DIV/0!</v>
      </c>
      <c r="Z1384" s="25" t="str">
        <f t="shared" si="200"/>
        <v/>
      </c>
      <c r="AA1384" s="25" t="str">
        <f t="shared" ca="1" si="201"/>
        <v/>
      </c>
      <c r="AB1384" s="52"/>
    </row>
    <row r="1385" spans="1:28" x14ac:dyDescent="0.25">
      <c r="A1385" s="12">
        <v>1379</v>
      </c>
      <c r="B1385" s="26"/>
      <c r="C1385" s="27"/>
      <c r="D1385" s="28"/>
      <c r="E1385" s="29"/>
      <c r="F1385" s="30"/>
      <c r="G1385" s="31"/>
      <c r="H1385" s="31"/>
      <c r="I1385" s="19">
        <f t="shared" si="196"/>
        <v>0</v>
      </c>
      <c r="J1385" s="20">
        <f t="shared" si="202"/>
        <v>0</v>
      </c>
      <c r="K1385" s="30"/>
      <c r="L1385" s="32"/>
      <c r="M1385" s="33"/>
      <c r="N1385" s="55" t="str">
        <f t="shared" si="204"/>
        <v/>
      </c>
      <c r="O1385" s="34"/>
      <c r="P1385" s="35"/>
      <c r="Q1385" s="36"/>
      <c r="R1385" s="37"/>
      <c r="S1385" s="37"/>
      <c r="T1385" s="21">
        <f t="shared" si="197"/>
        <v>0</v>
      </c>
      <c r="U1385" s="22">
        <f t="shared" si="203"/>
        <v>0</v>
      </c>
      <c r="V1385" s="117"/>
      <c r="W1385" s="118"/>
      <c r="X1385" s="23">
        <f t="shared" si="198"/>
        <v>0</v>
      </c>
      <c r="Y1385" s="24" t="e">
        <f t="shared" si="199"/>
        <v>#DIV/0!</v>
      </c>
      <c r="Z1385" s="25" t="str">
        <f t="shared" si="200"/>
        <v/>
      </c>
      <c r="AA1385" s="25" t="str">
        <f t="shared" ca="1" si="201"/>
        <v/>
      </c>
      <c r="AB1385" s="52"/>
    </row>
    <row r="1386" spans="1:28" x14ac:dyDescent="0.25">
      <c r="A1386" s="12">
        <v>1380</v>
      </c>
      <c r="B1386" s="26"/>
      <c r="C1386" s="27"/>
      <c r="D1386" s="28"/>
      <c r="E1386" s="29"/>
      <c r="F1386" s="30"/>
      <c r="G1386" s="31"/>
      <c r="H1386" s="31"/>
      <c r="I1386" s="19">
        <f t="shared" si="196"/>
        <v>0</v>
      </c>
      <c r="J1386" s="20">
        <f t="shared" si="202"/>
        <v>0</v>
      </c>
      <c r="K1386" s="30"/>
      <c r="L1386" s="32"/>
      <c r="M1386" s="33"/>
      <c r="N1386" s="55" t="str">
        <f t="shared" si="204"/>
        <v/>
      </c>
      <c r="O1386" s="34"/>
      <c r="P1386" s="35"/>
      <c r="Q1386" s="36"/>
      <c r="R1386" s="37"/>
      <c r="S1386" s="37"/>
      <c r="T1386" s="21">
        <f t="shared" si="197"/>
        <v>0</v>
      </c>
      <c r="U1386" s="22">
        <f t="shared" si="203"/>
        <v>0</v>
      </c>
      <c r="V1386" s="117"/>
      <c r="W1386" s="118"/>
      <c r="X1386" s="23">
        <f t="shared" si="198"/>
        <v>0</v>
      </c>
      <c r="Y1386" s="24" t="e">
        <f t="shared" si="199"/>
        <v>#DIV/0!</v>
      </c>
      <c r="Z1386" s="25" t="str">
        <f t="shared" si="200"/>
        <v/>
      </c>
      <c r="AA1386" s="25" t="str">
        <f t="shared" ca="1" si="201"/>
        <v/>
      </c>
      <c r="AB1386" s="52"/>
    </row>
    <row r="1387" spans="1:28" x14ac:dyDescent="0.25">
      <c r="A1387" s="12">
        <v>1381</v>
      </c>
      <c r="B1387" s="26"/>
      <c r="C1387" s="27"/>
      <c r="D1387" s="28"/>
      <c r="E1387" s="29"/>
      <c r="F1387" s="30"/>
      <c r="G1387" s="31"/>
      <c r="H1387" s="31"/>
      <c r="I1387" s="19">
        <f t="shared" si="196"/>
        <v>0</v>
      </c>
      <c r="J1387" s="20">
        <f t="shared" si="202"/>
        <v>0</v>
      </c>
      <c r="K1387" s="30"/>
      <c r="L1387" s="32"/>
      <c r="M1387" s="33"/>
      <c r="N1387" s="55" t="str">
        <f t="shared" si="204"/>
        <v/>
      </c>
      <c r="O1387" s="34"/>
      <c r="P1387" s="35"/>
      <c r="Q1387" s="36"/>
      <c r="R1387" s="37"/>
      <c r="S1387" s="37"/>
      <c r="T1387" s="21">
        <f t="shared" si="197"/>
        <v>0</v>
      </c>
      <c r="U1387" s="22">
        <f t="shared" si="203"/>
        <v>0</v>
      </c>
      <c r="V1387" s="117"/>
      <c r="W1387" s="118"/>
      <c r="X1387" s="23">
        <f t="shared" si="198"/>
        <v>0</v>
      </c>
      <c r="Y1387" s="24" t="e">
        <f t="shared" si="199"/>
        <v>#DIV/0!</v>
      </c>
      <c r="Z1387" s="25" t="str">
        <f t="shared" si="200"/>
        <v/>
      </c>
      <c r="AA1387" s="25" t="str">
        <f t="shared" ca="1" si="201"/>
        <v/>
      </c>
      <c r="AB1387" s="52"/>
    </row>
    <row r="1388" spans="1:28" x14ac:dyDescent="0.25">
      <c r="A1388" s="12">
        <v>1382</v>
      </c>
      <c r="B1388" s="26"/>
      <c r="C1388" s="27"/>
      <c r="D1388" s="28"/>
      <c r="E1388" s="29"/>
      <c r="F1388" s="30"/>
      <c r="G1388" s="31"/>
      <c r="H1388" s="31"/>
      <c r="I1388" s="19">
        <f t="shared" si="196"/>
        <v>0</v>
      </c>
      <c r="J1388" s="20">
        <f t="shared" si="202"/>
        <v>0</v>
      </c>
      <c r="K1388" s="30"/>
      <c r="L1388" s="32"/>
      <c r="M1388" s="33"/>
      <c r="N1388" s="55" t="str">
        <f t="shared" si="204"/>
        <v/>
      </c>
      <c r="O1388" s="34"/>
      <c r="P1388" s="35"/>
      <c r="Q1388" s="36"/>
      <c r="R1388" s="37"/>
      <c r="S1388" s="37"/>
      <c r="T1388" s="21">
        <f t="shared" si="197"/>
        <v>0</v>
      </c>
      <c r="U1388" s="22">
        <f t="shared" si="203"/>
        <v>0</v>
      </c>
      <c r="V1388" s="117"/>
      <c r="W1388" s="118"/>
      <c r="X1388" s="23">
        <f t="shared" si="198"/>
        <v>0</v>
      </c>
      <c r="Y1388" s="24" t="e">
        <f t="shared" si="199"/>
        <v>#DIV/0!</v>
      </c>
      <c r="Z1388" s="25" t="str">
        <f t="shared" si="200"/>
        <v/>
      </c>
      <c r="AA1388" s="25" t="str">
        <f t="shared" ca="1" si="201"/>
        <v/>
      </c>
      <c r="AB1388" s="52"/>
    </row>
    <row r="1389" spans="1:28" x14ac:dyDescent="0.25">
      <c r="A1389" s="12">
        <v>1383</v>
      </c>
      <c r="B1389" s="26"/>
      <c r="C1389" s="27"/>
      <c r="D1389" s="28"/>
      <c r="E1389" s="29"/>
      <c r="F1389" s="30"/>
      <c r="G1389" s="31"/>
      <c r="H1389" s="31"/>
      <c r="I1389" s="19">
        <f t="shared" si="196"/>
        <v>0</v>
      </c>
      <c r="J1389" s="20">
        <f t="shared" si="202"/>
        <v>0</v>
      </c>
      <c r="K1389" s="30"/>
      <c r="L1389" s="32"/>
      <c r="M1389" s="33"/>
      <c r="N1389" s="55" t="str">
        <f t="shared" si="204"/>
        <v/>
      </c>
      <c r="O1389" s="34"/>
      <c r="P1389" s="35"/>
      <c r="Q1389" s="36"/>
      <c r="R1389" s="37"/>
      <c r="S1389" s="37"/>
      <c r="T1389" s="21">
        <f t="shared" si="197"/>
        <v>0</v>
      </c>
      <c r="U1389" s="22">
        <f t="shared" si="203"/>
        <v>0</v>
      </c>
      <c r="V1389" s="117"/>
      <c r="W1389" s="118"/>
      <c r="X1389" s="23">
        <f t="shared" si="198"/>
        <v>0</v>
      </c>
      <c r="Y1389" s="24" t="e">
        <f t="shared" si="199"/>
        <v>#DIV/0!</v>
      </c>
      <c r="Z1389" s="25" t="str">
        <f t="shared" si="200"/>
        <v/>
      </c>
      <c r="AA1389" s="25" t="str">
        <f t="shared" ca="1" si="201"/>
        <v/>
      </c>
      <c r="AB1389" s="52"/>
    </row>
    <row r="1390" spans="1:28" x14ac:dyDescent="0.25">
      <c r="A1390" s="12">
        <v>1384</v>
      </c>
      <c r="B1390" s="26"/>
      <c r="C1390" s="27"/>
      <c r="D1390" s="28"/>
      <c r="E1390" s="29"/>
      <c r="F1390" s="30"/>
      <c r="G1390" s="31"/>
      <c r="H1390" s="31"/>
      <c r="I1390" s="19">
        <f t="shared" si="196"/>
        <v>0</v>
      </c>
      <c r="J1390" s="20">
        <f t="shared" si="202"/>
        <v>0</v>
      </c>
      <c r="K1390" s="30"/>
      <c r="L1390" s="32"/>
      <c r="M1390" s="33"/>
      <c r="N1390" s="55" t="str">
        <f t="shared" si="204"/>
        <v/>
      </c>
      <c r="O1390" s="34"/>
      <c r="P1390" s="35"/>
      <c r="Q1390" s="36"/>
      <c r="R1390" s="37"/>
      <c r="S1390" s="37"/>
      <c r="T1390" s="21">
        <f t="shared" si="197"/>
        <v>0</v>
      </c>
      <c r="U1390" s="22">
        <f t="shared" si="203"/>
        <v>0</v>
      </c>
      <c r="V1390" s="117"/>
      <c r="W1390" s="118"/>
      <c r="X1390" s="23">
        <f t="shared" si="198"/>
        <v>0</v>
      </c>
      <c r="Y1390" s="24" t="e">
        <f t="shared" si="199"/>
        <v>#DIV/0!</v>
      </c>
      <c r="Z1390" s="25" t="str">
        <f t="shared" si="200"/>
        <v/>
      </c>
      <c r="AA1390" s="25" t="str">
        <f t="shared" ca="1" si="201"/>
        <v/>
      </c>
      <c r="AB1390" s="52"/>
    </row>
    <row r="1391" spans="1:28" x14ac:dyDescent="0.25">
      <c r="A1391" s="12">
        <v>1385</v>
      </c>
      <c r="B1391" s="26"/>
      <c r="C1391" s="27"/>
      <c r="D1391" s="28"/>
      <c r="E1391" s="29"/>
      <c r="F1391" s="30"/>
      <c r="G1391" s="31"/>
      <c r="H1391" s="31"/>
      <c r="I1391" s="19">
        <f t="shared" si="196"/>
        <v>0</v>
      </c>
      <c r="J1391" s="20">
        <f t="shared" si="202"/>
        <v>0</v>
      </c>
      <c r="K1391" s="30"/>
      <c r="L1391" s="32"/>
      <c r="M1391" s="33"/>
      <c r="N1391" s="55" t="str">
        <f t="shared" si="204"/>
        <v/>
      </c>
      <c r="O1391" s="34"/>
      <c r="P1391" s="35"/>
      <c r="Q1391" s="36"/>
      <c r="R1391" s="37"/>
      <c r="S1391" s="37"/>
      <c r="T1391" s="21">
        <f t="shared" si="197"/>
        <v>0</v>
      </c>
      <c r="U1391" s="22">
        <f t="shared" si="203"/>
        <v>0</v>
      </c>
      <c r="V1391" s="117"/>
      <c r="W1391" s="118"/>
      <c r="X1391" s="23">
        <f t="shared" si="198"/>
        <v>0</v>
      </c>
      <c r="Y1391" s="24" t="e">
        <f t="shared" si="199"/>
        <v>#DIV/0!</v>
      </c>
      <c r="Z1391" s="25" t="str">
        <f t="shared" si="200"/>
        <v/>
      </c>
      <c r="AA1391" s="25" t="str">
        <f t="shared" ca="1" si="201"/>
        <v/>
      </c>
      <c r="AB1391" s="52"/>
    </row>
    <row r="1392" spans="1:28" x14ac:dyDescent="0.25">
      <c r="A1392" s="12">
        <v>1386</v>
      </c>
      <c r="B1392" s="26"/>
      <c r="C1392" s="27"/>
      <c r="D1392" s="28"/>
      <c r="E1392" s="29"/>
      <c r="F1392" s="30"/>
      <c r="G1392" s="31"/>
      <c r="H1392" s="31"/>
      <c r="I1392" s="19">
        <f t="shared" si="196"/>
        <v>0</v>
      </c>
      <c r="J1392" s="20">
        <f t="shared" si="202"/>
        <v>0</v>
      </c>
      <c r="K1392" s="30"/>
      <c r="L1392" s="32"/>
      <c r="M1392" s="33"/>
      <c r="N1392" s="55" t="str">
        <f t="shared" si="204"/>
        <v/>
      </c>
      <c r="O1392" s="34"/>
      <c r="P1392" s="35"/>
      <c r="Q1392" s="36"/>
      <c r="R1392" s="37"/>
      <c r="S1392" s="37"/>
      <c r="T1392" s="21">
        <f t="shared" si="197"/>
        <v>0</v>
      </c>
      <c r="U1392" s="22">
        <f t="shared" si="203"/>
        <v>0</v>
      </c>
      <c r="V1392" s="117"/>
      <c r="W1392" s="118"/>
      <c r="X1392" s="23">
        <f t="shared" si="198"/>
        <v>0</v>
      </c>
      <c r="Y1392" s="24" t="e">
        <f t="shared" si="199"/>
        <v>#DIV/0!</v>
      </c>
      <c r="Z1392" s="25" t="str">
        <f t="shared" si="200"/>
        <v/>
      </c>
      <c r="AA1392" s="25" t="str">
        <f t="shared" ca="1" si="201"/>
        <v/>
      </c>
      <c r="AB1392" s="52"/>
    </row>
    <row r="1393" spans="1:28" x14ac:dyDescent="0.25">
      <c r="A1393" s="12">
        <v>1387</v>
      </c>
      <c r="B1393" s="26"/>
      <c r="C1393" s="27"/>
      <c r="D1393" s="28"/>
      <c r="E1393" s="29"/>
      <c r="F1393" s="30"/>
      <c r="G1393" s="31"/>
      <c r="H1393" s="31"/>
      <c r="I1393" s="19">
        <f t="shared" si="196"/>
        <v>0</v>
      </c>
      <c r="J1393" s="20">
        <f t="shared" si="202"/>
        <v>0</v>
      </c>
      <c r="K1393" s="30"/>
      <c r="L1393" s="32"/>
      <c r="M1393" s="33"/>
      <c r="N1393" s="55" t="str">
        <f t="shared" si="204"/>
        <v/>
      </c>
      <c r="O1393" s="34"/>
      <c r="P1393" s="35"/>
      <c r="Q1393" s="36"/>
      <c r="R1393" s="37"/>
      <c r="S1393" s="37"/>
      <c r="T1393" s="21">
        <f t="shared" si="197"/>
        <v>0</v>
      </c>
      <c r="U1393" s="22">
        <f t="shared" si="203"/>
        <v>0</v>
      </c>
      <c r="V1393" s="117"/>
      <c r="W1393" s="118"/>
      <c r="X1393" s="23">
        <f t="shared" si="198"/>
        <v>0</v>
      </c>
      <c r="Y1393" s="24" t="e">
        <f t="shared" si="199"/>
        <v>#DIV/0!</v>
      </c>
      <c r="Z1393" s="25" t="str">
        <f t="shared" si="200"/>
        <v/>
      </c>
      <c r="AA1393" s="25" t="str">
        <f t="shared" ca="1" si="201"/>
        <v/>
      </c>
      <c r="AB1393" s="52"/>
    </row>
    <row r="1394" spans="1:28" x14ac:dyDescent="0.25">
      <c r="A1394" s="12">
        <v>1388</v>
      </c>
      <c r="B1394" s="26"/>
      <c r="C1394" s="27"/>
      <c r="D1394" s="28"/>
      <c r="E1394" s="29"/>
      <c r="F1394" s="30"/>
      <c r="G1394" s="31"/>
      <c r="H1394" s="31"/>
      <c r="I1394" s="19">
        <f t="shared" si="196"/>
        <v>0</v>
      </c>
      <c r="J1394" s="20">
        <f t="shared" si="202"/>
        <v>0</v>
      </c>
      <c r="K1394" s="30"/>
      <c r="L1394" s="32"/>
      <c r="M1394" s="33"/>
      <c r="N1394" s="55" t="str">
        <f t="shared" si="204"/>
        <v/>
      </c>
      <c r="O1394" s="34"/>
      <c r="P1394" s="35"/>
      <c r="Q1394" s="36"/>
      <c r="R1394" s="37"/>
      <c r="S1394" s="37"/>
      <c r="T1394" s="21">
        <f t="shared" si="197"/>
        <v>0</v>
      </c>
      <c r="U1394" s="22">
        <f t="shared" si="203"/>
        <v>0</v>
      </c>
      <c r="V1394" s="117"/>
      <c r="W1394" s="118"/>
      <c r="X1394" s="23">
        <f t="shared" si="198"/>
        <v>0</v>
      </c>
      <c r="Y1394" s="24" t="e">
        <f t="shared" si="199"/>
        <v>#DIV/0!</v>
      </c>
      <c r="Z1394" s="25" t="str">
        <f t="shared" si="200"/>
        <v/>
      </c>
      <c r="AA1394" s="25" t="str">
        <f t="shared" ca="1" si="201"/>
        <v/>
      </c>
      <c r="AB1394" s="52"/>
    </row>
    <row r="1395" spans="1:28" x14ac:dyDescent="0.25">
      <c r="A1395" s="12">
        <v>1389</v>
      </c>
      <c r="B1395" s="26"/>
      <c r="C1395" s="27"/>
      <c r="D1395" s="28"/>
      <c r="E1395" s="29"/>
      <c r="F1395" s="30"/>
      <c r="G1395" s="31"/>
      <c r="H1395" s="31"/>
      <c r="I1395" s="19">
        <f t="shared" si="196"/>
        <v>0</v>
      </c>
      <c r="J1395" s="20">
        <f t="shared" si="202"/>
        <v>0</v>
      </c>
      <c r="K1395" s="30"/>
      <c r="L1395" s="32"/>
      <c r="M1395" s="33"/>
      <c r="N1395" s="55" t="str">
        <f t="shared" si="204"/>
        <v/>
      </c>
      <c r="O1395" s="34"/>
      <c r="P1395" s="35"/>
      <c r="Q1395" s="36"/>
      <c r="R1395" s="37"/>
      <c r="S1395" s="37"/>
      <c r="T1395" s="21">
        <f t="shared" si="197"/>
        <v>0</v>
      </c>
      <c r="U1395" s="22">
        <f t="shared" si="203"/>
        <v>0</v>
      </c>
      <c r="V1395" s="117"/>
      <c r="W1395" s="118"/>
      <c r="X1395" s="23">
        <f t="shared" si="198"/>
        <v>0</v>
      </c>
      <c r="Y1395" s="24" t="e">
        <f t="shared" si="199"/>
        <v>#DIV/0!</v>
      </c>
      <c r="Z1395" s="25" t="str">
        <f t="shared" si="200"/>
        <v/>
      </c>
      <c r="AA1395" s="25" t="str">
        <f t="shared" ca="1" si="201"/>
        <v/>
      </c>
      <c r="AB1395" s="52"/>
    </row>
    <row r="1396" spans="1:28" x14ac:dyDescent="0.25">
      <c r="A1396" s="12">
        <v>1390</v>
      </c>
      <c r="B1396" s="26"/>
      <c r="C1396" s="27"/>
      <c r="D1396" s="28"/>
      <c r="E1396" s="29"/>
      <c r="F1396" s="30"/>
      <c r="G1396" s="31"/>
      <c r="H1396" s="31"/>
      <c r="I1396" s="19">
        <f t="shared" si="196"/>
        <v>0</v>
      </c>
      <c r="J1396" s="20">
        <f t="shared" si="202"/>
        <v>0</v>
      </c>
      <c r="K1396" s="30"/>
      <c r="L1396" s="32"/>
      <c r="M1396" s="33"/>
      <c r="N1396" s="55" t="str">
        <f t="shared" si="204"/>
        <v/>
      </c>
      <c r="O1396" s="34"/>
      <c r="P1396" s="35"/>
      <c r="Q1396" s="36"/>
      <c r="R1396" s="37"/>
      <c r="S1396" s="37"/>
      <c r="T1396" s="21">
        <f t="shared" si="197"/>
        <v>0</v>
      </c>
      <c r="U1396" s="22">
        <f t="shared" si="203"/>
        <v>0</v>
      </c>
      <c r="V1396" s="117"/>
      <c r="W1396" s="118"/>
      <c r="X1396" s="23">
        <f t="shared" si="198"/>
        <v>0</v>
      </c>
      <c r="Y1396" s="24" t="e">
        <f t="shared" si="199"/>
        <v>#DIV/0!</v>
      </c>
      <c r="Z1396" s="25" t="str">
        <f t="shared" si="200"/>
        <v/>
      </c>
      <c r="AA1396" s="25" t="str">
        <f t="shared" ca="1" si="201"/>
        <v/>
      </c>
      <c r="AB1396" s="52"/>
    </row>
    <row r="1397" spans="1:28" x14ac:dyDescent="0.25">
      <c r="A1397" s="12">
        <v>1391</v>
      </c>
      <c r="B1397" s="26"/>
      <c r="C1397" s="27"/>
      <c r="D1397" s="28"/>
      <c r="E1397" s="29"/>
      <c r="F1397" s="30"/>
      <c r="G1397" s="31"/>
      <c r="H1397" s="31"/>
      <c r="I1397" s="19">
        <f t="shared" si="196"/>
        <v>0</v>
      </c>
      <c r="J1397" s="20">
        <f t="shared" si="202"/>
        <v>0</v>
      </c>
      <c r="K1397" s="30"/>
      <c r="L1397" s="32"/>
      <c r="M1397" s="33"/>
      <c r="N1397" s="55" t="str">
        <f t="shared" si="204"/>
        <v/>
      </c>
      <c r="O1397" s="34"/>
      <c r="P1397" s="35"/>
      <c r="Q1397" s="36"/>
      <c r="R1397" s="37"/>
      <c r="S1397" s="37"/>
      <c r="T1397" s="21">
        <f t="shared" si="197"/>
        <v>0</v>
      </c>
      <c r="U1397" s="22">
        <f t="shared" si="203"/>
        <v>0</v>
      </c>
      <c r="V1397" s="117"/>
      <c r="W1397" s="118"/>
      <c r="X1397" s="23">
        <f t="shared" si="198"/>
        <v>0</v>
      </c>
      <c r="Y1397" s="24" t="e">
        <f t="shared" si="199"/>
        <v>#DIV/0!</v>
      </c>
      <c r="Z1397" s="25" t="str">
        <f t="shared" si="200"/>
        <v/>
      </c>
      <c r="AA1397" s="25" t="str">
        <f t="shared" ca="1" si="201"/>
        <v/>
      </c>
      <c r="AB1397" s="52"/>
    </row>
    <row r="1398" spans="1:28" x14ac:dyDescent="0.25">
      <c r="A1398" s="12">
        <v>1392</v>
      </c>
      <c r="B1398" s="26"/>
      <c r="C1398" s="27"/>
      <c r="D1398" s="28"/>
      <c r="E1398" s="29"/>
      <c r="F1398" s="30"/>
      <c r="G1398" s="31"/>
      <c r="H1398" s="31"/>
      <c r="I1398" s="19">
        <f t="shared" si="196"/>
        <v>0</v>
      </c>
      <c r="J1398" s="20">
        <f t="shared" si="202"/>
        <v>0</v>
      </c>
      <c r="K1398" s="30"/>
      <c r="L1398" s="32"/>
      <c r="M1398" s="33"/>
      <c r="N1398" s="55" t="str">
        <f t="shared" si="204"/>
        <v/>
      </c>
      <c r="O1398" s="34"/>
      <c r="P1398" s="35"/>
      <c r="Q1398" s="36"/>
      <c r="R1398" s="37"/>
      <c r="S1398" s="37"/>
      <c r="T1398" s="21">
        <f t="shared" si="197"/>
        <v>0</v>
      </c>
      <c r="U1398" s="22">
        <f t="shared" si="203"/>
        <v>0</v>
      </c>
      <c r="V1398" s="117"/>
      <c r="W1398" s="118"/>
      <c r="X1398" s="23">
        <f t="shared" si="198"/>
        <v>0</v>
      </c>
      <c r="Y1398" s="24" t="e">
        <f t="shared" si="199"/>
        <v>#DIV/0!</v>
      </c>
      <c r="Z1398" s="25" t="str">
        <f t="shared" si="200"/>
        <v/>
      </c>
      <c r="AA1398" s="25" t="str">
        <f t="shared" ca="1" si="201"/>
        <v/>
      </c>
      <c r="AB1398" s="52"/>
    </row>
    <row r="1399" spans="1:28" x14ac:dyDescent="0.25">
      <c r="A1399" s="12">
        <v>1393</v>
      </c>
      <c r="B1399" s="26"/>
      <c r="C1399" s="27"/>
      <c r="D1399" s="28"/>
      <c r="E1399" s="29"/>
      <c r="F1399" s="30"/>
      <c r="G1399" s="31"/>
      <c r="H1399" s="31"/>
      <c r="I1399" s="19">
        <f t="shared" si="196"/>
        <v>0</v>
      </c>
      <c r="J1399" s="20">
        <f t="shared" si="202"/>
        <v>0</v>
      </c>
      <c r="K1399" s="30"/>
      <c r="L1399" s="32"/>
      <c r="M1399" s="33"/>
      <c r="N1399" s="55" t="str">
        <f t="shared" si="204"/>
        <v/>
      </c>
      <c r="O1399" s="34"/>
      <c r="P1399" s="35"/>
      <c r="Q1399" s="36"/>
      <c r="R1399" s="37"/>
      <c r="S1399" s="37"/>
      <c r="T1399" s="21">
        <f t="shared" si="197"/>
        <v>0</v>
      </c>
      <c r="U1399" s="22">
        <f t="shared" si="203"/>
        <v>0</v>
      </c>
      <c r="V1399" s="117"/>
      <c r="W1399" s="118"/>
      <c r="X1399" s="23">
        <f t="shared" si="198"/>
        <v>0</v>
      </c>
      <c r="Y1399" s="24" t="e">
        <f t="shared" si="199"/>
        <v>#DIV/0!</v>
      </c>
      <c r="Z1399" s="25" t="str">
        <f t="shared" si="200"/>
        <v/>
      </c>
      <c r="AA1399" s="25" t="str">
        <f t="shared" ca="1" si="201"/>
        <v/>
      </c>
      <c r="AB1399" s="52"/>
    </row>
    <row r="1400" spans="1:28" x14ac:dyDescent="0.25">
      <c r="A1400" s="12">
        <v>1394</v>
      </c>
      <c r="B1400" s="26"/>
      <c r="C1400" s="27"/>
      <c r="D1400" s="28"/>
      <c r="E1400" s="29"/>
      <c r="F1400" s="30"/>
      <c r="G1400" s="31"/>
      <c r="H1400" s="31"/>
      <c r="I1400" s="19">
        <f t="shared" si="196"/>
        <v>0</v>
      </c>
      <c r="J1400" s="20">
        <f t="shared" si="202"/>
        <v>0</v>
      </c>
      <c r="K1400" s="30"/>
      <c r="L1400" s="32"/>
      <c r="M1400" s="33"/>
      <c r="N1400" s="55" t="str">
        <f t="shared" si="204"/>
        <v/>
      </c>
      <c r="O1400" s="34"/>
      <c r="P1400" s="35"/>
      <c r="Q1400" s="36"/>
      <c r="R1400" s="37"/>
      <c r="S1400" s="37"/>
      <c r="T1400" s="21">
        <f t="shared" si="197"/>
        <v>0</v>
      </c>
      <c r="U1400" s="22">
        <f t="shared" si="203"/>
        <v>0</v>
      </c>
      <c r="V1400" s="117"/>
      <c r="W1400" s="118"/>
      <c r="X1400" s="23">
        <f t="shared" si="198"/>
        <v>0</v>
      </c>
      <c r="Y1400" s="24" t="e">
        <f t="shared" si="199"/>
        <v>#DIV/0!</v>
      </c>
      <c r="Z1400" s="25" t="str">
        <f t="shared" si="200"/>
        <v/>
      </c>
      <c r="AA1400" s="25" t="str">
        <f t="shared" ca="1" si="201"/>
        <v/>
      </c>
      <c r="AB1400" s="52"/>
    </row>
    <row r="1401" spans="1:28" x14ac:dyDescent="0.25">
      <c r="A1401" s="12">
        <v>1395</v>
      </c>
      <c r="B1401" s="26"/>
      <c r="C1401" s="27"/>
      <c r="D1401" s="28"/>
      <c r="E1401" s="29"/>
      <c r="F1401" s="30"/>
      <c r="G1401" s="31"/>
      <c r="H1401" s="31"/>
      <c r="I1401" s="19">
        <f t="shared" si="196"/>
        <v>0</v>
      </c>
      <c r="J1401" s="20">
        <f t="shared" si="202"/>
        <v>0</v>
      </c>
      <c r="K1401" s="30"/>
      <c r="L1401" s="32"/>
      <c r="M1401" s="33"/>
      <c r="N1401" s="55" t="str">
        <f t="shared" si="204"/>
        <v/>
      </c>
      <c r="O1401" s="34"/>
      <c r="P1401" s="35"/>
      <c r="Q1401" s="36"/>
      <c r="R1401" s="37"/>
      <c r="S1401" s="37"/>
      <c r="T1401" s="21">
        <f t="shared" si="197"/>
        <v>0</v>
      </c>
      <c r="U1401" s="22">
        <f t="shared" si="203"/>
        <v>0</v>
      </c>
      <c r="V1401" s="117"/>
      <c r="W1401" s="118"/>
      <c r="X1401" s="23">
        <f t="shared" si="198"/>
        <v>0</v>
      </c>
      <c r="Y1401" s="24" t="e">
        <f t="shared" si="199"/>
        <v>#DIV/0!</v>
      </c>
      <c r="Z1401" s="25" t="str">
        <f t="shared" si="200"/>
        <v/>
      </c>
      <c r="AA1401" s="25" t="str">
        <f t="shared" ca="1" si="201"/>
        <v/>
      </c>
      <c r="AB1401" s="52"/>
    </row>
    <row r="1402" spans="1:28" x14ac:dyDescent="0.25">
      <c r="A1402" s="12">
        <v>1396</v>
      </c>
      <c r="B1402" s="26"/>
      <c r="C1402" s="27"/>
      <c r="D1402" s="28"/>
      <c r="E1402" s="29"/>
      <c r="F1402" s="30"/>
      <c r="G1402" s="31"/>
      <c r="H1402" s="31"/>
      <c r="I1402" s="19">
        <f t="shared" si="196"/>
        <v>0</v>
      </c>
      <c r="J1402" s="20">
        <f t="shared" si="202"/>
        <v>0</v>
      </c>
      <c r="K1402" s="30"/>
      <c r="L1402" s="32"/>
      <c r="M1402" s="33"/>
      <c r="N1402" s="55" t="str">
        <f t="shared" si="204"/>
        <v/>
      </c>
      <c r="O1402" s="34"/>
      <c r="P1402" s="35"/>
      <c r="Q1402" s="36"/>
      <c r="R1402" s="37"/>
      <c r="S1402" s="37"/>
      <c r="T1402" s="21">
        <f t="shared" si="197"/>
        <v>0</v>
      </c>
      <c r="U1402" s="22">
        <f t="shared" si="203"/>
        <v>0</v>
      </c>
      <c r="V1402" s="117"/>
      <c r="W1402" s="118"/>
      <c r="X1402" s="23">
        <f t="shared" si="198"/>
        <v>0</v>
      </c>
      <c r="Y1402" s="24" t="e">
        <f t="shared" si="199"/>
        <v>#DIV/0!</v>
      </c>
      <c r="Z1402" s="25" t="str">
        <f t="shared" si="200"/>
        <v/>
      </c>
      <c r="AA1402" s="25" t="str">
        <f t="shared" ca="1" si="201"/>
        <v/>
      </c>
      <c r="AB1402" s="52"/>
    </row>
    <row r="1403" spans="1:28" x14ac:dyDescent="0.25">
      <c r="A1403" s="12">
        <v>1397</v>
      </c>
      <c r="B1403" s="26"/>
      <c r="C1403" s="27"/>
      <c r="D1403" s="28"/>
      <c r="E1403" s="29"/>
      <c r="F1403" s="30"/>
      <c r="G1403" s="31"/>
      <c r="H1403" s="31"/>
      <c r="I1403" s="19">
        <f t="shared" si="196"/>
        <v>0</v>
      </c>
      <c r="J1403" s="20">
        <f t="shared" si="202"/>
        <v>0</v>
      </c>
      <c r="K1403" s="30"/>
      <c r="L1403" s="32"/>
      <c r="M1403" s="33"/>
      <c r="N1403" s="55" t="str">
        <f t="shared" si="204"/>
        <v/>
      </c>
      <c r="O1403" s="34"/>
      <c r="P1403" s="35"/>
      <c r="Q1403" s="36"/>
      <c r="R1403" s="37"/>
      <c r="S1403" s="37"/>
      <c r="T1403" s="21">
        <f t="shared" si="197"/>
        <v>0</v>
      </c>
      <c r="U1403" s="22">
        <f t="shared" si="203"/>
        <v>0</v>
      </c>
      <c r="V1403" s="117"/>
      <c r="W1403" s="118"/>
      <c r="X1403" s="23">
        <f t="shared" si="198"/>
        <v>0</v>
      </c>
      <c r="Y1403" s="24" t="e">
        <f t="shared" si="199"/>
        <v>#DIV/0!</v>
      </c>
      <c r="Z1403" s="25" t="str">
        <f t="shared" si="200"/>
        <v/>
      </c>
      <c r="AA1403" s="25" t="str">
        <f t="shared" ca="1" si="201"/>
        <v/>
      </c>
      <c r="AB1403" s="52"/>
    </row>
    <row r="1404" spans="1:28" x14ac:dyDescent="0.25">
      <c r="A1404" s="12">
        <v>1398</v>
      </c>
      <c r="B1404" s="26"/>
      <c r="C1404" s="27"/>
      <c r="D1404" s="28"/>
      <c r="E1404" s="29"/>
      <c r="F1404" s="30"/>
      <c r="G1404" s="31"/>
      <c r="H1404" s="31"/>
      <c r="I1404" s="19">
        <f t="shared" si="196"/>
        <v>0</v>
      </c>
      <c r="J1404" s="20">
        <f t="shared" si="202"/>
        <v>0</v>
      </c>
      <c r="K1404" s="30"/>
      <c r="L1404" s="32"/>
      <c r="M1404" s="33"/>
      <c r="N1404" s="55" t="str">
        <f t="shared" si="204"/>
        <v/>
      </c>
      <c r="O1404" s="34"/>
      <c r="P1404" s="35"/>
      <c r="Q1404" s="36"/>
      <c r="R1404" s="37"/>
      <c r="S1404" s="37"/>
      <c r="T1404" s="21">
        <f t="shared" si="197"/>
        <v>0</v>
      </c>
      <c r="U1404" s="22">
        <f t="shared" si="203"/>
        <v>0</v>
      </c>
      <c r="V1404" s="117"/>
      <c r="W1404" s="118"/>
      <c r="X1404" s="23">
        <f t="shared" si="198"/>
        <v>0</v>
      </c>
      <c r="Y1404" s="24" t="e">
        <f t="shared" si="199"/>
        <v>#DIV/0!</v>
      </c>
      <c r="Z1404" s="25" t="str">
        <f t="shared" si="200"/>
        <v/>
      </c>
      <c r="AA1404" s="25" t="str">
        <f t="shared" ca="1" si="201"/>
        <v/>
      </c>
      <c r="AB1404" s="52"/>
    </row>
    <row r="1405" spans="1:28" x14ac:dyDescent="0.25">
      <c r="A1405" s="12">
        <v>1399</v>
      </c>
      <c r="B1405" s="26"/>
      <c r="C1405" s="27"/>
      <c r="D1405" s="28"/>
      <c r="E1405" s="29"/>
      <c r="F1405" s="30"/>
      <c r="G1405" s="31"/>
      <c r="H1405" s="31"/>
      <c r="I1405" s="19">
        <f t="shared" si="196"/>
        <v>0</v>
      </c>
      <c r="J1405" s="20">
        <f t="shared" si="202"/>
        <v>0</v>
      </c>
      <c r="K1405" s="30"/>
      <c r="L1405" s="32"/>
      <c r="M1405" s="33"/>
      <c r="N1405" s="55" t="str">
        <f t="shared" si="204"/>
        <v/>
      </c>
      <c r="O1405" s="34"/>
      <c r="P1405" s="35"/>
      <c r="Q1405" s="36"/>
      <c r="R1405" s="37"/>
      <c r="S1405" s="37"/>
      <c r="T1405" s="21">
        <f t="shared" si="197"/>
        <v>0</v>
      </c>
      <c r="U1405" s="22">
        <f t="shared" si="203"/>
        <v>0</v>
      </c>
      <c r="V1405" s="117"/>
      <c r="W1405" s="118"/>
      <c r="X1405" s="23">
        <f t="shared" si="198"/>
        <v>0</v>
      </c>
      <c r="Y1405" s="24" t="e">
        <f t="shared" si="199"/>
        <v>#DIV/0!</v>
      </c>
      <c r="Z1405" s="25" t="str">
        <f t="shared" si="200"/>
        <v/>
      </c>
      <c r="AA1405" s="25" t="str">
        <f t="shared" ca="1" si="201"/>
        <v/>
      </c>
      <c r="AB1405" s="52"/>
    </row>
    <row r="1406" spans="1:28" x14ac:dyDescent="0.25">
      <c r="A1406" s="12">
        <v>1400</v>
      </c>
      <c r="B1406" s="26"/>
      <c r="C1406" s="27"/>
      <c r="D1406" s="28"/>
      <c r="E1406" s="29"/>
      <c r="F1406" s="30"/>
      <c r="G1406" s="31"/>
      <c r="H1406" s="31"/>
      <c r="I1406" s="19">
        <f t="shared" si="196"/>
        <v>0</v>
      </c>
      <c r="J1406" s="20">
        <f t="shared" si="202"/>
        <v>0</v>
      </c>
      <c r="K1406" s="30"/>
      <c r="L1406" s="32"/>
      <c r="M1406" s="33"/>
      <c r="N1406" s="55" t="str">
        <f t="shared" si="204"/>
        <v/>
      </c>
      <c r="O1406" s="34"/>
      <c r="P1406" s="35"/>
      <c r="Q1406" s="36"/>
      <c r="R1406" s="37"/>
      <c r="S1406" s="37"/>
      <c r="T1406" s="21">
        <f t="shared" si="197"/>
        <v>0</v>
      </c>
      <c r="U1406" s="22">
        <f t="shared" si="203"/>
        <v>0</v>
      </c>
      <c r="V1406" s="117"/>
      <c r="W1406" s="118"/>
      <c r="X1406" s="23">
        <f t="shared" si="198"/>
        <v>0</v>
      </c>
      <c r="Y1406" s="24" t="e">
        <f t="shared" si="199"/>
        <v>#DIV/0!</v>
      </c>
      <c r="Z1406" s="25" t="str">
        <f t="shared" si="200"/>
        <v/>
      </c>
      <c r="AA1406" s="25" t="str">
        <f t="shared" ca="1" si="201"/>
        <v/>
      </c>
      <c r="AB1406" s="52"/>
    </row>
    <row r="1407" spans="1:28" x14ac:dyDescent="0.25">
      <c r="A1407" s="12">
        <v>1401</v>
      </c>
      <c r="B1407" s="26"/>
      <c r="C1407" s="27"/>
      <c r="D1407" s="28"/>
      <c r="E1407" s="29"/>
      <c r="F1407" s="30"/>
      <c r="G1407" s="31"/>
      <c r="H1407" s="31"/>
      <c r="I1407" s="19">
        <f t="shared" si="196"/>
        <v>0</v>
      </c>
      <c r="J1407" s="20">
        <f t="shared" si="202"/>
        <v>0</v>
      </c>
      <c r="K1407" s="30"/>
      <c r="L1407" s="32"/>
      <c r="M1407" s="33"/>
      <c r="N1407" s="55" t="str">
        <f t="shared" si="204"/>
        <v/>
      </c>
      <c r="O1407" s="34"/>
      <c r="P1407" s="35"/>
      <c r="Q1407" s="36"/>
      <c r="R1407" s="37"/>
      <c r="S1407" s="37"/>
      <c r="T1407" s="21">
        <f t="shared" si="197"/>
        <v>0</v>
      </c>
      <c r="U1407" s="22">
        <f t="shared" si="203"/>
        <v>0</v>
      </c>
      <c r="V1407" s="117"/>
      <c r="W1407" s="118"/>
      <c r="X1407" s="23">
        <f t="shared" si="198"/>
        <v>0</v>
      </c>
      <c r="Y1407" s="24" t="e">
        <f t="shared" si="199"/>
        <v>#DIV/0!</v>
      </c>
      <c r="Z1407" s="25" t="str">
        <f t="shared" si="200"/>
        <v/>
      </c>
      <c r="AA1407" s="25" t="str">
        <f t="shared" ca="1" si="201"/>
        <v/>
      </c>
      <c r="AB1407" s="52"/>
    </row>
    <row r="1408" spans="1:28" x14ac:dyDescent="0.25">
      <c r="A1408" s="12">
        <v>1402</v>
      </c>
      <c r="B1408" s="26"/>
      <c r="C1408" s="27"/>
      <c r="D1408" s="28"/>
      <c r="E1408" s="29"/>
      <c r="F1408" s="30"/>
      <c r="G1408" s="31"/>
      <c r="H1408" s="31"/>
      <c r="I1408" s="19">
        <f t="shared" si="196"/>
        <v>0</v>
      </c>
      <c r="J1408" s="20">
        <f t="shared" si="202"/>
        <v>0</v>
      </c>
      <c r="K1408" s="30"/>
      <c r="L1408" s="32"/>
      <c r="M1408" s="33"/>
      <c r="N1408" s="55" t="str">
        <f t="shared" si="204"/>
        <v/>
      </c>
      <c r="O1408" s="34"/>
      <c r="P1408" s="35"/>
      <c r="Q1408" s="36"/>
      <c r="R1408" s="37"/>
      <c r="S1408" s="37"/>
      <c r="T1408" s="21">
        <f t="shared" si="197"/>
        <v>0</v>
      </c>
      <c r="U1408" s="22">
        <f t="shared" si="203"/>
        <v>0</v>
      </c>
      <c r="V1408" s="117"/>
      <c r="W1408" s="118"/>
      <c r="X1408" s="23">
        <f t="shared" si="198"/>
        <v>0</v>
      </c>
      <c r="Y1408" s="24" t="e">
        <f t="shared" si="199"/>
        <v>#DIV/0!</v>
      </c>
      <c r="Z1408" s="25" t="str">
        <f t="shared" si="200"/>
        <v/>
      </c>
      <c r="AA1408" s="25" t="str">
        <f t="shared" ca="1" si="201"/>
        <v/>
      </c>
      <c r="AB1408" s="52"/>
    </row>
    <row r="1409" spans="1:28" x14ac:dyDescent="0.25">
      <c r="A1409" s="12">
        <v>1403</v>
      </c>
      <c r="B1409" s="26"/>
      <c r="C1409" s="27"/>
      <c r="D1409" s="28"/>
      <c r="E1409" s="29"/>
      <c r="F1409" s="30"/>
      <c r="G1409" s="31"/>
      <c r="H1409" s="31"/>
      <c r="I1409" s="19">
        <f t="shared" si="196"/>
        <v>0</v>
      </c>
      <c r="J1409" s="20">
        <f t="shared" si="202"/>
        <v>0</v>
      </c>
      <c r="K1409" s="30"/>
      <c r="L1409" s="32"/>
      <c r="M1409" s="33"/>
      <c r="N1409" s="55" t="str">
        <f t="shared" si="204"/>
        <v/>
      </c>
      <c r="O1409" s="34"/>
      <c r="P1409" s="35"/>
      <c r="Q1409" s="36"/>
      <c r="R1409" s="37"/>
      <c r="S1409" s="37"/>
      <c r="T1409" s="21">
        <f t="shared" si="197"/>
        <v>0</v>
      </c>
      <c r="U1409" s="22">
        <f t="shared" si="203"/>
        <v>0</v>
      </c>
      <c r="V1409" s="117"/>
      <c r="W1409" s="118"/>
      <c r="X1409" s="23">
        <f t="shared" si="198"/>
        <v>0</v>
      </c>
      <c r="Y1409" s="24" t="e">
        <f t="shared" si="199"/>
        <v>#DIV/0!</v>
      </c>
      <c r="Z1409" s="25" t="str">
        <f t="shared" si="200"/>
        <v/>
      </c>
      <c r="AA1409" s="25" t="str">
        <f t="shared" ca="1" si="201"/>
        <v/>
      </c>
      <c r="AB1409" s="52"/>
    </row>
    <row r="1410" spans="1:28" x14ac:dyDescent="0.25">
      <c r="A1410" s="12">
        <v>1404</v>
      </c>
      <c r="B1410" s="26"/>
      <c r="C1410" s="27"/>
      <c r="D1410" s="28"/>
      <c r="E1410" s="29"/>
      <c r="F1410" s="30"/>
      <c r="G1410" s="31"/>
      <c r="H1410" s="31"/>
      <c r="I1410" s="19">
        <f t="shared" si="196"/>
        <v>0</v>
      </c>
      <c r="J1410" s="20">
        <f t="shared" si="202"/>
        <v>0</v>
      </c>
      <c r="K1410" s="30"/>
      <c r="L1410" s="32"/>
      <c r="M1410" s="33"/>
      <c r="N1410" s="55" t="str">
        <f t="shared" si="204"/>
        <v/>
      </c>
      <c r="O1410" s="34"/>
      <c r="P1410" s="35"/>
      <c r="Q1410" s="36"/>
      <c r="R1410" s="37"/>
      <c r="S1410" s="37"/>
      <c r="T1410" s="21">
        <f t="shared" si="197"/>
        <v>0</v>
      </c>
      <c r="U1410" s="22">
        <f t="shared" si="203"/>
        <v>0</v>
      </c>
      <c r="V1410" s="117"/>
      <c r="W1410" s="118"/>
      <c r="X1410" s="23">
        <f t="shared" si="198"/>
        <v>0</v>
      </c>
      <c r="Y1410" s="24" t="e">
        <f t="shared" si="199"/>
        <v>#DIV/0!</v>
      </c>
      <c r="Z1410" s="25" t="str">
        <f t="shared" si="200"/>
        <v/>
      </c>
      <c r="AA1410" s="25" t="str">
        <f t="shared" ca="1" si="201"/>
        <v/>
      </c>
      <c r="AB1410" s="52"/>
    </row>
    <row r="1411" spans="1:28" x14ac:dyDescent="0.25">
      <c r="A1411" s="12">
        <v>1405</v>
      </c>
      <c r="B1411" s="26"/>
      <c r="C1411" s="27"/>
      <c r="D1411" s="28"/>
      <c r="E1411" s="29"/>
      <c r="F1411" s="30"/>
      <c r="G1411" s="31"/>
      <c r="H1411" s="31"/>
      <c r="I1411" s="19">
        <f t="shared" si="196"/>
        <v>0</v>
      </c>
      <c r="J1411" s="20">
        <f t="shared" si="202"/>
        <v>0</v>
      </c>
      <c r="K1411" s="30"/>
      <c r="L1411" s="32"/>
      <c r="M1411" s="33"/>
      <c r="N1411" s="55" t="str">
        <f t="shared" si="204"/>
        <v/>
      </c>
      <c r="O1411" s="34"/>
      <c r="P1411" s="35"/>
      <c r="Q1411" s="36"/>
      <c r="R1411" s="37"/>
      <c r="S1411" s="37"/>
      <c r="T1411" s="21">
        <f t="shared" si="197"/>
        <v>0</v>
      </c>
      <c r="U1411" s="22">
        <f t="shared" si="203"/>
        <v>0</v>
      </c>
      <c r="V1411" s="117"/>
      <c r="W1411" s="118"/>
      <c r="X1411" s="23">
        <f t="shared" si="198"/>
        <v>0</v>
      </c>
      <c r="Y1411" s="24" t="e">
        <f t="shared" si="199"/>
        <v>#DIV/0!</v>
      </c>
      <c r="Z1411" s="25" t="str">
        <f t="shared" si="200"/>
        <v/>
      </c>
      <c r="AA1411" s="25" t="str">
        <f t="shared" ca="1" si="201"/>
        <v/>
      </c>
      <c r="AB1411" s="52"/>
    </row>
    <row r="1412" spans="1:28" x14ac:dyDescent="0.25">
      <c r="A1412" s="12">
        <v>1406</v>
      </c>
      <c r="B1412" s="26"/>
      <c r="C1412" s="27"/>
      <c r="D1412" s="28"/>
      <c r="E1412" s="29"/>
      <c r="F1412" s="30"/>
      <c r="G1412" s="31"/>
      <c r="H1412" s="31"/>
      <c r="I1412" s="19">
        <f t="shared" si="196"/>
        <v>0</v>
      </c>
      <c r="J1412" s="20">
        <f t="shared" si="202"/>
        <v>0</v>
      </c>
      <c r="K1412" s="30"/>
      <c r="L1412" s="32"/>
      <c r="M1412" s="33"/>
      <c r="N1412" s="55" t="str">
        <f t="shared" si="204"/>
        <v/>
      </c>
      <c r="O1412" s="34"/>
      <c r="P1412" s="35"/>
      <c r="Q1412" s="36"/>
      <c r="R1412" s="37"/>
      <c r="S1412" s="37"/>
      <c r="T1412" s="21">
        <f t="shared" si="197"/>
        <v>0</v>
      </c>
      <c r="U1412" s="22">
        <f t="shared" si="203"/>
        <v>0</v>
      </c>
      <c r="V1412" s="117"/>
      <c r="W1412" s="118"/>
      <c r="X1412" s="23">
        <f t="shared" si="198"/>
        <v>0</v>
      </c>
      <c r="Y1412" s="24" t="e">
        <f t="shared" si="199"/>
        <v>#DIV/0!</v>
      </c>
      <c r="Z1412" s="25" t="str">
        <f t="shared" si="200"/>
        <v/>
      </c>
      <c r="AA1412" s="25" t="str">
        <f t="shared" ca="1" si="201"/>
        <v/>
      </c>
      <c r="AB1412" s="52"/>
    </row>
    <row r="1413" spans="1:28" x14ac:dyDescent="0.25">
      <c r="A1413" s="12">
        <v>1407</v>
      </c>
      <c r="B1413" s="26"/>
      <c r="C1413" s="27"/>
      <c r="D1413" s="28"/>
      <c r="E1413" s="29"/>
      <c r="F1413" s="30"/>
      <c r="G1413" s="31"/>
      <c r="H1413" s="31"/>
      <c r="I1413" s="19">
        <f t="shared" si="196"/>
        <v>0</v>
      </c>
      <c r="J1413" s="20">
        <f t="shared" si="202"/>
        <v>0</v>
      </c>
      <c r="K1413" s="30"/>
      <c r="L1413" s="32"/>
      <c r="M1413" s="33"/>
      <c r="N1413" s="55" t="str">
        <f t="shared" si="204"/>
        <v/>
      </c>
      <c r="O1413" s="34"/>
      <c r="P1413" s="35"/>
      <c r="Q1413" s="36"/>
      <c r="R1413" s="37"/>
      <c r="S1413" s="37"/>
      <c r="T1413" s="21">
        <f t="shared" si="197"/>
        <v>0</v>
      </c>
      <c r="U1413" s="22">
        <f t="shared" si="203"/>
        <v>0</v>
      </c>
      <c r="V1413" s="117"/>
      <c r="W1413" s="118"/>
      <c r="X1413" s="23">
        <f t="shared" si="198"/>
        <v>0</v>
      </c>
      <c r="Y1413" s="24" t="e">
        <f t="shared" si="199"/>
        <v>#DIV/0!</v>
      </c>
      <c r="Z1413" s="25" t="str">
        <f t="shared" si="200"/>
        <v/>
      </c>
      <c r="AA1413" s="25" t="str">
        <f t="shared" ca="1" si="201"/>
        <v/>
      </c>
      <c r="AB1413" s="52"/>
    </row>
    <row r="1414" spans="1:28" x14ac:dyDescent="0.25">
      <c r="A1414" s="12">
        <v>1408</v>
      </c>
      <c r="B1414" s="26"/>
      <c r="C1414" s="27"/>
      <c r="D1414" s="28"/>
      <c r="E1414" s="29"/>
      <c r="F1414" s="30"/>
      <c r="G1414" s="31"/>
      <c r="H1414" s="31"/>
      <c r="I1414" s="19">
        <f t="shared" ref="I1414:I1477" si="205">IF(U1414=0,0,(G1414-H1414))</f>
        <v>0</v>
      </c>
      <c r="J1414" s="20">
        <f t="shared" si="202"/>
        <v>0</v>
      </c>
      <c r="K1414" s="30"/>
      <c r="L1414" s="32"/>
      <c r="M1414" s="33"/>
      <c r="N1414" s="55" t="str">
        <f t="shared" si="204"/>
        <v/>
      </c>
      <c r="O1414" s="34"/>
      <c r="P1414" s="35"/>
      <c r="Q1414" s="36"/>
      <c r="R1414" s="37"/>
      <c r="S1414" s="37"/>
      <c r="T1414" s="21">
        <f t="shared" ref="T1414:T1477" si="206">R1414-S1414</f>
        <v>0</v>
      </c>
      <c r="U1414" s="22">
        <f t="shared" si="203"/>
        <v>0</v>
      </c>
      <c r="V1414" s="117"/>
      <c r="W1414" s="118"/>
      <c r="X1414" s="23">
        <f t="shared" ref="X1414:X1477" si="207">IF(T1414&gt;0,IF((T1414-I1414)=0,0.00001,(T1414-I1414)),0)</f>
        <v>0</v>
      </c>
      <c r="Y1414" s="24" t="e">
        <f t="shared" ref="Y1414:Y1477" si="208">(T1414-I1414)/I1414</f>
        <v>#DIV/0!</v>
      </c>
      <c r="Z1414" s="25" t="str">
        <f t="shared" ref="Z1414:Z1477" si="209">IF(E1414&gt;0,IF((P1414+Q1414)&gt;0,"Descargado","En Transito"),"")</f>
        <v/>
      </c>
      <c r="AA1414" s="25" t="str">
        <f t="shared" ref="AA1414:AA1477" ca="1" si="210">IF(E1414&gt;0,IF(P1414=0,((NOW())-(C1414+D1414)),((P1414+Q1414)-(C1414+D1414))),"")</f>
        <v/>
      </c>
      <c r="AB1414" s="52"/>
    </row>
    <row r="1415" spans="1:28" x14ac:dyDescent="0.25">
      <c r="A1415" s="12">
        <v>1409</v>
      </c>
      <c r="B1415" s="26"/>
      <c r="C1415" s="27"/>
      <c r="D1415" s="28"/>
      <c r="E1415" s="29"/>
      <c r="F1415" s="30"/>
      <c r="G1415" s="31"/>
      <c r="H1415" s="31"/>
      <c r="I1415" s="19">
        <f t="shared" si="205"/>
        <v>0</v>
      </c>
      <c r="J1415" s="20">
        <f t="shared" ref="J1415:J1478" si="211">IF(I1415&gt;0,(I1415+J1414),0)</f>
        <v>0</v>
      </c>
      <c r="K1415" s="30"/>
      <c r="L1415" s="32"/>
      <c r="M1415" s="33"/>
      <c r="N1415" s="55" t="str">
        <f t="shared" si="204"/>
        <v/>
      </c>
      <c r="O1415" s="34"/>
      <c r="P1415" s="35"/>
      <c r="Q1415" s="36"/>
      <c r="R1415" s="37"/>
      <c r="S1415" s="37"/>
      <c r="T1415" s="21">
        <f t="shared" si="206"/>
        <v>0</v>
      </c>
      <c r="U1415" s="22">
        <f t="shared" ref="U1415:U1478" si="212">IF(T1415&gt;0,(T1415+U1414),0)</f>
        <v>0</v>
      </c>
      <c r="V1415" s="117"/>
      <c r="W1415" s="118"/>
      <c r="X1415" s="23">
        <f t="shared" si="207"/>
        <v>0</v>
      </c>
      <c r="Y1415" s="24" t="e">
        <f t="shared" si="208"/>
        <v>#DIV/0!</v>
      </c>
      <c r="Z1415" s="25" t="str">
        <f t="shared" si="209"/>
        <v/>
      </c>
      <c r="AA1415" s="25" t="str">
        <f t="shared" ca="1" si="210"/>
        <v/>
      </c>
      <c r="AB1415" s="52"/>
    </row>
    <row r="1416" spans="1:28" x14ac:dyDescent="0.25">
      <c r="A1416" s="12">
        <v>1410</v>
      </c>
      <c r="B1416" s="26"/>
      <c r="C1416" s="27"/>
      <c r="D1416" s="28"/>
      <c r="E1416" s="29"/>
      <c r="F1416" s="30"/>
      <c r="G1416" s="31"/>
      <c r="H1416" s="31"/>
      <c r="I1416" s="19">
        <f t="shared" si="205"/>
        <v>0</v>
      </c>
      <c r="J1416" s="20">
        <f t="shared" si="211"/>
        <v>0</v>
      </c>
      <c r="K1416" s="30"/>
      <c r="L1416" s="32"/>
      <c r="M1416" s="33"/>
      <c r="N1416" s="55" t="str">
        <f t="shared" si="204"/>
        <v/>
      </c>
      <c r="O1416" s="34"/>
      <c r="P1416" s="35"/>
      <c r="Q1416" s="36"/>
      <c r="R1416" s="37"/>
      <c r="S1416" s="37"/>
      <c r="T1416" s="21">
        <f t="shared" si="206"/>
        <v>0</v>
      </c>
      <c r="U1416" s="22">
        <f t="shared" si="212"/>
        <v>0</v>
      </c>
      <c r="V1416" s="117"/>
      <c r="W1416" s="118"/>
      <c r="X1416" s="23">
        <f t="shared" si="207"/>
        <v>0</v>
      </c>
      <c r="Y1416" s="24" t="e">
        <f t="shared" si="208"/>
        <v>#DIV/0!</v>
      </c>
      <c r="Z1416" s="25" t="str">
        <f t="shared" si="209"/>
        <v/>
      </c>
      <c r="AA1416" s="25" t="str">
        <f t="shared" ca="1" si="210"/>
        <v/>
      </c>
      <c r="AB1416" s="52"/>
    </row>
    <row r="1417" spans="1:28" x14ac:dyDescent="0.25">
      <c r="A1417" s="12">
        <v>1411</v>
      </c>
      <c r="B1417" s="26"/>
      <c r="C1417" s="27"/>
      <c r="D1417" s="28"/>
      <c r="E1417" s="29"/>
      <c r="F1417" s="30"/>
      <c r="G1417" s="31"/>
      <c r="H1417" s="31"/>
      <c r="I1417" s="19">
        <f t="shared" si="205"/>
        <v>0</v>
      </c>
      <c r="J1417" s="20">
        <f t="shared" si="211"/>
        <v>0</v>
      </c>
      <c r="K1417" s="30"/>
      <c r="L1417" s="32"/>
      <c r="M1417" s="33"/>
      <c r="N1417" s="55" t="str">
        <f t="shared" ref="N1417:N1480" si="213">IF(R1417=0,"",IF(K1417="0X50  MM T 2","T_B",IF(K1417="0X50  MM T 1","T_A",IF(K1417="TERMICO 0X50","T_CMAX",IF(K1417="0X50  MM T 4","T_D",IF(K1417="0X50  MM T 3","T_C",IF(K1417="0X12  MM T 1","T_A1",IF(K1417="0X50 MM","CNR",""))))))))</f>
        <v/>
      </c>
      <c r="O1417" s="34"/>
      <c r="P1417" s="35"/>
      <c r="Q1417" s="36"/>
      <c r="R1417" s="37"/>
      <c r="S1417" s="37"/>
      <c r="T1417" s="21">
        <f t="shared" si="206"/>
        <v>0</v>
      </c>
      <c r="U1417" s="22">
        <f t="shared" si="212"/>
        <v>0</v>
      </c>
      <c r="V1417" s="117"/>
      <c r="W1417" s="118"/>
      <c r="X1417" s="23">
        <f t="shared" si="207"/>
        <v>0</v>
      </c>
      <c r="Y1417" s="24" t="e">
        <f t="shared" si="208"/>
        <v>#DIV/0!</v>
      </c>
      <c r="Z1417" s="25" t="str">
        <f t="shared" si="209"/>
        <v/>
      </c>
      <c r="AA1417" s="25" t="str">
        <f t="shared" ca="1" si="210"/>
        <v/>
      </c>
      <c r="AB1417" s="52"/>
    </row>
    <row r="1418" spans="1:28" x14ac:dyDescent="0.25">
      <c r="A1418" s="12">
        <v>1412</v>
      </c>
      <c r="B1418" s="26"/>
      <c r="C1418" s="27"/>
      <c r="D1418" s="28"/>
      <c r="E1418" s="29"/>
      <c r="F1418" s="30"/>
      <c r="G1418" s="31"/>
      <c r="H1418" s="31"/>
      <c r="I1418" s="19">
        <f t="shared" si="205"/>
        <v>0</v>
      </c>
      <c r="J1418" s="20">
        <f t="shared" si="211"/>
        <v>0</v>
      </c>
      <c r="K1418" s="30"/>
      <c r="L1418" s="32"/>
      <c r="M1418" s="33"/>
      <c r="N1418" s="55" t="str">
        <f t="shared" si="213"/>
        <v/>
      </c>
      <c r="O1418" s="34"/>
      <c r="P1418" s="35"/>
      <c r="Q1418" s="36"/>
      <c r="R1418" s="37"/>
      <c r="S1418" s="37"/>
      <c r="T1418" s="21">
        <f t="shared" si="206"/>
        <v>0</v>
      </c>
      <c r="U1418" s="22">
        <f t="shared" si="212"/>
        <v>0</v>
      </c>
      <c r="V1418" s="117"/>
      <c r="W1418" s="118"/>
      <c r="X1418" s="23">
        <f t="shared" si="207"/>
        <v>0</v>
      </c>
      <c r="Y1418" s="24" t="e">
        <f t="shared" si="208"/>
        <v>#DIV/0!</v>
      </c>
      <c r="Z1418" s="25" t="str">
        <f t="shared" si="209"/>
        <v/>
      </c>
      <c r="AA1418" s="25" t="str">
        <f t="shared" ca="1" si="210"/>
        <v/>
      </c>
      <c r="AB1418" s="52"/>
    </row>
    <row r="1419" spans="1:28" x14ac:dyDescent="0.25">
      <c r="A1419" s="12">
        <v>1413</v>
      </c>
      <c r="B1419" s="26"/>
      <c r="C1419" s="27"/>
      <c r="D1419" s="28"/>
      <c r="E1419" s="29"/>
      <c r="F1419" s="30"/>
      <c r="G1419" s="31"/>
      <c r="H1419" s="31"/>
      <c r="I1419" s="19">
        <f t="shared" si="205"/>
        <v>0</v>
      </c>
      <c r="J1419" s="20">
        <f t="shared" si="211"/>
        <v>0</v>
      </c>
      <c r="K1419" s="30"/>
      <c r="L1419" s="32"/>
      <c r="M1419" s="33"/>
      <c r="N1419" s="55" t="str">
        <f t="shared" si="213"/>
        <v/>
      </c>
      <c r="O1419" s="34"/>
      <c r="P1419" s="35"/>
      <c r="Q1419" s="36"/>
      <c r="R1419" s="37"/>
      <c r="S1419" s="37"/>
      <c r="T1419" s="21">
        <f t="shared" si="206"/>
        <v>0</v>
      </c>
      <c r="U1419" s="22">
        <f t="shared" si="212"/>
        <v>0</v>
      </c>
      <c r="V1419" s="117"/>
      <c r="W1419" s="118"/>
      <c r="X1419" s="23">
        <f t="shared" si="207"/>
        <v>0</v>
      </c>
      <c r="Y1419" s="24" t="e">
        <f t="shared" si="208"/>
        <v>#DIV/0!</v>
      </c>
      <c r="Z1419" s="25" t="str">
        <f t="shared" si="209"/>
        <v/>
      </c>
      <c r="AA1419" s="25" t="str">
        <f t="shared" ca="1" si="210"/>
        <v/>
      </c>
      <c r="AB1419" s="52"/>
    </row>
    <row r="1420" spans="1:28" x14ac:dyDescent="0.25">
      <c r="A1420" s="12">
        <v>1414</v>
      </c>
      <c r="B1420" s="26"/>
      <c r="C1420" s="27"/>
      <c r="D1420" s="28"/>
      <c r="E1420" s="29"/>
      <c r="F1420" s="30"/>
      <c r="G1420" s="31"/>
      <c r="H1420" s="31"/>
      <c r="I1420" s="19">
        <f t="shared" si="205"/>
        <v>0</v>
      </c>
      <c r="J1420" s="20">
        <f t="shared" si="211"/>
        <v>0</v>
      </c>
      <c r="K1420" s="30"/>
      <c r="L1420" s="32"/>
      <c r="M1420" s="33"/>
      <c r="N1420" s="55" t="str">
        <f t="shared" si="213"/>
        <v/>
      </c>
      <c r="O1420" s="34"/>
      <c r="P1420" s="35"/>
      <c r="Q1420" s="36"/>
      <c r="R1420" s="37"/>
      <c r="S1420" s="37"/>
      <c r="T1420" s="21">
        <f t="shared" si="206"/>
        <v>0</v>
      </c>
      <c r="U1420" s="22">
        <f t="shared" si="212"/>
        <v>0</v>
      </c>
      <c r="V1420" s="117"/>
      <c r="W1420" s="118"/>
      <c r="X1420" s="23">
        <f t="shared" si="207"/>
        <v>0</v>
      </c>
      <c r="Y1420" s="24" t="e">
        <f t="shared" si="208"/>
        <v>#DIV/0!</v>
      </c>
      <c r="Z1420" s="25" t="str">
        <f t="shared" si="209"/>
        <v/>
      </c>
      <c r="AA1420" s="25" t="str">
        <f t="shared" ca="1" si="210"/>
        <v/>
      </c>
      <c r="AB1420" s="52"/>
    </row>
    <row r="1421" spans="1:28" x14ac:dyDescent="0.25">
      <c r="A1421" s="12">
        <v>1415</v>
      </c>
      <c r="B1421" s="26"/>
      <c r="C1421" s="27"/>
      <c r="D1421" s="28"/>
      <c r="E1421" s="29"/>
      <c r="F1421" s="30"/>
      <c r="G1421" s="31"/>
      <c r="H1421" s="31"/>
      <c r="I1421" s="19">
        <f t="shared" si="205"/>
        <v>0</v>
      </c>
      <c r="J1421" s="20">
        <f t="shared" si="211"/>
        <v>0</v>
      </c>
      <c r="K1421" s="30"/>
      <c r="L1421" s="32"/>
      <c r="M1421" s="33"/>
      <c r="N1421" s="55" t="str">
        <f t="shared" si="213"/>
        <v/>
      </c>
      <c r="O1421" s="34"/>
      <c r="P1421" s="35"/>
      <c r="Q1421" s="36"/>
      <c r="R1421" s="37"/>
      <c r="S1421" s="37"/>
      <c r="T1421" s="21">
        <f t="shared" si="206"/>
        <v>0</v>
      </c>
      <c r="U1421" s="22">
        <f t="shared" si="212"/>
        <v>0</v>
      </c>
      <c r="V1421" s="117"/>
      <c r="W1421" s="118"/>
      <c r="X1421" s="23">
        <f t="shared" si="207"/>
        <v>0</v>
      </c>
      <c r="Y1421" s="24" t="e">
        <f t="shared" si="208"/>
        <v>#DIV/0!</v>
      </c>
      <c r="Z1421" s="25" t="str">
        <f t="shared" si="209"/>
        <v/>
      </c>
      <c r="AA1421" s="25" t="str">
        <f t="shared" ca="1" si="210"/>
        <v/>
      </c>
      <c r="AB1421" s="52"/>
    </row>
    <row r="1422" spans="1:28" x14ac:dyDescent="0.25">
      <c r="A1422" s="12">
        <v>1416</v>
      </c>
      <c r="B1422" s="26"/>
      <c r="C1422" s="27"/>
      <c r="D1422" s="28"/>
      <c r="E1422" s="29"/>
      <c r="F1422" s="30"/>
      <c r="G1422" s="31"/>
      <c r="H1422" s="31"/>
      <c r="I1422" s="19">
        <f t="shared" si="205"/>
        <v>0</v>
      </c>
      <c r="J1422" s="20">
        <f t="shared" si="211"/>
        <v>0</v>
      </c>
      <c r="K1422" s="30"/>
      <c r="L1422" s="32"/>
      <c r="M1422" s="33"/>
      <c r="N1422" s="55" t="str">
        <f t="shared" si="213"/>
        <v/>
      </c>
      <c r="O1422" s="34"/>
      <c r="P1422" s="35"/>
      <c r="Q1422" s="36"/>
      <c r="R1422" s="37"/>
      <c r="S1422" s="37"/>
      <c r="T1422" s="21">
        <f t="shared" si="206"/>
        <v>0</v>
      </c>
      <c r="U1422" s="22">
        <f t="shared" si="212"/>
        <v>0</v>
      </c>
      <c r="V1422" s="117"/>
      <c r="W1422" s="118"/>
      <c r="X1422" s="23">
        <f t="shared" si="207"/>
        <v>0</v>
      </c>
      <c r="Y1422" s="24" t="e">
        <f t="shared" si="208"/>
        <v>#DIV/0!</v>
      </c>
      <c r="Z1422" s="25" t="str">
        <f t="shared" si="209"/>
        <v/>
      </c>
      <c r="AA1422" s="25" t="str">
        <f t="shared" ca="1" si="210"/>
        <v/>
      </c>
      <c r="AB1422" s="52"/>
    </row>
    <row r="1423" spans="1:28" x14ac:dyDescent="0.25">
      <c r="A1423" s="12">
        <v>1417</v>
      </c>
      <c r="B1423" s="26"/>
      <c r="C1423" s="27"/>
      <c r="D1423" s="28"/>
      <c r="E1423" s="29"/>
      <c r="F1423" s="30"/>
      <c r="G1423" s="31"/>
      <c r="H1423" s="31"/>
      <c r="I1423" s="19">
        <f t="shared" si="205"/>
        <v>0</v>
      </c>
      <c r="J1423" s="20">
        <f t="shared" si="211"/>
        <v>0</v>
      </c>
      <c r="K1423" s="30"/>
      <c r="L1423" s="32"/>
      <c r="M1423" s="33"/>
      <c r="N1423" s="55" t="str">
        <f t="shared" si="213"/>
        <v/>
      </c>
      <c r="O1423" s="34"/>
      <c r="P1423" s="35"/>
      <c r="Q1423" s="36"/>
      <c r="R1423" s="37"/>
      <c r="S1423" s="37"/>
      <c r="T1423" s="21">
        <f t="shared" si="206"/>
        <v>0</v>
      </c>
      <c r="U1423" s="22">
        <f t="shared" si="212"/>
        <v>0</v>
      </c>
      <c r="V1423" s="117"/>
      <c r="W1423" s="118"/>
      <c r="X1423" s="23">
        <f t="shared" si="207"/>
        <v>0</v>
      </c>
      <c r="Y1423" s="24" t="e">
        <f t="shared" si="208"/>
        <v>#DIV/0!</v>
      </c>
      <c r="Z1423" s="25" t="str">
        <f t="shared" si="209"/>
        <v/>
      </c>
      <c r="AA1423" s="25" t="str">
        <f t="shared" ca="1" si="210"/>
        <v/>
      </c>
      <c r="AB1423" s="52"/>
    </row>
    <row r="1424" spans="1:28" x14ac:dyDescent="0.25">
      <c r="A1424" s="12">
        <v>1418</v>
      </c>
      <c r="B1424" s="26"/>
      <c r="C1424" s="27"/>
      <c r="D1424" s="28"/>
      <c r="E1424" s="29"/>
      <c r="F1424" s="30"/>
      <c r="G1424" s="31"/>
      <c r="H1424" s="31"/>
      <c r="I1424" s="19">
        <f t="shared" si="205"/>
        <v>0</v>
      </c>
      <c r="J1424" s="20">
        <f t="shared" si="211"/>
        <v>0</v>
      </c>
      <c r="K1424" s="30"/>
      <c r="L1424" s="32"/>
      <c r="M1424" s="33"/>
      <c r="N1424" s="55" t="str">
        <f t="shared" si="213"/>
        <v/>
      </c>
      <c r="O1424" s="34"/>
      <c r="P1424" s="35"/>
      <c r="Q1424" s="36"/>
      <c r="R1424" s="37"/>
      <c r="S1424" s="37"/>
      <c r="T1424" s="21">
        <f t="shared" si="206"/>
        <v>0</v>
      </c>
      <c r="U1424" s="22">
        <f t="shared" si="212"/>
        <v>0</v>
      </c>
      <c r="V1424" s="117"/>
      <c r="W1424" s="118"/>
      <c r="X1424" s="23">
        <f t="shared" si="207"/>
        <v>0</v>
      </c>
      <c r="Y1424" s="24" t="e">
        <f t="shared" si="208"/>
        <v>#DIV/0!</v>
      </c>
      <c r="Z1424" s="25" t="str">
        <f t="shared" si="209"/>
        <v/>
      </c>
      <c r="AA1424" s="25" t="str">
        <f t="shared" ca="1" si="210"/>
        <v/>
      </c>
      <c r="AB1424" s="52"/>
    </row>
    <row r="1425" spans="1:28" x14ac:dyDescent="0.25">
      <c r="A1425" s="12">
        <v>1419</v>
      </c>
      <c r="B1425" s="26"/>
      <c r="C1425" s="27"/>
      <c r="D1425" s="28"/>
      <c r="E1425" s="29"/>
      <c r="F1425" s="30"/>
      <c r="G1425" s="31"/>
      <c r="H1425" s="31"/>
      <c r="I1425" s="19">
        <f t="shared" si="205"/>
        <v>0</v>
      </c>
      <c r="J1425" s="20">
        <f t="shared" si="211"/>
        <v>0</v>
      </c>
      <c r="K1425" s="30"/>
      <c r="L1425" s="32"/>
      <c r="M1425" s="33"/>
      <c r="N1425" s="55" t="str">
        <f t="shared" si="213"/>
        <v/>
      </c>
      <c r="O1425" s="34"/>
      <c r="P1425" s="35"/>
      <c r="Q1425" s="36"/>
      <c r="R1425" s="37"/>
      <c r="S1425" s="37"/>
      <c r="T1425" s="21">
        <f t="shared" si="206"/>
        <v>0</v>
      </c>
      <c r="U1425" s="22">
        <f t="shared" si="212"/>
        <v>0</v>
      </c>
      <c r="V1425" s="117"/>
      <c r="W1425" s="118"/>
      <c r="X1425" s="23">
        <f t="shared" si="207"/>
        <v>0</v>
      </c>
      <c r="Y1425" s="24" t="e">
        <f t="shared" si="208"/>
        <v>#DIV/0!</v>
      </c>
      <c r="Z1425" s="25" t="str">
        <f t="shared" si="209"/>
        <v/>
      </c>
      <c r="AA1425" s="25" t="str">
        <f t="shared" ca="1" si="210"/>
        <v/>
      </c>
      <c r="AB1425" s="52"/>
    </row>
    <row r="1426" spans="1:28" x14ac:dyDescent="0.25">
      <c r="A1426" s="12">
        <v>1420</v>
      </c>
      <c r="B1426" s="26"/>
      <c r="C1426" s="27"/>
      <c r="D1426" s="28"/>
      <c r="E1426" s="29"/>
      <c r="F1426" s="30"/>
      <c r="G1426" s="31"/>
      <c r="H1426" s="31"/>
      <c r="I1426" s="19">
        <f t="shared" si="205"/>
        <v>0</v>
      </c>
      <c r="J1426" s="20">
        <f t="shared" si="211"/>
        <v>0</v>
      </c>
      <c r="K1426" s="30"/>
      <c r="L1426" s="32"/>
      <c r="M1426" s="33"/>
      <c r="N1426" s="55" t="str">
        <f t="shared" si="213"/>
        <v/>
      </c>
      <c r="O1426" s="34"/>
      <c r="P1426" s="35"/>
      <c r="Q1426" s="36"/>
      <c r="R1426" s="37"/>
      <c r="S1426" s="37"/>
      <c r="T1426" s="21">
        <f t="shared" si="206"/>
        <v>0</v>
      </c>
      <c r="U1426" s="22">
        <f t="shared" si="212"/>
        <v>0</v>
      </c>
      <c r="V1426" s="117"/>
      <c r="W1426" s="118"/>
      <c r="X1426" s="23">
        <f t="shared" si="207"/>
        <v>0</v>
      </c>
      <c r="Y1426" s="24" t="e">
        <f t="shared" si="208"/>
        <v>#DIV/0!</v>
      </c>
      <c r="Z1426" s="25" t="str">
        <f t="shared" si="209"/>
        <v/>
      </c>
      <c r="AA1426" s="25" t="str">
        <f t="shared" ca="1" si="210"/>
        <v/>
      </c>
      <c r="AB1426" s="52"/>
    </row>
    <row r="1427" spans="1:28" x14ac:dyDescent="0.25">
      <c r="A1427" s="12">
        <v>1421</v>
      </c>
      <c r="B1427" s="26"/>
      <c r="C1427" s="27"/>
      <c r="D1427" s="28"/>
      <c r="E1427" s="29"/>
      <c r="F1427" s="30"/>
      <c r="G1427" s="31"/>
      <c r="H1427" s="31"/>
      <c r="I1427" s="19">
        <f t="shared" si="205"/>
        <v>0</v>
      </c>
      <c r="J1427" s="20">
        <f t="shared" si="211"/>
        <v>0</v>
      </c>
      <c r="K1427" s="30"/>
      <c r="L1427" s="32"/>
      <c r="M1427" s="33"/>
      <c r="N1427" s="55" t="str">
        <f t="shared" si="213"/>
        <v/>
      </c>
      <c r="O1427" s="34"/>
      <c r="P1427" s="35"/>
      <c r="Q1427" s="36"/>
      <c r="R1427" s="37"/>
      <c r="S1427" s="37"/>
      <c r="T1427" s="21">
        <f t="shared" si="206"/>
        <v>0</v>
      </c>
      <c r="U1427" s="22">
        <f t="shared" si="212"/>
        <v>0</v>
      </c>
      <c r="V1427" s="117"/>
      <c r="W1427" s="118"/>
      <c r="X1427" s="23">
        <f t="shared" si="207"/>
        <v>0</v>
      </c>
      <c r="Y1427" s="24" t="e">
        <f t="shared" si="208"/>
        <v>#DIV/0!</v>
      </c>
      <c r="Z1427" s="25" t="str">
        <f t="shared" si="209"/>
        <v/>
      </c>
      <c r="AA1427" s="25" t="str">
        <f t="shared" ca="1" si="210"/>
        <v/>
      </c>
      <c r="AB1427" s="52"/>
    </row>
    <row r="1428" spans="1:28" x14ac:dyDescent="0.25">
      <c r="A1428" s="12">
        <v>1422</v>
      </c>
      <c r="B1428" s="26"/>
      <c r="C1428" s="27"/>
      <c r="D1428" s="28"/>
      <c r="E1428" s="29"/>
      <c r="F1428" s="30"/>
      <c r="G1428" s="31"/>
      <c r="H1428" s="31"/>
      <c r="I1428" s="19">
        <f t="shared" si="205"/>
        <v>0</v>
      </c>
      <c r="J1428" s="20">
        <f t="shared" si="211"/>
        <v>0</v>
      </c>
      <c r="K1428" s="30"/>
      <c r="L1428" s="32"/>
      <c r="M1428" s="33"/>
      <c r="N1428" s="55" t="str">
        <f t="shared" si="213"/>
        <v/>
      </c>
      <c r="O1428" s="34"/>
      <c r="P1428" s="35"/>
      <c r="Q1428" s="36"/>
      <c r="R1428" s="37"/>
      <c r="S1428" s="37"/>
      <c r="T1428" s="21">
        <f t="shared" si="206"/>
        <v>0</v>
      </c>
      <c r="U1428" s="22">
        <f t="shared" si="212"/>
        <v>0</v>
      </c>
      <c r="V1428" s="117"/>
      <c r="W1428" s="118"/>
      <c r="X1428" s="23">
        <f t="shared" si="207"/>
        <v>0</v>
      </c>
      <c r="Y1428" s="24" t="e">
        <f t="shared" si="208"/>
        <v>#DIV/0!</v>
      </c>
      <c r="Z1428" s="25" t="str">
        <f t="shared" si="209"/>
        <v/>
      </c>
      <c r="AA1428" s="25" t="str">
        <f t="shared" ca="1" si="210"/>
        <v/>
      </c>
      <c r="AB1428" s="52"/>
    </row>
    <row r="1429" spans="1:28" x14ac:dyDescent="0.25">
      <c r="A1429" s="12">
        <v>1423</v>
      </c>
      <c r="B1429" s="26"/>
      <c r="C1429" s="27"/>
      <c r="D1429" s="28"/>
      <c r="E1429" s="29"/>
      <c r="F1429" s="30"/>
      <c r="G1429" s="31"/>
      <c r="H1429" s="31"/>
      <c r="I1429" s="19">
        <f t="shared" si="205"/>
        <v>0</v>
      </c>
      <c r="J1429" s="20">
        <f t="shared" si="211"/>
        <v>0</v>
      </c>
      <c r="K1429" s="30"/>
      <c r="L1429" s="32"/>
      <c r="M1429" s="33"/>
      <c r="N1429" s="55" t="str">
        <f t="shared" si="213"/>
        <v/>
      </c>
      <c r="O1429" s="34"/>
      <c r="P1429" s="35"/>
      <c r="Q1429" s="36"/>
      <c r="R1429" s="37"/>
      <c r="S1429" s="37"/>
      <c r="T1429" s="21">
        <f t="shared" si="206"/>
        <v>0</v>
      </c>
      <c r="U1429" s="22">
        <f t="shared" si="212"/>
        <v>0</v>
      </c>
      <c r="V1429" s="117"/>
      <c r="W1429" s="118"/>
      <c r="X1429" s="23">
        <f t="shared" si="207"/>
        <v>0</v>
      </c>
      <c r="Y1429" s="24" t="e">
        <f t="shared" si="208"/>
        <v>#DIV/0!</v>
      </c>
      <c r="Z1429" s="25" t="str">
        <f t="shared" si="209"/>
        <v/>
      </c>
      <c r="AA1429" s="25" t="str">
        <f t="shared" ca="1" si="210"/>
        <v/>
      </c>
      <c r="AB1429" s="52"/>
    </row>
    <row r="1430" spans="1:28" x14ac:dyDescent="0.25">
      <c r="A1430" s="12">
        <v>1424</v>
      </c>
      <c r="B1430" s="26"/>
      <c r="C1430" s="27"/>
      <c r="D1430" s="28"/>
      <c r="E1430" s="29"/>
      <c r="F1430" s="30"/>
      <c r="G1430" s="31"/>
      <c r="H1430" s="31"/>
      <c r="I1430" s="19">
        <f t="shared" si="205"/>
        <v>0</v>
      </c>
      <c r="J1430" s="20">
        <f t="shared" si="211"/>
        <v>0</v>
      </c>
      <c r="K1430" s="30"/>
      <c r="L1430" s="32"/>
      <c r="M1430" s="33"/>
      <c r="N1430" s="55" t="str">
        <f t="shared" si="213"/>
        <v/>
      </c>
      <c r="O1430" s="34"/>
      <c r="P1430" s="35"/>
      <c r="Q1430" s="36"/>
      <c r="R1430" s="37"/>
      <c r="S1430" s="37"/>
      <c r="T1430" s="21">
        <f t="shared" si="206"/>
        <v>0</v>
      </c>
      <c r="U1430" s="22">
        <f t="shared" si="212"/>
        <v>0</v>
      </c>
      <c r="V1430" s="117"/>
      <c r="W1430" s="118"/>
      <c r="X1430" s="23">
        <f t="shared" si="207"/>
        <v>0</v>
      </c>
      <c r="Y1430" s="24" t="e">
        <f t="shared" si="208"/>
        <v>#DIV/0!</v>
      </c>
      <c r="Z1430" s="25" t="str">
        <f t="shared" si="209"/>
        <v/>
      </c>
      <c r="AA1430" s="25" t="str">
        <f t="shared" ca="1" si="210"/>
        <v/>
      </c>
      <c r="AB1430" s="52"/>
    </row>
    <row r="1431" spans="1:28" x14ac:dyDescent="0.25">
      <c r="A1431" s="12">
        <v>1425</v>
      </c>
      <c r="B1431" s="26"/>
      <c r="C1431" s="27"/>
      <c r="D1431" s="28"/>
      <c r="E1431" s="29"/>
      <c r="F1431" s="30"/>
      <c r="G1431" s="31"/>
      <c r="H1431" s="31"/>
      <c r="I1431" s="19">
        <f t="shared" si="205"/>
        <v>0</v>
      </c>
      <c r="J1431" s="20">
        <f t="shared" si="211"/>
        <v>0</v>
      </c>
      <c r="K1431" s="30"/>
      <c r="L1431" s="32"/>
      <c r="M1431" s="33"/>
      <c r="N1431" s="55" t="str">
        <f t="shared" si="213"/>
        <v/>
      </c>
      <c r="O1431" s="34"/>
      <c r="P1431" s="35"/>
      <c r="Q1431" s="36"/>
      <c r="R1431" s="37"/>
      <c r="S1431" s="37"/>
      <c r="T1431" s="21">
        <f t="shared" si="206"/>
        <v>0</v>
      </c>
      <c r="U1431" s="22">
        <f t="shared" si="212"/>
        <v>0</v>
      </c>
      <c r="V1431" s="117"/>
      <c r="W1431" s="118"/>
      <c r="X1431" s="23">
        <f t="shared" si="207"/>
        <v>0</v>
      </c>
      <c r="Y1431" s="24" t="e">
        <f t="shared" si="208"/>
        <v>#DIV/0!</v>
      </c>
      <c r="Z1431" s="25" t="str">
        <f t="shared" si="209"/>
        <v/>
      </c>
      <c r="AA1431" s="25" t="str">
        <f t="shared" ca="1" si="210"/>
        <v/>
      </c>
      <c r="AB1431" s="52"/>
    </row>
    <row r="1432" spans="1:28" x14ac:dyDescent="0.25">
      <c r="A1432" s="12">
        <v>1426</v>
      </c>
      <c r="B1432" s="26"/>
      <c r="C1432" s="27"/>
      <c r="D1432" s="28"/>
      <c r="E1432" s="29"/>
      <c r="F1432" s="30"/>
      <c r="G1432" s="31"/>
      <c r="H1432" s="31"/>
      <c r="I1432" s="19">
        <f t="shared" si="205"/>
        <v>0</v>
      </c>
      <c r="J1432" s="20">
        <f t="shared" si="211"/>
        <v>0</v>
      </c>
      <c r="K1432" s="30"/>
      <c r="L1432" s="32"/>
      <c r="M1432" s="33"/>
      <c r="N1432" s="55" t="str">
        <f t="shared" si="213"/>
        <v/>
      </c>
      <c r="O1432" s="34"/>
      <c r="P1432" s="35"/>
      <c r="Q1432" s="36"/>
      <c r="R1432" s="37"/>
      <c r="S1432" s="37"/>
      <c r="T1432" s="21">
        <f t="shared" si="206"/>
        <v>0</v>
      </c>
      <c r="U1432" s="22">
        <f t="shared" si="212"/>
        <v>0</v>
      </c>
      <c r="V1432" s="117"/>
      <c r="W1432" s="118"/>
      <c r="X1432" s="23">
        <f t="shared" si="207"/>
        <v>0</v>
      </c>
      <c r="Y1432" s="24" t="e">
        <f t="shared" si="208"/>
        <v>#DIV/0!</v>
      </c>
      <c r="Z1432" s="25" t="str">
        <f t="shared" si="209"/>
        <v/>
      </c>
      <c r="AA1432" s="25" t="str">
        <f t="shared" ca="1" si="210"/>
        <v/>
      </c>
      <c r="AB1432" s="52"/>
    </row>
    <row r="1433" spans="1:28" x14ac:dyDescent="0.25">
      <c r="A1433" s="12">
        <v>1427</v>
      </c>
      <c r="B1433" s="26"/>
      <c r="C1433" s="27"/>
      <c r="D1433" s="28"/>
      <c r="E1433" s="29"/>
      <c r="F1433" s="30"/>
      <c r="G1433" s="31"/>
      <c r="H1433" s="31"/>
      <c r="I1433" s="19">
        <f t="shared" si="205"/>
        <v>0</v>
      </c>
      <c r="J1433" s="20">
        <f t="shared" si="211"/>
        <v>0</v>
      </c>
      <c r="K1433" s="30"/>
      <c r="L1433" s="32"/>
      <c r="M1433" s="33"/>
      <c r="N1433" s="55" t="str">
        <f t="shared" si="213"/>
        <v/>
      </c>
      <c r="O1433" s="34"/>
      <c r="P1433" s="35"/>
      <c r="Q1433" s="36"/>
      <c r="R1433" s="37"/>
      <c r="S1433" s="37"/>
      <c r="T1433" s="21">
        <f t="shared" si="206"/>
        <v>0</v>
      </c>
      <c r="U1433" s="22">
        <f t="shared" si="212"/>
        <v>0</v>
      </c>
      <c r="V1433" s="117"/>
      <c r="W1433" s="118"/>
      <c r="X1433" s="23">
        <f t="shared" si="207"/>
        <v>0</v>
      </c>
      <c r="Y1433" s="24" t="e">
        <f t="shared" si="208"/>
        <v>#DIV/0!</v>
      </c>
      <c r="Z1433" s="25" t="str">
        <f t="shared" si="209"/>
        <v/>
      </c>
      <c r="AA1433" s="25" t="str">
        <f t="shared" ca="1" si="210"/>
        <v/>
      </c>
      <c r="AB1433" s="52"/>
    </row>
    <row r="1434" spans="1:28" x14ac:dyDescent="0.25">
      <c r="A1434" s="12">
        <v>1428</v>
      </c>
      <c r="B1434" s="26"/>
      <c r="C1434" s="27"/>
      <c r="D1434" s="28"/>
      <c r="E1434" s="29"/>
      <c r="F1434" s="30"/>
      <c r="G1434" s="31"/>
      <c r="H1434" s="31"/>
      <c r="I1434" s="19">
        <f t="shared" si="205"/>
        <v>0</v>
      </c>
      <c r="J1434" s="20">
        <f t="shared" si="211"/>
        <v>0</v>
      </c>
      <c r="K1434" s="30"/>
      <c r="L1434" s="32"/>
      <c r="M1434" s="33"/>
      <c r="N1434" s="55" t="str">
        <f t="shared" si="213"/>
        <v/>
      </c>
      <c r="O1434" s="34"/>
      <c r="P1434" s="35"/>
      <c r="Q1434" s="36"/>
      <c r="R1434" s="37"/>
      <c r="S1434" s="37"/>
      <c r="T1434" s="21">
        <f t="shared" si="206"/>
        <v>0</v>
      </c>
      <c r="U1434" s="22">
        <f t="shared" si="212"/>
        <v>0</v>
      </c>
      <c r="V1434" s="117"/>
      <c r="W1434" s="118"/>
      <c r="X1434" s="23">
        <f t="shared" si="207"/>
        <v>0</v>
      </c>
      <c r="Y1434" s="24" t="e">
        <f t="shared" si="208"/>
        <v>#DIV/0!</v>
      </c>
      <c r="Z1434" s="25" t="str">
        <f t="shared" si="209"/>
        <v/>
      </c>
      <c r="AA1434" s="25" t="str">
        <f t="shared" ca="1" si="210"/>
        <v/>
      </c>
      <c r="AB1434" s="52"/>
    </row>
    <row r="1435" spans="1:28" x14ac:dyDescent="0.25">
      <c r="A1435" s="12">
        <v>1429</v>
      </c>
      <c r="B1435" s="26"/>
      <c r="C1435" s="27"/>
      <c r="D1435" s="28"/>
      <c r="E1435" s="29"/>
      <c r="F1435" s="30"/>
      <c r="G1435" s="31"/>
      <c r="H1435" s="31"/>
      <c r="I1435" s="19">
        <f t="shared" si="205"/>
        <v>0</v>
      </c>
      <c r="J1435" s="20">
        <f t="shared" si="211"/>
        <v>0</v>
      </c>
      <c r="K1435" s="30"/>
      <c r="L1435" s="32"/>
      <c r="M1435" s="33"/>
      <c r="N1435" s="55" t="str">
        <f t="shared" si="213"/>
        <v/>
      </c>
      <c r="O1435" s="34"/>
      <c r="P1435" s="35"/>
      <c r="Q1435" s="36"/>
      <c r="R1435" s="37"/>
      <c r="S1435" s="37"/>
      <c r="T1435" s="21">
        <f t="shared" si="206"/>
        <v>0</v>
      </c>
      <c r="U1435" s="22">
        <f t="shared" si="212"/>
        <v>0</v>
      </c>
      <c r="V1435" s="117"/>
      <c r="W1435" s="118"/>
      <c r="X1435" s="23">
        <f t="shared" si="207"/>
        <v>0</v>
      </c>
      <c r="Y1435" s="24" t="e">
        <f t="shared" si="208"/>
        <v>#DIV/0!</v>
      </c>
      <c r="Z1435" s="25" t="str">
        <f t="shared" si="209"/>
        <v/>
      </c>
      <c r="AA1435" s="25" t="str">
        <f t="shared" ca="1" si="210"/>
        <v/>
      </c>
      <c r="AB1435" s="52"/>
    </row>
    <row r="1436" spans="1:28" x14ac:dyDescent="0.25">
      <c r="A1436" s="12">
        <v>1430</v>
      </c>
      <c r="B1436" s="26"/>
      <c r="C1436" s="27"/>
      <c r="D1436" s="28"/>
      <c r="E1436" s="29"/>
      <c r="F1436" s="30"/>
      <c r="G1436" s="31"/>
      <c r="H1436" s="31"/>
      <c r="I1436" s="19">
        <f t="shared" si="205"/>
        <v>0</v>
      </c>
      <c r="J1436" s="20">
        <f t="shared" si="211"/>
        <v>0</v>
      </c>
      <c r="K1436" s="30"/>
      <c r="L1436" s="32"/>
      <c r="M1436" s="33"/>
      <c r="N1436" s="55" t="str">
        <f t="shared" si="213"/>
        <v/>
      </c>
      <c r="O1436" s="34"/>
      <c r="P1436" s="35"/>
      <c r="Q1436" s="36"/>
      <c r="R1436" s="37"/>
      <c r="S1436" s="37"/>
      <c r="T1436" s="21">
        <f t="shared" si="206"/>
        <v>0</v>
      </c>
      <c r="U1436" s="22">
        <f t="shared" si="212"/>
        <v>0</v>
      </c>
      <c r="V1436" s="117"/>
      <c r="W1436" s="118"/>
      <c r="X1436" s="23">
        <f t="shared" si="207"/>
        <v>0</v>
      </c>
      <c r="Y1436" s="24" t="e">
        <f t="shared" si="208"/>
        <v>#DIV/0!</v>
      </c>
      <c r="Z1436" s="25" t="str">
        <f t="shared" si="209"/>
        <v/>
      </c>
      <c r="AA1436" s="25" t="str">
        <f t="shared" ca="1" si="210"/>
        <v/>
      </c>
      <c r="AB1436" s="52"/>
    </row>
    <row r="1437" spans="1:28" x14ac:dyDescent="0.25">
      <c r="A1437" s="12">
        <v>1431</v>
      </c>
      <c r="B1437" s="26"/>
      <c r="C1437" s="27"/>
      <c r="D1437" s="28"/>
      <c r="E1437" s="29"/>
      <c r="F1437" s="30"/>
      <c r="G1437" s="31"/>
      <c r="H1437" s="31"/>
      <c r="I1437" s="19">
        <f t="shared" si="205"/>
        <v>0</v>
      </c>
      <c r="J1437" s="20">
        <f t="shared" si="211"/>
        <v>0</v>
      </c>
      <c r="K1437" s="30"/>
      <c r="L1437" s="32"/>
      <c r="M1437" s="33"/>
      <c r="N1437" s="55" t="str">
        <f t="shared" si="213"/>
        <v/>
      </c>
      <c r="O1437" s="34"/>
      <c r="P1437" s="35"/>
      <c r="Q1437" s="36"/>
      <c r="R1437" s="37"/>
      <c r="S1437" s="37"/>
      <c r="T1437" s="21">
        <f t="shared" si="206"/>
        <v>0</v>
      </c>
      <c r="U1437" s="22">
        <f t="shared" si="212"/>
        <v>0</v>
      </c>
      <c r="V1437" s="117"/>
      <c r="W1437" s="118"/>
      <c r="X1437" s="23">
        <f t="shared" si="207"/>
        <v>0</v>
      </c>
      <c r="Y1437" s="24" t="e">
        <f t="shared" si="208"/>
        <v>#DIV/0!</v>
      </c>
      <c r="Z1437" s="25" t="str">
        <f t="shared" si="209"/>
        <v/>
      </c>
      <c r="AA1437" s="25" t="str">
        <f t="shared" ca="1" si="210"/>
        <v/>
      </c>
      <c r="AB1437" s="52"/>
    </row>
    <row r="1438" spans="1:28" x14ac:dyDescent="0.25">
      <c r="A1438" s="12">
        <v>1432</v>
      </c>
      <c r="B1438" s="26"/>
      <c r="C1438" s="27"/>
      <c r="D1438" s="28"/>
      <c r="E1438" s="29"/>
      <c r="F1438" s="30"/>
      <c r="G1438" s="31"/>
      <c r="H1438" s="31"/>
      <c r="I1438" s="19">
        <f t="shared" si="205"/>
        <v>0</v>
      </c>
      <c r="J1438" s="20">
        <f t="shared" si="211"/>
        <v>0</v>
      </c>
      <c r="K1438" s="30"/>
      <c r="L1438" s="32"/>
      <c r="M1438" s="33"/>
      <c r="N1438" s="55" t="str">
        <f t="shared" si="213"/>
        <v/>
      </c>
      <c r="O1438" s="34"/>
      <c r="P1438" s="35"/>
      <c r="Q1438" s="36"/>
      <c r="R1438" s="37"/>
      <c r="S1438" s="37"/>
      <c r="T1438" s="21">
        <f t="shared" si="206"/>
        <v>0</v>
      </c>
      <c r="U1438" s="22">
        <f t="shared" si="212"/>
        <v>0</v>
      </c>
      <c r="V1438" s="117"/>
      <c r="W1438" s="118"/>
      <c r="X1438" s="23">
        <f t="shared" si="207"/>
        <v>0</v>
      </c>
      <c r="Y1438" s="24" t="e">
        <f t="shared" si="208"/>
        <v>#DIV/0!</v>
      </c>
      <c r="Z1438" s="25" t="str">
        <f t="shared" si="209"/>
        <v/>
      </c>
      <c r="AA1438" s="25" t="str">
        <f t="shared" ca="1" si="210"/>
        <v/>
      </c>
      <c r="AB1438" s="52"/>
    </row>
    <row r="1439" spans="1:28" x14ac:dyDescent="0.25">
      <c r="A1439" s="12">
        <v>1433</v>
      </c>
      <c r="B1439" s="26"/>
      <c r="C1439" s="27"/>
      <c r="D1439" s="28"/>
      <c r="E1439" s="29"/>
      <c r="F1439" s="30"/>
      <c r="G1439" s="31"/>
      <c r="H1439" s="31"/>
      <c r="I1439" s="19">
        <f t="shared" si="205"/>
        <v>0</v>
      </c>
      <c r="J1439" s="20">
        <f t="shared" si="211"/>
        <v>0</v>
      </c>
      <c r="K1439" s="30"/>
      <c r="L1439" s="32"/>
      <c r="M1439" s="33"/>
      <c r="N1439" s="55" t="str">
        <f t="shared" si="213"/>
        <v/>
      </c>
      <c r="O1439" s="34"/>
      <c r="P1439" s="35"/>
      <c r="Q1439" s="36"/>
      <c r="R1439" s="37"/>
      <c r="S1439" s="37"/>
      <c r="T1439" s="21">
        <f t="shared" si="206"/>
        <v>0</v>
      </c>
      <c r="U1439" s="22">
        <f t="shared" si="212"/>
        <v>0</v>
      </c>
      <c r="V1439" s="117"/>
      <c r="W1439" s="118"/>
      <c r="X1439" s="23">
        <f t="shared" si="207"/>
        <v>0</v>
      </c>
      <c r="Y1439" s="24" t="e">
        <f t="shared" si="208"/>
        <v>#DIV/0!</v>
      </c>
      <c r="Z1439" s="25" t="str">
        <f t="shared" si="209"/>
        <v/>
      </c>
      <c r="AA1439" s="25" t="str">
        <f t="shared" ca="1" si="210"/>
        <v/>
      </c>
      <c r="AB1439" s="52"/>
    </row>
    <row r="1440" spans="1:28" x14ac:dyDescent="0.25">
      <c r="A1440" s="12">
        <v>1434</v>
      </c>
      <c r="B1440" s="26"/>
      <c r="C1440" s="27"/>
      <c r="D1440" s="28"/>
      <c r="E1440" s="29"/>
      <c r="F1440" s="30"/>
      <c r="G1440" s="31"/>
      <c r="H1440" s="31"/>
      <c r="I1440" s="19">
        <f t="shared" si="205"/>
        <v>0</v>
      </c>
      <c r="J1440" s="20">
        <f t="shared" si="211"/>
        <v>0</v>
      </c>
      <c r="K1440" s="30"/>
      <c r="L1440" s="32"/>
      <c r="M1440" s="33"/>
      <c r="N1440" s="55" t="str">
        <f t="shared" si="213"/>
        <v/>
      </c>
      <c r="O1440" s="34"/>
      <c r="P1440" s="35"/>
      <c r="Q1440" s="36"/>
      <c r="R1440" s="37"/>
      <c r="S1440" s="37"/>
      <c r="T1440" s="21">
        <f t="shared" si="206"/>
        <v>0</v>
      </c>
      <c r="U1440" s="22">
        <f t="shared" si="212"/>
        <v>0</v>
      </c>
      <c r="V1440" s="117"/>
      <c r="W1440" s="118"/>
      <c r="X1440" s="23">
        <f t="shared" si="207"/>
        <v>0</v>
      </c>
      <c r="Y1440" s="24" t="e">
        <f t="shared" si="208"/>
        <v>#DIV/0!</v>
      </c>
      <c r="Z1440" s="25" t="str">
        <f t="shared" si="209"/>
        <v/>
      </c>
      <c r="AA1440" s="25" t="str">
        <f t="shared" ca="1" si="210"/>
        <v/>
      </c>
      <c r="AB1440" s="52"/>
    </row>
    <row r="1441" spans="1:28" x14ac:dyDescent="0.25">
      <c r="A1441" s="12">
        <v>1435</v>
      </c>
      <c r="B1441" s="26"/>
      <c r="C1441" s="27"/>
      <c r="D1441" s="28"/>
      <c r="E1441" s="29"/>
      <c r="F1441" s="30"/>
      <c r="G1441" s="31"/>
      <c r="H1441" s="31"/>
      <c r="I1441" s="19">
        <f t="shared" si="205"/>
        <v>0</v>
      </c>
      <c r="J1441" s="20">
        <f t="shared" si="211"/>
        <v>0</v>
      </c>
      <c r="K1441" s="30"/>
      <c r="L1441" s="32"/>
      <c r="M1441" s="33"/>
      <c r="N1441" s="55" t="str">
        <f t="shared" si="213"/>
        <v/>
      </c>
      <c r="O1441" s="34"/>
      <c r="P1441" s="35"/>
      <c r="Q1441" s="36"/>
      <c r="R1441" s="37"/>
      <c r="S1441" s="37"/>
      <c r="T1441" s="21">
        <f t="shared" si="206"/>
        <v>0</v>
      </c>
      <c r="U1441" s="22">
        <f t="shared" si="212"/>
        <v>0</v>
      </c>
      <c r="V1441" s="117"/>
      <c r="W1441" s="118"/>
      <c r="X1441" s="23">
        <f t="shared" si="207"/>
        <v>0</v>
      </c>
      <c r="Y1441" s="24" t="e">
        <f t="shared" si="208"/>
        <v>#DIV/0!</v>
      </c>
      <c r="Z1441" s="25" t="str">
        <f t="shared" si="209"/>
        <v/>
      </c>
      <c r="AA1441" s="25" t="str">
        <f t="shared" ca="1" si="210"/>
        <v/>
      </c>
      <c r="AB1441" s="52"/>
    </row>
    <row r="1442" spans="1:28" x14ac:dyDescent="0.25">
      <c r="A1442" s="12">
        <v>1436</v>
      </c>
      <c r="B1442" s="26"/>
      <c r="C1442" s="27"/>
      <c r="D1442" s="28"/>
      <c r="E1442" s="29"/>
      <c r="F1442" s="30"/>
      <c r="G1442" s="31"/>
      <c r="H1442" s="31"/>
      <c r="I1442" s="19">
        <f t="shared" si="205"/>
        <v>0</v>
      </c>
      <c r="J1442" s="20">
        <f t="shared" si="211"/>
        <v>0</v>
      </c>
      <c r="K1442" s="30"/>
      <c r="L1442" s="32"/>
      <c r="M1442" s="33"/>
      <c r="N1442" s="55" t="str">
        <f t="shared" si="213"/>
        <v/>
      </c>
      <c r="O1442" s="34"/>
      <c r="P1442" s="35"/>
      <c r="Q1442" s="36"/>
      <c r="R1442" s="37"/>
      <c r="S1442" s="37"/>
      <c r="T1442" s="21">
        <f t="shared" si="206"/>
        <v>0</v>
      </c>
      <c r="U1442" s="22">
        <f t="shared" si="212"/>
        <v>0</v>
      </c>
      <c r="V1442" s="117"/>
      <c r="W1442" s="118"/>
      <c r="X1442" s="23">
        <f t="shared" si="207"/>
        <v>0</v>
      </c>
      <c r="Y1442" s="24" t="e">
        <f t="shared" si="208"/>
        <v>#DIV/0!</v>
      </c>
      <c r="Z1442" s="25" t="str">
        <f t="shared" si="209"/>
        <v/>
      </c>
      <c r="AA1442" s="25" t="str">
        <f t="shared" ca="1" si="210"/>
        <v/>
      </c>
      <c r="AB1442" s="52"/>
    </row>
    <row r="1443" spans="1:28" x14ac:dyDescent="0.25">
      <c r="A1443" s="12">
        <v>1437</v>
      </c>
      <c r="B1443" s="26"/>
      <c r="C1443" s="27"/>
      <c r="D1443" s="28"/>
      <c r="E1443" s="29"/>
      <c r="F1443" s="30"/>
      <c r="G1443" s="31"/>
      <c r="H1443" s="31"/>
      <c r="I1443" s="19">
        <f t="shared" si="205"/>
        <v>0</v>
      </c>
      <c r="J1443" s="20">
        <f t="shared" si="211"/>
        <v>0</v>
      </c>
      <c r="K1443" s="30"/>
      <c r="L1443" s="32"/>
      <c r="M1443" s="33"/>
      <c r="N1443" s="55" t="str">
        <f t="shared" si="213"/>
        <v/>
      </c>
      <c r="O1443" s="34"/>
      <c r="P1443" s="35"/>
      <c r="Q1443" s="36"/>
      <c r="R1443" s="37"/>
      <c r="S1443" s="37"/>
      <c r="T1443" s="21">
        <f t="shared" si="206"/>
        <v>0</v>
      </c>
      <c r="U1443" s="22">
        <f t="shared" si="212"/>
        <v>0</v>
      </c>
      <c r="V1443" s="117"/>
      <c r="W1443" s="118"/>
      <c r="X1443" s="23">
        <f t="shared" si="207"/>
        <v>0</v>
      </c>
      <c r="Y1443" s="24" t="e">
        <f t="shared" si="208"/>
        <v>#DIV/0!</v>
      </c>
      <c r="Z1443" s="25" t="str">
        <f t="shared" si="209"/>
        <v/>
      </c>
      <c r="AA1443" s="25" t="str">
        <f t="shared" ca="1" si="210"/>
        <v/>
      </c>
      <c r="AB1443" s="52"/>
    </row>
    <row r="1444" spans="1:28" x14ac:dyDescent="0.25">
      <c r="A1444" s="12">
        <v>1438</v>
      </c>
      <c r="B1444" s="26"/>
      <c r="C1444" s="27"/>
      <c r="D1444" s="28"/>
      <c r="E1444" s="29"/>
      <c r="F1444" s="30"/>
      <c r="G1444" s="31"/>
      <c r="H1444" s="31"/>
      <c r="I1444" s="19">
        <f t="shared" si="205"/>
        <v>0</v>
      </c>
      <c r="J1444" s="20">
        <f t="shared" si="211"/>
        <v>0</v>
      </c>
      <c r="K1444" s="30"/>
      <c r="L1444" s="32"/>
      <c r="M1444" s="33"/>
      <c r="N1444" s="55" t="str">
        <f t="shared" si="213"/>
        <v/>
      </c>
      <c r="O1444" s="34"/>
      <c r="P1444" s="35"/>
      <c r="Q1444" s="36"/>
      <c r="R1444" s="37"/>
      <c r="S1444" s="37"/>
      <c r="T1444" s="21">
        <f t="shared" si="206"/>
        <v>0</v>
      </c>
      <c r="U1444" s="22">
        <f t="shared" si="212"/>
        <v>0</v>
      </c>
      <c r="V1444" s="117"/>
      <c r="W1444" s="118"/>
      <c r="X1444" s="23">
        <f t="shared" si="207"/>
        <v>0</v>
      </c>
      <c r="Y1444" s="24" t="e">
        <f t="shared" si="208"/>
        <v>#DIV/0!</v>
      </c>
      <c r="Z1444" s="25" t="str">
        <f t="shared" si="209"/>
        <v/>
      </c>
      <c r="AA1444" s="25" t="str">
        <f t="shared" ca="1" si="210"/>
        <v/>
      </c>
      <c r="AB1444" s="52"/>
    </row>
    <row r="1445" spans="1:28" x14ac:dyDescent="0.25">
      <c r="A1445" s="12">
        <v>1439</v>
      </c>
      <c r="B1445" s="26"/>
      <c r="C1445" s="27"/>
      <c r="D1445" s="28"/>
      <c r="E1445" s="29"/>
      <c r="F1445" s="30"/>
      <c r="G1445" s="31"/>
      <c r="H1445" s="31"/>
      <c r="I1445" s="19">
        <f t="shared" si="205"/>
        <v>0</v>
      </c>
      <c r="J1445" s="20">
        <f t="shared" si="211"/>
        <v>0</v>
      </c>
      <c r="K1445" s="30"/>
      <c r="L1445" s="32"/>
      <c r="M1445" s="33"/>
      <c r="N1445" s="55" t="str">
        <f t="shared" si="213"/>
        <v/>
      </c>
      <c r="O1445" s="34"/>
      <c r="P1445" s="35"/>
      <c r="Q1445" s="36"/>
      <c r="R1445" s="37"/>
      <c r="S1445" s="37"/>
      <c r="T1445" s="21">
        <f t="shared" si="206"/>
        <v>0</v>
      </c>
      <c r="U1445" s="22">
        <f t="shared" si="212"/>
        <v>0</v>
      </c>
      <c r="V1445" s="117"/>
      <c r="W1445" s="118"/>
      <c r="X1445" s="23">
        <f t="shared" si="207"/>
        <v>0</v>
      </c>
      <c r="Y1445" s="24" t="e">
        <f t="shared" si="208"/>
        <v>#DIV/0!</v>
      </c>
      <c r="Z1445" s="25" t="str">
        <f t="shared" si="209"/>
        <v/>
      </c>
      <c r="AA1445" s="25" t="str">
        <f t="shared" ca="1" si="210"/>
        <v/>
      </c>
      <c r="AB1445" s="52"/>
    </row>
    <row r="1446" spans="1:28" x14ac:dyDescent="0.25">
      <c r="A1446" s="12">
        <v>1440</v>
      </c>
      <c r="B1446" s="26"/>
      <c r="C1446" s="27"/>
      <c r="D1446" s="28"/>
      <c r="E1446" s="29"/>
      <c r="F1446" s="30"/>
      <c r="G1446" s="31"/>
      <c r="H1446" s="31"/>
      <c r="I1446" s="19">
        <f t="shared" si="205"/>
        <v>0</v>
      </c>
      <c r="J1446" s="20">
        <f t="shared" si="211"/>
        <v>0</v>
      </c>
      <c r="K1446" s="30"/>
      <c r="L1446" s="32"/>
      <c r="M1446" s="33"/>
      <c r="N1446" s="55" t="str">
        <f t="shared" si="213"/>
        <v/>
      </c>
      <c r="O1446" s="34"/>
      <c r="P1446" s="35"/>
      <c r="Q1446" s="36"/>
      <c r="R1446" s="37"/>
      <c r="S1446" s="37"/>
      <c r="T1446" s="21">
        <f t="shared" si="206"/>
        <v>0</v>
      </c>
      <c r="U1446" s="22">
        <f t="shared" si="212"/>
        <v>0</v>
      </c>
      <c r="V1446" s="117"/>
      <c r="W1446" s="118"/>
      <c r="X1446" s="23">
        <f t="shared" si="207"/>
        <v>0</v>
      </c>
      <c r="Y1446" s="24" t="e">
        <f t="shared" si="208"/>
        <v>#DIV/0!</v>
      </c>
      <c r="Z1446" s="25" t="str">
        <f t="shared" si="209"/>
        <v/>
      </c>
      <c r="AA1446" s="25" t="str">
        <f t="shared" ca="1" si="210"/>
        <v/>
      </c>
      <c r="AB1446" s="52"/>
    </row>
    <row r="1447" spans="1:28" x14ac:dyDescent="0.25">
      <c r="A1447" s="12">
        <v>1441</v>
      </c>
      <c r="B1447" s="26"/>
      <c r="C1447" s="27"/>
      <c r="D1447" s="28"/>
      <c r="E1447" s="29"/>
      <c r="F1447" s="30"/>
      <c r="G1447" s="31"/>
      <c r="H1447" s="31"/>
      <c r="I1447" s="19">
        <f t="shared" si="205"/>
        <v>0</v>
      </c>
      <c r="J1447" s="20">
        <f t="shared" si="211"/>
        <v>0</v>
      </c>
      <c r="K1447" s="30"/>
      <c r="L1447" s="32"/>
      <c r="M1447" s="33"/>
      <c r="N1447" s="55" t="str">
        <f t="shared" si="213"/>
        <v/>
      </c>
      <c r="O1447" s="34"/>
      <c r="P1447" s="35"/>
      <c r="Q1447" s="36"/>
      <c r="R1447" s="37"/>
      <c r="S1447" s="37"/>
      <c r="T1447" s="21">
        <f t="shared" si="206"/>
        <v>0</v>
      </c>
      <c r="U1447" s="22">
        <f t="shared" si="212"/>
        <v>0</v>
      </c>
      <c r="V1447" s="117"/>
      <c r="W1447" s="118"/>
      <c r="X1447" s="23">
        <f t="shared" si="207"/>
        <v>0</v>
      </c>
      <c r="Y1447" s="24" t="e">
        <f t="shared" si="208"/>
        <v>#DIV/0!</v>
      </c>
      <c r="Z1447" s="25" t="str">
        <f t="shared" si="209"/>
        <v/>
      </c>
      <c r="AA1447" s="25" t="str">
        <f t="shared" ca="1" si="210"/>
        <v/>
      </c>
      <c r="AB1447" s="52"/>
    </row>
    <row r="1448" spans="1:28" x14ac:dyDescent="0.25">
      <c r="A1448" s="12">
        <v>1442</v>
      </c>
      <c r="B1448" s="26"/>
      <c r="C1448" s="27"/>
      <c r="D1448" s="28"/>
      <c r="E1448" s="29"/>
      <c r="F1448" s="30"/>
      <c r="G1448" s="31"/>
      <c r="H1448" s="31"/>
      <c r="I1448" s="19">
        <f t="shared" si="205"/>
        <v>0</v>
      </c>
      <c r="J1448" s="20">
        <f t="shared" si="211"/>
        <v>0</v>
      </c>
      <c r="K1448" s="30"/>
      <c r="L1448" s="32"/>
      <c r="M1448" s="33"/>
      <c r="N1448" s="55" t="str">
        <f t="shared" si="213"/>
        <v/>
      </c>
      <c r="O1448" s="34"/>
      <c r="P1448" s="35"/>
      <c r="Q1448" s="36"/>
      <c r="R1448" s="37"/>
      <c r="S1448" s="37"/>
      <c r="T1448" s="21">
        <f t="shared" si="206"/>
        <v>0</v>
      </c>
      <c r="U1448" s="22">
        <f t="shared" si="212"/>
        <v>0</v>
      </c>
      <c r="V1448" s="117"/>
      <c r="W1448" s="118"/>
      <c r="X1448" s="23">
        <f t="shared" si="207"/>
        <v>0</v>
      </c>
      <c r="Y1448" s="24" t="e">
        <f t="shared" si="208"/>
        <v>#DIV/0!</v>
      </c>
      <c r="Z1448" s="25" t="str">
        <f t="shared" si="209"/>
        <v/>
      </c>
      <c r="AA1448" s="25" t="str">
        <f t="shared" ca="1" si="210"/>
        <v/>
      </c>
      <c r="AB1448" s="52"/>
    </row>
    <row r="1449" spans="1:28" x14ac:dyDescent="0.25">
      <c r="A1449" s="12">
        <v>1443</v>
      </c>
      <c r="B1449" s="26"/>
      <c r="C1449" s="27"/>
      <c r="D1449" s="28"/>
      <c r="E1449" s="29"/>
      <c r="F1449" s="30"/>
      <c r="G1449" s="31"/>
      <c r="H1449" s="31"/>
      <c r="I1449" s="19">
        <f t="shared" si="205"/>
        <v>0</v>
      </c>
      <c r="J1449" s="20">
        <f t="shared" si="211"/>
        <v>0</v>
      </c>
      <c r="K1449" s="30"/>
      <c r="L1449" s="32"/>
      <c r="M1449" s="33"/>
      <c r="N1449" s="55" t="str">
        <f t="shared" si="213"/>
        <v/>
      </c>
      <c r="O1449" s="34"/>
      <c r="P1449" s="35"/>
      <c r="Q1449" s="36"/>
      <c r="R1449" s="37"/>
      <c r="S1449" s="37"/>
      <c r="T1449" s="21">
        <f t="shared" si="206"/>
        <v>0</v>
      </c>
      <c r="U1449" s="22">
        <f t="shared" si="212"/>
        <v>0</v>
      </c>
      <c r="V1449" s="117"/>
      <c r="W1449" s="118"/>
      <c r="X1449" s="23">
        <f t="shared" si="207"/>
        <v>0</v>
      </c>
      <c r="Y1449" s="24" t="e">
        <f t="shared" si="208"/>
        <v>#DIV/0!</v>
      </c>
      <c r="Z1449" s="25" t="str">
        <f t="shared" si="209"/>
        <v/>
      </c>
      <c r="AA1449" s="25" t="str">
        <f t="shared" ca="1" si="210"/>
        <v/>
      </c>
      <c r="AB1449" s="52"/>
    </row>
    <row r="1450" spans="1:28" x14ac:dyDescent="0.25">
      <c r="A1450" s="12">
        <v>1444</v>
      </c>
      <c r="B1450" s="26"/>
      <c r="C1450" s="27"/>
      <c r="D1450" s="28"/>
      <c r="E1450" s="29"/>
      <c r="F1450" s="30"/>
      <c r="G1450" s="31"/>
      <c r="H1450" s="31"/>
      <c r="I1450" s="19">
        <f t="shared" si="205"/>
        <v>0</v>
      </c>
      <c r="J1450" s="20">
        <f t="shared" si="211"/>
        <v>0</v>
      </c>
      <c r="K1450" s="30"/>
      <c r="L1450" s="32"/>
      <c r="M1450" s="33"/>
      <c r="N1450" s="55" t="str">
        <f t="shared" si="213"/>
        <v/>
      </c>
      <c r="O1450" s="34"/>
      <c r="P1450" s="35"/>
      <c r="Q1450" s="36"/>
      <c r="R1450" s="37"/>
      <c r="S1450" s="37"/>
      <c r="T1450" s="21">
        <f t="shared" si="206"/>
        <v>0</v>
      </c>
      <c r="U1450" s="22">
        <f t="shared" si="212"/>
        <v>0</v>
      </c>
      <c r="V1450" s="117"/>
      <c r="W1450" s="118"/>
      <c r="X1450" s="23">
        <f t="shared" si="207"/>
        <v>0</v>
      </c>
      <c r="Y1450" s="24" t="e">
        <f t="shared" si="208"/>
        <v>#DIV/0!</v>
      </c>
      <c r="Z1450" s="25" t="str">
        <f t="shared" si="209"/>
        <v/>
      </c>
      <c r="AA1450" s="25" t="str">
        <f t="shared" ca="1" si="210"/>
        <v/>
      </c>
      <c r="AB1450" s="52"/>
    </row>
    <row r="1451" spans="1:28" x14ac:dyDescent="0.25">
      <c r="A1451" s="12">
        <v>1445</v>
      </c>
      <c r="B1451" s="26"/>
      <c r="C1451" s="27"/>
      <c r="D1451" s="28"/>
      <c r="E1451" s="29"/>
      <c r="F1451" s="30"/>
      <c r="G1451" s="31"/>
      <c r="H1451" s="31"/>
      <c r="I1451" s="19">
        <f t="shared" si="205"/>
        <v>0</v>
      </c>
      <c r="J1451" s="20">
        <f t="shared" si="211"/>
        <v>0</v>
      </c>
      <c r="K1451" s="30"/>
      <c r="L1451" s="32"/>
      <c r="M1451" s="33"/>
      <c r="N1451" s="55" t="str">
        <f t="shared" si="213"/>
        <v/>
      </c>
      <c r="O1451" s="34"/>
      <c r="P1451" s="35"/>
      <c r="Q1451" s="36"/>
      <c r="R1451" s="37"/>
      <c r="S1451" s="37"/>
      <c r="T1451" s="21">
        <f t="shared" si="206"/>
        <v>0</v>
      </c>
      <c r="U1451" s="22">
        <f t="shared" si="212"/>
        <v>0</v>
      </c>
      <c r="V1451" s="117"/>
      <c r="W1451" s="118"/>
      <c r="X1451" s="23">
        <f t="shared" si="207"/>
        <v>0</v>
      </c>
      <c r="Y1451" s="24" t="e">
        <f t="shared" si="208"/>
        <v>#DIV/0!</v>
      </c>
      <c r="Z1451" s="25" t="str">
        <f t="shared" si="209"/>
        <v/>
      </c>
      <c r="AA1451" s="25" t="str">
        <f t="shared" ca="1" si="210"/>
        <v/>
      </c>
      <c r="AB1451" s="52"/>
    </row>
    <row r="1452" spans="1:28" x14ac:dyDescent="0.25">
      <c r="A1452" s="12">
        <v>1446</v>
      </c>
      <c r="B1452" s="26"/>
      <c r="C1452" s="27"/>
      <c r="D1452" s="28"/>
      <c r="E1452" s="29"/>
      <c r="F1452" s="30"/>
      <c r="G1452" s="31"/>
      <c r="H1452" s="31"/>
      <c r="I1452" s="19">
        <f t="shared" si="205"/>
        <v>0</v>
      </c>
      <c r="J1452" s="20">
        <f t="shared" si="211"/>
        <v>0</v>
      </c>
      <c r="K1452" s="30"/>
      <c r="L1452" s="32"/>
      <c r="M1452" s="33"/>
      <c r="N1452" s="55" t="str">
        <f t="shared" si="213"/>
        <v/>
      </c>
      <c r="O1452" s="34"/>
      <c r="P1452" s="35"/>
      <c r="Q1452" s="36"/>
      <c r="R1452" s="37"/>
      <c r="S1452" s="37"/>
      <c r="T1452" s="21">
        <f t="shared" si="206"/>
        <v>0</v>
      </c>
      <c r="U1452" s="22">
        <f t="shared" si="212"/>
        <v>0</v>
      </c>
      <c r="V1452" s="117"/>
      <c r="W1452" s="118"/>
      <c r="X1452" s="23">
        <f t="shared" si="207"/>
        <v>0</v>
      </c>
      <c r="Y1452" s="24" t="e">
        <f t="shared" si="208"/>
        <v>#DIV/0!</v>
      </c>
      <c r="Z1452" s="25" t="str">
        <f t="shared" si="209"/>
        <v/>
      </c>
      <c r="AA1452" s="25" t="str">
        <f t="shared" ca="1" si="210"/>
        <v/>
      </c>
      <c r="AB1452" s="52"/>
    </row>
    <row r="1453" spans="1:28" x14ac:dyDescent="0.25">
      <c r="A1453" s="12">
        <v>1447</v>
      </c>
      <c r="B1453" s="26"/>
      <c r="C1453" s="27"/>
      <c r="D1453" s="28"/>
      <c r="E1453" s="29"/>
      <c r="F1453" s="30"/>
      <c r="G1453" s="31"/>
      <c r="H1453" s="31"/>
      <c r="I1453" s="19">
        <f t="shared" si="205"/>
        <v>0</v>
      </c>
      <c r="J1453" s="20">
        <f t="shared" si="211"/>
        <v>0</v>
      </c>
      <c r="K1453" s="30"/>
      <c r="L1453" s="32"/>
      <c r="M1453" s="33"/>
      <c r="N1453" s="55" t="str">
        <f t="shared" si="213"/>
        <v/>
      </c>
      <c r="O1453" s="34"/>
      <c r="P1453" s="35"/>
      <c r="Q1453" s="36"/>
      <c r="R1453" s="37"/>
      <c r="S1453" s="37"/>
      <c r="T1453" s="21">
        <f t="shared" si="206"/>
        <v>0</v>
      </c>
      <c r="U1453" s="22">
        <f t="shared" si="212"/>
        <v>0</v>
      </c>
      <c r="V1453" s="117"/>
      <c r="W1453" s="118"/>
      <c r="X1453" s="23">
        <f t="shared" si="207"/>
        <v>0</v>
      </c>
      <c r="Y1453" s="24" t="e">
        <f t="shared" si="208"/>
        <v>#DIV/0!</v>
      </c>
      <c r="Z1453" s="25" t="str">
        <f t="shared" si="209"/>
        <v/>
      </c>
      <c r="AA1453" s="25" t="str">
        <f t="shared" ca="1" si="210"/>
        <v/>
      </c>
      <c r="AB1453" s="52"/>
    </row>
    <row r="1454" spans="1:28" x14ac:dyDescent="0.25">
      <c r="A1454" s="12">
        <v>1448</v>
      </c>
      <c r="B1454" s="26"/>
      <c r="C1454" s="27"/>
      <c r="D1454" s="28"/>
      <c r="E1454" s="29"/>
      <c r="F1454" s="30"/>
      <c r="G1454" s="31"/>
      <c r="H1454" s="31"/>
      <c r="I1454" s="19">
        <f t="shared" si="205"/>
        <v>0</v>
      </c>
      <c r="J1454" s="20">
        <f t="shared" si="211"/>
        <v>0</v>
      </c>
      <c r="K1454" s="30"/>
      <c r="L1454" s="32"/>
      <c r="M1454" s="33"/>
      <c r="N1454" s="55" t="str">
        <f t="shared" si="213"/>
        <v/>
      </c>
      <c r="O1454" s="34"/>
      <c r="P1454" s="35"/>
      <c r="Q1454" s="36"/>
      <c r="R1454" s="37"/>
      <c r="S1454" s="37"/>
      <c r="T1454" s="21">
        <f t="shared" si="206"/>
        <v>0</v>
      </c>
      <c r="U1454" s="22">
        <f t="shared" si="212"/>
        <v>0</v>
      </c>
      <c r="V1454" s="117"/>
      <c r="W1454" s="118"/>
      <c r="X1454" s="23">
        <f t="shared" si="207"/>
        <v>0</v>
      </c>
      <c r="Y1454" s="24" t="e">
        <f t="shared" si="208"/>
        <v>#DIV/0!</v>
      </c>
      <c r="Z1454" s="25" t="str">
        <f t="shared" si="209"/>
        <v/>
      </c>
      <c r="AA1454" s="25" t="str">
        <f t="shared" ca="1" si="210"/>
        <v/>
      </c>
      <c r="AB1454" s="52"/>
    </row>
    <row r="1455" spans="1:28" x14ac:dyDescent="0.25">
      <c r="A1455" s="12">
        <v>1449</v>
      </c>
      <c r="B1455" s="26"/>
      <c r="C1455" s="27"/>
      <c r="D1455" s="28"/>
      <c r="E1455" s="29"/>
      <c r="F1455" s="30"/>
      <c r="G1455" s="31"/>
      <c r="H1455" s="31"/>
      <c r="I1455" s="19">
        <f t="shared" si="205"/>
        <v>0</v>
      </c>
      <c r="J1455" s="20">
        <f t="shared" si="211"/>
        <v>0</v>
      </c>
      <c r="K1455" s="30"/>
      <c r="L1455" s="32"/>
      <c r="M1455" s="33"/>
      <c r="N1455" s="55" t="str">
        <f t="shared" si="213"/>
        <v/>
      </c>
      <c r="O1455" s="34"/>
      <c r="P1455" s="35"/>
      <c r="Q1455" s="36"/>
      <c r="R1455" s="37"/>
      <c r="S1455" s="37"/>
      <c r="T1455" s="21">
        <f t="shared" si="206"/>
        <v>0</v>
      </c>
      <c r="U1455" s="22">
        <f t="shared" si="212"/>
        <v>0</v>
      </c>
      <c r="V1455" s="117"/>
      <c r="W1455" s="118"/>
      <c r="X1455" s="23">
        <f t="shared" si="207"/>
        <v>0</v>
      </c>
      <c r="Y1455" s="24" t="e">
        <f t="shared" si="208"/>
        <v>#DIV/0!</v>
      </c>
      <c r="Z1455" s="25" t="str">
        <f t="shared" si="209"/>
        <v/>
      </c>
      <c r="AA1455" s="25" t="str">
        <f t="shared" ca="1" si="210"/>
        <v/>
      </c>
      <c r="AB1455" s="52"/>
    </row>
    <row r="1456" spans="1:28" x14ac:dyDescent="0.25">
      <c r="A1456" s="12">
        <v>1450</v>
      </c>
      <c r="B1456" s="26"/>
      <c r="C1456" s="27"/>
      <c r="D1456" s="28"/>
      <c r="E1456" s="29"/>
      <c r="F1456" s="30"/>
      <c r="G1456" s="31"/>
      <c r="H1456" s="31"/>
      <c r="I1456" s="19">
        <f t="shared" si="205"/>
        <v>0</v>
      </c>
      <c r="J1456" s="20">
        <f t="shared" si="211"/>
        <v>0</v>
      </c>
      <c r="K1456" s="30"/>
      <c r="L1456" s="32"/>
      <c r="M1456" s="33"/>
      <c r="N1456" s="55" t="str">
        <f t="shared" si="213"/>
        <v/>
      </c>
      <c r="O1456" s="34"/>
      <c r="P1456" s="35"/>
      <c r="Q1456" s="36"/>
      <c r="R1456" s="37"/>
      <c r="S1456" s="37"/>
      <c r="T1456" s="21">
        <f t="shared" si="206"/>
        <v>0</v>
      </c>
      <c r="U1456" s="22">
        <f t="shared" si="212"/>
        <v>0</v>
      </c>
      <c r="V1456" s="117"/>
      <c r="W1456" s="118"/>
      <c r="X1456" s="23">
        <f t="shared" si="207"/>
        <v>0</v>
      </c>
      <c r="Y1456" s="24" t="e">
        <f t="shared" si="208"/>
        <v>#DIV/0!</v>
      </c>
      <c r="Z1456" s="25" t="str">
        <f t="shared" si="209"/>
        <v/>
      </c>
      <c r="AA1456" s="25" t="str">
        <f t="shared" ca="1" si="210"/>
        <v/>
      </c>
      <c r="AB1456" s="52"/>
    </row>
    <row r="1457" spans="1:28" x14ac:dyDescent="0.25">
      <c r="A1457" s="12">
        <v>1451</v>
      </c>
      <c r="B1457" s="26"/>
      <c r="C1457" s="27"/>
      <c r="D1457" s="28"/>
      <c r="E1457" s="29"/>
      <c r="F1457" s="30"/>
      <c r="G1457" s="31"/>
      <c r="H1457" s="31"/>
      <c r="I1457" s="19">
        <f t="shared" si="205"/>
        <v>0</v>
      </c>
      <c r="J1457" s="20">
        <f t="shared" si="211"/>
        <v>0</v>
      </c>
      <c r="K1457" s="30"/>
      <c r="L1457" s="32"/>
      <c r="M1457" s="33"/>
      <c r="N1457" s="55" t="str">
        <f t="shared" si="213"/>
        <v/>
      </c>
      <c r="O1457" s="34"/>
      <c r="P1457" s="35"/>
      <c r="Q1457" s="36"/>
      <c r="R1457" s="37"/>
      <c r="S1457" s="37"/>
      <c r="T1457" s="21">
        <f t="shared" si="206"/>
        <v>0</v>
      </c>
      <c r="U1457" s="22">
        <f t="shared" si="212"/>
        <v>0</v>
      </c>
      <c r="V1457" s="117"/>
      <c r="W1457" s="118"/>
      <c r="X1457" s="23">
        <f t="shared" si="207"/>
        <v>0</v>
      </c>
      <c r="Y1457" s="24" t="e">
        <f t="shared" si="208"/>
        <v>#DIV/0!</v>
      </c>
      <c r="Z1457" s="25" t="str">
        <f t="shared" si="209"/>
        <v/>
      </c>
      <c r="AA1457" s="25" t="str">
        <f t="shared" ca="1" si="210"/>
        <v/>
      </c>
      <c r="AB1457" s="52"/>
    </row>
    <row r="1458" spans="1:28" x14ac:dyDescent="0.25">
      <c r="A1458" s="12">
        <v>1452</v>
      </c>
      <c r="B1458" s="26"/>
      <c r="C1458" s="27"/>
      <c r="D1458" s="28"/>
      <c r="E1458" s="29"/>
      <c r="F1458" s="30"/>
      <c r="G1458" s="31"/>
      <c r="H1458" s="31"/>
      <c r="I1458" s="19">
        <f t="shared" si="205"/>
        <v>0</v>
      </c>
      <c r="J1458" s="20">
        <f t="shared" si="211"/>
        <v>0</v>
      </c>
      <c r="K1458" s="30"/>
      <c r="L1458" s="32"/>
      <c r="M1458" s="33"/>
      <c r="N1458" s="55" t="str">
        <f t="shared" si="213"/>
        <v/>
      </c>
      <c r="O1458" s="34"/>
      <c r="P1458" s="35"/>
      <c r="Q1458" s="36"/>
      <c r="R1458" s="37"/>
      <c r="S1458" s="37"/>
      <c r="T1458" s="21">
        <f t="shared" si="206"/>
        <v>0</v>
      </c>
      <c r="U1458" s="22">
        <f t="shared" si="212"/>
        <v>0</v>
      </c>
      <c r="V1458" s="117"/>
      <c r="W1458" s="118"/>
      <c r="X1458" s="23">
        <f t="shared" si="207"/>
        <v>0</v>
      </c>
      <c r="Y1458" s="24" t="e">
        <f t="shared" si="208"/>
        <v>#DIV/0!</v>
      </c>
      <c r="Z1458" s="25" t="str">
        <f t="shared" si="209"/>
        <v/>
      </c>
      <c r="AA1458" s="25" t="str">
        <f t="shared" ca="1" si="210"/>
        <v/>
      </c>
      <c r="AB1458" s="52"/>
    </row>
    <row r="1459" spans="1:28" x14ac:dyDescent="0.25">
      <c r="A1459" s="12">
        <v>1453</v>
      </c>
      <c r="B1459" s="26"/>
      <c r="C1459" s="27"/>
      <c r="D1459" s="28"/>
      <c r="E1459" s="29"/>
      <c r="F1459" s="30"/>
      <c r="G1459" s="31"/>
      <c r="H1459" s="31"/>
      <c r="I1459" s="19">
        <f t="shared" si="205"/>
        <v>0</v>
      </c>
      <c r="J1459" s="20">
        <f t="shared" si="211"/>
        <v>0</v>
      </c>
      <c r="K1459" s="30"/>
      <c r="L1459" s="32"/>
      <c r="M1459" s="33"/>
      <c r="N1459" s="55" t="str">
        <f t="shared" si="213"/>
        <v/>
      </c>
      <c r="O1459" s="34"/>
      <c r="P1459" s="35"/>
      <c r="Q1459" s="36"/>
      <c r="R1459" s="37"/>
      <c r="S1459" s="37"/>
      <c r="T1459" s="21">
        <f t="shared" si="206"/>
        <v>0</v>
      </c>
      <c r="U1459" s="22">
        <f t="shared" si="212"/>
        <v>0</v>
      </c>
      <c r="V1459" s="117"/>
      <c r="W1459" s="118"/>
      <c r="X1459" s="23">
        <f t="shared" si="207"/>
        <v>0</v>
      </c>
      <c r="Y1459" s="24" t="e">
        <f t="shared" si="208"/>
        <v>#DIV/0!</v>
      </c>
      <c r="Z1459" s="25" t="str">
        <f t="shared" si="209"/>
        <v/>
      </c>
      <c r="AA1459" s="25" t="str">
        <f t="shared" ca="1" si="210"/>
        <v/>
      </c>
      <c r="AB1459" s="52"/>
    </row>
    <row r="1460" spans="1:28" x14ac:dyDescent="0.25">
      <c r="A1460" s="12">
        <v>1454</v>
      </c>
      <c r="B1460" s="26"/>
      <c r="C1460" s="27"/>
      <c r="D1460" s="28"/>
      <c r="E1460" s="29"/>
      <c r="F1460" s="30"/>
      <c r="G1460" s="31"/>
      <c r="H1460" s="31"/>
      <c r="I1460" s="19">
        <f t="shared" si="205"/>
        <v>0</v>
      </c>
      <c r="J1460" s="20">
        <f t="shared" si="211"/>
        <v>0</v>
      </c>
      <c r="K1460" s="30"/>
      <c r="L1460" s="32"/>
      <c r="M1460" s="33"/>
      <c r="N1460" s="55" t="str">
        <f t="shared" si="213"/>
        <v/>
      </c>
      <c r="O1460" s="34"/>
      <c r="P1460" s="35"/>
      <c r="Q1460" s="36"/>
      <c r="R1460" s="37"/>
      <c r="S1460" s="37"/>
      <c r="T1460" s="21">
        <f t="shared" si="206"/>
        <v>0</v>
      </c>
      <c r="U1460" s="22">
        <f t="shared" si="212"/>
        <v>0</v>
      </c>
      <c r="V1460" s="117"/>
      <c r="W1460" s="118"/>
      <c r="X1460" s="23">
        <f t="shared" si="207"/>
        <v>0</v>
      </c>
      <c r="Y1460" s="24" t="e">
        <f t="shared" si="208"/>
        <v>#DIV/0!</v>
      </c>
      <c r="Z1460" s="25" t="str">
        <f t="shared" si="209"/>
        <v/>
      </c>
      <c r="AA1460" s="25" t="str">
        <f t="shared" ca="1" si="210"/>
        <v/>
      </c>
      <c r="AB1460" s="52"/>
    </row>
    <row r="1461" spans="1:28" x14ac:dyDescent="0.25">
      <c r="A1461" s="12">
        <v>1455</v>
      </c>
      <c r="B1461" s="26"/>
      <c r="C1461" s="27"/>
      <c r="D1461" s="28"/>
      <c r="E1461" s="29"/>
      <c r="F1461" s="30"/>
      <c r="G1461" s="31"/>
      <c r="H1461" s="31"/>
      <c r="I1461" s="19">
        <f t="shared" si="205"/>
        <v>0</v>
      </c>
      <c r="J1461" s="20">
        <f t="shared" si="211"/>
        <v>0</v>
      </c>
      <c r="K1461" s="30"/>
      <c r="L1461" s="32"/>
      <c r="M1461" s="33"/>
      <c r="N1461" s="55" t="str">
        <f t="shared" si="213"/>
        <v/>
      </c>
      <c r="O1461" s="34"/>
      <c r="P1461" s="35"/>
      <c r="Q1461" s="36"/>
      <c r="R1461" s="37"/>
      <c r="S1461" s="37"/>
      <c r="T1461" s="21">
        <f t="shared" si="206"/>
        <v>0</v>
      </c>
      <c r="U1461" s="22">
        <f t="shared" si="212"/>
        <v>0</v>
      </c>
      <c r="V1461" s="117"/>
      <c r="W1461" s="118"/>
      <c r="X1461" s="23">
        <f t="shared" si="207"/>
        <v>0</v>
      </c>
      <c r="Y1461" s="24" t="e">
        <f t="shared" si="208"/>
        <v>#DIV/0!</v>
      </c>
      <c r="Z1461" s="25" t="str">
        <f t="shared" si="209"/>
        <v/>
      </c>
      <c r="AA1461" s="25" t="str">
        <f t="shared" ca="1" si="210"/>
        <v/>
      </c>
      <c r="AB1461" s="52"/>
    </row>
    <row r="1462" spans="1:28" x14ac:dyDescent="0.25">
      <c r="A1462" s="12">
        <v>1456</v>
      </c>
      <c r="B1462" s="26"/>
      <c r="C1462" s="27"/>
      <c r="D1462" s="28"/>
      <c r="E1462" s="29"/>
      <c r="F1462" s="30"/>
      <c r="G1462" s="31"/>
      <c r="H1462" s="31"/>
      <c r="I1462" s="19">
        <f t="shared" si="205"/>
        <v>0</v>
      </c>
      <c r="J1462" s="20">
        <f t="shared" si="211"/>
        <v>0</v>
      </c>
      <c r="K1462" s="30"/>
      <c r="L1462" s="32"/>
      <c r="M1462" s="33"/>
      <c r="N1462" s="55" t="str">
        <f t="shared" si="213"/>
        <v/>
      </c>
      <c r="O1462" s="34"/>
      <c r="P1462" s="35"/>
      <c r="Q1462" s="36"/>
      <c r="R1462" s="37"/>
      <c r="S1462" s="37"/>
      <c r="T1462" s="21">
        <f t="shared" si="206"/>
        <v>0</v>
      </c>
      <c r="U1462" s="22">
        <f t="shared" si="212"/>
        <v>0</v>
      </c>
      <c r="V1462" s="117"/>
      <c r="W1462" s="118"/>
      <c r="X1462" s="23">
        <f t="shared" si="207"/>
        <v>0</v>
      </c>
      <c r="Y1462" s="24" t="e">
        <f t="shared" si="208"/>
        <v>#DIV/0!</v>
      </c>
      <c r="Z1462" s="25" t="str">
        <f t="shared" si="209"/>
        <v/>
      </c>
      <c r="AA1462" s="25" t="str">
        <f t="shared" ca="1" si="210"/>
        <v/>
      </c>
      <c r="AB1462" s="52"/>
    </row>
    <row r="1463" spans="1:28" x14ac:dyDescent="0.25">
      <c r="A1463" s="12">
        <v>1457</v>
      </c>
      <c r="B1463" s="26"/>
      <c r="C1463" s="27"/>
      <c r="D1463" s="28"/>
      <c r="E1463" s="29"/>
      <c r="F1463" s="30"/>
      <c r="G1463" s="31"/>
      <c r="H1463" s="31"/>
      <c r="I1463" s="19">
        <f t="shared" si="205"/>
        <v>0</v>
      </c>
      <c r="J1463" s="20">
        <f t="shared" si="211"/>
        <v>0</v>
      </c>
      <c r="K1463" s="30"/>
      <c r="L1463" s="32"/>
      <c r="M1463" s="33"/>
      <c r="N1463" s="55" t="str">
        <f t="shared" si="213"/>
        <v/>
      </c>
      <c r="O1463" s="34"/>
      <c r="P1463" s="35"/>
      <c r="Q1463" s="36"/>
      <c r="R1463" s="37"/>
      <c r="S1463" s="37"/>
      <c r="T1463" s="21">
        <f t="shared" si="206"/>
        <v>0</v>
      </c>
      <c r="U1463" s="22">
        <f t="shared" si="212"/>
        <v>0</v>
      </c>
      <c r="V1463" s="117"/>
      <c r="W1463" s="118"/>
      <c r="X1463" s="23">
        <f t="shared" si="207"/>
        <v>0</v>
      </c>
      <c r="Y1463" s="24" t="e">
        <f t="shared" si="208"/>
        <v>#DIV/0!</v>
      </c>
      <c r="Z1463" s="25" t="str">
        <f t="shared" si="209"/>
        <v/>
      </c>
      <c r="AA1463" s="25" t="str">
        <f t="shared" ca="1" si="210"/>
        <v/>
      </c>
      <c r="AB1463" s="52"/>
    </row>
    <row r="1464" spans="1:28" x14ac:dyDescent="0.25">
      <c r="A1464" s="12">
        <v>1458</v>
      </c>
      <c r="B1464" s="26"/>
      <c r="C1464" s="27"/>
      <c r="D1464" s="28"/>
      <c r="E1464" s="29"/>
      <c r="F1464" s="30"/>
      <c r="G1464" s="31"/>
      <c r="H1464" s="31"/>
      <c r="I1464" s="19">
        <f t="shared" si="205"/>
        <v>0</v>
      </c>
      <c r="J1464" s="20">
        <f t="shared" si="211"/>
        <v>0</v>
      </c>
      <c r="K1464" s="30"/>
      <c r="L1464" s="32"/>
      <c r="M1464" s="33"/>
      <c r="N1464" s="55" t="str">
        <f t="shared" si="213"/>
        <v/>
      </c>
      <c r="O1464" s="34"/>
      <c r="P1464" s="35"/>
      <c r="Q1464" s="36"/>
      <c r="R1464" s="37"/>
      <c r="S1464" s="37"/>
      <c r="T1464" s="21">
        <f t="shared" si="206"/>
        <v>0</v>
      </c>
      <c r="U1464" s="22">
        <f t="shared" si="212"/>
        <v>0</v>
      </c>
      <c r="V1464" s="117"/>
      <c r="W1464" s="118"/>
      <c r="X1464" s="23">
        <f t="shared" si="207"/>
        <v>0</v>
      </c>
      <c r="Y1464" s="24" t="e">
        <f t="shared" si="208"/>
        <v>#DIV/0!</v>
      </c>
      <c r="Z1464" s="25" t="str">
        <f t="shared" si="209"/>
        <v/>
      </c>
      <c r="AA1464" s="25" t="str">
        <f t="shared" ca="1" si="210"/>
        <v/>
      </c>
      <c r="AB1464" s="52"/>
    </row>
    <row r="1465" spans="1:28" x14ac:dyDescent="0.25">
      <c r="A1465" s="12">
        <v>1459</v>
      </c>
      <c r="B1465" s="26"/>
      <c r="C1465" s="27"/>
      <c r="D1465" s="28"/>
      <c r="E1465" s="29"/>
      <c r="F1465" s="30"/>
      <c r="G1465" s="31"/>
      <c r="H1465" s="31"/>
      <c r="I1465" s="19">
        <f t="shared" si="205"/>
        <v>0</v>
      </c>
      <c r="J1465" s="20">
        <f t="shared" si="211"/>
        <v>0</v>
      </c>
      <c r="K1465" s="30"/>
      <c r="L1465" s="32"/>
      <c r="M1465" s="33"/>
      <c r="N1465" s="55" t="str">
        <f t="shared" si="213"/>
        <v/>
      </c>
      <c r="O1465" s="34"/>
      <c r="P1465" s="35"/>
      <c r="Q1465" s="36"/>
      <c r="R1465" s="37"/>
      <c r="S1465" s="37"/>
      <c r="T1465" s="21">
        <f t="shared" si="206"/>
        <v>0</v>
      </c>
      <c r="U1465" s="22">
        <f t="shared" si="212"/>
        <v>0</v>
      </c>
      <c r="V1465" s="117"/>
      <c r="W1465" s="118"/>
      <c r="X1465" s="23">
        <f t="shared" si="207"/>
        <v>0</v>
      </c>
      <c r="Y1465" s="24" t="e">
        <f t="shared" si="208"/>
        <v>#DIV/0!</v>
      </c>
      <c r="Z1465" s="25" t="str">
        <f t="shared" si="209"/>
        <v/>
      </c>
      <c r="AA1465" s="25" t="str">
        <f t="shared" ca="1" si="210"/>
        <v/>
      </c>
      <c r="AB1465" s="52"/>
    </row>
    <row r="1466" spans="1:28" x14ac:dyDescent="0.25">
      <c r="A1466" s="12">
        <v>1460</v>
      </c>
      <c r="B1466" s="26"/>
      <c r="C1466" s="27"/>
      <c r="D1466" s="28"/>
      <c r="E1466" s="29"/>
      <c r="F1466" s="30"/>
      <c r="G1466" s="31"/>
      <c r="H1466" s="31"/>
      <c r="I1466" s="19">
        <f t="shared" si="205"/>
        <v>0</v>
      </c>
      <c r="J1466" s="20">
        <f t="shared" si="211"/>
        <v>0</v>
      </c>
      <c r="K1466" s="30"/>
      <c r="L1466" s="32"/>
      <c r="M1466" s="33"/>
      <c r="N1466" s="55" t="str">
        <f t="shared" si="213"/>
        <v/>
      </c>
      <c r="O1466" s="34"/>
      <c r="P1466" s="35"/>
      <c r="Q1466" s="36"/>
      <c r="R1466" s="37"/>
      <c r="S1466" s="37"/>
      <c r="T1466" s="21">
        <f t="shared" si="206"/>
        <v>0</v>
      </c>
      <c r="U1466" s="22">
        <f t="shared" si="212"/>
        <v>0</v>
      </c>
      <c r="V1466" s="117"/>
      <c r="W1466" s="118"/>
      <c r="X1466" s="23">
        <f t="shared" si="207"/>
        <v>0</v>
      </c>
      <c r="Y1466" s="24" t="e">
        <f t="shared" si="208"/>
        <v>#DIV/0!</v>
      </c>
      <c r="Z1466" s="25" t="str">
        <f t="shared" si="209"/>
        <v/>
      </c>
      <c r="AA1466" s="25" t="str">
        <f t="shared" ca="1" si="210"/>
        <v/>
      </c>
      <c r="AB1466" s="52"/>
    </row>
    <row r="1467" spans="1:28" x14ac:dyDescent="0.25">
      <c r="A1467" s="12">
        <v>1461</v>
      </c>
      <c r="B1467" s="26"/>
      <c r="C1467" s="27"/>
      <c r="D1467" s="28"/>
      <c r="E1467" s="29"/>
      <c r="F1467" s="30"/>
      <c r="G1467" s="31"/>
      <c r="H1467" s="31"/>
      <c r="I1467" s="19">
        <f t="shared" si="205"/>
        <v>0</v>
      </c>
      <c r="J1467" s="20">
        <f t="shared" si="211"/>
        <v>0</v>
      </c>
      <c r="K1467" s="30"/>
      <c r="L1467" s="32"/>
      <c r="M1467" s="33"/>
      <c r="N1467" s="55" t="str">
        <f t="shared" si="213"/>
        <v/>
      </c>
      <c r="O1467" s="34"/>
      <c r="P1467" s="35"/>
      <c r="Q1467" s="36"/>
      <c r="R1467" s="37"/>
      <c r="S1467" s="37"/>
      <c r="T1467" s="21">
        <f t="shared" si="206"/>
        <v>0</v>
      </c>
      <c r="U1467" s="22">
        <f t="shared" si="212"/>
        <v>0</v>
      </c>
      <c r="V1467" s="117"/>
      <c r="W1467" s="118"/>
      <c r="X1467" s="23">
        <f t="shared" si="207"/>
        <v>0</v>
      </c>
      <c r="Y1467" s="24" t="e">
        <f t="shared" si="208"/>
        <v>#DIV/0!</v>
      </c>
      <c r="Z1467" s="25" t="str">
        <f t="shared" si="209"/>
        <v/>
      </c>
      <c r="AA1467" s="25" t="str">
        <f t="shared" ca="1" si="210"/>
        <v/>
      </c>
      <c r="AB1467" s="52"/>
    </row>
    <row r="1468" spans="1:28" x14ac:dyDescent="0.25">
      <c r="A1468" s="12">
        <v>1462</v>
      </c>
      <c r="B1468" s="26"/>
      <c r="C1468" s="27"/>
      <c r="D1468" s="28"/>
      <c r="E1468" s="29"/>
      <c r="F1468" s="30"/>
      <c r="G1468" s="31"/>
      <c r="H1468" s="31"/>
      <c r="I1468" s="19">
        <f t="shared" si="205"/>
        <v>0</v>
      </c>
      <c r="J1468" s="20">
        <f t="shared" si="211"/>
        <v>0</v>
      </c>
      <c r="K1468" s="30"/>
      <c r="L1468" s="32"/>
      <c r="M1468" s="33"/>
      <c r="N1468" s="55" t="str">
        <f t="shared" si="213"/>
        <v/>
      </c>
      <c r="O1468" s="34"/>
      <c r="P1468" s="35"/>
      <c r="Q1468" s="36"/>
      <c r="R1468" s="37"/>
      <c r="S1468" s="37"/>
      <c r="T1468" s="21">
        <f t="shared" si="206"/>
        <v>0</v>
      </c>
      <c r="U1468" s="22">
        <f t="shared" si="212"/>
        <v>0</v>
      </c>
      <c r="V1468" s="117"/>
      <c r="W1468" s="118"/>
      <c r="X1468" s="23">
        <f t="shared" si="207"/>
        <v>0</v>
      </c>
      <c r="Y1468" s="24" t="e">
        <f t="shared" si="208"/>
        <v>#DIV/0!</v>
      </c>
      <c r="Z1468" s="25" t="str">
        <f t="shared" si="209"/>
        <v/>
      </c>
      <c r="AA1468" s="25" t="str">
        <f t="shared" ca="1" si="210"/>
        <v/>
      </c>
      <c r="AB1468" s="52"/>
    </row>
    <row r="1469" spans="1:28" x14ac:dyDescent="0.25">
      <c r="A1469" s="12">
        <v>1463</v>
      </c>
      <c r="B1469" s="26"/>
      <c r="C1469" s="27"/>
      <c r="D1469" s="28"/>
      <c r="E1469" s="29"/>
      <c r="F1469" s="30"/>
      <c r="G1469" s="31"/>
      <c r="H1469" s="31"/>
      <c r="I1469" s="19">
        <f t="shared" si="205"/>
        <v>0</v>
      </c>
      <c r="J1469" s="20">
        <f t="shared" si="211"/>
        <v>0</v>
      </c>
      <c r="K1469" s="30"/>
      <c r="L1469" s="32"/>
      <c r="M1469" s="33"/>
      <c r="N1469" s="55" t="str">
        <f t="shared" si="213"/>
        <v/>
      </c>
      <c r="O1469" s="34"/>
      <c r="P1469" s="35"/>
      <c r="Q1469" s="36"/>
      <c r="R1469" s="37"/>
      <c r="S1469" s="37"/>
      <c r="T1469" s="21">
        <f t="shared" si="206"/>
        <v>0</v>
      </c>
      <c r="U1469" s="22">
        <f t="shared" si="212"/>
        <v>0</v>
      </c>
      <c r="V1469" s="117"/>
      <c r="W1469" s="118"/>
      <c r="X1469" s="23">
        <f t="shared" si="207"/>
        <v>0</v>
      </c>
      <c r="Y1469" s="24" t="e">
        <f t="shared" si="208"/>
        <v>#DIV/0!</v>
      </c>
      <c r="Z1469" s="25" t="str">
        <f t="shared" si="209"/>
        <v/>
      </c>
      <c r="AA1469" s="25" t="str">
        <f t="shared" ca="1" si="210"/>
        <v/>
      </c>
      <c r="AB1469" s="52"/>
    </row>
    <row r="1470" spans="1:28" x14ac:dyDescent="0.25">
      <c r="A1470" s="12">
        <v>1464</v>
      </c>
      <c r="B1470" s="26"/>
      <c r="C1470" s="27"/>
      <c r="D1470" s="28"/>
      <c r="E1470" s="29"/>
      <c r="F1470" s="30"/>
      <c r="G1470" s="31"/>
      <c r="H1470" s="31"/>
      <c r="I1470" s="19">
        <f t="shared" si="205"/>
        <v>0</v>
      </c>
      <c r="J1470" s="20">
        <f t="shared" si="211"/>
        <v>0</v>
      </c>
      <c r="K1470" s="30"/>
      <c r="L1470" s="32"/>
      <c r="M1470" s="33"/>
      <c r="N1470" s="55" t="str">
        <f t="shared" si="213"/>
        <v/>
      </c>
      <c r="O1470" s="34"/>
      <c r="P1470" s="35"/>
      <c r="Q1470" s="36"/>
      <c r="R1470" s="37"/>
      <c r="S1470" s="37"/>
      <c r="T1470" s="21">
        <f t="shared" si="206"/>
        <v>0</v>
      </c>
      <c r="U1470" s="22">
        <f t="shared" si="212"/>
        <v>0</v>
      </c>
      <c r="V1470" s="117"/>
      <c r="W1470" s="118"/>
      <c r="X1470" s="23">
        <f t="shared" si="207"/>
        <v>0</v>
      </c>
      <c r="Y1470" s="24" t="e">
        <f t="shared" si="208"/>
        <v>#DIV/0!</v>
      </c>
      <c r="Z1470" s="25" t="str">
        <f t="shared" si="209"/>
        <v/>
      </c>
      <c r="AA1470" s="25" t="str">
        <f t="shared" ca="1" si="210"/>
        <v/>
      </c>
      <c r="AB1470" s="52"/>
    </row>
    <row r="1471" spans="1:28" x14ac:dyDescent="0.25">
      <c r="A1471" s="12">
        <v>1465</v>
      </c>
      <c r="B1471" s="26"/>
      <c r="C1471" s="27"/>
      <c r="D1471" s="28"/>
      <c r="E1471" s="29"/>
      <c r="F1471" s="30"/>
      <c r="G1471" s="31"/>
      <c r="H1471" s="31"/>
      <c r="I1471" s="19">
        <f t="shared" si="205"/>
        <v>0</v>
      </c>
      <c r="J1471" s="20">
        <f t="shared" si="211"/>
        <v>0</v>
      </c>
      <c r="K1471" s="30"/>
      <c r="L1471" s="32"/>
      <c r="M1471" s="33"/>
      <c r="N1471" s="55" t="str">
        <f t="shared" si="213"/>
        <v/>
      </c>
      <c r="O1471" s="34"/>
      <c r="P1471" s="35"/>
      <c r="Q1471" s="36"/>
      <c r="R1471" s="37"/>
      <c r="S1471" s="37"/>
      <c r="T1471" s="21">
        <f t="shared" si="206"/>
        <v>0</v>
      </c>
      <c r="U1471" s="22">
        <f t="shared" si="212"/>
        <v>0</v>
      </c>
      <c r="V1471" s="117"/>
      <c r="W1471" s="118"/>
      <c r="X1471" s="23">
        <f t="shared" si="207"/>
        <v>0</v>
      </c>
      <c r="Y1471" s="24" t="e">
        <f t="shared" si="208"/>
        <v>#DIV/0!</v>
      </c>
      <c r="Z1471" s="25" t="str">
        <f t="shared" si="209"/>
        <v/>
      </c>
      <c r="AA1471" s="25" t="str">
        <f t="shared" ca="1" si="210"/>
        <v/>
      </c>
      <c r="AB1471" s="52"/>
    </row>
    <row r="1472" spans="1:28" x14ac:dyDescent="0.25">
      <c r="A1472" s="12">
        <v>1466</v>
      </c>
      <c r="B1472" s="26"/>
      <c r="C1472" s="27"/>
      <c r="D1472" s="28"/>
      <c r="E1472" s="29"/>
      <c r="F1472" s="30"/>
      <c r="G1472" s="31"/>
      <c r="H1472" s="31"/>
      <c r="I1472" s="19">
        <f t="shared" si="205"/>
        <v>0</v>
      </c>
      <c r="J1472" s="20">
        <f t="shared" si="211"/>
        <v>0</v>
      </c>
      <c r="K1472" s="30"/>
      <c r="L1472" s="32"/>
      <c r="M1472" s="33"/>
      <c r="N1472" s="55" t="str">
        <f t="shared" si="213"/>
        <v/>
      </c>
      <c r="O1472" s="34"/>
      <c r="P1472" s="35"/>
      <c r="Q1472" s="36"/>
      <c r="R1472" s="37"/>
      <c r="S1472" s="37"/>
      <c r="T1472" s="21">
        <f t="shared" si="206"/>
        <v>0</v>
      </c>
      <c r="U1472" s="22">
        <f t="shared" si="212"/>
        <v>0</v>
      </c>
      <c r="V1472" s="117"/>
      <c r="W1472" s="118"/>
      <c r="X1472" s="23">
        <f t="shared" si="207"/>
        <v>0</v>
      </c>
      <c r="Y1472" s="24" t="e">
        <f t="shared" si="208"/>
        <v>#DIV/0!</v>
      </c>
      <c r="Z1472" s="25" t="str">
        <f t="shared" si="209"/>
        <v/>
      </c>
      <c r="AA1472" s="25" t="str">
        <f t="shared" ca="1" si="210"/>
        <v/>
      </c>
      <c r="AB1472" s="52"/>
    </row>
    <row r="1473" spans="1:28" x14ac:dyDescent="0.25">
      <c r="A1473" s="12">
        <v>1467</v>
      </c>
      <c r="B1473" s="26"/>
      <c r="C1473" s="27"/>
      <c r="D1473" s="28"/>
      <c r="E1473" s="29"/>
      <c r="F1473" s="30"/>
      <c r="G1473" s="31"/>
      <c r="H1473" s="31"/>
      <c r="I1473" s="19">
        <f t="shared" si="205"/>
        <v>0</v>
      </c>
      <c r="J1473" s="20">
        <f t="shared" si="211"/>
        <v>0</v>
      </c>
      <c r="K1473" s="30"/>
      <c r="L1473" s="32"/>
      <c r="M1473" s="33"/>
      <c r="N1473" s="55" t="str">
        <f t="shared" si="213"/>
        <v/>
      </c>
      <c r="O1473" s="34"/>
      <c r="P1473" s="35"/>
      <c r="Q1473" s="36"/>
      <c r="R1473" s="37"/>
      <c r="S1473" s="37"/>
      <c r="T1473" s="21">
        <f t="shared" si="206"/>
        <v>0</v>
      </c>
      <c r="U1473" s="22">
        <f t="shared" si="212"/>
        <v>0</v>
      </c>
      <c r="V1473" s="117"/>
      <c r="W1473" s="118"/>
      <c r="X1473" s="23">
        <f t="shared" si="207"/>
        <v>0</v>
      </c>
      <c r="Y1473" s="24" t="e">
        <f t="shared" si="208"/>
        <v>#DIV/0!</v>
      </c>
      <c r="Z1473" s="25" t="str">
        <f t="shared" si="209"/>
        <v/>
      </c>
      <c r="AA1473" s="25" t="str">
        <f t="shared" ca="1" si="210"/>
        <v/>
      </c>
      <c r="AB1473" s="52"/>
    </row>
    <row r="1474" spans="1:28" x14ac:dyDescent="0.25">
      <c r="A1474" s="12">
        <v>1468</v>
      </c>
      <c r="B1474" s="26"/>
      <c r="C1474" s="27"/>
      <c r="D1474" s="28"/>
      <c r="E1474" s="29"/>
      <c r="F1474" s="30"/>
      <c r="G1474" s="31"/>
      <c r="H1474" s="31"/>
      <c r="I1474" s="19">
        <f t="shared" si="205"/>
        <v>0</v>
      </c>
      <c r="J1474" s="20">
        <f t="shared" si="211"/>
        <v>0</v>
      </c>
      <c r="K1474" s="30"/>
      <c r="L1474" s="32"/>
      <c r="M1474" s="33"/>
      <c r="N1474" s="55" t="str">
        <f t="shared" si="213"/>
        <v/>
      </c>
      <c r="O1474" s="34"/>
      <c r="P1474" s="35"/>
      <c r="Q1474" s="36"/>
      <c r="R1474" s="37"/>
      <c r="S1474" s="37"/>
      <c r="T1474" s="21">
        <f t="shared" si="206"/>
        <v>0</v>
      </c>
      <c r="U1474" s="22">
        <f t="shared" si="212"/>
        <v>0</v>
      </c>
      <c r="V1474" s="117"/>
      <c r="W1474" s="118"/>
      <c r="X1474" s="23">
        <f t="shared" si="207"/>
        <v>0</v>
      </c>
      <c r="Y1474" s="24" t="e">
        <f t="shared" si="208"/>
        <v>#DIV/0!</v>
      </c>
      <c r="Z1474" s="25" t="str">
        <f t="shared" si="209"/>
        <v/>
      </c>
      <c r="AA1474" s="25" t="str">
        <f t="shared" ca="1" si="210"/>
        <v/>
      </c>
      <c r="AB1474" s="52"/>
    </row>
    <row r="1475" spans="1:28" x14ac:dyDescent="0.25">
      <c r="A1475" s="12">
        <v>1469</v>
      </c>
      <c r="B1475" s="26"/>
      <c r="C1475" s="27"/>
      <c r="D1475" s="28"/>
      <c r="E1475" s="29"/>
      <c r="F1475" s="30"/>
      <c r="G1475" s="31"/>
      <c r="H1475" s="31"/>
      <c r="I1475" s="19">
        <f t="shared" si="205"/>
        <v>0</v>
      </c>
      <c r="J1475" s="20">
        <f t="shared" si="211"/>
        <v>0</v>
      </c>
      <c r="K1475" s="30"/>
      <c r="L1475" s="32"/>
      <c r="M1475" s="33"/>
      <c r="N1475" s="55" t="str">
        <f t="shared" si="213"/>
        <v/>
      </c>
      <c r="O1475" s="34"/>
      <c r="P1475" s="35"/>
      <c r="Q1475" s="36"/>
      <c r="R1475" s="37"/>
      <c r="S1475" s="37"/>
      <c r="T1475" s="21">
        <f t="shared" si="206"/>
        <v>0</v>
      </c>
      <c r="U1475" s="22">
        <f t="shared" si="212"/>
        <v>0</v>
      </c>
      <c r="V1475" s="117"/>
      <c r="W1475" s="118"/>
      <c r="X1475" s="23">
        <f t="shared" si="207"/>
        <v>0</v>
      </c>
      <c r="Y1475" s="24" t="e">
        <f t="shared" si="208"/>
        <v>#DIV/0!</v>
      </c>
      <c r="Z1475" s="25" t="str">
        <f t="shared" si="209"/>
        <v/>
      </c>
      <c r="AA1475" s="25" t="str">
        <f t="shared" ca="1" si="210"/>
        <v/>
      </c>
      <c r="AB1475" s="52"/>
    </row>
    <row r="1476" spans="1:28" x14ac:dyDescent="0.25">
      <c r="A1476" s="12">
        <v>1470</v>
      </c>
      <c r="B1476" s="26"/>
      <c r="C1476" s="27"/>
      <c r="D1476" s="28"/>
      <c r="E1476" s="29"/>
      <c r="F1476" s="30"/>
      <c r="G1476" s="31"/>
      <c r="H1476" s="31"/>
      <c r="I1476" s="19">
        <f t="shared" si="205"/>
        <v>0</v>
      </c>
      <c r="J1476" s="20">
        <f t="shared" si="211"/>
        <v>0</v>
      </c>
      <c r="K1476" s="30"/>
      <c r="L1476" s="32"/>
      <c r="M1476" s="33"/>
      <c r="N1476" s="55" t="str">
        <f t="shared" si="213"/>
        <v/>
      </c>
      <c r="O1476" s="34"/>
      <c r="P1476" s="35"/>
      <c r="Q1476" s="36"/>
      <c r="R1476" s="37"/>
      <c r="S1476" s="37"/>
      <c r="T1476" s="21">
        <f t="shared" si="206"/>
        <v>0</v>
      </c>
      <c r="U1476" s="22">
        <f t="shared" si="212"/>
        <v>0</v>
      </c>
      <c r="V1476" s="117"/>
      <c r="W1476" s="118"/>
      <c r="X1476" s="23">
        <f t="shared" si="207"/>
        <v>0</v>
      </c>
      <c r="Y1476" s="24" t="e">
        <f t="shared" si="208"/>
        <v>#DIV/0!</v>
      </c>
      <c r="Z1476" s="25" t="str">
        <f t="shared" si="209"/>
        <v/>
      </c>
      <c r="AA1476" s="25" t="str">
        <f t="shared" ca="1" si="210"/>
        <v/>
      </c>
      <c r="AB1476" s="52"/>
    </row>
    <row r="1477" spans="1:28" x14ac:dyDescent="0.25">
      <c r="A1477" s="12">
        <v>1471</v>
      </c>
      <c r="B1477" s="26"/>
      <c r="C1477" s="27"/>
      <c r="D1477" s="28"/>
      <c r="E1477" s="29"/>
      <c r="F1477" s="30"/>
      <c r="G1477" s="31"/>
      <c r="H1477" s="31"/>
      <c r="I1477" s="19">
        <f t="shared" si="205"/>
        <v>0</v>
      </c>
      <c r="J1477" s="20">
        <f t="shared" si="211"/>
        <v>0</v>
      </c>
      <c r="K1477" s="30"/>
      <c r="L1477" s="32"/>
      <c r="M1477" s="33"/>
      <c r="N1477" s="55" t="str">
        <f t="shared" si="213"/>
        <v/>
      </c>
      <c r="O1477" s="34"/>
      <c r="P1477" s="35"/>
      <c r="Q1477" s="36"/>
      <c r="R1477" s="37"/>
      <c r="S1477" s="37"/>
      <c r="T1477" s="21">
        <f t="shared" si="206"/>
        <v>0</v>
      </c>
      <c r="U1477" s="22">
        <f t="shared" si="212"/>
        <v>0</v>
      </c>
      <c r="V1477" s="117"/>
      <c r="W1477" s="118"/>
      <c r="X1477" s="23">
        <f t="shared" si="207"/>
        <v>0</v>
      </c>
      <c r="Y1477" s="24" t="e">
        <f t="shared" si="208"/>
        <v>#DIV/0!</v>
      </c>
      <c r="Z1477" s="25" t="str">
        <f t="shared" si="209"/>
        <v/>
      </c>
      <c r="AA1477" s="25" t="str">
        <f t="shared" ca="1" si="210"/>
        <v/>
      </c>
      <c r="AB1477" s="52"/>
    </row>
    <row r="1478" spans="1:28" x14ac:dyDescent="0.25">
      <c r="A1478" s="12">
        <v>1472</v>
      </c>
      <c r="B1478" s="26"/>
      <c r="C1478" s="27"/>
      <c r="D1478" s="28"/>
      <c r="E1478" s="29"/>
      <c r="F1478" s="30"/>
      <c r="G1478" s="31"/>
      <c r="H1478" s="31"/>
      <c r="I1478" s="19">
        <f t="shared" ref="I1478:I1541" si="214">IF(U1478=0,0,(G1478-H1478))</f>
        <v>0</v>
      </c>
      <c r="J1478" s="20">
        <f t="shared" si="211"/>
        <v>0</v>
      </c>
      <c r="K1478" s="30"/>
      <c r="L1478" s="32"/>
      <c r="M1478" s="33"/>
      <c r="N1478" s="55" t="str">
        <f t="shared" si="213"/>
        <v/>
      </c>
      <c r="O1478" s="34"/>
      <c r="P1478" s="35"/>
      <c r="Q1478" s="36"/>
      <c r="R1478" s="37"/>
      <c r="S1478" s="37"/>
      <c r="T1478" s="21">
        <f t="shared" ref="T1478:T1541" si="215">R1478-S1478</f>
        <v>0</v>
      </c>
      <c r="U1478" s="22">
        <f t="shared" si="212"/>
        <v>0</v>
      </c>
      <c r="V1478" s="117"/>
      <c r="W1478" s="118"/>
      <c r="X1478" s="23">
        <f t="shared" ref="X1478:X1541" si="216">IF(T1478&gt;0,IF((T1478-I1478)=0,0.00001,(T1478-I1478)),0)</f>
        <v>0</v>
      </c>
      <c r="Y1478" s="24" t="e">
        <f t="shared" ref="Y1478:Y1541" si="217">(T1478-I1478)/I1478</f>
        <v>#DIV/0!</v>
      </c>
      <c r="Z1478" s="25" t="str">
        <f t="shared" ref="Z1478:Z1541" si="218">IF(E1478&gt;0,IF((P1478+Q1478)&gt;0,"Descargado","En Transito"),"")</f>
        <v/>
      </c>
      <c r="AA1478" s="25" t="str">
        <f t="shared" ref="AA1478:AA1541" ca="1" si="219">IF(E1478&gt;0,IF(P1478=0,((NOW())-(C1478+D1478)),((P1478+Q1478)-(C1478+D1478))),"")</f>
        <v/>
      </c>
      <c r="AB1478" s="52"/>
    </row>
    <row r="1479" spans="1:28" x14ac:dyDescent="0.25">
      <c r="A1479" s="12">
        <v>1473</v>
      </c>
      <c r="B1479" s="26"/>
      <c r="C1479" s="27"/>
      <c r="D1479" s="28"/>
      <c r="E1479" s="29"/>
      <c r="F1479" s="30"/>
      <c r="G1479" s="31"/>
      <c r="H1479" s="31"/>
      <c r="I1479" s="19">
        <f t="shared" si="214"/>
        <v>0</v>
      </c>
      <c r="J1479" s="20">
        <f t="shared" ref="J1479:J1542" si="220">IF(I1479&gt;0,(I1479+J1478),0)</f>
        <v>0</v>
      </c>
      <c r="K1479" s="30"/>
      <c r="L1479" s="32"/>
      <c r="M1479" s="33"/>
      <c r="N1479" s="55" t="str">
        <f t="shared" si="213"/>
        <v/>
      </c>
      <c r="O1479" s="34"/>
      <c r="P1479" s="35"/>
      <c r="Q1479" s="36"/>
      <c r="R1479" s="37"/>
      <c r="S1479" s="37"/>
      <c r="T1479" s="21">
        <f t="shared" si="215"/>
        <v>0</v>
      </c>
      <c r="U1479" s="22">
        <f t="shared" ref="U1479:U1542" si="221">IF(T1479&gt;0,(T1479+U1478),0)</f>
        <v>0</v>
      </c>
      <c r="V1479" s="117"/>
      <c r="W1479" s="118"/>
      <c r="X1479" s="23">
        <f t="shared" si="216"/>
        <v>0</v>
      </c>
      <c r="Y1479" s="24" t="e">
        <f t="shared" si="217"/>
        <v>#DIV/0!</v>
      </c>
      <c r="Z1479" s="25" t="str">
        <f t="shared" si="218"/>
        <v/>
      </c>
      <c r="AA1479" s="25" t="str">
        <f t="shared" ca="1" si="219"/>
        <v/>
      </c>
      <c r="AB1479" s="52"/>
    </row>
    <row r="1480" spans="1:28" x14ac:dyDescent="0.25">
      <c r="A1480" s="12">
        <v>1474</v>
      </c>
      <c r="B1480" s="26"/>
      <c r="C1480" s="27"/>
      <c r="D1480" s="28"/>
      <c r="E1480" s="29"/>
      <c r="F1480" s="30"/>
      <c r="G1480" s="31"/>
      <c r="H1480" s="31"/>
      <c r="I1480" s="19">
        <f t="shared" si="214"/>
        <v>0</v>
      </c>
      <c r="J1480" s="20">
        <f t="shared" si="220"/>
        <v>0</v>
      </c>
      <c r="K1480" s="30"/>
      <c r="L1480" s="32"/>
      <c r="M1480" s="33"/>
      <c r="N1480" s="55" t="str">
        <f t="shared" si="213"/>
        <v/>
      </c>
      <c r="O1480" s="34"/>
      <c r="P1480" s="35"/>
      <c r="Q1480" s="36"/>
      <c r="R1480" s="37"/>
      <c r="S1480" s="37"/>
      <c r="T1480" s="21">
        <f t="shared" si="215"/>
        <v>0</v>
      </c>
      <c r="U1480" s="22">
        <f t="shared" si="221"/>
        <v>0</v>
      </c>
      <c r="V1480" s="117"/>
      <c r="W1480" s="118"/>
      <c r="X1480" s="23">
        <f t="shared" si="216"/>
        <v>0</v>
      </c>
      <c r="Y1480" s="24" t="e">
        <f t="shared" si="217"/>
        <v>#DIV/0!</v>
      </c>
      <c r="Z1480" s="25" t="str">
        <f t="shared" si="218"/>
        <v/>
      </c>
      <c r="AA1480" s="25" t="str">
        <f t="shared" ca="1" si="219"/>
        <v/>
      </c>
      <c r="AB1480" s="52"/>
    </row>
    <row r="1481" spans="1:28" x14ac:dyDescent="0.25">
      <c r="A1481" s="12">
        <v>1475</v>
      </c>
      <c r="B1481" s="26"/>
      <c r="C1481" s="27"/>
      <c r="D1481" s="28"/>
      <c r="E1481" s="29"/>
      <c r="F1481" s="30"/>
      <c r="G1481" s="31"/>
      <c r="H1481" s="31"/>
      <c r="I1481" s="19">
        <f t="shared" si="214"/>
        <v>0</v>
      </c>
      <c r="J1481" s="20">
        <f t="shared" si="220"/>
        <v>0</v>
      </c>
      <c r="K1481" s="30"/>
      <c r="L1481" s="32"/>
      <c r="M1481" s="33"/>
      <c r="N1481" s="55" t="str">
        <f t="shared" ref="N1481:N1544" si="222">IF(R1481=0,"",IF(K1481="0X50  MM T 2","T_B",IF(K1481="0X50  MM T 1","T_A",IF(K1481="TERMICO 0X50","T_CMAX",IF(K1481="0X50  MM T 4","T_D",IF(K1481="0X50  MM T 3","T_C",IF(K1481="0X12  MM T 1","T_A1",IF(K1481="0X50 MM","CNR",""))))))))</f>
        <v/>
      </c>
      <c r="O1481" s="34"/>
      <c r="P1481" s="35"/>
      <c r="Q1481" s="36"/>
      <c r="R1481" s="37"/>
      <c r="S1481" s="37"/>
      <c r="T1481" s="21">
        <f t="shared" si="215"/>
        <v>0</v>
      </c>
      <c r="U1481" s="22">
        <f t="shared" si="221"/>
        <v>0</v>
      </c>
      <c r="V1481" s="117"/>
      <c r="W1481" s="118"/>
      <c r="X1481" s="23">
        <f t="shared" si="216"/>
        <v>0</v>
      </c>
      <c r="Y1481" s="24" t="e">
        <f t="shared" si="217"/>
        <v>#DIV/0!</v>
      </c>
      <c r="Z1481" s="25" t="str">
        <f t="shared" si="218"/>
        <v/>
      </c>
      <c r="AA1481" s="25" t="str">
        <f t="shared" ca="1" si="219"/>
        <v/>
      </c>
      <c r="AB1481" s="52"/>
    </row>
    <row r="1482" spans="1:28" x14ac:dyDescent="0.25">
      <c r="A1482" s="12">
        <v>1476</v>
      </c>
      <c r="B1482" s="26"/>
      <c r="C1482" s="27"/>
      <c r="D1482" s="28"/>
      <c r="E1482" s="29"/>
      <c r="F1482" s="30"/>
      <c r="G1482" s="31"/>
      <c r="H1482" s="31"/>
      <c r="I1482" s="19">
        <f t="shared" si="214"/>
        <v>0</v>
      </c>
      <c r="J1482" s="20">
        <f t="shared" si="220"/>
        <v>0</v>
      </c>
      <c r="K1482" s="30"/>
      <c r="L1482" s="32"/>
      <c r="M1482" s="33"/>
      <c r="N1482" s="55" t="str">
        <f t="shared" si="222"/>
        <v/>
      </c>
      <c r="O1482" s="34"/>
      <c r="P1482" s="35"/>
      <c r="Q1482" s="36"/>
      <c r="R1482" s="37"/>
      <c r="S1482" s="37"/>
      <c r="T1482" s="21">
        <f t="shared" si="215"/>
        <v>0</v>
      </c>
      <c r="U1482" s="22">
        <f t="shared" si="221"/>
        <v>0</v>
      </c>
      <c r="V1482" s="117"/>
      <c r="W1482" s="118"/>
      <c r="X1482" s="23">
        <f t="shared" si="216"/>
        <v>0</v>
      </c>
      <c r="Y1482" s="24" t="e">
        <f t="shared" si="217"/>
        <v>#DIV/0!</v>
      </c>
      <c r="Z1482" s="25" t="str">
        <f t="shared" si="218"/>
        <v/>
      </c>
      <c r="AA1482" s="25" t="str">
        <f t="shared" ca="1" si="219"/>
        <v/>
      </c>
      <c r="AB1482" s="52"/>
    </row>
    <row r="1483" spans="1:28" x14ac:dyDescent="0.25">
      <c r="A1483" s="12">
        <v>1477</v>
      </c>
      <c r="B1483" s="26"/>
      <c r="C1483" s="27"/>
      <c r="D1483" s="28"/>
      <c r="E1483" s="29"/>
      <c r="F1483" s="30"/>
      <c r="G1483" s="31"/>
      <c r="H1483" s="31"/>
      <c r="I1483" s="19">
        <f t="shared" si="214"/>
        <v>0</v>
      </c>
      <c r="J1483" s="20">
        <f t="shared" si="220"/>
        <v>0</v>
      </c>
      <c r="K1483" s="30"/>
      <c r="L1483" s="32"/>
      <c r="M1483" s="33"/>
      <c r="N1483" s="55" t="str">
        <f t="shared" si="222"/>
        <v/>
      </c>
      <c r="O1483" s="34"/>
      <c r="P1483" s="35"/>
      <c r="Q1483" s="36"/>
      <c r="R1483" s="37"/>
      <c r="S1483" s="37"/>
      <c r="T1483" s="21">
        <f t="shared" si="215"/>
        <v>0</v>
      </c>
      <c r="U1483" s="22">
        <f t="shared" si="221"/>
        <v>0</v>
      </c>
      <c r="V1483" s="117"/>
      <c r="W1483" s="118"/>
      <c r="X1483" s="23">
        <f t="shared" si="216"/>
        <v>0</v>
      </c>
      <c r="Y1483" s="24" t="e">
        <f t="shared" si="217"/>
        <v>#DIV/0!</v>
      </c>
      <c r="Z1483" s="25" t="str">
        <f t="shared" si="218"/>
        <v/>
      </c>
      <c r="AA1483" s="25" t="str">
        <f t="shared" ca="1" si="219"/>
        <v/>
      </c>
      <c r="AB1483" s="52"/>
    </row>
    <row r="1484" spans="1:28" x14ac:dyDescent="0.25">
      <c r="A1484" s="12">
        <v>1478</v>
      </c>
      <c r="B1484" s="26"/>
      <c r="C1484" s="27"/>
      <c r="D1484" s="28"/>
      <c r="E1484" s="29"/>
      <c r="F1484" s="30"/>
      <c r="G1484" s="31"/>
      <c r="H1484" s="31"/>
      <c r="I1484" s="19">
        <f t="shared" si="214"/>
        <v>0</v>
      </c>
      <c r="J1484" s="20">
        <f t="shared" si="220"/>
        <v>0</v>
      </c>
      <c r="K1484" s="30"/>
      <c r="L1484" s="32"/>
      <c r="M1484" s="33"/>
      <c r="N1484" s="55" t="str">
        <f t="shared" si="222"/>
        <v/>
      </c>
      <c r="O1484" s="34"/>
      <c r="P1484" s="35"/>
      <c r="Q1484" s="36"/>
      <c r="R1484" s="37"/>
      <c r="S1484" s="37"/>
      <c r="T1484" s="21">
        <f t="shared" si="215"/>
        <v>0</v>
      </c>
      <c r="U1484" s="22">
        <f t="shared" si="221"/>
        <v>0</v>
      </c>
      <c r="V1484" s="117"/>
      <c r="W1484" s="118"/>
      <c r="X1484" s="23">
        <f t="shared" si="216"/>
        <v>0</v>
      </c>
      <c r="Y1484" s="24" t="e">
        <f t="shared" si="217"/>
        <v>#DIV/0!</v>
      </c>
      <c r="Z1484" s="25" t="str">
        <f t="shared" si="218"/>
        <v/>
      </c>
      <c r="AA1484" s="25" t="str">
        <f t="shared" ca="1" si="219"/>
        <v/>
      </c>
      <c r="AB1484" s="52"/>
    </row>
    <row r="1485" spans="1:28" x14ac:dyDescent="0.25">
      <c r="A1485" s="12">
        <v>1479</v>
      </c>
      <c r="B1485" s="26"/>
      <c r="C1485" s="27"/>
      <c r="D1485" s="28"/>
      <c r="E1485" s="29"/>
      <c r="F1485" s="30"/>
      <c r="G1485" s="31"/>
      <c r="H1485" s="31"/>
      <c r="I1485" s="19">
        <f t="shared" si="214"/>
        <v>0</v>
      </c>
      <c r="J1485" s="20">
        <f t="shared" si="220"/>
        <v>0</v>
      </c>
      <c r="K1485" s="30"/>
      <c r="L1485" s="32"/>
      <c r="M1485" s="33"/>
      <c r="N1485" s="55" t="str">
        <f t="shared" si="222"/>
        <v/>
      </c>
      <c r="O1485" s="34"/>
      <c r="P1485" s="35"/>
      <c r="Q1485" s="36"/>
      <c r="R1485" s="37"/>
      <c r="S1485" s="37"/>
      <c r="T1485" s="21">
        <f t="shared" si="215"/>
        <v>0</v>
      </c>
      <c r="U1485" s="22">
        <f t="shared" si="221"/>
        <v>0</v>
      </c>
      <c r="V1485" s="117"/>
      <c r="W1485" s="118"/>
      <c r="X1485" s="23">
        <f t="shared" si="216"/>
        <v>0</v>
      </c>
      <c r="Y1485" s="24" t="e">
        <f t="shared" si="217"/>
        <v>#DIV/0!</v>
      </c>
      <c r="Z1485" s="25" t="str">
        <f t="shared" si="218"/>
        <v/>
      </c>
      <c r="AA1485" s="25" t="str">
        <f t="shared" ca="1" si="219"/>
        <v/>
      </c>
      <c r="AB1485" s="52"/>
    </row>
    <row r="1486" spans="1:28" x14ac:dyDescent="0.25">
      <c r="A1486" s="12">
        <v>1480</v>
      </c>
      <c r="B1486" s="26"/>
      <c r="C1486" s="27"/>
      <c r="D1486" s="28"/>
      <c r="E1486" s="29"/>
      <c r="F1486" s="30"/>
      <c r="G1486" s="31"/>
      <c r="H1486" s="31"/>
      <c r="I1486" s="19">
        <f t="shared" si="214"/>
        <v>0</v>
      </c>
      <c r="J1486" s="20">
        <f t="shared" si="220"/>
        <v>0</v>
      </c>
      <c r="K1486" s="30"/>
      <c r="L1486" s="32"/>
      <c r="M1486" s="33"/>
      <c r="N1486" s="55" t="str">
        <f t="shared" si="222"/>
        <v/>
      </c>
      <c r="O1486" s="34"/>
      <c r="P1486" s="35"/>
      <c r="Q1486" s="36"/>
      <c r="R1486" s="37"/>
      <c r="S1486" s="37"/>
      <c r="T1486" s="21">
        <f t="shared" si="215"/>
        <v>0</v>
      </c>
      <c r="U1486" s="22">
        <f t="shared" si="221"/>
        <v>0</v>
      </c>
      <c r="V1486" s="117"/>
      <c r="W1486" s="118"/>
      <c r="X1486" s="23">
        <f t="shared" si="216"/>
        <v>0</v>
      </c>
      <c r="Y1486" s="24" t="e">
        <f t="shared" si="217"/>
        <v>#DIV/0!</v>
      </c>
      <c r="Z1486" s="25" t="str">
        <f t="shared" si="218"/>
        <v/>
      </c>
      <c r="AA1486" s="25" t="str">
        <f t="shared" ca="1" si="219"/>
        <v/>
      </c>
      <c r="AB1486" s="52"/>
    </row>
    <row r="1487" spans="1:28" x14ac:dyDescent="0.25">
      <c r="A1487" s="12">
        <v>1481</v>
      </c>
      <c r="B1487" s="26"/>
      <c r="C1487" s="27"/>
      <c r="D1487" s="28"/>
      <c r="E1487" s="29"/>
      <c r="F1487" s="30"/>
      <c r="G1487" s="31"/>
      <c r="H1487" s="31"/>
      <c r="I1487" s="19">
        <f t="shared" si="214"/>
        <v>0</v>
      </c>
      <c r="J1487" s="20">
        <f t="shared" si="220"/>
        <v>0</v>
      </c>
      <c r="K1487" s="30"/>
      <c r="L1487" s="32"/>
      <c r="M1487" s="33"/>
      <c r="N1487" s="55" t="str">
        <f t="shared" si="222"/>
        <v/>
      </c>
      <c r="O1487" s="34"/>
      <c r="P1487" s="35"/>
      <c r="Q1487" s="36"/>
      <c r="R1487" s="37"/>
      <c r="S1487" s="37"/>
      <c r="T1487" s="21">
        <f t="shared" si="215"/>
        <v>0</v>
      </c>
      <c r="U1487" s="22">
        <f t="shared" si="221"/>
        <v>0</v>
      </c>
      <c r="V1487" s="117"/>
      <c r="W1487" s="118"/>
      <c r="X1487" s="23">
        <f t="shared" si="216"/>
        <v>0</v>
      </c>
      <c r="Y1487" s="24" t="e">
        <f t="shared" si="217"/>
        <v>#DIV/0!</v>
      </c>
      <c r="Z1487" s="25" t="str">
        <f t="shared" si="218"/>
        <v/>
      </c>
      <c r="AA1487" s="25" t="str">
        <f t="shared" ca="1" si="219"/>
        <v/>
      </c>
      <c r="AB1487" s="52"/>
    </row>
    <row r="1488" spans="1:28" x14ac:dyDescent="0.25">
      <c r="A1488" s="12">
        <v>1482</v>
      </c>
      <c r="B1488" s="26"/>
      <c r="C1488" s="27"/>
      <c r="D1488" s="28"/>
      <c r="E1488" s="29"/>
      <c r="F1488" s="30"/>
      <c r="G1488" s="31"/>
      <c r="H1488" s="31"/>
      <c r="I1488" s="19">
        <f t="shared" si="214"/>
        <v>0</v>
      </c>
      <c r="J1488" s="20">
        <f t="shared" si="220"/>
        <v>0</v>
      </c>
      <c r="K1488" s="30"/>
      <c r="L1488" s="32"/>
      <c r="M1488" s="33"/>
      <c r="N1488" s="55" t="str">
        <f t="shared" si="222"/>
        <v/>
      </c>
      <c r="O1488" s="34"/>
      <c r="P1488" s="35"/>
      <c r="Q1488" s="36"/>
      <c r="R1488" s="37"/>
      <c r="S1488" s="37"/>
      <c r="T1488" s="21">
        <f t="shared" si="215"/>
        <v>0</v>
      </c>
      <c r="U1488" s="22">
        <f t="shared" si="221"/>
        <v>0</v>
      </c>
      <c r="V1488" s="117"/>
      <c r="W1488" s="118"/>
      <c r="X1488" s="23">
        <f t="shared" si="216"/>
        <v>0</v>
      </c>
      <c r="Y1488" s="24" t="e">
        <f t="shared" si="217"/>
        <v>#DIV/0!</v>
      </c>
      <c r="Z1488" s="25" t="str">
        <f t="shared" si="218"/>
        <v/>
      </c>
      <c r="AA1488" s="25" t="str">
        <f t="shared" ca="1" si="219"/>
        <v/>
      </c>
      <c r="AB1488" s="52"/>
    </row>
    <row r="1489" spans="1:28" x14ac:dyDescent="0.25">
      <c r="A1489" s="12">
        <v>1483</v>
      </c>
      <c r="B1489" s="26"/>
      <c r="C1489" s="27"/>
      <c r="D1489" s="28"/>
      <c r="E1489" s="29"/>
      <c r="F1489" s="30"/>
      <c r="G1489" s="31"/>
      <c r="H1489" s="31"/>
      <c r="I1489" s="19">
        <f t="shared" si="214"/>
        <v>0</v>
      </c>
      <c r="J1489" s="20">
        <f t="shared" si="220"/>
        <v>0</v>
      </c>
      <c r="K1489" s="30"/>
      <c r="L1489" s="32"/>
      <c r="M1489" s="33"/>
      <c r="N1489" s="55" t="str">
        <f t="shared" si="222"/>
        <v/>
      </c>
      <c r="O1489" s="34"/>
      <c r="P1489" s="35"/>
      <c r="Q1489" s="36"/>
      <c r="R1489" s="37"/>
      <c r="S1489" s="37"/>
      <c r="T1489" s="21">
        <f t="shared" si="215"/>
        <v>0</v>
      </c>
      <c r="U1489" s="22">
        <f t="shared" si="221"/>
        <v>0</v>
      </c>
      <c r="V1489" s="117"/>
      <c r="W1489" s="118"/>
      <c r="X1489" s="23">
        <f t="shared" si="216"/>
        <v>0</v>
      </c>
      <c r="Y1489" s="24" t="e">
        <f t="shared" si="217"/>
        <v>#DIV/0!</v>
      </c>
      <c r="Z1489" s="25" t="str">
        <f t="shared" si="218"/>
        <v/>
      </c>
      <c r="AA1489" s="25" t="str">
        <f t="shared" ca="1" si="219"/>
        <v/>
      </c>
      <c r="AB1489" s="52"/>
    </row>
    <row r="1490" spans="1:28" x14ac:dyDescent="0.25">
      <c r="A1490" s="12">
        <v>1484</v>
      </c>
      <c r="B1490" s="26"/>
      <c r="C1490" s="27"/>
      <c r="D1490" s="28"/>
      <c r="E1490" s="29"/>
      <c r="F1490" s="30"/>
      <c r="G1490" s="31"/>
      <c r="H1490" s="31"/>
      <c r="I1490" s="19">
        <f t="shared" si="214"/>
        <v>0</v>
      </c>
      <c r="J1490" s="20">
        <f t="shared" si="220"/>
        <v>0</v>
      </c>
      <c r="K1490" s="30"/>
      <c r="L1490" s="32"/>
      <c r="M1490" s="33"/>
      <c r="N1490" s="55" t="str">
        <f t="shared" si="222"/>
        <v/>
      </c>
      <c r="O1490" s="34"/>
      <c r="P1490" s="35"/>
      <c r="Q1490" s="36"/>
      <c r="R1490" s="37"/>
      <c r="S1490" s="37"/>
      <c r="T1490" s="21">
        <f t="shared" si="215"/>
        <v>0</v>
      </c>
      <c r="U1490" s="22">
        <f t="shared" si="221"/>
        <v>0</v>
      </c>
      <c r="V1490" s="117"/>
      <c r="W1490" s="118"/>
      <c r="X1490" s="23">
        <f t="shared" si="216"/>
        <v>0</v>
      </c>
      <c r="Y1490" s="24" t="e">
        <f t="shared" si="217"/>
        <v>#DIV/0!</v>
      </c>
      <c r="Z1490" s="25" t="str">
        <f t="shared" si="218"/>
        <v/>
      </c>
      <c r="AA1490" s="25" t="str">
        <f t="shared" ca="1" si="219"/>
        <v/>
      </c>
      <c r="AB1490" s="52"/>
    </row>
    <row r="1491" spans="1:28" x14ac:dyDescent="0.25">
      <c r="A1491" s="12">
        <v>1485</v>
      </c>
      <c r="B1491" s="26"/>
      <c r="C1491" s="27"/>
      <c r="D1491" s="28"/>
      <c r="E1491" s="29"/>
      <c r="F1491" s="30"/>
      <c r="G1491" s="31"/>
      <c r="H1491" s="31"/>
      <c r="I1491" s="19">
        <f t="shared" si="214"/>
        <v>0</v>
      </c>
      <c r="J1491" s="20">
        <f t="shared" si="220"/>
        <v>0</v>
      </c>
      <c r="K1491" s="30"/>
      <c r="L1491" s="32"/>
      <c r="M1491" s="33"/>
      <c r="N1491" s="55" t="str">
        <f t="shared" si="222"/>
        <v/>
      </c>
      <c r="O1491" s="34"/>
      <c r="P1491" s="35"/>
      <c r="Q1491" s="36"/>
      <c r="R1491" s="37"/>
      <c r="S1491" s="37"/>
      <c r="T1491" s="21">
        <f t="shared" si="215"/>
        <v>0</v>
      </c>
      <c r="U1491" s="22">
        <f t="shared" si="221"/>
        <v>0</v>
      </c>
      <c r="V1491" s="117"/>
      <c r="W1491" s="118"/>
      <c r="X1491" s="23">
        <f t="shared" si="216"/>
        <v>0</v>
      </c>
      <c r="Y1491" s="24" t="e">
        <f t="shared" si="217"/>
        <v>#DIV/0!</v>
      </c>
      <c r="Z1491" s="25" t="str">
        <f t="shared" si="218"/>
        <v/>
      </c>
      <c r="AA1491" s="25" t="str">
        <f t="shared" ca="1" si="219"/>
        <v/>
      </c>
      <c r="AB1491" s="52"/>
    </row>
    <row r="1492" spans="1:28" x14ac:dyDescent="0.25">
      <c r="A1492" s="12">
        <v>1486</v>
      </c>
      <c r="B1492" s="26"/>
      <c r="C1492" s="27"/>
      <c r="D1492" s="28"/>
      <c r="E1492" s="29"/>
      <c r="F1492" s="30"/>
      <c r="G1492" s="31"/>
      <c r="H1492" s="31"/>
      <c r="I1492" s="19">
        <f t="shared" si="214"/>
        <v>0</v>
      </c>
      <c r="J1492" s="20">
        <f t="shared" si="220"/>
        <v>0</v>
      </c>
      <c r="K1492" s="30"/>
      <c r="L1492" s="32"/>
      <c r="M1492" s="33"/>
      <c r="N1492" s="55" t="str">
        <f t="shared" si="222"/>
        <v/>
      </c>
      <c r="O1492" s="34"/>
      <c r="P1492" s="35"/>
      <c r="Q1492" s="36"/>
      <c r="R1492" s="37"/>
      <c r="S1492" s="37"/>
      <c r="T1492" s="21">
        <f t="shared" si="215"/>
        <v>0</v>
      </c>
      <c r="U1492" s="22">
        <f t="shared" si="221"/>
        <v>0</v>
      </c>
      <c r="V1492" s="117"/>
      <c r="W1492" s="118"/>
      <c r="X1492" s="23">
        <f t="shared" si="216"/>
        <v>0</v>
      </c>
      <c r="Y1492" s="24" t="e">
        <f t="shared" si="217"/>
        <v>#DIV/0!</v>
      </c>
      <c r="Z1492" s="25" t="str">
        <f t="shared" si="218"/>
        <v/>
      </c>
      <c r="AA1492" s="25" t="str">
        <f t="shared" ca="1" si="219"/>
        <v/>
      </c>
      <c r="AB1492" s="52"/>
    </row>
    <row r="1493" spans="1:28" x14ac:dyDescent="0.25">
      <c r="A1493" s="12">
        <v>1487</v>
      </c>
      <c r="B1493" s="26"/>
      <c r="C1493" s="27"/>
      <c r="D1493" s="28"/>
      <c r="E1493" s="29"/>
      <c r="F1493" s="30"/>
      <c r="G1493" s="31"/>
      <c r="H1493" s="31"/>
      <c r="I1493" s="19">
        <f t="shared" si="214"/>
        <v>0</v>
      </c>
      <c r="J1493" s="20">
        <f t="shared" si="220"/>
        <v>0</v>
      </c>
      <c r="K1493" s="30"/>
      <c r="L1493" s="32"/>
      <c r="M1493" s="33"/>
      <c r="N1493" s="55" t="str">
        <f t="shared" si="222"/>
        <v/>
      </c>
      <c r="O1493" s="34"/>
      <c r="P1493" s="35"/>
      <c r="Q1493" s="36"/>
      <c r="R1493" s="37"/>
      <c r="S1493" s="37"/>
      <c r="T1493" s="21">
        <f t="shared" si="215"/>
        <v>0</v>
      </c>
      <c r="U1493" s="22">
        <f t="shared" si="221"/>
        <v>0</v>
      </c>
      <c r="V1493" s="117"/>
      <c r="W1493" s="118"/>
      <c r="X1493" s="23">
        <f t="shared" si="216"/>
        <v>0</v>
      </c>
      <c r="Y1493" s="24" t="e">
        <f t="shared" si="217"/>
        <v>#DIV/0!</v>
      </c>
      <c r="Z1493" s="25" t="str">
        <f t="shared" si="218"/>
        <v/>
      </c>
      <c r="AA1493" s="25" t="str">
        <f t="shared" ca="1" si="219"/>
        <v/>
      </c>
      <c r="AB1493" s="52"/>
    </row>
    <row r="1494" spans="1:28" x14ac:dyDescent="0.25">
      <c r="A1494" s="12">
        <v>1488</v>
      </c>
      <c r="B1494" s="26"/>
      <c r="C1494" s="27"/>
      <c r="D1494" s="28"/>
      <c r="E1494" s="29"/>
      <c r="F1494" s="30"/>
      <c r="G1494" s="31"/>
      <c r="H1494" s="31"/>
      <c r="I1494" s="19">
        <f t="shared" si="214"/>
        <v>0</v>
      </c>
      <c r="J1494" s="20">
        <f t="shared" si="220"/>
        <v>0</v>
      </c>
      <c r="K1494" s="30"/>
      <c r="L1494" s="32"/>
      <c r="M1494" s="33"/>
      <c r="N1494" s="55" t="str">
        <f t="shared" si="222"/>
        <v/>
      </c>
      <c r="O1494" s="34"/>
      <c r="P1494" s="35"/>
      <c r="Q1494" s="36"/>
      <c r="R1494" s="37"/>
      <c r="S1494" s="37"/>
      <c r="T1494" s="21">
        <f t="shared" si="215"/>
        <v>0</v>
      </c>
      <c r="U1494" s="22">
        <f t="shared" si="221"/>
        <v>0</v>
      </c>
      <c r="V1494" s="117"/>
      <c r="W1494" s="118"/>
      <c r="X1494" s="23">
        <f t="shared" si="216"/>
        <v>0</v>
      </c>
      <c r="Y1494" s="24" t="e">
        <f t="shared" si="217"/>
        <v>#DIV/0!</v>
      </c>
      <c r="Z1494" s="25" t="str">
        <f t="shared" si="218"/>
        <v/>
      </c>
      <c r="AA1494" s="25" t="str">
        <f t="shared" ca="1" si="219"/>
        <v/>
      </c>
      <c r="AB1494" s="52"/>
    </row>
    <row r="1495" spans="1:28" x14ac:dyDescent="0.25">
      <c r="A1495" s="12">
        <v>1489</v>
      </c>
      <c r="B1495" s="26"/>
      <c r="C1495" s="27"/>
      <c r="D1495" s="28"/>
      <c r="E1495" s="29"/>
      <c r="F1495" s="30"/>
      <c r="G1495" s="31"/>
      <c r="H1495" s="31"/>
      <c r="I1495" s="19">
        <f t="shared" si="214"/>
        <v>0</v>
      </c>
      <c r="J1495" s="20">
        <f t="shared" si="220"/>
        <v>0</v>
      </c>
      <c r="K1495" s="30"/>
      <c r="L1495" s="32"/>
      <c r="M1495" s="33"/>
      <c r="N1495" s="55" t="str">
        <f t="shared" si="222"/>
        <v/>
      </c>
      <c r="O1495" s="34"/>
      <c r="P1495" s="35"/>
      <c r="Q1495" s="36"/>
      <c r="R1495" s="37"/>
      <c r="S1495" s="37"/>
      <c r="T1495" s="21">
        <f t="shared" si="215"/>
        <v>0</v>
      </c>
      <c r="U1495" s="22">
        <f t="shared" si="221"/>
        <v>0</v>
      </c>
      <c r="V1495" s="117"/>
      <c r="W1495" s="118"/>
      <c r="X1495" s="23">
        <f t="shared" si="216"/>
        <v>0</v>
      </c>
      <c r="Y1495" s="24" t="e">
        <f t="shared" si="217"/>
        <v>#DIV/0!</v>
      </c>
      <c r="Z1495" s="25" t="str">
        <f t="shared" si="218"/>
        <v/>
      </c>
      <c r="AA1495" s="25" t="str">
        <f t="shared" ca="1" si="219"/>
        <v/>
      </c>
      <c r="AB1495" s="52"/>
    </row>
    <row r="1496" spans="1:28" x14ac:dyDescent="0.25">
      <c r="A1496" s="12">
        <v>1490</v>
      </c>
      <c r="B1496" s="26"/>
      <c r="C1496" s="27"/>
      <c r="D1496" s="28"/>
      <c r="E1496" s="29"/>
      <c r="F1496" s="30"/>
      <c r="G1496" s="31"/>
      <c r="H1496" s="31"/>
      <c r="I1496" s="19">
        <f t="shared" si="214"/>
        <v>0</v>
      </c>
      <c r="J1496" s="20">
        <f t="shared" si="220"/>
        <v>0</v>
      </c>
      <c r="K1496" s="30"/>
      <c r="L1496" s="32"/>
      <c r="M1496" s="33"/>
      <c r="N1496" s="55" t="str">
        <f t="shared" si="222"/>
        <v/>
      </c>
      <c r="O1496" s="34"/>
      <c r="P1496" s="35"/>
      <c r="Q1496" s="36"/>
      <c r="R1496" s="37"/>
      <c r="S1496" s="37"/>
      <c r="T1496" s="21">
        <f t="shared" si="215"/>
        <v>0</v>
      </c>
      <c r="U1496" s="22">
        <f t="shared" si="221"/>
        <v>0</v>
      </c>
      <c r="V1496" s="117"/>
      <c r="W1496" s="118"/>
      <c r="X1496" s="23">
        <f t="shared" si="216"/>
        <v>0</v>
      </c>
      <c r="Y1496" s="24" t="e">
        <f t="shared" si="217"/>
        <v>#DIV/0!</v>
      </c>
      <c r="Z1496" s="25" t="str">
        <f t="shared" si="218"/>
        <v/>
      </c>
      <c r="AA1496" s="25" t="str">
        <f t="shared" ca="1" si="219"/>
        <v/>
      </c>
      <c r="AB1496" s="52"/>
    </row>
    <row r="1497" spans="1:28" x14ac:dyDescent="0.25">
      <c r="A1497" s="12">
        <v>1491</v>
      </c>
      <c r="B1497" s="26"/>
      <c r="C1497" s="27"/>
      <c r="D1497" s="28"/>
      <c r="E1497" s="29"/>
      <c r="F1497" s="30"/>
      <c r="G1497" s="31"/>
      <c r="H1497" s="31"/>
      <c r="I1497" s="19">
        <f t="shared" si="214"/>
        <v>0</v>
      </c>
      <c r="J1497" s="20">
        <f t="shared" si="220"/>
        <v>0</v>
      </c>
      <c r="K1497" s="30"/>
      <c r="L1497" s="32"/>
      <c r="M1497" s="33"/>
      <c r="N1497" s="55" t="str">
        <f t="shared" si="222"/>
        <v/>
      </c>
      <c r="O1497" s="34"/>
      <c r="P1497" s="35"/>
      <c r="Q1497" s="36"/>
      <c r="R1497" s="37"/>
      <c r="S1497" s="37"/>
      <c r="T1497" s="21">
        <f t="shared" si="215"/>
        <v>0</v>
      </c>
      <c r="U1497" s="22">
        <f t="shared" si="221"/>
        <v>0</v>
      </c>
      <c r="V1497" s="117"/>
      <c r="W1497" s="118"/>
      <c r="X1497" s="23">
        <f t="shared" si="216"/>
        <v>0</v>
      </c>
      <c r="Y1497" s="24" t="e">
        <f t="shared" si="217"/>
        <v>#DIV/0!</v>
      </c>
      <c r="Z1497" s="25" t="str">
        <f t="shared" si="218"/>
        <v/>
      </c>
      <c r="AA1497" s="25" t="str">
        <f t="shared" ca="1" si="219"/>
        <v/>
      </c>
      <c r="AB1497" s="52"/>
    </row>
    <row r="1498" spans="1:28" x14ac:dyDescent="0.25">
      <c r="A1498" s="12">
        <v>1492</v>
      </c>
      <c r="B1498" s="26"/>
      <c r="C1498" s="27"/>
      <c r="D1498" s="28"/>
      <c r="E1498" s="29"/>
      <c r="F1498" s="30"/>
      <c r="G1498" s="31"/>
      <c r="H1498" s="31"/>
      <c r="I1498" s="19">
        <f t="shared" si="214"/>
        <v>0</v>
      </c>
      <c r="J1498" s="20">
        <f t="shared" si="220"/>
        <v>0</v>
      </c>
      <c r="K1498" s="30"/>
      <c r="L1498" s="32"/>
      <c r="M1498" s="33"/>
      <c r="N1498" s="55" t="str">
        <f t="shared" si="222"/>
        <v/>
      </c>
      <c r="O1498" s="34"/>
      <c r="P1498" s="35"/>
      <c r="Q1498" s="36"/>
      <c r="R1498" s="37"/>
      <c r="S1498" s="37"/>
      <c r="T1498" s="21">
        <f t="shared" si="215"/>
        <v>0</v>
      </c>
      <c r="U1498" s="22">
        <f t="shared" si="221"/>
        <v>0</v>
      </c>
      <c r="V1498" s="117"/>
      <c r="W1498" s="118"/>
      <c r="X1498" s="23">
        <f t="shared" si="216"/>
        <v>0</v>
      </c>
      <c r="Y1498" s="24" t="e">
        <f t="shared" si="217"/>
        <v>#DIV/0!</v>
      </c>
      <c r="Z1498" s="25" t="str">
        <f t="shared" si="218"/>
        <v/>
      </c>
      <c r="AA1498" s="25" t="str">
        <f t="shared" ca="1" si="219"/>
        <v/>
      </c>
      <c r="AB1498" s="52"/>
    </row>
    <row r="1499" spans="1:28" x14ac:dyDescent="0.25">
      <c r="A1499" s="12">
        <v>1493</v>
      </c>
      <c r="B1499" s="26"/>
      <c r="C1499" s="27"/>
      <c r="D1499" s="28"/>
      <c r="E1499" s="29"/>
      <c r="F1499" s="30"/>
      <c r="G1499" s="31"/>
      <c r="H1499" s="31"/>
      <c r="I1499" s="19">
        <f t="shared" si="214"/>
        <v>0</v>
      </c>
      <c r="J1499" s="20">
        <f t="shared" si="220"/>
        <v>0</v>
      </c>
      <c r="K1499" s="30"/>
      <c r="L1499" s="32"/>
      <c r="M1499" s="33"/>
      <c r="N1499" s="55" t="str">
        <f t="shared" si="222"/>
        <v/>
      </c>
      <c r="O1499" s="34"/>
      <c r="P1499" s="35"/>
      <c r="Q1499" s="36"/>
      <c r="R1499" s="37"/>
      <c r="S1499" s="37"/>
      <c r="T1499" s="21">
        <f t="shared" si="215"/>
        <v>0</v>
      </c>
      <c r="U1499" s="22">
        <f t="shared" si="221"/>
        <v>0</v>
      </c>
      <c r="V1499" s="117"/>
      <c r="W1499" s="118"/>
      <c r="X1499" s="23">
        <f t="shared" si="216"/>
        <v>0</v>
      </c>
      <c r="Y1499" s="24" t="e">
        <f t="shared" si="217"/>
        <v>#DIV/0!</v>
      </c>
      <c r="Z1499" s="25" t="str">
        <f t="shared" si="218"/>
        <v/>
      </c>
      <c r="AA1499" s="25" t="str">
        <f t="shared" ca="1" si="219"/>
        <v/>
      </c>
      <c r="AB1499" s="52"/>
    </row>
    <row r="1500" spans="1:28" x14ac:dyDescent="0.25">
      <c r="A1500" s="12">
        <v>1494</v>
      </c>
      <c r="B1500" s="26"/>
      <c r="C1500" s="27"/>
      <c r="D1500" s="28"/>
      <c r="E1500" s="29"/>
      <c r="F1500" s="30"/>
      <c r="G1500" s="31"/>
      <c r="H1500" s="31"/>
      <c r="I1500" s="19">
        <f t="shared" si="214"/>
        <v>0</v>
      </c>
      <c r="J1500" s="20">
        <f t="shared" si="220"/>
        <v>0</v>
      </c>
      <c r="K1500" s="30"/>
      <c r="L1500" s="32"/>
      <c r="M1500" s="33"/>
      <c r="N1500" s="55" t="str">
        <f t="shared" si="222"/>
        <v/>
      </c>
      <c r="O1500" s="34"/>
      <c r="P1500" s="35"/>
      <c r="Q1500" s="36"/>
      <c r="R1500" s="37"/>
      <c r="S1500" s="37"/>
      <c r="T1500" s="21">
        <f t="shared" si="215"/>
        <v>0</v>
      </c>
      <c r="U1500" s="22">
        <f t="shared" si="221"/>
        <v>0</v>
      </c>
      <c r="V1500" s="117"/>
      <c r="W1500" s="118"/>
      <c r="X1500" s="23">
        <f t="shared" si="216"/>
        <v>0</v>
      </c>
      <c r="Y1500" s="24" t="e">
        <f t="shared" si="217"/>
        <v>#DIV/0!</v>
      </c>
      <c r="Z1500" s="25" t="str">
        <f t="shared" si="218"/>
        <v/>
      </c>
      <c r="AA1500" s="25" t="str">
        <f t="shared" ca="1" si="219"/>
        <v/>
      </c>
      <c r="AB1500" s="52"/>
    </row>
    <row r="1501" spans="1:28" x14ac:dyDescent="0.25">
      <c r="A1501" s="12">
        <v>1495</v>
      </c>
      <c r="B1501" s="26"/>
      <c r="C1501" s="27"/>
      <c r="D1501" s="28"/>
      <c r="E1501" s="29"/>
      <c r="F1501" s="30"/>
      <c r="G1501" s="31"/>
      <c r="H1501" s="31"/>
      <c r="I1501" s="19">
        <f t="shared" si="214"/>
        <v>0</v>
      </c>
      <c r="J1501" s="20">
        <f t="shared" si="220"/>
        <v>0</v>
      </c>
      <c r="K1501" s="30"/>
      <c r="L1501" s="32"/>
      <c r="M1501" s="33"/>
      <c r="N1501" s="55" t="str">
        <f t="shared" si="222"/>
        <v/>
      </c>
      <c r="O1501" s="34"/>
      <c r="P1501" s="35"/>
      <c r="Q1501" s="36"/>
      <c r="R1501" s="37"/>
      <c r="S1501" s="37"/>
      <c r="T1501" s="21">
        <f t="shared" si="215"/>
        <v>0</v>
      </c>
      <c r="U1501" s="22">
        <f t="shared" si="221"/>
        <v>0</v>
      </c>
      <c r="V1501" s="117"/>
      <c r="W1501" s="118"/>
      <c r="X1501" s="23">
        <f t="shared" si="216"/>
        <v>0</v>
      </c>
      <c r="Y1501" s="24" t="e">
        <f t="shared" si="217"/>
        <v>#DIV/0!</v>
      </c>
      <c r="Z1501" s="25" t="str">
        <f t="shared" si="218"/>
        <v/>
      </c>
      <c r="AA1501" s="25" t="str">
        <f t="shared" ca="1" si="219"/>
        <v/>
      </c>
      <c r="AB1501" s="52"/>
    </row>
    <row r="1502" spans="1:28" x14ac:dyDescent="0.25">
      <c r="A1502" s="12">
        <v>1496</v>
      </c>
      <c r="B1502" s="26"/>
      <c r="C1502" s="27"/>
      <c r="D1502" s="28"/>
      <c r="E1502" s="29"/>
      <c r="F1502" s="30"/>
      <c r="G1502" s="31"/>
      <c r="H1502" s="31"/>
      <c r="I1502" s="19">
        <f t="shared" si="214"/>
        <v>0</v>
      </c>
      <c r="J1502" s="20">
        <f t="shared" si="220"/>
        <v>0</v>
      </c>
      <c r="K1502" s="30"/>
      <c r="L1502" s="32"/>
      <c r="M1502" s="33"/>
      <c r="N1502" s="55" t="str">
        <f t="shared" si="222"/>
        <v/>
      </c>
      <c r="O1502" s="34"/>
      <c r="P1502" s="35"/>
      <c r="Q1502" s="36"/>
      <c r="R1502" s="37"/>
      <c r="S1502" s="37"/>
      <c r="T1502" s="21">
        <f t="shared" si="215"/>
        <v>0</v>
      </c>
      <c r="U1502" s="22">
        <f t="shared" si="221"/>
        <v>0</v>
      </c>
      <c r="V1502" s="117"/>
      <c r="W1502" s="118"/>
      <c r="X1502" s="23">
        <f t="shared" si="216"/>
        <v>0</v>
      </c>
      <c r="Y1502" s="24" t="e">
        <f t="shared" si="217"/>
        <v>#DIV/0!</v>
      </c>
      <c r="Z1502" s="25" t="str">
        <f t="shared" si="218"/>
        <v/>
      </c>
      <c r="AA1502" s="25" t="str">
        <f t="shared" ca="1" si="219"/>
        <v/>
      </c>
      <c r="AB1502" s="52"/>
    </row>
    <row r="1503" spans="1:28" x14ac:dyDescent="0.25">
      <c r="A1503" s="12">
        <v>1497</v>
      </c>
      <c r="B1503" s="26"/>
      <c r="C1503" s="27"/>
      <c r="D1503" s="28"/>
      <c r="E1503" s="29"/>
      <c r="F1503" s="30"/>
      <c r="G1503" s="31"/>
      <c r="H1503" s="31"/>
      <c r="I1503" s="19">
        <f t="shared" si="214"/>
        <v>0</v>
      </c>
      <c r="J1503" s="20">
        <f t="shared" si="220"/>
        <v>0</v>
      </c>
      <c r="K1503" s="30"/>
      <c r="L1503" s="32"/>
      <c r="M1503" s="33"/>
      <c r="N1503" s="55" t="str">
        <f t="shared" si="222"/>
        <v/>
      </c>
      <c r="O1503" s="34"/>
      <c r="P1503" s="35"/>
      <c r="Q1503" s="36"/>
      <c r="R1503" s="37"/>
      <c r="S1503" s="37"/>
      <c r="T1503" s="21">
        <f t="shared" si="215"/>
        <v>0</v>
      </c>
      <c r="U1503" s="22">
        <f t="shared" si="221"/>
        <v>0</v>
      </c>
      <c r="V1503" s="117"/>
      <c r="W1503" s="118"/>
      <c r="X1503" s="23">
        <f t="shared" si="216"/>
        <v>0</v>
      </c>
      <c r="Y1503" s="24" t="e">
        <f t="shared" si="217"/>
        <v>#DIV/0!</v>
      </c>
      <c r="Z1503" s="25" t="str">
        <f t="shared" si="218"/>
        <v/>
      </c>
      <c r="AA1503" s="25" t="str">
        <f t="shared" ca="1" si="219"/>
        <v/>
      </c>
      <c r="AB1503" s="52"/>
    </row>
    <row r="1504" spans="1:28" x14ac:dyDescent="0.25">
      <c r="A1504" s="12">
        <v>1498</v>
      </c>
      <c r="B1504" s="26"/>
      <c r="C1504" s="27"/>
      <c r="D1504" s="28"/>
      <c r="E1504" s="29"/>
      <c r="F1504" s="30"/>
      <c r="G1504" s="31"/>
      <c r="H1504" s="31"/>
      <c r="I1504" s="19">
        <f t="shared" si="214"/>
        <v>0</v>
      </c>
      <c r="J1504" s="20">
        <f t="shared" si="220"/>
        <v>0</v>
      </c>
      <c r="K1504" s="30"/>
      <c r="L1504" s="32"/>
      <c r="M1504" s="33"/>
      <c r="N1504" s="55" t="str">
        <f t="shared" si="222"/>
        <v/>
      </c>
      <c r="O1504" s="34"/>
      <c r="P1504" s="35"/>
      <c r="Q1504" s="36"/>
      <c r="R1504" s="37"/>
      <c r="S1504" s="37"/>
      <c r="T1504" s="21">
        <f t="shared" si="215"/>
        <v>0</v>
      </c>
      <c r="U1504" s="22">
        <f t="shared" si="221"/>
        <v>0</v>
      </c>
      <c r="V1504" s="117"/>
      <c r="W1504" s="118"/>
      <c r="X1504" s="23">
        <f t="shared" si="216"/>
        <v>0</v>
      </c>
      <c r="Y1504" s="24" t="e">
        <f t="shared" si="217"/>
        <v>#DIV/0!</v>
      </c>
      <c r="Z1504" s="25" t="str">
        <f t="shared" si="218"/>
        <v/>
      </c>
      <c r="AA1504" s="25" t="str">
        <f t="shared" ca="1" si="219"/>
        <v/>
      </c>
      <c r="AB1504" s="52"/>
    </row>
    <row r="1505" spans="1:28" x14ac:dyDescent="0.25">
      <c r="A1505" s="12">
        <v>1499</v>
      </c>
      <c r="B1505" s="26"/>
      <c r="C1505" s="27"/>
      <c r="D1505" s="28"/>
      <c r="E1505" s="29"/>
      <c r="F1505" s="30"/>
      <c r="G1505" s="31"/>
      <c r="H1505" s="31"/>
      <c r="I1505" s="19">
        <f t="shared" si="214"/>
        <v>0</v>
      </c>
      <c r="J1505" s="20">
        <f t="shared" si="220"/>
        <v>0</v>
      </c>
      <c r="K1505" s="30"/>
      <c r="L1505" s="32"/>
      <c r="M1505" s="33"/>
      <c r="N1505" s="55" t="str">
        <f t="shared" si="222"/>
        <v/>
      </c>
      <c r="O1505" s="34"/>
      <c r="P1505" s="35"/>
      <c r="Q1505" s="36"/>
      <c r="R1505" s="37"/>
      <c r="S1505" s="37"/>
      <c r="T1505" s="21">
        <f t="shared" si="215"/>
        <v>0</v>
      </c>
      <c r="U1505" s="22">
        <f t="shared" si="221"/>
        <v>0</v>
      </c>
      <c r="V1505" s="117"/>
      <c r="W1505" s="118"/>
      <c r="X1505" s="23">
        <f t="shared" si="216"/>
        <v>0</v>
      </c>
      <c r="Y1505" s="24" t="e">
        <f t="shared" si="217"/>
        <v>#DIV/0!</v>
      </c>
      <c r="Z1505" s="25" t="str">
        <f t="shared" si="218"/>
        <v/>
      </c>
      <c r="AA1505" s="25" t="str">
        <f t="shared" ca="1" si="219"/>
        <v/>
      </c>
      <c r="AB1505" s="52"/>
    </row>
    <row r="1506" spans="1:28" x14ac:dyDescent="0.25">
      <c r="A1506" s="12">
        <v>1500</v>
      </c>
      <c r="B1506" s="26"/>
      <c r="C1506" s="27"/>
      <c r="D1506" s="28"/>
      <c r="E1506" s="29"/>
      <c r="F1506" s="30"/>
      <c r="G1506" s="31"/>
      <c r="H1506" s="31"/>
      <c r="I1506" s="19">
        <f t="shared" si="214"/>
        <v>0</v>
      </c>
      <c r="J1506" s="20">
        <f t="shared" si="220"/>
        <v>0</v>
      </c>
      <c r="K1506" s="30"/>
      <c r="L1506" s="32"/>
      <c r="M1506" s="33"/>
      <c r="N1506" s="55" t="str">
        <f t="shared" si="222"/>
        <v/>
      </c>
      <c r="O1506" s="34"/>
      <c r="P1506" s="35"/>
      <c r="Q1506" s="36"/>
      <c r="R1506" s="37"/>
      <c r="S1506" s="37"/>
      <c r="T1506" s="21">
        <f t="shared" si="215"/>
        <v>0</v>
      </c>
      <c r="U1506" s="22">
        <f t="shared" si="221"/>
        <v>0</v>
      </c>
      <c r="V1506" s="117"/>
      <c r="W1506" s="118"/>
      <c r="X1506" s="23">
        <f t="shared" si="216"/>
        <v>0</v>
      </c>
      <c r="Y1506" s="24" t="e">
        <f t="shared" si="217"/>
        <v>#DIV/0!</v>
      </c>
      <c r="Z1506" s="25" t="str">
        <f t="shared" si="218"/>
        <v/>
      </c>
      <c r="AA1506" s="25" t="str">
        <f t="shared" ca="1" si="219"/>
        <v/>
      </c>
      <c r="AB1506" s="52"/>
    </row>
    <row r="1507" spans="1:28" x14ac:dyDescent="0.25">
      <c r="A1507" s="12">
        <v>1501</v>
      </c>
      <c r="B1507" s="26"/>
      <c r="C1507" s="27"/>
      <c r="D1507" s="28"/>
      <c r="E1507" s="29"/>
      <c r="F1507" s="30"/>
      <c r="G1507" s="31"/>
      <c r="H1507" s="31"/>
      <c r="I1507" s="19">
        <f t="shared" si="214"/>
        <v>0</v>
      </c>
      <c r="J1507" s="20">
        <f t="shared" si="220"/>
        <v>0</v>
      </c>
      <c r="K1507" s="30"/>
      <c r="L1507" s="32"/>
      <c r="M1507" s="33"/>
      <c r="N1507" s="55" t="str">
        <f t="shared" si="222"/>
        <v/>
      </c>
      <c r="O1507" s="34"/>
      <c r="P1507" s="35"/>
      <c r="Q1507" s="36"/>
      <c r="R1507" s="37"/>
      <c r="S1507" s="37"/>
      <c r="T1507" s="21">
        <f t="shared" si="215"/>
        <v>0</v>
      </c>
      <c r="U1507" s="22">
        <f t="shared" si="221"/>
        <v>0</v>
      </c>
      <c r="V1507" s="117"/>
      <c r="W1507" s="118"/>
      <c r="X1507" s="23">
        <f t="shared" si="216"/>
        <v>0</v>
      </c>
      <c r="Y1507" s="24" t="e">
        <f t="shared" si="217"/>
        <v>#DIV/0!</v>
      </c>
      <c r="Z1507" s="25" t="str">
        <f t="shared" si="218"/>
        <v/>
      </c>
      <c r="AA1507" s="25" t="str">
        <f t="shared" ca="1" si="219"/>
        <v/>
      </c>
      <c r="AB1507" s="52"/>
    </row>
    <row r="1508" spans="1:28" x14ac:dyDescent="0.25">
      <c r="A1508" s="12">
        <v>1502</v>
      </c>
      <c r="B1508" s="26"/>
      <c r="C1508" s="27"/>
      <c r="D1508" s="28"/>
      <c r="E1508" s="29"/>
      <c r="F1508" s="30"/>
      <c r="G1508" s="31"/>
      <c r="H1508" s="31"/>
      <c r="I1508" s="19">
        <f t="shared" si="214"/>
        <v>0</v>
      </c>
      <c r="J1508" s="20">
        <f t="shared" si="220"/>
        <v>0</v>
      </c>
      <c r="K1508" s="30"/>
      <c r="L1508" s="32"/>
      <c r="M1508" s="33"/>
      <c r="N1508" s="55" t="str">
        <f t="shared" si="222"/>
        <v/>
      </c>
      <c r="O1508" s="34"/>
      <c r="P1508" s="35"/>
      <c r="Q1508" s="36"/>
      <c r="R1508" s="37"/>
      <c r="S1508" s="37"/>
      <c r="T1508" s="21">
        <f t="shared" si="215"/>
        <v>0</v>
      </c>
      <c r="U1508" s="22">
        <f t="shared" si="221"/>
        <v>0</v>
      </c>
      <c r="V1508" s="117"/>
      <c r="W1508" s="118"/>
      <c r="X1508" s="23">
        <f t="shared" si="216"/>
        <v>0</v>
      </c>
      <c r="Y1508" s="24" t="e">
        <f t="shared" si="217"/>
        <v>#DIV/0!</v>
      </c>
      <c r="Z1508" s="25" t="str">
        <f t="shared" si="218"/>
        <v/>
      </c>
      <c r="AA1508" s="25" t="str">
        <f t="shared" ca="1" si="219"/>
        <v/>
      </c>
      <c r="AB1508" s="52"/>
    </row>
    <row r="1509" spans="1:28" x14ac:dyDescent="0.25">
      <c r="A1509" s="12">
        <v>1503</v>
      </c>
      <c r="B1509" s="26"/>
      <c r="C1509" s="27"/>
      <c r="D1509" s="28"/>
      <c r="E1509" s="29"/>
      <c r="F1509" s="30"/>
      <c r="G1509" s="31"/>
      <c r="H1509" s="31"/>
      <c r="I1509" s="19">
        <f t="shared" si="214"/>
        <v>0</v>
      </c>
      <c r="J1509" s="20">
        <f t="shared" si="220"/>
        <v>0</v>
      </c>
      <c r="K1509" s="30"/>
      <c r="L1509" s="32"/>
      <c r="M1509" s="33"/>
      <c r="N1509" s="55" t="str">
        <f t="shared" si="222"/>
        <v/>
      </c>
      <c r="O1509" s="34"/>
      <c r="P1509" s="35"/>
      <c r="Q1509" s="36"/>
      <c r="R1509" s="37"/>
      <c r="S1509" s="37"/>
      <c r="T1509" s="21">
        <f t="shared" si="215"/>
        <v>0</v>
      </c>
      <c r="U1509" s="22">
        <f t="shared" si="221"/>
        <v>0</v>
      </c>
      <c r="V1509" s="117"/>
      <c r="W1509" s="118"/>
      <c r="X1509" s="23">
        <f t="shared" si="216"/>
        <v>0</v>
      </c>
      <c r="Y1509" s="24" t="e">
        <f t="shared" si="217"/>
        <v>#DIV/0!</v>
      </c>
      <c r="Z1509" s="25" t="str">
        <f t="shared" si="218"/>
        <v/>
      </c>
      <c r="AA1509" s="25" t="str">
        <f t="shared" ca="1" si="219"/>
        <v/>
      </c>
      <c r="AB1509" s="52"/>
    </row>
    <row r="1510" spans="1:28" x14ac:dyDescent="0.25">
      <c r="A1510" s="12">
        <v>1504</v>
      </c>
      <c r="B1510" s="26"/>
      <c r="C1510" s="27"/>
      <c r="D1510" s="28"/>
      <c r="E1510" s="29"/>
      <c r="F1510" s="30"/>
      <c r="G1510" s="31"/>
      <c r="H1510" s="31"/>
      <c r="I1510" s="19">
        <f t="shared" si="214"/>
        <v>0</v>
      </c>
      <c r="J1510" s="20">
        <f t="shared" si="220"/>
        <v>0</v>
      </c>
      <c r="K1510" s="30"/>
      <c r="L1510" s="32"/>
      <c r="M1510" s="33"/>
      <c r="N1510" s="55" t="str">
        <f t="shared" si="222"/>
        <v/>
      </c>
      <c r="O1510" s="34"/>
      <c r="P1510" s="35"/>
      <c r="Q1510" s="36"/>
      <c r="R1510" s="37"/>
      <c r="S1510" s="37"/>
      <c r="T1510" s="21">
        <f t="shared" si="215"/>
        <v>0</v>
      </c>
      <c r="U1510" s="22">
        <f t="shared" si="221"/>
        <v>0</v>
      </c>
      <c r="V1510" s="117"/>
      <c r="W1510" s="118"/>
      <c r="X1510" s="23">
        <f t="shared" si="216"/>
        <v>0</v>
      </c>
      <c r="Y1510" s="24" t="e">
        <f t="shared" si="217"/>
        <v>#DIV/0!</v>
      </c>
      <c r="Z1510" s="25" t="str">
        <f t="shared" si="218"/>
        <v/>
      </c>
      <c r="AA1510" s="25" t="str">
        <f t="shared" ca="1" si="219"/>
        <v/>
      </c>
      <c r="AB1510" s="52"/>
    </row>
    <row r="1511" spans="1:28" x14ac:dyDescent="0.25">
      <c r="A1511" s="12">
        <v>1505</v>
      </c>
      <c r="B1511" s="26"/>
      <c r="C1511" s="27"/>
      <c r="D1511" s="28"/>
      <c r="E1511" s="29"/>
      <c r="F1511" s="30"/>
      <c r="G1511" s="31"/>
      <c r="H1511" s="31"/>
      <c r="I1511" s="19">
        <f t="shared" si="214"/>
        <v>0</v>
      </c>
      <c r="J1511" s="20">
        <f t="shared" si="220"/>
        <v>0</v>
      </c>
      <c r="K1511" s="30"/>
      <c r="L1511" s="32"/>
      <c r="M1511" s="33"/>
      <c r="N1511" s="55" t="str">
        <f t="shared" si="222"/>
        <v/>
      </c>
      <c r="O1511" s="34"/>
      <c r="P1511" s="35"/>
      <c r="Q1511" s="36"/>
      <c r="R1511" s="37"/>
      <c r="S1511" s="37"/>
      <c r="T1511" s="21">
        <f t="shared" si="215"/>
        <v>0</v>
      </c>
      <c r="U1511" s="22">
        <f t="shared" si="221"/>
        <v>0</v>
      </c>
      <c r="V1511" s="117"/>
      <c r="W1511" s="118"/>
      <c r="X1511" s="23">
        <f t="shared" si="216"/>
        <v>0</v>
      </c>
      <c r="Y1511" s="24" t="e">
        <f t="shared" si="217"/>
        <v>#DIV/0!</v>
      </c>
      <c r="Z1511" s="25" t="str">
        <f t="shared" si="218"/>
        <v/>
      </c>
      <c r="AA1511" s="25" t="str">
        <f t="shared" ca="1" si="219"/>
        <v/>
      </c>
      <c r="AB1511" s="52"/>
    </row>
    <row r="1512" spans="1:28" x14ac:dyDescent="0.25">
      <c r="A1512" s="12">
        <v>1506</v>
      </c>
      <c r="B1512" s="26"/>
      <c r="C1512" s="27"/>
      <c r="D1512" s="28"/>
      <c r="E1512" s="29"/>
      <c r="F1512" s="30"/>
      <c r="G1512" s="31"/>
      <c r="H1512" s="31"/>
      <c r="I1512" s="19">
        <f t="shared" si="214"/>
        <v>0</v>
      </c>
      <c r="J1512" s="20">
        <f t="shared" si="220"/>
        <v>0</v>
      </c>
      <c r="K1512" s="30"/>
      <c r="L1512" s="32"/>
      <c r="M1512" s="33"/>
      <c r="N1512" s="55" t="str">
        <f t="shared" si="222"/>
        <v/>
      </c>
      <c r="O1512" s="34"/>
      <c r="P1512" s="35"/>
      <c r="Q1512" s="36"/>
      <c r="R1512" s="37"/>
      <c r="S1512" s="37"/>
      <c r="T1512" s="21">
        <f t="shared" si="215"/>
        <v>0</v>
      </c>
      <c r="U1512" s="22">
        <f t="shared" si="221"/>
        <v>0</v>
      </c>
      <c r="V1512" s="117"/>
      <c r="W1512" s="118"/>
      <c r="X1512" s="23">
        <f t="shared" si="216"/>
        <v>0</v>
      </c>
      <c r="Y1512" s="24" t="e">
        <f t="shared" si="217"/>
        <v>#DIV/0!</v>
      </c>
      <c r="Z1512" s="25" t="str">
        <f t="shared" si="218"/>
        <v/>
      </c>
      <c r="AA1512" s="25" t="str">
        <f t="shared" ca="1" si="219"/>
        <v/>
      </c>
      <c r="AB1512" s="52"/>
    </row>
    <row r="1513" spans="1:28" x14ac:dyDescent="0.25">
      <c r="A1513" s="12">
        <v>1507</v>
      </c>
      <c r="B1513" s="26"/>
      <c r="C1513" s="27"/>
      <c r="D1513" s="28"/>
      <c r="E1513" s="29"/>
      <c r="F1513" s="30"/>
      <c r="G1513" s="31"/>
      <c r="H1513" s="31"/>
      <c r="I1513" s="19">
        <f t="shared" si="214"/>
        <v>0</v>
      </c>
      <c r="J1513" s="20">
        <f t="shared" si="220"/>
        <v>0</v>
      </c>
      <c r="K1513" s="30"/>
      <c r="L1513" s="32"/>
      <c r="M1513" s="33"/>
      <c r="N1513" s="55" t="str">
        <f t="shared" si="222"/>
        <v/>
      </c>
      <c r="O1513" s="34"/>
      <c r="P1513" s="35"/>
      <c r="Q1513" s="36"/>
      <c r="R1513" s="37"/>
      <c r="S1513" s="37"/>
      <c r="T1513" s="21">
        <f t="shared" si="215"/>
        <v>0</v>
      </c>
      <c r="U1513" s="22">
        <f t="shared" si="221"/>
        <v>0</v>
      </c>
      <c r="V1513" s="117"/>
      <c r="W1513" s="118"/>
      <c r="X1513" s="23">
        <f t="shared" si="216"/>
        <v>0</v>
      </c>
      <c r="Y1513" s="24" t="e">
        <f t="shared" si="217"/>
        <v>#DIV/0!</v>
      </c>
      <c r="Z1513" s="25" t="str">
        <f t="shared" si="218"/>
        <v/>
      </c>
      <c r="AA1513" s="25" t="str">
        <f t="shared" ca="1" si="219"/>
        <v/>
      </c>
      <c r="AB1513" s="52"/>
    </row>
    <row r="1514" spans="1:28" x14ac:dyDescent="0.25">
      <c r="A1514" s="12">
        <v>1508</v>
      </c>
      <c r="B1514" s="26"/>
      <c r="C1514" s="27"/>
      <c r="D1514" s="28"/>
      <c r="E1514" s="29"/>
      <c r="F1514" s="30"/>
      <c r="G1514" s="31"/>
      <c r="H1514" s="31"/>
      <c r="I1514" s="19">
        <f t="shared" si="214"/>
        <v>0</v>
      </c>
      <c r="J1514" s="20">
        <f t="shared" si="220"/>
        <v>0</v>
      </c>
      <c r="K1514" s="30"/>
      <c r="L1514" s="32"/>
      <c r="M1514" s="33"/>
      <c r="N1514" s="55" t="str">
        <f t="shared" si="222"/>
        <v/>
      </c>
      <c r="O1514" s="34"/>
      <c r="P1514" s="35"/>
      <c r="Q1514" s="36"/>
      <c r="R1514" s="37"/>
      <c r="S1514" s="37"/>
      <c r="T1514" s="21">
        <f t="shared" si="215"/>
        <v>0</v>
      </c>
      <c r="U1514" s="22">
        <f t="shared" si="221"/>
        <v>0</v>
      </c>
      <c r="V1514" s="117"/>
      <c r="W1514" s="118"/>
      <c r="X1514" s="23">
        <f t="shared" si="216"/>
        <v>0</v>
      </c>
      <c r="Y1514" s="24" t="e">
        <f t="shared" si="217"/>
        <v>#DIV/0!</v>
      </c>
      <c r="Z1514" s="25" t="str">
        <f t="shared" si="218"/>
        <v/>
      </c>
      <c r="AA1514" s="25" t="str">
        <f t="shared" ca="1" si="219"/>
        <v/>
      </c>
      <c r="AB1514" s="52"/>
    </row>
    <row r="1515" spans="1:28" x14ac:dyDescent="0.25">
      <c r="A1515" s="12">
        <v>1509</v>
      </c>
      <c r="B1515" s="26"/>
      <c r="C1515" s="27"/>
      <c r="D1515" s="28"/>
      <c r="E1515" s="29"/>
      <c r="F1515" s="30"/>
      <c r="G1515" s="31"/>
      <c r="H1515" s="31"/>
      <c r="I1515" s="19">
        <f t="shared" si="214"/>
        <v>0</v>
      </c>
      <c r="J1515" s="20">
        <f t="shared" si="220"/>
        <v>0</v>
      </c>
      <c r="K1515" s="30"/>
      <c r="L1515" s="32"/>
      <c r="M1515" s="33"/>
      <c r="N1515" s="55" t="str">
        <f t="shared" si="222"/>
        <v/>
      </c>
      <c r="O1515" s="34"/>
      <c r="P1515" s="35"/>
      <c r="Q1515" s="36"/>
      <c r="R1515" s="37"/>
      <c r="S1515" s="37"/>
      <c r="T1515" s="21">
        <f t="shared" si="215"/>
        <v>0</v>
      </c>
      <c r="U1515" s="22">
        <f t="shared" si="221"/>
        <v>0</v>
      </c>
      <c r="V1515" s="117"/>
      <c r="W1515" s="118"/>
      <c r="X1515" s="23">
        <f t="shared" si="216"/>
        <v>0</v>
      </c>
      <c r="Y1515" s="24" t="e">
        <f t="shared" si="217"/>
        <v>#DIV/0!</v>
      </c>
      <c r="Z1515" s="25" t="str">
        <f t="shared" si="218"/>
        <v/>
      </c>
      <c r="AA1515" s="25" t="str">
        <f t="shared" ca="1" si="219"/>
        <v/>
      </c>
      <c r="AB1515" s="52"/>
    </row>
    <row r="1516" spans="1:28" x14ac:dyDescent="0.25">
      <c r="A1516" s="12">
        <v>1510</v>
      </c>
      <c r="B1516" s="26"/>
      <c r="C1516" s="27"/>
      <c r="D1516" s="28"/>
      <c r="E1516" s="29"/>
      <c r="F1516" s="30"/>
      <c r="G1516" s="31"/>
      <c r="H1516" s="31"/>
      <c r="I1516" s="19">
        <f t="shared" si="214"/>
        <v>0</v>
      </c>
      <c r="J1516" s="20">
        <f t="shared" si="220"/>
        <v>0</v>
      </c>
      <c r="K1516" s="30"/>
      <c r="L1516" s="32"/>
      <c r="M1516" s="33"/>
      <c r="N1516" s="55" t="str">
        <f t="shared" si="222"/>
        <v/>
      </c>
      <c r="O1516" s="34"/>
      <c r="P1516" s="35"/>
      <c r="Q1516" s="36"/>
      <c r="R1516" s="37"/>
      <c r="S1516" s="37"/>
      <c r="T1516" s="21">
        <f t="shared" si="215"/>
        <v>0</v>
      </c>
      <c r="U1516" s="22">
        <f t="shared" si="221"/>
        <v>0</v>
      </c>
      <c r="V1516" s="117"/>
      <c r="W1516" s="118"/>
      <c r="X1516" s="23">
        <f t="shared" si="216"/>
        <v>0</v>
      </c>
      <c r="Y1516" s="24" t="e">
        <f t="shared" si="217"/>
        <v>#DIV/0!</v>
      </c>
      <c r="Z1516" s="25" t="str">
        <f t="shared" si="218"/>
        <v/>
      </c>
      <c r="AA1516" s="25" t="str">
        <f t="shared" ca="1" si="219"/>
        <v/>
      </c>
      <c r="AB1516" s="52"/>
    </row>
    <row r="1517" spans="1:28" x14ac:dyDescent="0.25">
      <c r="A1517" s="12">
        <v>1511</v>
      </c>
      <c r="B1517" s="26"/>
      <c r="C1517" s="27"/>
      <c r="D1517" s="28"/>
      <c r="E1517" s="29"/>
      <c r="F1517" s="30"/>
      <c r="G1517" s="31"/>
      <c r="H1517" s="31"/>
      <c r="I1517" s="19">
        <f t="shared" si="214"/>
        <v>0</v>
      </c>
      <c r="J1517" s="20">
        <f t="shared" si="220"/>
        <v>0</v>
      </c>
      <c r="K1517" s="30"/>
      <c r="L1517" s="32"/>
      <c r="M1517" s="33"/>
      <c r="N1517" s="55" t="str">
        <f t="shared" si="222"/>
        <v/>
      </c>
      <c r="O1517" s="34"/>
      <c r="P1517" s="35"/>
      <c r="Q1517" s="36"/>
      <c r="R1517" s="37"/>
      <c r="S1517" s="37"/>
      <c r="T1517" s="21">
        <f t="shared" si="215"/>
        <v>0</v>
      </c>
      <c r="U1517" s="22">
        <f t="shared" si="221"/>
        <v>0</v>
      </c>
      <c r="V1517" s="117"/>
      <c r="W1517" s="118"/>
      <c r="X1517" s="23">
        <f t="shared" si="216"/>
        <v>0</v>
      </c>
      <c r="Y1517" s="24" t="e">
        <f t="shared" si="217"/>
        <v>#DIV/0!</v>
      </c>
      <c r="Z1517" s="25" t="str">
        <f t="shared" si="218"/>
        <v/>
      </c>
      <c r="AA1517" s="25" t="str">
        <f t="shared" ca="1" si="219"/>
        <v/>
      </c>
      <c r="AB1517" s="52"/>
    </row>
    <row r="1518" spans="1:28" x14ac:dyDescent="0.25">
      <c r="A1518" s="12">
        <v>1512</v>
      </c>
      <c r="B1518" s="26"/>
      <c r="C1518" s="27"/>
      <c r="D1518" s="28"/>
      <c r="E1518" s="29"/>
      <c r="F1518" s="30"/>
      <c r="G1518" s="31"/>
      <c r="H1518" s="31"/>
      <c r="I1518" s="19">
        <f t="shared" si="214"/>
        <v>0</v>
      </c>
      <c r="J1518" s="20">
        <f t="shared" si="220"/>
        <v>0</v>
      </c>
      <c r="K1518" s="30"/>
      <c r="L1518" s="32"/>
      <c r="M1518" s="33"/>
      <c r="N1518" s="55" t="str">
        <f t="shared" si="222"/>
        <v/>
      </c>
      <c r="O1518" s="34"/>
      <c r="P1518" s="35"/>
      <c r="Q1518" s="36"/>
      <c r="R1518" s="37"/>
      <c r="S1518" s="37"/>
      <c r="T1518" s="21">
        <f t="shared" si="215"/>
        <v>0</v>
      </c>
      <c r="U1518" s="22">
        <f t="shared" si="221"/>
        <v>0</v>
      </c>
      <c r="V1518" s="117"/>
      <c r="W1518" s="118"/>
      <c r="X1518" s="23">
        <f t="shared" si="216"/>
        <v>0</v>
      </c>
      <c r="Y1518" s="24" t="e">
        <f t="shared" si="217"/>
        <v>#DIV/0!</v>
      </c>
      <c r="Z1518" s="25" t="str">
        <f t="shared" si="218"/>
        <v/>
      </c>
      <c r="AA1518" s="25" t="str">
        <f t="shared" ca="1" si="219"/>
        <v/>
      </c>
      <c r="AB1518" s="52"/>
    </row>
    <row r="1519" spans="1:28" x14ac:dyDescent="0.25">
      <c r="A1519" s="12">
        <v>1513</v>
      </c>
      <c r="B1519" s="26"/>
      <c r="C1519" s="27"/>
      <c r="D1519" s="28"/>
      <c r="E1519" s="29"/>
      <c r="F1519" s="30"/>
      <c r="G1519" s="31"/>
      <c r="H1519" s="31"/>
      <c r="I1519" s="19">
        <f t="shared" si="214"/>
        <v>0</v>
      </c>
      <c r="J1519" s="20">
        <f t="shared" si="220"/>
        <v>0</v>
      </c>
      <c r="K1519" s="30"/>
      <c r="L1519" s="32"/>
      <c r="M1519" s="33"/>
      <c r="N1519" s="55" t="str">
        <f t="shared" si="222"/>
        <v/>
      </c>
      <c r="O1519" s="34"/>
      <c r="P1519" s="35"/>
      <c r="Q1519" s="36"/>
      <c r="R1519" s="37"/>
      <c r="S1519" s="37"/>
      <c r="T1519" s="21">
        <f t="shared" si="215"/>
        <v>0</v>
      </c>
      <c r="U1519" s="22">
        <f t="shared" si="221"/>
        <v>0</v>
      </c>
      <c r="V1519" s="117"/>
      <c r="W1519" s="118"/>
      <c r="X1519" s="23">
        <f t="shared" si="216"/>
        <v>0</v>
      </c>
      <c r="Y1519" s="24" t="e">
        <f t="shared" si="217"/>
        <v>#DIV/0!</v>
      </c>
      <c r="Z1519" s="25" t="str">
        <f t="shared" si="218"/>
        <v/>
      </c>
      <c r="AA1519" s="25" t="str">
        <f t="shared" ca="1" si="219"/>
        <v/>
      </c>
      <c r="AB1519" s="52"/>
    </row>
    <row r="1520" spans="1:28" x14ac:dyDescent="0.25">
      <c r="A1520" s="12">
        <v>1514</v>
      </c>
      <c r="B1520" s="26"/>
      <c r="C1520" s="27"/>
      <c r="D1520" s="28"/>
      <c r="E1520" s="29"/>
      <c r="F1520" s="30"/>
      <c r="G1520" s="31"/>
      <c r="H1520" s="31"/>
      <c r="I1520" s="19">
        <f t="shared" si="214"/>
        <v>0</v>
      </c>
      <c r="J1520" s="20">
        <f t="shared" si="220"/>
        <v>0</v>
      </c>
      <c r="K1520" s="30"/>
      <c r="L1520" s="32"/>
      <c r="M1520" s="33"/>
      <c r="N1520" s="55" t="str">
        <f t="shared" si="222"/>
        <v/>
      </c>
      <c r="O1520" s="34"/>
      <c r="P1520" s="35"/>
      <c r="Q1520" s="36"/>
      <c r="R1520" s="37"/>
      <c r="S1520" s="37"/>
      <c r="T1520" s="21">
        <f t="shared" si="215"/>
        <v>0</v>
      </c>
      <c r="U1520" s="22">
        <f t="shared" si="221"/>
        <v>0</v>
      </c>
      <c r="V1520" s="117"/>
      <c r="W1520" s="118"/>
      <c r="X1520" s="23">
        <f t="shared" si="216"/>
        <v>0</v>
      </c>
      <c r="Y1520" s="24" t="e">
        <f t="shared" si="217"/>
        <v>#DIV/0!</v>
      </c>
      <c r="Z1520" s="25" t="str">
        <f t="shared" si="218"/>
        <v/>
      </c>
      <c r="AA1520" s="25" t="str">
        <f t="shared" ca="1" si="219"/>
        <v/>
      </c>
      <c r="AB1520" s="52"/>
    </row>
    <row r="1521" spans="1:28" x14ac:dyDescent="0.25">
      <c r="A1521" s="12">
        <v>1515</v>
      </c>
      <c r="B1521" s="26"/>
      <c r="C1521" s="27"/>
      <c r="D1521" s="28"/>
      <c r="E1521" s="29"/>
      <c r="F1521" s="30"/>
      <c r="G1521" s="31"/>
      <c r="H1521" s="31"/>
      <c r="I1521" s="19">
        <f t="shared" si="214"/>
        <v>0</v>
      </c>
      <c r="J1521" s="20">
        <f t="shared" si="220"/>
        <v>0</v>
      </c>
      <c r="K1521" s="30"/>
      <c r="L1521" s="32"/>
      <c r="M1521" s="33"/>
      <c r="N1521" s="55" t="str">
        <f t="shared" si="222"/>
        <v/>
      </c>
      <c r="O1521" s="34"/>
      <c r="P1521" s="35"/>
      <c r="Q1521" s="36"/>
      <c r="R1521" s="37"/>
      <c r="S1521" s="37"/>
      <c r="T1521" s="21">
        <f t="shared" si="215"/>
        <v>0</v>
      </c>
      <c r="U1521" s="22">
        <f t="shared" si="221"/>
        <v>0</v>
      </c>
      <c r="V1521" s="117"/>
      <c r="W1521" s="118"/>
      <c r="X1521" s="23">
        <f t="shared" si="216"/>
        <v>0</v>
      </c>
      <c r="Y1521" s="24" t="e">
        <f t="shared" si="217"/>
        <v>#DIV/0!</v>
      </c>
      <c r="Z1521" s="25" t="str">
        <f t="shared" si="218"/>
        <v/>
      </c>
      <c r="AA1521" s="25" t="str">
        <f t="shared" ca="1" si="219"/>
        <v/>
      </c>
      <c r="AB1521" s="52"/>
    </row>
    <row r="1522" spans="1:28" x14ac:dyDescent="0.25">
      <c r="A1522" s="12">
        <v>1516</v>
      </c>
      <c r="B1522" s="26"/>
      <c r="C1522" s="27"/>
      <c r="D1522" s="28"/>
      <c r="E1522" s="29"/>
      <c r="F1522" s="30"/>
      <c r="G1522" s="31"/>
      <c r="H1522" s="31"/>
      <c r="I1522" s="19">
        <f t="shared" si="214"/>
        <v>0</v>
      </c>
      <c r="J1522" s="20">
        <f t="shared" si="220"/>
        <v>0</v>
      </c>
      <c r="K1522" s="30"/>
      <c r="L1522" s="32"/>
      <c r="M1522" s="33"/>
      <c r="N1522" s="55" t="str">
        <f t="shared" si="222"/>
        <v/>
      </c>
      <c r="O1522" s="34"/>
      <c r="P1522" s="35"/>
      <c r="Q1522" s="36"/>
      <c r="R1522" s="37"/>
      <c r="S1522" s="37"/>
      <c r="T1522" s="21">
        <f t="shared" si="215"/>
        <v>0</v>
      </c>
      <c r="U1522" s="22">
        <f t="shared" si="221"/>
        <v>0</v>
      </c>
      <c r="V1522" s="117"/>
      <c r="W1522" s="118"/>
      <c r="X1522" s="23">
        <f t="shared" si="216"/>
        <v>0</v>
      </c>
      <c r="Y1522" s="24" t="e">
        <f t="shared" si="217"/>
        <v>#DIV/0!</v>
      </c>
      <c r="Z1522" s="25" t="str">
        <f t="shared" si="218"/>
        <v/>
      </c>
      <c r="AA1522" s="25" t="str">
        <f t="shared" ca="1" si="219"/>
        <v/>
      </c>
      <c r="AB1522" s="52"/>
    </row>
    <row r="1523" spans="1:28" x14ac:dyDescent="0.25">
      <c r="A1523" s="12">
        <v>1517</v>
      </c>
      <c r="B1523" s="26"/>
      <c r="C1523" s="27"/>
      <c r="D1523" s="28"/>
      <c r="E1523" s="29"/>
      <c r="F1523" s="30"/>
      <c r="G1523" s="31"/>
      <c r="H1523" s="31"/>
      <c r="I1523" s="19">
        <f t="shared" si="214"/>
        <v>0</v>
      </c>
      <c r="J1523" s="20">
        <f t="shared" si="220"/>
        <v>0</v>
      </c>
      <c r="K1523" s="30"/>
      <c r="L1523" s="32"/>
      <c r="M1523" s="33"/>
      <c r="N1523" s="55" t="str">
        <f t="shared" si="222"/>
        <v/>
      </c>
      <c r="O1523" s="34"/>
      <c r="P1523" s="35"/>
      <c r="Q1523" s="36"/>
      <c r="R1523" s="37"/>
      <c r="S1523" s="37"/>
      <c r="T1523" s="21">
        <f t="shared" si="215"/>
        <v>0</v>
      </c>
      <c r="U1523" s="22">
        <f t="shared" si="221"/>
        <v>0</v>
      </c>
      <c r="V1523" s="117"/>
      <c r="W1523" s="118"/>
      <c r="X1523" s="23">
        <f t="shared" si="216"/>
        <v>0</v>
      </c>
      <c r="Y1523" s="24" t="e">
        <f t="shared" si="217"/>
        <v>#DIV/0!</v>
      </c>
      <c r="Z1523" s="25" t="str">
        <f t="shared" si="218"/>
        <v/>
      </c>
      <c r="AA1523" s="25" t="str">
        <f t="shared" ca="1" si="219"/>
        <v/>
      </c>
      <c r="AB1523" s="52"/>
    </row>
    <row r="1524" spans="1:28" x14ac:dyDescent="0.25">
      <c r="A1524" s="12">
        <v>1518</v>
      </c>
      <c r="B1524" s="26"/>
      <c r="C1524" s="27"/>
      <c r="D1524" s="28"/>
      <c r="E1524" s="29"/>
      <c r="F1524" s="30"/>
      <c r="G1524" s="31"/>
      <c r="H1524" s="31"/>
      <c r="I1524" s="19">
        <f t="shared" si="214"/>
        <v>0</v>
      </c>
      <c r="J1524" s="20">
        <f t="shared" si="220"/>
        <v>0</v>
      </c>
      <c r="K1524" s="30"/>
      <c r="L1524" s="32"/>
      <c r="M1524" s="33"/>
      <c r="N1524" s="55" t="str">
        <f t="shared" si="222"/>
        <v/>
      </c>
      <c r="O1524" s="34"/>
      <c r="P1524" s="35"/>
      <c r="Q1524" s="36"/>
      <c r="R1524" s="37"/>
      <c r="S1524" s="37"/>
      <c r="T1524" s="21">
        <f t="shared" si="215"/>
        <v>0</v>
      </c>
      <c r="U1524" s="22">
        <f t="shared" si="221"/>
        <v>0</v>
      </c>
      <c r="V1524" s="117"/>
      <c r="W1524" s="118"/>
      <c r="X1524" s="23">
        <f t="shared" si="216"/>
        <v>0</v>
      </c>
      <c r="Y1524" s="24" t="e">
        <f t="shared" si="217"/>
        <v>#DIV/0!</v>
      </c>
      <c r="Z1524" s="25" t="str">
        <f t="shared" si="218"/>
        <v/>
      </c>
      <c r="AA1524" s="25" t="str">
        <f t="shared" ca="1" si="219"/>
        <v/>
      </c>
      <c r="AB1524" s="52"/>
    </row>
    <row r="1525" spans="1:28" x14ac:dyDescent="0.25">
      <c r="A1525" s="12">
        <v>1519</v>
      </c>
      <c r="B1525" s="26"/>
      <c r="C1525" s="27"/>
      <c r="D1525" s="28"/>
      <c r="E1525" s="29"/>
      <c r="F1525" s="30"/>
      <c r="G1525" s="31"/>
      <c r="H1525" s="31"/>
      <c r="I1525" s="19">
        <f t="shared" si="214"/>
        <v>0</v>
      </c>
      <c r="J1525" s="20">
        <f t="shared" si="220"/>
        <v>0</v>
      </c>
      <c r="K1525" s="30"/>
      <c r="L1525" s="32"/>
      <c r="M1525" s="33"/>
      <c r="N1525" s="55" t="str">
        <f t="shared" si="222"/>
        <v/>
      </c>
      <c r="O1525" s="34"/>
      <c r="P1525" s="35"/>
      <c r="Q1525" s="36"/>
      <c r="R1525" s="37"/>
      <c r="S1525" s="37"/>
      <c r="T1525" s="21">
        <f t="shared" si="215"/>
        <v>0</v>
      </c>
      <c r="U1525" s="22">
        <f t="shared" si="221"/>
        <v>0</v>
      </c>
      <c r="V1525" s="117"/>
      <c r="W1525" s="118"/>
      <c r="X1525" s="23">
        <f t="shared" si="216"/>
        <v>0</v>
      </c>
      <c r="Y1525" s="24" t="e">
        <f t="shared" si="217"/>
        <v>#DIV/0!</v>
      </c>
      <c r="Z1525" s="25" t="str">
        <f t="shared" si="218"/>
        <v/>
      </c>
      <c r="AA1525" s="25" t="str">
        <f t="shared" ca="1" si="219"/>
        <v/>
      </c>
      <c r="AB1525" s="52"/>
    </row>
    <row r="1526" spans="1:28" x14ac:dyDescent="0.25">
      <c r="A1526" s="12">
        <v>1520</v>
      </c>
      <c r="B1526" s="26"/>
      <c r="C1526" s="27"/>
      <c r="D1526" s="28"/>
      <c r="E1526" s="29"/>
      <c r="F1526" s="30"/>
      <c r="G1526" s="31"/>
      <c r="H1526" s="31"/>
      <c r="I1526" s="19">
        <f t="shared" si="214"/>
        <v>0</v>
      </c>
      <c r="J1526" s="20">
        <f t="shared" si="220"/>
        <v>0</v>
      </c>
      <c r="K1526" s="30"/>
      <c r="L1526" s="32"/>
      <c r="M1526" s="33"/>
      <c r="N1526" s="55" t="str">
        <f t="shared" si="222"/>
        <v/>
      </c>
      <c r="O1526" s="34"/>
      <c r="P1526" s="35"/>
      <c r="Q1526" s="36"/>
      <c r="R1526" s="37"/>
      <c r="S1526" s="37"/>
      <c r="T1526" s="21">
        <f t="shared" si="215"/>
        <v>0</v>
      </c>
      <c r="U1526" s="22">
        <f t="shared" si="221"/>
        <v>0</v>
      </c>
      <c r="V1526" s="117"/>
      <c r="W1526" s="118"/>
      <c r="X1526" s="23">
        <f t="shared" si="216"/>
        <v>0</v>
      </c>
      <c r="Y1526" s="24" t="e">
        <f t="shared" si="217"/>
        <v>#DIV/0!</v>
      </c>
      <c r="Z1526" s="25" t="str">
        <f t="shared" si="218"/>
        <v/>
      </c>
      <c r="AA1526" s="25" t="str">
        <f t="shared" ca="1" si="219"/>
        <v/>
      </c>
      <c r="AB1526" s="52"/>
    </row>
    <row r="1527" spans="1:28" x14ac:dyDescent="0.25">
      <c r="A1527" s="12">
        <v>1521</v>
      </c>
      <c r="B1527" s="26"/>
      <c r="C1527" s="27"/>
      <c r="D1527" s="28"/>
      <c r="E1527" s="29"/>
      <c r="F1527" s="30"/>
      <c r="G1527" s="31"/>
      <c r="H1527" s="31"/>
      <c r="I1527" s="19">
        <f t="shared" si="214"/>
        <v>0</v>
      </c>
      <c r="J1527" s="20">
        <f t="shared" si="220"/>
        <v>0</v>
      </c>
      <c r="K1527" s="30"/>
      <c r="L1527" s="32"/>
      <c r="M1527" s="33"/>
      <c r="N1527" s="55" t="str">
        <f t="shared" si="222"/>
        <v/>
      </c>
      <c r="O1527" s="34"/>
      <c r="P1527" s="35"/>
      <c r="Q1527" s="36"/>
      <c r="R1527" s="37"/>
      <c r="S1527" s="37"/>
      <c r="T1527" s="21">
        <f t="shared" si="215"/>
        <v>0</v>
      </c>
      <c r="U1527" s="22">
        <f t="shared" si="221"/>
        <v>0</v>
      </c>
      <c r="V1527" s="117"/>
      <c r="W1527" s="118"/>
      <c r="X1527" s="23">
        <f t="shared" si="216"/>
        <v>0</v>
      </c>
      <c r="Y1527" s="24" t="e">
        <f t="shared" si="217"/>
        <v>#DIV/0!</v>
      </c>
      <c r="Z1527" s="25" t="str">
        <f t="shared" si="218"/>
        <v/>
      </c>
      <c r="AA1527" s="25" t="str">
        <f t="shared" ca="1" si="219"/>
        <v/>
      </c>
      <c r="AB1527" s="52"/>
    </row>
    <row r="1528" spans="1:28" x14ac:dyDescent="0.25">
      <c r="A1528" s="12">
        <v>1522</v>
      </c>
      <c r="B1528" s="26"/>
      <c r="C1528" s="27"/>
      <c r="D1528" s="28"/>
      <c r="E1528" s="29"/>
      <c r="F1528" s="30"/>
      <c r="G1528" s="31"/>
      <c r="H1528" s="31"/>
      <c r="I1528" s="19">
        <f t="shared" si="214"/>
        <v>0</v>
      </c>
      <c r="J1528" s="20">
        <f t="shared" si="220"/>
        <v>0</v>
      </c>
      <c r="K1528" s="30"/>
      <c r="L1528" s="32"/>
      <c r="M1528" s="33"/>
      <c r="N1528" s="55" t="str">
        <f t="shared" si="222"/>
        <v/>
      </c>
      <c r="O1528" s="34"/>
      <c r="P1528" s="35"/>
      <c r="Q1528" s="36"/>
      <c r="R1528" s="37"/>
      <c r="S1528" s="37"/>
      <c r="T1528" s="21">
        <f t="shared" si="215"/>
        <v>0</v>
      </c>
      <c r="U1528" s="22">
        <f t="shared" si="221"/>
        <v>0</v>
      </c>
      <c r="V1528" s="117"/>
      <c r="W1528" s="118"/>
      <c r="X1528" s="23">
        <f t="shared" si="216"/>
        <v>0</v>
      </c>
      <c r="Y1528" s="24" t="e">
        <f t="shared" si="217"/>
        <v>#DIV/0!</v>
      </c>
      <c r="Z1528" s="25" t="str">
        <f t="shared" si="218"/>
        <v/>
      </c>
      <c r="AA1528" s="25" t="str">
        <f t="shared" ca="1" si="219"/>
        <v/>
      </c>
      <c r="AB1528" s="52"/>
    </row>
    <row r="1529" spans="1:28" x14ac:dyDescent="0.25">
      <c r="A1529" s="12">
        <v>1523</v>
      </c>
      <c r="B1529" s="26"/>
      <c r="C1529" s="27"/>
      <c r="D1529" s="28"/>
      <c r="E1529" s="29"/>
      <c r="F1529" s="30"/>
      <c r="G1529" s="31"/>
      <c r="H1529" s="31"/>
      <c r="I1529" s="19">
        <f t="shared" si="214"/>
        <v>0</v>
      </c>
      <c r="J1529" s="20">
        <f t="shared" si="220"/>
        <v>0</v>
      </c>
      <c r="K1529" s="30"/>
      <c r="L1529" s="32"/>
      <c r="M1529" s="33"/>
      <c r="N1529" s="55" t="str">
        <f t="shared" si="222"/>
        <v/>
      </c>
      <c r="O1529" s="34"/>
      <c r="P1529" s="35"/>
      <c r="Q1529" s="36"/>
      <c r="R1529" s="37"/>
      <c r="S1529" s="37"/>
      <c r="T1529" s="21">
        <f t="shared" si="215"/>
        <v>0</v>
      </c>
      <c r="U1529" s="22">
        <f t="shared" si="221"/>
        <v>0</v>
      </c>
      <c r="V1529" s="117"/>
      <c r="W1529" s="118"/>
      <c r="X1529" s="23">
        <f t="shared" si="216"/>
        <v>0</v>
      </c>
      <c r="Y1529" s="24" t="e">
        <f t="shared" si="217"/>
        <v>#DIV/0!</v>
      </c>
      <c r="Z1529" s="25" t="str">
        <f t="shared" si="218"/>
        <v/>
      </c>
      <c r="AA1529" s="25" t="str">
        <f t="shared" ca="1" si="219"/>
        <v/>
      </c>
      <c r="AB1529" s="52"/>
    </row>
    <row r="1530" spans="1:28" x14ac:dyDescent="0.25">
      <c r="A1530" s="12">
        <v>1524</v>
      </c>
      <c r="B1530" s="26"/>
      <c r="C1530" s="27"/>
      <c r="D1530" s="28"/>
      <c r="E1530" s="29"/>
      <c r="F1530" s="30"/>
      <c r="G1530" s="31"/>
      <c r="H1530" s="31"/>
      <c r="I1530" s="19">
        <f t="shared" si="214"/>
        <v>0</v>
      </c>
      <c r="J1530" s="20">
        <f t="shared" si="220"/>
        <v>0</v>
      </c>
      <c r="K1530" s="30"/>
      <c r="L1530" s="32"/>
      <c r="M1530" s="33"/>
      <c r="N1530" s="55" t="str">
        <f t="shared" si="222"/>
        <v/>
      </c>
      <c r="O1530" s="34"/>
      <c r="P1530" s="35"/>
      <c r="Q1530" s="36"/>
      <c r="R1530" s="37"/>
      <c r="S1530" s="37"/>
      <c r="T1530" s="21">
        <f t="shared" si="215"/>
        <v>0</v>
      </c>
      <c r="U1530" s="22">
        <f t="shared" si="221"/>
        <v>0</v>
      </c>
      <c r="V1530" s="117"/>
      <c r="W1530" s="118"/>
      <c r="X1530" s="23">
        <f t="shared" si="216"/>
        <v>0</v>
      </c>
      <c r="Y1530" s="24" t="e">
        <f t="shared" si="217"/>
        <v>#DIV/0!</v>
      </c>
      <c r="Z1530" s="25" t="str">
        <f t="shared" si="218"/>
        <v/>
      </c>
      <c r="AA1530" s="25" t="str">
        <f t="shared" ca="1" si="219"/>
        <v/>
      </c>
      <c r="AB1530" s="52"/>
    </row>
    <row r="1531" spans="1:28" x14ac:dyDescent="0.25">
      <c r="A1531" s="12">
        <v>1525</v>
      </c>
      <c r="B1531" s="26"/>
      <c r="C1531" s="27"/>
      <c r="D1531" s="28"/>
      <c r="E1531" s="29"/>
      <c r="F1531" s="30"/>
      <c r="G1531" s="31"/>
      <c r="H1531" s="31"/>
      <c r="I1531" s="19">
        <f t="shared" si="214"/>
        <v>0</v>
      </c>
      <c r="J1531" s="20">
        <f t="shared" si="220"/>
        <v>0</v>
      </c>
      <c r="K1531" s="30"/>
      <c r="L1531" s="32"/>
      <c r="M1531" s="33"/>
      <c r="N1531" s="55" t="str">
        <f t="shared" si="222"/>
        <v/>
      </c>
      <c r="O1531" s="34"/>
      <c r="P1531" s="35"/>
      <c r="Q1531" s="36"/>
      <c r="R1531" s="37"/>
      <c r="S1531" s="37"/>
      <c r="T1531" s="21">
        <f t="shared" si="215"/>
        <v>0</v>
      </c>
      <c r="U1531" s="22">
        <f t="shared" si="221"/>
        <v>0</v>
      </c>
      <c r="V1531" s="117"/>
      <c r="W1531" s="118"/>
      <c r="X1531" s="23">
        <f t="shared" si="216"/>
        <v>0</v>
      </c>
      <c r="Y1531" s="24" t="e">
        <f t="shared" si="217"/>
        <v>#DIV/0!</v>
      </c>
      <c r="Z1531" s="25" t="str">
        <f t="shared" si="218"/>
        <v/>
      </c>
      <c r="AA1531" s="25" t="str">
        <f t="shared" ca="1" si="219"/>
        <v/>
      </c>
      <c r="AB1531" s="52"/>
    </row>
    <row r="1532" spans="1:28" x14ac:dyDescent="0.25">
      <c r="A1532" s="12">
        <v>1526</v>
      </c>
      <c r="B1532" s="26"/>
      <c r="C1532" s="27"/>
      <c r="D1532" s="28"/>
      <c r="E1532" s="29"/>
      <c r="F1532" s="30"/>
      <c r="G1532" s="31"/>
      <c r="H1532" s="31"/>
      <c r="I1532" s="19">
        <f t="shared" si="214"/>
        <v>0</v>
      </c>
      <c r="J1532" s="20">
        <f t="shared" si="220"/>
        <v>0</v>
      </c>
      <c r="K1532" s="30"/>
      <c r="L1532" s="32"/>
      <c r="M1532" s="33"/>
      <c r="N1532" s="55" t="str">
        <f t="shared" si="222"/>
        <v/>
      </c>
      <c r="O1532" s="34"/>
      <c r="P1532" s="35"/>
      <c r="Q1532" s="36"/>
      <c r="R1532" s="37"/>
      <c r="S1532" s="37"/>
      <c r="T1532" s="21">
        <f t="shared" si="215"/>
        <v>0</v>
      </c>
      <c r="U1532" s="22">
        <f t="shared" si="221"/>
        <v>0</v>
      </c>
      <c r="V1532" s="117"/>
      <c r="W1532" s="118"/>
      <c r="X1532" s="23">
        <f t="shared" si="216"/>
        <v>0</v>
      </c>
      <c r="Y1532" s="24" t="e">
        <f t="shared" si="217"/>
        <v>#DIV/0!</v>
      </c>
      <c r="Z1532" s="25" t="str">
        <f t="shared" si="218"/>
        <v/>
      </c>
      <c r="AA1532" s="25" t="str">
        <f t="shared" ca="1" si="219"/>
        <v/>
      </c>
      <c r="AB1532" s="52"/>
    </row>
    <row r="1533" spans="1:28" x14ac:dyDescent="0.25">
      <c r="A1533" s="12">
        <v>1527</v>
      </c>
      <c r="B1533" s="26"/>
      <c r="C1533" s="27"/>
      <c r="D1533" s="28"/>
      <c r="E1533" s="29"/>
      <c r="F1533" s="30"/>
      <c r="G1533" s="31"/>
      <c r="H1533" s="31"/>
      <c r="I1533" s="19">
        <f t="shared" si="214"/>
        <v>0</v>
      </c>
      <c r="J1533" s="20">
        <f t="shared" si="220"/>
        <v>0</v>
      </c>
      <c r="K1533" s="30"/>
      <c r="L1533" s="32"/>
      <c r="M1533" s="33"/>
      <c r="N1533" s="55" t="str">
        <f t="shared" si="222"/>
        <v/>
      </c>
      <c r="O1533" s="34"/>
      <c r="P1533" s="35"/>
      <c r="Q1533" s="36"/>
      <c r="R1533" s="37"/>
      <c r="S1533" s="37"/>
      <c r="T1533" s="21">
        <f t="shared" si="215"/>
        <v>0</v>
      </c>
      <c r="U1533" s="22">
        <f t="shared" si="221"/>
        <v>0</v>
      </c>
      <c r="V1533" s="117"/>
      <c r="W1533" s="118"/>
      <c r="X1533" s="23">
        <f t="shared" si="216"/>
        <v>0</v>
      </c>
      <c r="Y1533" s="24" t="e">
        <f t="shared" si="217"/>
        <v>#DIV/0!</v>
      </c>
      <c r="Z1533" s="25" t="str">
        <f t="shared" si="218"/>
        <v/>
      </c>
      <c r="AA1533" s="25" t="str">
        <f t="shared" ca="1" si="219"/>
        <v/>
      </c>
      <c r="AB1533" s="52"/>
    </row>
    <row r="1534" spans="1:28" x14ac:dyDescent="0.25">
      <c r="A1534" s="12">
        <v>1528</v>
      </c>
      <c r="B1534" s="26"/>
      <c r="C1534" s="27"/>
      <c r="D1534" s="28"/>
      <c r="E1534" s="29"/>
      <c r="F1534" s="30"/>
      <c r="G1534" s="31"/>
      <c r="H1534" s="31"/>
      <c r="I1534" s="19">
        <f t="shared" si="214"/>
        <v>0</v>
      </c>
      <c r="J1534" s="20">
        <f t="shared" si="220"/>
        <v>0</v>
      </c>
      <c r="K1534" s="30"/>
      <c r="L1534" s="32"/>
      <c r="M1534" s="33"/>
      <c r="N1534" s="55" t="str">
        <f t="shared" si="222"/>
        <v/>
      </c>
      <c r="O1534" s="34"/>
      <c r="P1534" s="35"/>
      <c r="Q1534" s="36"/>
      <c r="R1534" s="37"/>
      <c r="S1534" s="37"/>
      <c r="T1534" s="21">
        <f t="shared" si="215"/>
        <v>0</v>
      </c>
      <c r="U1534" s="22">
        <f t="shared" si="221"/>
        <v>0</v>
      </c>
      <c r="V1534" s="117"/>
      <c r="W1534" s="118"/>
      <c r="X1534" s="23">
        <f t="shared" si="216"/>
        <v>0</v>
      </c>
      <c r="Y1534" s="24" t="e">
        <f t="shared" si="217"/>
        <v>#DIV/0!</v>
      </c>
      <c r="Z1534" s="25" t="str">
        <f t="shared" si="218"/>
        <v/>
      </c>
      <c r="AA1534" s="25" t="str">
        <f t="shared" ca="1" si="219"/>
        <v/>
      </c>
      <c r="AB1534" s="52"/>
    </row>
    <row r="1535" spans="1:28" x14ac:dyDescent="0.25">
      <c r="A1535" s="12">
        <v>1529</v>
      </c>
      <c r="B1535" s="26"/>
      <c r="C1535" s="27"/>
      <c r="D1535" s="28"/>
      <c r="E1535" s="29"/>
      <c r="F1535" s="30"/>
      <c r="G1535" s="31"/>
      <c r="H1535" s="31"/>
      <c r="I1535" s="19">
        <f t="shared" si="214"/>
        <v>0</v>
      </c>
      <c r="J1535" s="20">
        <f t="shared" si="220"/>
        <v>0</v>
      </c>
      <c r="K1535" s="30"/>
      <c r="L1535" s="32"/>
      <c r="M1535" s="33"/>
      <c r="N1535" s="55" t="str">
        <f t="shared" si="222"/>
        <v/>
      </c>
      <c r="O1535" s="34"/>
      <c r="P1535" s="35"/>
      <c r="Q1535" s="36"/>
      <c r="R1535" s="37"/>
      <c r="S1535" s="37"/>
      <c r="T1535" s="21">
        <f t="shared" si="215"/>
        <v>0</v>
      </c>
      <c r="U1535" s="22">
        <f t="shared" si="221"/>
        <v>0</v>
      </c>
      <c r="V1535" s="117"/>
      <c r="W1535" s="118"/>
      <c r="X1535" s="23">
        <f t="shared" si="216"/>
        <v>0</v>
      </c>
      <c r="Y1535" s="24" t="e">
        <f t="shared" si="217"/>
        <v>#DIV/0!</v>
      </c>
      <c r="Z1535" s="25" t="str">
        <f t="shared" si="218"/>
        <v/>
      </c>
      <c r="AA1535" s="25" t="str">
        <f t="shared" ca="1" si="219"/>
        <v/>
      </c>
      <c r="AB1535" s="52"/>
    </row>
    <row r="1536" spans="1:28" x14ac:dyDescent="0.25">
      <c r="A1536" s="12">
        <v>1530</v>
      </c>
      <c r="B1536" s="26"/>
      <c r="C1536" s="27"/>
      <c r="D1536" s="28"/>
      <c r="E1536" s="29"/>
      <c r="F1536" s="30"/>
      <c r="G1536" s="31"/>
      <c r="H1536" s="31"/>
      <c r="I1536" s="19">
        <f t="shared" si="214"/>
        <v>0</v>
      </c>
      <c r="J1536" s="20">
        <f t="shared" si="220"/>
        <v>0</v>
      </c>
      <c r="K1536" s="30"/>
      <c r="L1536" s="32"/>
      <c r="M1536" s="33"/>
      <c r="N1536" s="55" t="str">
        <f t="shared" si="222"/>
        <v/>
      </c>
      <c r="O1536" s="34"/>
      <c r="P1536" s="35"/>
      <c r="Q1536" s="36"/>
      <c r="R1536" s="37"/>
      <c r="S1536" s="37"/>
      <c r="T1536" s="21">
        <f t="shared" si="215"/>
        <v>0</v>
      </c>
      <c r="U1536" s="22">
        <f t="shared" si="221"/>
        <v>0</v>
      </c>
      <c r="V1536" s="117"/>
      <c r="W1536" s="118"/>
      <c r="X1536" s="23">
        <f t="shared" si="216"/>
        <v>0</v>
      </c>
      <c r="Y1536" s="24" t="e">
        <f t="shared" si="217"/>
        <v>#DIV/0!</v>
      </c>
      <c r="Z1536" s="25" t="str">
        <f t="shared" si="218"/>
        <v/>
      </c>
      <c r="AA1536" s="25" t="str">
        <f t="shared" ca="1" si="219"/>
        <v/>
      </c>
      <c r="AB1536" s="52"/>
    </row>
    <row r="1537" spans="1:28" x14ac:dyDescent="0.25">
      <c r="A1537" s="12">
        <v>1531</v>
      </c>
      <c r="B1537" s="26"/>
      <c r="C1537" s="27"/>
      <c r="D1537" s="28"/>
      <c r="E1537" s="29"/>
      <c r="F1537" s="30"/>
      <c r="G1537" s="31"/>
      <c r="H1537" s="31"/>
      <c r="I1537" s="19">
        <f t="shared" si="214"/>
        <v>0</v>
      </c>
      <c r="J1537" s="20">
        <f t="shared" si="220"/>
        <v>0</v>
      </c>
      <c r="K1537" s="30"/>
      <c r="L1537" s="32"/>
      <c r="M1537" s="33"/>
      <c r="N1537" s="55" t="str">
        <f t="shared" si="222"/>
        <v/>
      </c>
      <c r="O1537" s="34"/>
      <c r="P1537" s="35"/>
      <c r="Q1537" s="36"/>
      <c r="R1537" s="37"/>
      <c r="S1537" s="37"/>
      <c r="T1537" s="21">
        <f t="shared" si="215"/>
        <v>0</v>
      </c>
      <c r="U1537" s="22">
        <f t="shared" si="221"/>
        <v>0</v>
      </c>
      <c r="V1537" s="117"/>
      <c r="W1537" s="118"/>
      <c r="X1537" s="23">
        <f t="shared" si="216"/>
        <v>0</v>
      </c>
      <c r="Y1537" s="24" t="e">
        <f t="shared" si="217"/>
        <v>#DIV/0!</v>
      </c>
      <c r="Z1537" s="25" t="str">
        <f t="shared" si="218"/>
        <v/>
      </c>
      <c r="AA1537" s="25" t="str">
        <f t="shared" ca="1" si="219"/>
        <v/>
      </c>
      <c r="AB1537" s="52"/>
    </row>
    <row r="1538" spans="1:28" x14ac:dyDescent="0.25">
      <c r="A1538" s="12">
        <v>1532</v>
      </c>
      <c r="B1538" s="26"/>
      <c r="C1538" s="27"/>
      <c r="D1538" s="28"/>
      <c r="E1538" s="29"/>
      <c r="F1538" s="30"/>
      <c r="G1538" s="31"/>
      <c r="H1538" s="31"/>
      <c r="I1538" s="19">
        <f t="shared" si="214"/>
        <v>0</v>
      </c>
      <c r="J1538" s="20">
        <f t="shared" si="220"/>
        <v>0</v>
      </c>
      <c r="K1538" s="30"/>
      <c r="L1538" s="32"/>
      <c r="M1538" s="33"/>
      <c r="N1538" s="55" t="str">
        <f t="shared" si="222"/>
        <v/>
      </c>
      <c r="O1538" s="34"/>
      <c r="P1538" s="35"/>
      <c r="Q1538" s="36"/>
      <c r="R1538" s="37"/>
      <c r="S1538" s="37"/>
      <c r="T1538" s="21">
        <f t="shared" si="215"/>
        <v>0</v>
      </c>
      <c r="U1538" s="22">
        <f t="shared" si="221"/>
        <v>0</v>
      </c>
      <c r="V1538" s="117"/>
      <c r="W1538" s="118"/>
      <c r="X1538" s="23">
        <f t="shared" si="216"/>
        <v>0</v>
      </c>
      <c r="Y1538" s="24" t="e">
        <f t="shared" si="217"/>
        <v>#DIV/0!</v>
      </c>
      <c r="Z1538" s="25" t="str">
        <f t="shared" si="218"/>
        <v/>
      </c>
      <c r="AA1538" s="25" t="str">
        <f t="shared" ca="1" si="219"/>
        <v/>
      </c>
      <c r="AB1538" s="52"/>
    </row>
    <row r="1539" spans="1:28" x14ac:dyDescent="0.25">
      <c r="A1539" s="12">
        <v>1533</v>
      </c>
      <c r="B1539" s="26"/>
      <c r="C1539" s="27"/>
      <c r="D1539" s="28"/>
      <c r="E1539" s="29"/>
      <c r="F1539" s="30"/>
      <c r="G1539" s="31"/>
      <c r="H1539" s="31"/>
      <c r="I1539" s="19">
        <f t="shared" si="214"/>
        <v>0</v>
      </c>
      <c r="J1539" s="20">
        <f t="shared" si="220"/>
        <v>0</v>
      </c>
      <c r="K1539" s="30"/>
      <c r="L1539" s="32"/>
      <c r="M1539" s="33"/>
      <c r="N1539" s="55" t="str">
        <f t="shared" si="222"/>
        <v/>
      </c>
      <c r="O1539" s="34"/>
      <c r="P1539" s="35"/>
      <c r="Q1539" s="36"/>
      <c r="R1539" s="37"/>
      <c r="S1539" s="37"/>
      <c r="T1539" s="21">
        <f t="shared" si="215"/>
        <v>0</v>
      </c>
      <c r="U1539" s="22">
        <f t="shared" si="221"/>
        <v>0</v>
      </c>
      <c r="V1539" s="117"/>
      <c r="W1539" s="118"/>
      <c r="X1539" s="23">
        <f t="shared" si="216"/>
        <v>0</v>
      </c>
      <c r="Y1539" s="24" t="e">
        <f t="shared" si="217"/>
        <v>#DIV/0!</v>
      </c>
      <c r="Z1539" s="25" t="str">
        <f t="shared" si="218"/>
        <v/>
      </c>
      <c r="AA1539" s="25" t="str">
        <f t="shared" ca="1" si="219"/>
        <v/>
      </c>
      <c r="AB1539" s="52"/>
    </row>
    <row r="1540" spans="1:28" x14ac:dyDescent="0.25">
      <c r="A1540" s="12">
        <v>1534</v>
      </c>
      <c r="B1540" s="26"/>
      <c r="C1540" s="27"/>
      <c r="D1540" s="28"/>
      <c r="E1540" s="29"/>
      <c r="F1540" s="30"/>
      <c r="G1540" s="31"/>
      <c r="H1540" s="31"/>
      <c r="I1540" s="19">
        <f t="shared" si="214"/>
        <v>0</v>
      </c>
      <c r="J1540" s="20">
        <f t="shared" si="220"/>
        <v>0</v>
      </c>
      <c r="K1540" s="30"/>
      <c r="L1540" s="32"/>
      <c r="M1540" s="33"/>
      <c r="N1540" s="55" t="str">
        <f t="shared" si="222"/>
        <v/>
      </c>
      <c r="O1540" s="34"/>
      <c r="P1540" s="35"/>
      <c r="Q1540" s="36"/>
      <c r="R1540" s="37"/>
      <c r="S1540" s="37"/>
      <c r="T1540" s="21">
        <f t="shared" si="215"/>
        <v>0</v>
      </c>
      <c r="U1540" s="22">
        <f t="shared" si="221"/>
        <v>0</v>
      </c>
      <c r="V1540" s="117"/>
      <c r="W1540" s="118"/>
      <c r="X1540" s="23">
        <f t="shared" si="216"/>
        <v>0</v>
      </c>
      <c r="Y1540" s="24" t="e">
        <f t="shared" si="217"/>
        <v>#DIV/0!</v>
      </c>
      <c r="Z1540" s="25" t="str">
        <f t="shared" si="218"/>
        <v/>
      </c>
      <c r="AA1540" s="25" t="str">
        <f t="shared" ca="1" si="219"/>
        <v/>
      </c>
      <c r="AB1540" s="52"/>
    </row>
    <row r="1541" spans="1:28" x14ac:dyDescent="0.25">
      <c r="A1541" s="12">
        <v>1535</v>
      </c>
      <c r="B1541" s="26"/>
      <c r="C1541" s="27"/>
      <c r="D1541" s="28"/>
      <c r="E1541" s="29"/>
      <c r="F1541" s="30"/>
      <c r="G1541" s="31"/>
      <c r="H1541" s="31"/>
      <c r="I1541" s="19">
        <f t="shared" si="214"/>
        <v>0</v>
      </c>
      <c r="J1541" s="20">
        <f t="shared" si="220"/>
        <v>0</v>
      </c>
      <c r="K1541" s="30"/>
      <c r="L1541" s="32"/>
      <c r="M1541" s="33"/>
      <c r="N1541" s="55" t="str">
        <f t="shared" si="222"/>
        <v/>
      </c>
      <c r="O1541" s="34"/>
      <c r="P1541" s="35"/>
      <c r="Q1541" s="36"/>
      <c r="R1541" s="37"/>
      <c r="S1541" s="37"/>
      <c r="T1541" s="21">
        <f t="shared" si="215"/>
        <v>0</v>
      </c>
      <c r="U1541" s="22">
        <f t="shared" si="221"/>
        <v>0</v>
      </c>
      <c r="V1541" s="117"/>
      <c r="W1541" s="118"/>
      <c r="X1541" s="23">
        <f t="shared" si="216"/>
        <v>0</v>
      </c>
      <c r="Y1541" s="24" t="e">
        <f t="shared" si="217"/>
        <v>#DIV/0!</v>
      </c>
      <c r="Z1541" s="25" t="str">
        <f t="shared" si="218"/>
        <v/>
      </c>
      <c r="AA1541" s="25" t="str">
        <f t="shared" ca="1" si="219"/>
        <v/>
      </c>
      <c r="AB1541" s="52"/>
    </row>
    <row r="1542" spans="1:28" x14ac:dyDescent="0.25">
      <c r="A1542" s="12">
        <v>1536</v>
      </c>
      <c r="B1542" s="26"/>
      <c r="C1542" s="27"/>
      <c r="D1542" s="28"/>
      <c r="E1542" s="29"/>
      <c r="F1542" s="30"/>
      <c r="G1542" s="31"/>
      <c r="H1542" s="31"/>
      <c r="I1542" s="19">
        <f t="shared" ref="I1542:I1605" si="223">IF(U1542=0,0,(G1542-H1542))</f>
        <v>0</v>
      </c>
      <c r="J1542" s="20">
        <f t="shared" si="220"/>
        <v>0</v>
      </c>
      <c r="K1542" s="30"/>
      <c r="L1542" s="32"/>
      <c r="M1542" s="33"/>
      <c r="N1542" s="55" t="str">
        <f t="shared" si="222"/>
        <v/>
      </c>
      <c r="O1542" s="34"/>
      <c r="P1542" s="35"/>
      <c r="Q1542" s="36"/>
      <c r="R1542" s="37"/>
      <c r="S1542" s="37"/>
      <c r="T1542" s="21">
        <f t="shared" ref="T1542:T1605" si="224">R1542-S1542</f>
        <v>0</v>
      </c>
      <c r="U1542" s="22">
        <f t="shared" si="221"/>
        <v>0</v>
      </c>
      <c r="V1542" s="117"/>
      <c r="W1542" s="118"/>
      <c r="X1542" s="23">
        <f t="shared" ref="X1542:X1605" si="225">IF(T1542&gt;0,IF((T1542-I1542)=0,0.00001,(T1542-I1542)),0)</f>
        <v>0</v>
      </c>
      <c r="Y1542" s="24" t="e">
        <f t="shared" ref="Y1542:Y1605" si="226">(T1542-I1542)/I1542</f>
        <v>#DIV/0!</v>
      </c>
      <c r="Z1542" s="25" t="str">
        <f t="shared" ref="Z1542:Z1605" si="227">IF(E1542&gt;0,IF((P1542+Q1542)&gt;0,"Descargado","En Transito"),"")</f>
        <v/>
      </c>
      <c r="AA1542" s="25" t="str">
        <f t="shared" ref="AA1542:AA1605" ca="1" si="228">IF(E1542&gt;0,IF(P1542=0,((NOW())-(C1542+D1542)),((P1542+Q1542)-(C1542+D1542))),"")</f>
        <v/>
      </c>
      <c r="AB1542" s="52"/>
    </row>
    <row r="1543" spans="1:28" x14ac:dyDescent="0.25">
      <c r="A1543" s="12">
        <v>1537</v>
      </c>
      <c r="B1543" s="26"/>
      <c r="C1543" s="27"/>
      <c r="D1543" s="28"/>
      <c r="E1543" s="29"/>
      <c r="F1543" s="30"/>
      <c r="G1543" s="31"/>
      <c r="H1543" s="31"/>
      <c r="I1543" s="19">
        <f t="shared" si="223"/>
        <v>0</v>
      </c>
      <c r="J1543" s="20">
        <f t="shared" ref="J1543:J1606" si="229">IF(I1543&gt;0,(I1543+J1542),0)</f>
        <v>0</v>
      </c>
      <c r="K1543" s="30"/>
      <c r="L1543" s="32"/>
      <c r="M1543" s="33"/>
      <c r="N1543" s="55" t="str">
        <f t="shared" si="222"/>
        <v/>
      </c>
      <c r="O1543" s="34"/>
      <c r="P1543" s="35"/>
      <c r="Q1543" s="36"/>
      <c r="R1543" s="37"/>
      <c r="S1543" s="37"/>
      <c r="T1543" s="21">
        <f t="shared" si="224"/>
        <v>0</v>
      </c>
      <c r="U1543" s="22">
        <f t="shared" ref="U1543:U1606" si="230">IF(T1543&gt;0,(T1543+U1542),0)</f>
        <v>0</v>
      </c>
      <c r="V1543" s="117"/>
      <c r="W1543" s="118"/>
      <c r="X1543" s="23">
        <f t="shared" si="225"/>
        <v>0</v>
      </c>
      <c r="Y1543" s="24" t="e">
        <f t="shared" si="226"/>
        <v>#DIV/0!</v>
      </c>
      <c r="Z1543" s="25" t="str">
        <f t="shared" si="227"/>
        <v/>
      </c>
      <c r="AA1543" s="25" t="str">
        <f t="shared" ca="1" si="228"/>
        <v/>
      </c>
      <c r="AB1543" s="52"/>
    </row>
    <row r="1544" spans="1:28" x14ac:dyDescent="0.25">
      <c r="A1544" s="12">
        <v>1538</v>
      </c>
      <c r="B1544" s="26"/>
      <c r="C1544" s="27"/>
      <c r="D1544" s="28"/>
      <c r="E1544" s="29"/>
      <c r="F1544" s="30"/>
      <c r="G1544" s="31"/>
      <c r="H1544" s="31"/>
      <c r="I1544" s="19">
        <f t="shared" si="223"/>
        <v>0</v>
      </c>
      <c r="J1544" s="20">
        <f t="shared" si="229"/>
        <v>0</v>
      </c>
      <c r="K1544" s="30"/>
      <c r="L1544" s="32"/>
      <c r="M1544" s="33"/>
      <c r="N1544" s="55" t="str">
        <f t="shared" si="222"/>
        <v/>
      </c>
      <c r="O1544" s="34"/>
      <c r="P1544" s="35"/>
      <c r="Q1544" s="36"/>
      <c r="R1544" s="37"/>
      <c r="S1544" s="37"/>
      <c r="T1544" s="21">
        <f t="shared" si="224"/>
        <v>0</v>
      </c>
      <c r="U1544" s="22">
        <f t="shared" si="230"/>
        <v>0</v>
      </c>
      <c r="V1544" s="117"/>
      <c r="W1544" s="118"/>
      <c r="X1544" s="23">
        <f t="shared" si="225"/>
        <v>0</v>
      </c>
      <c r="Y1544" s="24" t="e">
        <f t="shared" si="226"/>
        <v>#DIV/0!</v>
      </c>
      <c r="Z1544" s="25" t="str">
        <f t="shared" si="227"/>
        <v/>
      </c>
      <c r="AA1544" s="25" t="str">
        <f t="shared" ca="1" si="228"/>
        <v/>
      </c>
      <c r="AB1544" s="52"/>
    </row>
    <row r="1545" spans="1:28" x14ac:dyDescent="0.25">
      <c r="A1545" s="12">
        <v>1539</v>
      </c>
      <c r="B1545" s="26"/>
      <c r="C1545" s="27"/>
      <c r="D1545" s="28"/>
      <c r="E1545" s="29"/>
      <c r="F1545" s="30"/>
      <c r="G1545" s="31"/>
      <c r="H1545" s="31"/>
      <c r="I1545" s="19">
        <f t="shared" si="223"/>
        <v>0</v>
      </c>
      <c r="J1545" s="20">
        <f t="shared" si="229"/>
        <v>0</v>
      </c>
      <c r="K1545" s="30"/>
      <c r="L1545" s="32"/>
      <c r="M1545" s="33"/>
      <c r="N1545" s="55" t="str">
        <f t="shared" ref="N1545:N1608" si="231">IF(R1545=0,"",IF(K1545="0X50  MM T 2","T_B",IF(K1545="0X50  MM T 1","T_A",IF(K1545="TERMICO 0X50","T_CMAX",IF(K1545="0X50  MM T 4","T_D",IF(K1545="0X50  MM T 3","T_C",IF(K1545="0X12  MM T 1","T_A1",IF(K1545="0X50 MM","CNR",""))))))))</f>
        <v/>
      </c>
      <c r="O1545" s="34"/>
      <c r="P1545" s="35"/>
      <c r="Q1545" s="36"/>
      <c r="R1545" s="37"/>
      <c r="S1545" s="37"/>
      <c r="T1545" s="21">
        <f t="shared" si="224"/>
        <v>0</v>
      </c>
      <c r="U1545" s="22">
        <f t="shared" si="230"/>
        <v>0</v>
      </c>
      <c r="V1545" s="117"/>
      <c r="W1545" s="118"/>
      <c r="X1545" s="23">
        <f t="shared" si="225"/>
        <v>0</v>
      </c>
      <c r="Y1545" s="24" t="e">
        <f t="shared" si="226"/>
        <v>#DIV/0!</v>
      </c>
      <c r="Z1545" s="25" t="str">
        <f t="shared" si="227"/>
        <v/>
      </c>
      <c r="AA1545" s="25" t="str">
        <f t="shared" ca="1" si="228"/>
        <v/>
      </c>
      <c r="AB1545" s="52"/>
    </row>
    <row r="1546" spans="1:28" x14ac:dyDescent="0.25">
      <c r="A1546" s="12">
        <v>1540</v>
      </c>
      <c r="B1546" s="26"/>
      <c r="C1546" s="27"/>
      <c r="D1546" s="28"/>
      <c r="E1546" s="29"/>
      <c r="F1546" s="30"/>
      <c r="G1546" s="31"/>
      <c r="H1546" s="31"/>
      <c r="I1546" s="19">
        <f t="shared" si="223"/>
        <v>0</v>
      </c>
      <c r="J1546" s="20">
        <f t="shared" si="229"/>
        <v>0</v>
      </c>
      <c r="K1546" s="30"/>
      <c r="L1546" s="32"/>
      <c r="M1546" s="33"/>
      <c r="N1546" s="55" t="str">
        <f t="shared" si="231"/>
        <v/>
      </c>
      <c r="O1546" s="34"/>
      <c r="P1546" s="35"/>
      <c r="Q1546" s="36"/>
      <c r="R1546" s="37"/>
      <c r="S1546" s="37"/>
      <c r="T1546" s="21">
        <f t="shared" si="224"/>
        <v>0</v>
      </c>
      <c r="U1546" s="22">
        <f t="shared" si="230"/>
        <v>0</v>
      </c>
      <c r="V1546" s="117"/>
      <c r="W1546" s="118"/>
      <c r="X1546" s="23">
        <f t="shared" si="225"/>
        <v>0</v>
      </c>
      <c r="Y1546" s="24" t="e">
        <f t="shared" si="226"/>
        <v>#DIV/0!</v>
      </c>
      <c r="Z1546" s="25" t="str">
        <f t="shared" si="227"/>
        <v/>
      </c>
      <c r="AA1546" s="25" t="str">
        <f t="shared" ca="1" si="228"/>
        <v/>
      </c>
      <c r="AB1546" s="52"/>
    </row>
    <row r="1547" spans="1:28" x14ac:dyDescent="0.25">
      <c r="A1547" s="12">
        <v>1541</v>
      </c>
      <c r="B1547" s="26"/>
      <c r="C1547" s="27"/>
      <c r="D1547" s="28"/>
      <c r="E1547" s="29"/>
      <c r="F1547" s="30"/>
      <c r="G1547" s="31"/>
      <c r="H1547" s="31"/>
      <c r="I1547" s="19">
        <f t="shared" si="223"/>
        <v>0</v>
      </c>
      <c r="J1547" s="20">
        <f t="shared" si="229"/>
        <v>0</v>
      </c>
      <c r="K1547" s="30"/>
      <c r="L1547" s="32"/>
      <c r="M1547" s="33"/>
      <c r="N1547" s="55" t="str">
        <f t="shared" si="231"/>
        <v/>
      </c>
      <c r="O1547" s="34"/>
      <c r="P1547" s="35"/>
      <c r="Q1547" s="36"/>
      <c r="R1547" s="37"/>
      <c r="S1547" s="37"/>
      <c r="T1547" s="21">
        <f t="shared" si="224"/>
        <v>0</v>
      </c>
      <c r="U1547" s="22">
        <f t="shared" si="230"/>
        <v>0</v>
      </c>
      <c r="V1547" s="117"/>
      <c r="W1547" s="118"/>
      <c r="X1547" s="23">
        <f t="shared" si="225"/>
        <v>0</v>
      </c>
      <c r="Y1547" s="24" t="e">
        <f t="shared" si="226"/>
        <v>#DIV/0!</v>
      </c>
      <c r="Z1547" s="25" t="str">
        <f t="shared" si="227"/>
        <v/>
      </c>
      <c r="AA1547" s="25" t="str">
        <f t="shared" ca="1" si="228"/>
        <v/>
      </c>
      <c r="AB1547" s="52"/>
    </row>
    <row r="1548" spans="1:28" x14ac:dyDescent="0.25">
      <c r="A1548" s="12">
        <v>1542</v>
      </c>
      <c r="B1548" s="26"/>
      <c r="C1548" s="27"/>
      <c r="D1548" s="28"/>
      <c r="E1548" s="29"/>
      <c r="F1548" s="30"/>
      <c r="G1548" s="31"/>
      <c r="H1548" s="31"/>
      <c r="I1548" s="19">
        <f t="shared" si="223"/>
        <v>0</v>
      </c>
      <c r="J1548" s="20">
        <f t="shared" si="229"/>
        <v>0</v>
      </c>
      <c r="K1548" s="30"/>
      <c r="L1548" s="32"/>
      <c r="M1548" s="33"/>
      <c r="N1548" s="55" t="str">
        <f t="shared" si="231"/>
        <v/>
      </c>
      <c r="O1548" s="34"/>
      <c r="P1548" s="35"/>
      <c r="Q1548" s="36"/>
      <c r="R1548" s="37"/>
      <c r="S1548" s="37"/>
      <c r="T1548" s="21">
        <f t="shared" si="224"/>
        <v>0</v>
      </c>
      <c r="U1548" s="22">
        <f t="shared" si="230"/>
        <v>0</v>
      </c>
      <c r="V1548" s="117"/>
      <c r="W1548" s="118"/>
      <c r="X1548" s="23">
        <f t="shared" si="225"/>
        <v>0</v>
      </c>
      <c r="Y1548" s="24" t="e">
        <f t="shared" si="226"/>
        <v>#DIV/0!</v>
      </c>
      <c r="Z1548" s="25" t="str">
        <f t="shared" si="227"/>
        <v/>
      </c>
      <c r="AA1548" s="25" t="str">
        <f t="shared" ca="1" si="228"/>
        <v/>
      </c>
      <c r="AB1548" s="52"/>
    </row>
    <row r="1549" spans="1:28" x14ac:dyDescent="0.25">
      <c r="A1549" s="12">
        <v>1543</v>
      </c>
      <c r="B1549" s="26"/>
      <c r="C1549" s="27"/>
      <c r="D1549" s="28"/>
      <c r="E1549" s="29"/>
      <c r="F1549" s="30"/>
      <c r="G1549" s="31"/>
      <c r="H1549" s="31"/>
      <c r="I1549" s="19">
        <f t="shared" si="223"/>
        <v>0</v>
      </c>
      <c r="J1549" s="20">
        <f t="shared" si="229"/>
        <v>0</v>
      </c>
      <c r="K1549" s="30"/>
      <c r="L1549" s="32"/>
      <c r="M1549" s="33"/>
      <c r="N1549" s="55" t="str">
        <f t="shared" si="231"/>
        <v/>
      </c>
      <c r="O1549" s="34"/>
      <c r="P1549" s="35"/>
      <c r="Q1549" s="36"/>
      <c r="R1549" s="37"/>
      <c r="S1549" s="37"/>
      <c r="T1549" s="21">
        <f t="shared" si="224"/>
        <v>0</v>
      </c>
      <c r="U1549" s="22">
        <f t="shared" si="230"/>
        <v>0</v>
      </c>
      <c r="V1549" s="117"/>
      <c r="W1549" s="118"/>
      <c r="X1549" s="23">
        <f t="shared" si="225"/>
        <v>0</v>
      </c>
      <c r="Y1549" s="24" t="e">
        <f t="shared" si="226"/>
        <v>#DIV/0!</v>
      </c>
      <c r="Z1549" s="25" t="str">
        <f t="shared" si="227"/>
        <v/>
      </c>
      <c r="AA1549" s="25" t="str">
        <f t="shared" ca="1" si="228"/>
        <v/>
      </c>
      <c r="AB1549" s="52"/>
    </row>
    <row r="1550" spans="1:28" x14ac:dyDescent="0.25">
      <c r="A1550" s="12">
        <v>1544</v>
      </c>
      <c r="B1550" s="26"/>
      <c r="C1550" s="27"/>
      <c r="D1550" s="28"/>
      <c r="E1550" s="29"/>
      <c r="F1550" s="30"/>
      <c r="G1550" s="31"/>
      <c r="H1550" s="31"/>
      <c r="I1550" s="19">
        <f t="shared" si="223"/>
        <v>0</v>
      </c>
      <c r="J1550" s="20">
        <f t="shared" si="229"/>
        <v>0</v>
      </c>
      <c r="K1550" s="30"/>
      <c r="L1550" s="32"/>
      <c r="M1550" s="33"/>
      <c r="N1550" s="55" t="str">
        <f t="shared" si="231"/>
        <v/>
      </c>
      <c r="O1550" s="34"/>
      <c r="P1550" s="35"/>
      <c r="Q1550" s="36"/>
      <c r="R1550" s="37"/>
      <c r="S1550" s="37"/>
      <c r="T1550" s="21">
        <f t="shared" si="224"/>
        <v>0</v>
      </c>
      <c r="U1550" s="22">
        <f t="shared" si="230"/>
        <v>0</v>
      </c>
      <c r="V1550" s="117"/>
      <c r="W1550" s="118"/>
      <c r="X1550" s="23">
        <f t="shared" si="225"/>
        <v>0</v>
      </c>
      <c r="Y1550" s="24" t="e">
        <f t="shared" si="226"/>
        <v>#DIV/0!</v>
      </c>
      <c r="Z1550" s="25" t="str">
        <f t="shared" si="227"/>
        <v/>
      </c>
      <c r="AA1550" s="25" t="str">
        <f t="shared" ca="1" si="228"/>
        <v/>
      </c>
      <c r="AB1550" s="52"/>
    </row>
    <row r="1551" spans="1:28" x14ac:dyDescent="0.25">
      <c r="A1551" s="12">
        <v>1545</v>
      </c>
      <c r="B1551" s="26"/>
      <c r="C1551" s="27"/>
      <c r="D1551" s="28"/>
      <c r="E1551" s="29"/>
      <c r="F1551" s="30"/>
      <c r="G1551" s="31"/>
      <c r="H1551" s="31"/>
      <c r="I1551" s="19">
        <f t="shared" si="223"/>
        <v>0</v>
      </c>
      <c r="J1551" s="20">
        <f t="shared" si="229"/>
        <v>0</v>
      </c>
      <c r="K1551" s="30"/>
      <c r="L1551" s="32"/>
      <c r="M1551" s="33"/>
      <c r="N1551" s="55" t="str">
        <f t="shared" si="231"/>
        <v/>
      </c>
      <c r="O1551" s="34"/>
      <c r="P1551" s="35"/>
      <c r="Q1551" s="36"/>
      <c r="R1551" s="37"/>
      <c r="S1551" s="37"/>
      <c r="T1551" s="21">
        <f t="shared" si="224"/>
        <v>0</v>
      </c>
      <c r="U1551" s="22">
        <f t="shared" si="230"/>
        <v>0</v>
      </c>
      <c r="V1551" s="117"/>
      <c r="W1551" s="118"/>
      <c r="X1551" s="23">
        <f t="shared" si="225"/>
        <v>0</v>
      </c>
      <c r="Y1551" s="24" t="e">
        <f t="shared" si="226"/>
        <v>#DIV/0!</v>
      </c>
      <c r="Z1551" s="25" t="str">
        <f t="shared" si="227"/>
        <v/>
      </c>
      <c r="AA1551" s="25" t="str">
        <f t="shared" ca="1" si="228"/>
        <v/>
      </c>
      <c r="AB1551" s="52"/>
    </row>
    <row r="1552" spans="1:28" x14ac:dyDescent="0.25">
      <c r="A1552" s="12">
        <v>1546</v>
      </c>
      <c r="B1552" s="26"/>
      <c r="C1552" s="27"/>
      <c r="D1552" s="28"/>
      <c r="E1552" s="29"/>
      <c r="F1552" s="30"/>
      <c r="G1552" s="31"/>
      <c r="H1552" s="31"/>
      <c r="I1552" s="19">
        <f t="shared" si="223"/>
        <v>0</v>
      </c>
      <c r="J1552" s="20">
        <f t="shared" si="229"/>
        <v>0</v>
      </c>
      <c r="K1552" s="30"/>
      <c r="L1552" s="32"/>
      <c r="M1552" s="33"/>
      <c r="N1552" s="55" t="str">
        <f t="shared" si="231"/>
        <v/>
      </c>
      <c r="O1552" s="34"/>
      <c r="P1552" s="35"/>
      <c r="Q1552" s="36"/>
      <c r="R1552" s="37"/>
      <c r="S1552" s="37"/>
      <c r="T1552" s="21">
        <f t="shared" si="224"/>
        <v>0</v>
      </c>
      <c r="U1552" s="22">
        <f t="shared" si="230"/>
        <v>0</v>
      </c>
      <c r="V1552" s="117"/>
      <c r="W1552" s="118"/>
      <c r="X1552" s="23">
        <f t="shared" si="225"/>
        <v>0</v>
      </c>
      <c r="Y1552" s="24" t="e">
        <f t="shared" si="226"/>
        <v>#DIV/0!</v>
      </c>
      <c r="Z1552" s="25" t="str">
        <f t="shared" si="227"/>
        <v/>
      </c>
      <c r="AA1552" s="25" t="str">
        <f t="shared" ca="1" si="228"/>
        <v/>
      </c>
      <c r="AB1552" s="52"/>
    </row>
    <row r="1553" spans="1:28" x14ac:dyDescent="0.25">
      <c r="A1553" s="12">
        <v>1547</v>
      </c>
      <c r="B1553" s="26"/>
      <c r="C1553" s="27"/>
      <c r="D1553" s="28"/>
      <c r="E1553" s="29"/>
      <c r="F1553" s="30"/>
      <c r="G1553" s="31"/>
      <c r="H1553" s="31"/>
      <c r="I1553" s="19">
        <f t="shared" si="223"/>
        <v>0</v>
      </c>
      <c r="J1553" s="20">
        <f t="shared" si="229"/>
        <v>0</v>
      </c>
      <c r="K1553" s="30"/>
      <c r="L1553" s="32"/>
      <c r="M1553" s="33"/>
      <c r="N1553" s="55" t="str">
        <f t="shared" si="231"/>
        <v/>
      </c>
      <c r="O1553" s="34"/>
      <c r="P1553" s="35"/>
      <c r="Q1553" s="36"/>
      <c r="R1553" s="37"/>
      <c r="S1553" s="37"/>
      <c r="T1553" s="21">
        <f t="shared" si="224"/>
        <v>0</v>
      </c>
      <c r="U1553" s="22">
        <f t="shared" si="230"/>
        <v>0</v>
      </c>
      <c r="V1553" s="117"/>
      <c r="W1553" s="118"/>
      <c r="X1553" s="23">
        <f t="shared" si="225"/>
        <v>0</v>
      </c>
      <c r="Y1553" s="24" t="e">
        <f t="shared" si="226"/>
        <v>#DIV/0!</v>
      </c>
      <c r="Z1553" s="25" t="str">
        <f t="shared" si="227"/>
        <v/>
      </c>
      <c r="AA1553" s="25" t="str">
        <f t="shared" ca="1" si="228"/>
        <v/>
      </c>
      <c r="AB1553" s="52"/>
    </row>
    <row r="1554" spans="1:28" x14ac:dyDescent="0.25">
      <c r="A1554" s="12">
        <v>1548</v>
      </c>
      <c r="B1554" s="26"/>
      <c r="C1554" s="27"/>
      <c r="D1554" s="28"/>
      <c r="E1554" s="29"/>
      <c r="F1554" s="30"/>
      <c r="G1554" s="31"/>
      <c r="H1554" s="31"/>
      <c r="I1554" s="19">
        <f t="shared" si="223"/>
        <v>0</v>
      </c>
      <c r="J1554" s="20">
        <f t="shared" si="229"/>
        <v>0</v>
      </c>
      <c r="K1554" s="30"/>
      <c r="L1554" s="32"/>
      <c r="M1554" s="33"/>
      <c r="N1554" s="55" t="str">
        <f t="shared" si="231"/>
        <v/>
      </c>
      <c r="O1554" s="34"/>
      <c r="P1554" s="35"/>
      <c r="Q1554" s="36"/>
      <c r="R1554" s="37"/>
      <c r="S1554" s="37"/>
      <c r="T1554" s="21">
        <f t="shared" si="224"/>
        <v>0</v>
      </c>
      <c r="U1554" s="22">
        <f t="shared" si="230"/>
        <v>0</v>
      </c>
      <c r="V1554" s="117"/>
      <c r="W1554" s="118"/>
      <c r="X1554" s="23">
        <f t="shared" si="225"/>
        <v>0</v>
      </c>
      <c r="Y1554" s="24" t="e">
        <f t="shared" si="226"/>
        <v>#DIV/0!</v>
      </c>
      <c r="Z1554" s="25" t="str">
        <f t="shared" si="227"/>
        <v/>
      </c>
      <c r="AA1554" s="25" t="str">
        <f t="shared" ca="1" si="228"/>
        <v/>
      </c>
      <c r="AB1554" s="52"/>
    </row>
    <row r="1555" spans="1:28" x14ac:dyDescent="0.25">
      <c r="A1555" s="12">
        <v>1549</v>
      </c>
      <c r="B1555" s="26"/>
      <c r="C1555" s="27"/>
      <c r="D1555" s="28"/>
      <c r="E1555" s="29"/>
      <c r="F1555" s="30"/>
      <c r="G1555" s="31"/>
      <c r="H1555" s="31"/>
      <c r="I1555" s="19">
        <f t="shared" si="223"/>
        <v>0</v>
      </c>
      <c r="J1555" s="20">
        <f t="shared" si="229"/>
        <v>0</v>
      </c>
      <c r="K1555" s="30"/>
      <c r="L1555" s="32"/>
      <c r="M1555" s="33"/>
      <c r="N1555" s="55" t="str">
        <f t="shared" si="231"/>
        <v/>
      </c>
      <c r="O1555" s="34"/>
      <c r="P1555" s="35"/>
      <c r="Q1555" s="36"/>
      <c r="R1555" s="37"/>
      <c r="S1555" s="37"/>
      <c r="T1555" s="21">
        <f t="shared" si="224"/>
        <v>0</v>
      </c>
      <c r="U1555" s="22">
        <f t="shared" si="230"/>
        <v>0</v>
      </c>
      <c r="V1555" s="117"/>
      <c r="W1555" s="118"/>
      <c r="X1555" s="23">
        <f t="shared" si="225"/>
        <v>0</v>
      </c>
      <c r="Y1555" s="24" t="e">
        <f t="shared" si="226"/>
        <v>#DIV/0!</v>
      </c>
      <c r="Z1555" s="25" t="str">
        <f t="shared" si="227"/>
        <v/>
      </c>
      <c r="AA1555" s="25" t="str">
        <f t="shared" ca="1" si="228"/>
        <v/>
      </c>
      <c r="AB1555" s="52"/>
    </row>
    <row r="1556" spans="1:28" x14ac:dyDescent="0.25">
      <c r="A1556" s="12">
        <v>1550</v>
      </c>
      <c r="B1556" s="26"/>
      <c r="C1556" s="27"/>
      <c r="D1556" s="28"/>
      <c r="E1556" s="29"/>
      <c r="F1556" s="30"/>
      <c r="G1556" s="31"/>
      <c r="H1556" s="31"/>
      <c r="I1556" s="19">
        <f t="shared" si="223"/>
        <v>0</v>
      </c>
      <c r="J1556" s="20">
        <f t="shared" si="229"/>
        <v>0</v>
      </c>
      <c r="K1556" s="30"/>
      <c r="L1556" s="32"/>
      <c r="M1556" s="33"/>
      <c r="N1556" s="55" t="str">
        <f t="shared" si="231"/>
        <v/>
      </c>
      <c r="O1556" s="34"/>
      <c r="P1556" s="35"/>
      <c r="Q1556" s="36"/>
      <c r="R1556" s="37"/>
      <c r="S1556" s="37"/>
      <c r="T1556" s="21">
        <f t="shared" si="224"/>
        <v>0</v>
      </c>
      <c r="U1556" s="22">
        <f t="shared" si="230"/>
        <v>0</v>
      </c>
      <c r="V1556" s="117"/>
      <c r="W1556" s="118"/>
      <c r="X1556" s="23">
        <f t="shared" si="225"/>
        <v>0</v>
      </c>
      <c r="Y1556" s="24" t="e">
        <f t="shared" si="226"/>
        <v>#DIV/0!</v>
      </c>
      <c r="Z1556" s="25" t="str">
        <f t="shared" si="227"/>
        <v/>
      </c>
      <c r="AA1556" s="25" t="str">
        <f t="shared" ca="1" si="228"/>
        <v/>
      </c>
      <c r="AB1556" s="52"/>
    </row>
    <row r="1557" spans="1:28" x14ac:dyDescent="0.25">
      <c r="A1557" s="12">
        <v>1551</v>
      </c>
      <c r="B1557" s="26"/>
      <c r="C1557" s="27"/>
      <c r="D1557" s="28"/>
      <c r="E1557" s="29"/>
      <c r="F1557" s="30"/>
      <c r="G1557" s="31"/>
      <c r="H1557" s="31"/>
      <c r="I1557" s="19">
        <f t="shared" si="223"/>
        <v>0</v>
      </c>
      <c r="J1557" s="20">
        <f t="shared" si="229"/>
        <v>0</v>
      </c>
      <c r="K1557" s="30"/>
      <c r="L1557" s="32"/>
      <c r="M1557" s="33"/>
      <c r="N1557" s="55" t="str">
        <f t="shared" si="231"/>
        <v/>
      </c>
      <c r="O1557" s="34"/>
      <c r="P1557" s="35"/>
      <c r="Q1557" s="36"/>
      <c r="R1557" s="37"/>
      <c r="S1557" s="37"/>
      <c r="T1557" s="21">
        <f t="shared" si="224"/>
        <v>0</v>
      </c>
      <c r="U1557" s="22">
        <f t="shared" si="230"/>
        <v>0</v>
      </c>
      <c r="V1557" s="117"/>
      <c r="W1557" s="118"/>
      <c r="X1557" s="23">
        <f t="shared" si="225"/>
        <v>0</v>
      </c>
      <c r="Y1557" s="24" t="e">
        <f t="shared" si="226"/>
        <v>#DIV/0!</v>
      </c>
      <c r="Z1557" s="25" t="str">
        <f t="shared" si="227"/>
        <v/>
      </c>
      <c r="AA1557" s="25" t="str">
        <f t="shared" ca="1" si="228"/>
        <v/>
      </c>
      <c r="AB1557" s="52"/>
    </row>
    <row r="1558" spans="1:28" x14ac:dyDescent="0.25">
      <c r="A1558" s="12">
        <v>1552</v>
      </c>
      <c r="B1558" s="26"/>
      <c r="C1558" s="27"/>
      <c r="D1558" s="28"/>
      <c r="E1558" s="29"/>
      <c r="F1558" s="30"/>
      <c r="G1558" s="31"/>
      <c r="H1558" s="31"/>
      <c r="I1558" s="19">
        <f t="shared" si="223"/>
        <v>0</v>
      </c>
      <c r="J1558" s="20">
        <f t="shared" si="229"/>
        <v>0</v>
      </c>
      <c r="K1558" s="30"/>
      <c r="L1558" s="32"/>
      <c r="M1558" s="33"/>
      <c r="N1558" s="55" t="str">
        <f t="shared" si="231"/>
        <v/>
      </c>
      <c r="O1558" s="34"/>
      <c r="P1558" s="35"/>
      <c r="Q1558" s="36"/>
      <c r="R1558" s="37"/>
      <c r="S1558" s="37"/>
      <c r="T1558" s="21">
        <f t="shared" si="224"/>
        <v>0</v>
      </c>
      <c r="U1558" s="22">
        <f t="shared" si="230"/>
        <v>0</v>
      </c>
      <c r="V1558" s="117"/>
      <c r="W1558" s="118"/>
      <c r="X1558" s="23">
        <f t="shared" si="225"/>
        <v>0</v>
      </c>
      <c r="Y1558" s="24" t="e">
        <f t="shared" si="226"/>
        <v>#DIV/0!</v>
      </c>
      <c r="Z1558" s="25" t="str">
        <f t="shared" si="227"/>
        <v/>
      </c>
      <c r="AA1558" s="25" t="str">
        <f t="shared" ca="1" si="228"/>
        <v/>
      </c>
      <c r="AB1558" s="52"/>
    </row>
    <row r="1559" spans="1:28" x14ac:dyDescent="0.25">
      <c r="A1559" s="12">
        <v>1553</v>
      </c>
      <c r="B1559" s="26"/>
      <c r="C1559" s="27"/>
      <c r="D1559" s="28"/>
      <c r="E1559" s="29"/>
      <c r="F1559" s="30"/>
      <c r="G1559" s="31"/>
      <c r="H1559" s="31"/>
      <c r="I1559" s="19">
        <f t="shared" si="223"/>
        <v>0</v>
      </c>
      <c r="J1559" s="20">
        <f t="shared" si="229"/>
        <v>0</v>
      </c>
      <c r="K1559" s="30"/>
      <c r="L1559" s="32"/>
      <c r="M1559" s="33"/>
      <c r="N1559" s="55" t="str">
        <f t="shared" si="231"/>
        <v/>
      </c>
      <c r="O1559" s="34"/>
      <c r="P1559" s="35"/>
      <c r="Q1559" s="36"/>
      <c r="R1559" s="37"/>
      <c r="S1559" s="37"/>
      <c r="T1559" s="21">
        <f t="shared" si="224"/>
        <v>0</v>
      </c>
      <c r="U1559" s="22">
        <f t="shared" si="230"/>
        <v>0</v>
      </c>
      <c r="V1559" s="117"/>
      <c r="W1559" s="118"/>
      <c r="X1559" s="23">
        <f t="shared" si="225"/>
        <v>0</v>
      </c>
      <c r="Y1559" s="24" t="e">
        <f t="shared" si="226"/>
        <v>#DIV/0!</v>
      </c>
      <c r="Z1559" s="25" t="str">
        <f t="shared" si="227"/>
        <v/>
      </c>
      <c r="AA1559" s="25" t="str">
        <f t="shared" ca="1" si="228"/>
        <v/>
      </c>
      <c r="AB1559" s="52"/>
    </row>
    <row r="1560" spans="1:28" x14ac:dyDescent="0.25">
      <c r="A1560" s="12">
        <v>1554</v>
      </c>
      <c r="B1560" s="26"/>
      <c r="C1560" s="27"/>
      <c r="D1560" s="28"/>
      <c r="E1560" s="29"/>
      <c r="F1560" s="30"/>
      <c r="G1560" s="31"/>
      <c r="H1560" s="31"/>
      <c r="I1560" s="19">
        <f t="shared" si="223"/>
        <v>0</v>
      </c>
      <c r="J1560" s="20">
        <f t="shared" si="229"/>
        <v>0</v>
      </c>
      <c r="K1560" s="30"/>
      <c r="L1560" s="32"/>
      <c r="M1560" s="33"/>
      <c r="N1560" s="55" t="str">
        <f t="shared" si="231"/>
        <v/>
      </c>
      <c r="O1560" s="34"/>
      <c r="P1560" s="35"/>
      <c r="Q1560" s="36"/>
      <c r="R1560" s="37"/>
      <c r="S1560" s="37"/>
      <c r="T1560" s="21">
        <f t="shared" si="224"/>
        <v>0</v>
      </c>
      <c r="U1560" s="22">
        <f t="shared" si="230"/>
        <v>0</v>
      </c>
      <c r="V1560" s="117"/>
      <c r="W1560" s="118"/>
      <c r="X1560" s="23">
        <f t="shared" si="225"/>
        <v>0</v>
      </c>
      <c r="Y1560" s="24" t="e">
        <f t="shared" si="226"/>
        <v>#DIV/0!</v>
      </c>
      <c r="Z1560" s="25" t="str">
        <f t="shared" si="227"/>
        <v/>
      </c>
      <c r="AA1560" s="25" t="str">
        <f t="shared" ca="1" si="228"/>
        <v/>
      </c>
      <c r="AB1560" s="52"/>
    </row>
    <row r="1561" spans="1:28" x14ac:dyDescent="0.25">
      <c r="A1561" s="12">
        <v>1555</v>
      </c>
      <c r="B1561" s="26"/>
      <c r="C1561" s="27"/>
      <c r="D1561" s="28"/>
      <c r="E1561" s="29"/>
      <c r="F1561" s="30"/>
      <c r="G1561" s="31"/>
      <c r="H1561" s="31"/>
      <c r="I1561" s="19">
        <f t="shared" si="223"/>
        <v>0</v>
      </c>
      <c r="J1561" s="20">
        <f t="shared" si="229"/>
        <v>0</v>
      </c>
      <c r="K1561" s="30"/>
      <c r="L1561" s="32"/>
      <c r="M1561" s="33"/>
      <c r="N1561" s="55" t="str">
        <f t="shared" si="231"/>
        <v/>
      </c>
      <c r="O1561" s="34"/>
      <c r="P1561" s="35"/>
      <c r="Q1561" s="36"/>
      <c r="R1561" s="37"/>
      <c r="S1561" s="37"/>
      <c r="T1561" s="21">
        <f t="shared" si="224"/>
        <v>0</v>
      </c>
      <c r="U1561" s="22">
        <f t="shared" si="230"/>
        <v>0</v>
      </c>
      <c r="V1561" s="117"/>
      <c r="W1561" s="118"/>
      <c r="X1561" s="23">
        <f t="shared" si="225"/>
        <v>0</v>
      </c>
      <c r="Y1561" s="24" t="e">
        <f t="shared" si="226"/>
        <v>#DIV/0!</v>
      </c>
      <c r="Z1561" s="25" t="str">
        <f t="shared" si="227"/>
        <v/>
      </c>
      <c r="AA1561" s="25" t="str">
        <f t="shared" ca="1" si="228"/>
        <v/>
      </c>
      <c r="AB1561" s="52"/>
    </row>
    <row r="1562" spans="1:28" x14ac:dyDescent="0.25">
      <c r="A1562" s="12">
        <v>1556</v>
      </c>
      <c r="B1562" s="26"/>
      <c r="C1562" s="27"/>
      <c r="D1562" s="28"/>
      <c r="E1562" s="29"/>
      <c r="F1562" s="30"/>
      <c r="G1562" s="31"/>
      <c r="H1562" s="31"/>
      <c r="I1562" s="19">
        <f t="shared" si="223"/>
        <v>0</v>
      </c>
      <c r="J1562" s="20">
        <f t="shared" si="229"/>
        <v>0</v>
      </c>
      <c r="K1562" s="30"/>
      <c r="L1562" s="32"/>
      <c r="M1562" s="33"/>
      <c r="N1562" s="55" t="str">
        <f t="shared" si="231"/>
        <v/>
      </c>
      <c r="O1562" s="34"/>
      <c r="P1562" s="35"/>
      <c r="Q1562" s="36"/>
      <c r="R1562" s="37"/>
      <c r="S1562" s="37"/>
      <c r="T1562" s="21">
        <f t="shared" si="224"/>
        <v>0</v>
      </c>
      <c r="U1562" s="22">
        <f t="shared" si="230"/>
        <v>0</v>
      </c>
      <c r="V1562" s="117"/>
      <c r="W1562" s="118"/>
      <c r="X1562" s="23">
        <f t="shared" si="225"/>
        <v>0</v>
      </c>
      <c r="Y1562" s="24" t="e">
        <f t="shared" si="226"/>
        <v>#DIV/0!</v>
      </c>
      <c r="Z1562" s="25" t="str">
        <f t="shared" si="227"/>
        <v/>
      </c>
      <c r="AA1562" s="25" t="str">
        <f t="shared" ca="1" si="228"/>
        <v/>
      </c>
      <c r="AB1562" s="52"/>
    </row>
    <row r="1563" spans="1:28" x14ac:dyDescent="0.25">
      <c r="A1563" s="12">
        <v>1557</v>
      </c>
      <c r="B1563" s="26"/>
      <c r="C1563" s="27"/>
      <c r="D1563" s="28"/>
      <c r="E1563" s="29"/>
      <c r="F1563" s="30"/>
      <c r="G1563" s="31"/>
      <c r="H1563" s="31"/>
      <c r="I1563" s="19">
        <f t="shared" si="223"/>
        <v>0</v>
      </c>
      <c r="J1563" s="20">
        <f t="shared" si="229"/>
        <v>0</v>
      </c>
      <c r="K1563" s="30"/>
      <c r="L1563" s="32"/>
      <c r="M1563" s="33"/>
      <c r="N1563" s="55" t="str">
        <f t="shared" si="231"/>
        <v/>
      </c>
      <c r="O1563" s="34"/>
      <c r="P1563" s="35"/>
      <c r="Q1563" s="36"/>
      <c r="R1563" s="37"/>
      <c r="S1563" s="37"/>
      <c r="T1563" s="21">
        <f t="shared" si="224"/>
        <v>0</v>
      </c>
      <c r="U1563" s="22">
        <f t="shared" si="230"/>
        <v>0</v>
      </c>
      <c r="V1563" s="117"/>
      <c r="W1563" s="118"/>
      <c r="X1563" s="23">
        <f t="shared" si="225"/>
        <v>0</v>
      </c>
      <c r="Y1563" s="24" t="e">
        <f t="shared" si="226"/>
        <v>#DIV/0!</v>
      </c>
      <c r="Z1563" s="25" t="str">
        <f t="shared" si="227"/>
        <v/>
      </c>
      <c r="AA1563" s="25" t="str">
        <f t="shared" ca="1" si="228"/>
        <v/>
      </c>
      <c r="AB1563" s="52"/>
    </row>
    <row r="1564" spans="1:28" x14ac:dyDescent="0.25">
      <c r="A1564" s="12">
        <v>1558</v>
      </c>
      <c r="B1564" s="26"/>
      <c r="C1564" s="27"/>
      <c r="D1564" s="28"/>
      <c r="E1564" s="29"/>
      <c r="F1564" s="30"/>
      <c r="G1564" s="31"/>
      <c r="H1564" s="31"/>
      <c r="I1564" s="19">
        <f t="shared" si="223"/>
        <v>0</v>
      </c>
      <c r="J1564" s="20">
        <f t="shared" si="229"/>
        <v>0</v>
      </c>
      <c r="K1564" s="30"/>
      <c r="L1564" s="32"/>
      <c r="M1564" s="33"/>
      <c r="N1564" s="55" t="str">
        <f t="shared" si="231"/>
        <v/>
      </c>
      <c r="O1564" s="34"/>
      <c r="P1564" s="35"/>
      <c r="Q1564" s="36"/>
      <c r="R1564" s="37"/>
      <c r="S1564" s="37"/>
      <c r="T1564" s="21">
        <f t="shared" si="224"/>
        <v>0</v>
      </c>
      <c r="U1564" s="22">
        <f t="shared" si="230"/>
        <v>0</v>
      </c>
      <c r="V1564" s="117"/>
      <c r="W1564" s="118"/>
      <c r="X1564" s="23">
        <f t="shared" si="225"/>
        <v>0</v>
      </c>
      <c r="Y1564" s="24" t="e">
        <f t="shared" si="226"/>
        <v>#DIV/0!</v>
      </c>
      <c r="Z1564" s="25" t="str">
        <f t="shared" si="227"/>
        <v/>
      </c>
      <c r="AA1564" s="25" t="str">
        <f t="shared" ca="1" si="228"/>
        <v/>
      </c>
      <c r="AB1564" s="52"/>
    </row>
    <row r="1565" spans="1:28" x14ac:dyDescent="0.25">
      <c r="A1565" s="12">
        <v>1559</v>
      </c>
      <c r="B1565" s="26"/>
      <c r="C1565" s="27"/>
      <c r="D1565" s="28"/>
      <c r="E1565" s="29"/>
      <c r="F1565" s="30"/>
      <c r="G1565" s="31"/>
      <c r="H1565" s="31"/>
      <c r="I1565" s="19">
        <f t="shared" si="223"/>
        <v>0</v>
      </c>
      <c r="J1565" s="20">
        <f t="shared" si="229"/>
        <v>0</v>
      </c>
      <c r="K1565" s="30"/>
      <c r="L1565" s="32"/>
      <c r="M1565" s="33"/>
      <c r="N1565" s="55" t="str">
        <f t="shared" si="231"/>
        <v/>
      </c>
      <c r="O1565" s="34"/>
      <c r="P1565" s="35"/>
      <c r="Q1565" s="36"/>
      <c r="R1565" s="37"/>
      <c r="S1565" s="37"/>
      <c r="T1565" s="21">
        <f t="shared" si="224"/>
        <v>0</v>
      </c>
      <c r="U1565" s="22">
        <f t="shared" si="230"/>
        <v>0</v>
      </c>
      <c r="V1565" s="117"/>
      <c r="W1565" s="118"/>
      <c r="X1565" s="23">
        <f t="shared" si="225"/>
        <v>0</v>
      </c>
      <c r="Y1565" s="24" t="e">
        <f t="shared" si="226"/>
        <v>#DIV/0!</v>
      </c>
      <c r="Z1565" s="25" t="str">
        <f t="shared" si="227"/>
        <v/>
      </c>
      <c r="AA1565" s="25" t="str">
        <f t="shared" ca="1" si="228"/>
        <v/>
      </c>
      <c r="AB1565" s="52"/>
    </row>
    <row r="1566" spans="1:28" x14ac:dyDescent="0.25">
      <c r="A1566" s="12">
        <v>1560</v>
      </c>
      <c r="B1566" s="26"/>
      <c r="C1566" s="27"/>
      <c r="D1566" s="28"/>
      <c r="E1566" s="29"/>
      <c r="F1566" s="30"/>
      <c r="G1566" s="31"/>
      <c r="H1566" s="31"/>
      <c r="I1566" s="19">
        <f t="shared" si="223"/>
        <v>0</v>
      </c>
      <c r="J1566" s="20">
        <f t="shared" si="229"/>
        <v>0</v>
      </c>
      <c r="K1566" s="30"/>
      <c r="L1566" s="32"/>
      <c r="M1566" s="33"/>
      <c r="N1566" s="55" t="str">
        <f t="shared" si="231"/>
        <v/>
      </c>
      <c r="O1566" s="34"/>
      <c r="P1566" s="35"/>
      <c r="Q1566" s="36"/>
      <c r="R1566" s="37"/>
      <c r="S1566" s="37"/>
      <c r="T1566" s="21">
        <f t="shared" si="224"/>
        <v>0</v>
      </c>
      <c r="U1566" s="22">
        <f t="shared" si="230"/>
        <v>0</v>
      </c>
      <c r="V1566" s="117"/>
      <c r="W1566" s="118"/>
      <c r="X1566" s="23">
        <f t="shared" si="225"/>
        <v>0</v>
      </c>
      <c r="Y1566" s="24" t="e">
        <f t="shared" si="226"/>
        <v>#DIV/0!</v>
      </c>
      <c r="Z1566" s="25" t="str">
        <f t="shared" si="227"/>
        <v/>
      </c>
      <c r="AA1566" s="25" t="str">
        <f t="shared" ca="1" si="228"/>
        <v/>
      </c>
      <c r="AB1566" s="52"/>
    </row>
    <row r="1567" spans="1:28" x14ac:dyDescent="0.25">
      <c r="A1567" s="12">
        <v>1561</v>
      </c>
      <c r="B1567" s="26"/>
      <c r="C1567" s="27"/>
      <c r="D1567" s="28"/>
      <c r="E1567" s="29"/>
      <c r="F1567" s="30"/>
      <c r="G1567" s="31"/>
      <c r="H1567" s="31"/>
      <c r="I1567" s="19">
        <f t="shared" si="223"/>
        <v>0</v>
      </c>
      <c r="J1567" s="20">
        <f t="shared" si="229"/>
        <v>0</v>
      </c>
      <c r="K1567" s="30"/>
      <c r="L1567" s="32"/>
      <c r="M1567" s="33"/>
      <c r="N1567" s="55" t="str">
        <f t="shared" si="231"/>
        <v/>
      </c>
      <c r="O1567" s="34"/>
      <c r="P1567" s="35"/>
      <c r="Q1567" s="36"/>
      <c r="R1567" s="37"/>
      <c r="S1567" s="37"/>
      <c r="T1567" s="21">
        <f t="shared" si="224"/>
        <v>0</v>
      </c>
      <c r="U1567" s="22">
        <f t="shared" si="230"/>
        <v>0</v>
      </c>
      <c r="V1567" s="117"/>
      <c r="W1567" s="118"/>
      <c r="X1567" s="23">
        <f t="shared" si="225"/>
        <v>0</v>
      </c>
      <c r="Y1567" s="24" t="e">
        <f t="shared" si="226"/>
        <v>#DIV/0!</v>
      </c>
      <c r="Z1567" s="25" t="str">
        <f t="shared" si="227"/>
        <v/>
      </c>
      <c r="AA1567" s="25" t="str">
        <f t="shared" ca="1" si="228"/>
        <v/>
      </c>
      <c r="AB1567" s="52"/>
    </row>
    <row r="1568" spans="1:28" x14ac:dyDescent="0.25">
      <c r="A1568" s="12">
        <v>1562</v>
      </c>
      <c r="B1568" s="26"/>
      <c r="C1568" s="27"/>
      <c r="D1568" s="28"/>
      <c r="E1568" s="29"/>
      <c r="F1568" s="30"/>
      <c r="G1568" s="31"/>
      <c r="H1568" s="31"/>
      <c r="I1568" s="19">
        <f t="shared" si="223"/>
        <v>0</v>
      </c>
      <c r="J1568" s="20">
        <f t="shared" si="229"/>
        <v>0</v>
      </c>
      <c r="K1568" s="30"/>
      <c r="L1568" s="32"/>
      <c r="M1568" s="33"/>
      <c r="N1568" s="55" t="str">
        <f t="shared" si="231"/>
        <v/>
      </c>
      <c r="O1568" s="34"/>
      <c r="P1568" s="35"/>
      <c r="Q1568" s="36"/>
      <c r="R1568" s="37"/>
      <c r="S1568" s="37"/>
      <c r="T1568" s="21">
        <f t="shared" si="224"/>
        <v>0</v>
      </c>
      <c r="U1568" s="22">
        <f t="shared" si="230"/>
        <v>0</v>
      </c>
      <c r="V1568" s="117"/>
      <c r="W1568" s="118"/>
      <c r="X1568" s="23">
        <f t="shared" si="225"/>
        <v>0</v>
      </c>
      <c r="Y1568" s="24" t="e">
        <f t="shared" si="226"/>
        <v>#DIV/0!</v>
      </c>
      <c r="Z1568" s="25" t="str">
        <f t="shared" si="227"/>
        <v/>
      </c>
      <c r="AA1568" s="25" t="str">
        <f t="shared" ca="1" si="228"/>
        <v/>
      </c>
      <c r="AB1568" s="52"/>
    </row>
    <row r="1569" spans="1:28" x14ac:dyDescent="0.25">
      <c r="A1569" s="12">
        <v>1563</v>
      </c>
      <c r="B1569" s="26"/>
      <c r="C1569" s="27"/>
      <c r="D1569" s="28"/>
      <c r="E1569" s="29"/>
      <c r="F1569" s="30"/>
      <c r="G1569" s="31"/>
      <c r="H1569" s="31"/>
      <c r="I1569" s="19">
        <f t="shared" si="223"/>
        <v>0</v>
      </c>
      <c r="J1569" s="20">
        <f t="shared" si="229"/>
        <v>0</v>
      </c>
      <c r="K1569" s="30"/>
      <c r="L1569" s="32"/>
      <c r="M1569" s="33"/>
      <c r="N1569" s="55" t="str">
        <f t="shared" si="231"/>
        <v/>
      </c>
      <c r="O1569" s="34"/>
      <c r="P1569" s="35"/>
      <c r="Q1569" s="36"/>
      <c r="R1569" s="37"/>
      <c r="S1569" s="37"/>
      <c r="T1569" s="21">
        <f t="shared" si="224"/>
        <v>0</v>
      </c>
      <c r="U1569" s="22">
        <f t="shared" si="230"/>
        <v>0</v>
      </c>
      <c r="V1569" s="117"/>
      <c r="W1569" s="118"/>
      <c r="X1569" s="23">
        <f t="shared" si="225"/>
        <v>0</v>
      </c>
      <c r="Y1569" s="24" t="e">
        <f t="shared" si="226"/>
        <v>#DIV/0!</v>
      </c>
      <c r="Z1569" s="25" t="str">
        <f t="shared" si="227"/>
        <v/>
      </c>
      <c r="AA1569" s="25" t="str">
        <f t="shared" ca="1" si="228"/>
        <v/>
      </c>
      <c r="AB1569" s="52"/>
    </row>
    <row r="1570" spans="1:28" x14ac:dyDescent="0.25">
      <c r="A1570" s="12">
        <v>1564</v>
      </c>
      <c r="B1570" s="26"/>
      <c r="C1570" s="27"/>
      <c r="D1570" s="28"/>
      <c r="E1570" s="29"/>
      <c r="F1570" s="30"/>
      <c r="G1570" s="31"/>
      <c r="H1570" s="31"/>
      <c r="I1570" s="19">
        <f t="shared" si="223"/>
        <v>0</v>
      </c>
      <c r="J1570" s="20">
        <f t="shared" si="229"/>
        <v>0</v>
      </c>
      <c r="K1570" s="30"/>
      <c r="L1570" s="32"/>
      <c r="M1570" s="33"/>
      <c r="N1570" s="55" t="str">
        <f t="shared" si="231"/>
        <v/>
      </c>
      <c r="O1570" s="34"/>
      <c r="P1570" s="35"/>
      <c r="Q1570" s="36"/>
      <c r="R1570" s="37"/>
      <c r="S1570" s="37"/>
      <c r="T1570" s="21">
        <f t="shared" si="224"/>
        <v>0</v>
      </c>
      <c r="U1570" s="22">
        <f t="shared" si="230"/>
        <v>0</v>
      </c>
      <c r="V1570" s="117"/>
      <c r="W1570" s="118"/>
      <c r="X1570" s="23">
        <f t="shared" si="225"/>
        <v>0</v>
      </c>
      <c r="Y1570" s="24" t="e">
        <f t="shared" si="226"/>
        <v>#DIV/0!</v>
      </c>
      <c r="Z1570" s="25" t="str">
        <f t="shared" si="227"/>
        <v/>
      </c>
      <c r="AA1570" s="25" t="str">
        <f t="shared" ca="1" si="228"/>
        <v/>
      </c>
      <c r="AB1570" s="52"/>
    </row>
    <row r="1571" spans="1:28" x14ac:dyDescent="0.25">
      <c r="A1571" s="12">
        <v>1565</v>
      </c>
      <c r="B1571" s="26"/>
      <c r="C1571" s="27"/>
      <c r="D1571" s="28"/>
      <c r="E1571" s="29"/>
      <c r="F1571" s="30"/>
      <c r="G1571" s="31"/>
      <c r="H1571" s="31"/>
      <c r="I1571" s="19">
        <f t="shared" si="223"/>
        <v>0</v>
      </c>
      <c r="J1571" s="20">
        <f t="shared" si="229"/>
        <v>0</v>
      </c>
      <c r="K1571" s="30"/>
      <c r="L1571" s="32"/>
      <c r="M1571" s="33"/>
      <c r="N1571" s="55" t="str">
        <f t="shared" si="231"/>
        <v/>
      </c>
      <c r="O1571" s="34"/>
      <c r="P1571" s="35"/>
      <c r="Q1571" s="36"/>
      <c r="R1571" s="37"/>
      <c r="S1571" s="37"/>
      <c r="T1571" s="21">
        <f t="shared" si="224"/>
        <v>0</v>
      </c>
      <c r="U1571" s="22">
        <f t="shared" si="230"/>
        <v>0</v>
      </c>
      <c r="V1571" s="117"/>
      <c r="W1571" s="118"/>
      <c r="X1571" s="23">
        <f t="shared" si="225"/>
        <v>0</v>
      </c>
      <c r="Y1571" s="24" t="e">
        <f t="shared" si="226"/>
        <v>#DIV/0!</v>
      </c>
      <c r="Z1571" s="25" t="str">
        <f t="shared" si="227"/>
        <v/>
      </c>
      <c r="AA1571" s="25" t="str">
        <f t="shared" ca="1" si="228"/>
        <v/>
      </c>
      <c r="AB1571" s="52"/>
    </row>
    <row r="1572" spans="1:28" x14ac:dyDescent="0.25">
      <c r="A1572" s="12">
        <v>1566</v>
      </c>
      <c r="B1572" s="26"/>
      <c r="C1572" s="27"/>
      <c r="D1572" s="28"/>
      <c r="E1572" s="29"/>
      <c r="F1572" s="30"/>
      <c r="G1572" s="31"/>
      <c r="H1572" s="31"/>
      <c r="I1572" s="19">
        <f t="shared" si="223"/>
        <v>0</v>
      </c>
      <c r="J1572" s="20">
        <f t="shared" si="229"/>
        <v>0</v>
      </c>
      <c r="K1572" s="30"/>
      <c r="L1572" s="32"/>
      <c r="M1572" s="33"/>
      <c r="N1572" s="55" t="str">
        <f t="shared" si="231"/>
        <v/>
      </c>
      <c r="O1572" s="34"/>
      <c r="P1572" s="35"/>
      <c r="Q1572" s="36"/>
      <c r="R1572" s="37"/>
      <c r="S1572" s="37"/>
      <c r="T1572" s="21">
        <f t="shared" si="224"/>
        <v>0</v>
      </c>
      <c r="U1572" s="22">
        <f t="shared" si="230"/>
        <v>0</v>
      </c>
      <c r="V1572" s="117"/>
      <c r="W1572" s="118"/>
      <c r="X1572" s="23">
        <f t="shared" si="225"/>
        <v>0</v>
      </c>
      <c r="Y1572" s="24" t="e">
        <f t="shared" si="226"/>
        <v>#DIV/0!</v>
      </c>
      <c r="Z1572" s="25" t="str">
        <f t="shared" si="227"/>
        <v/>
      </c>
      <c r="AA1572" s="25" t="str">
        <f t="shared" ca="1" si="228"/>
        <v/>
      </c>
      <c r="AB1572" s="52"/>
    </row>
    <row r="1573" spans="1:28" x14ac:dyDescent="0.25">
      <c r="A1573" s="12">
        <v>1567</v>
      </c>
      <c r="B1573" s="26"/>
      <c r="C1573" s="27"/>
      <c r="D1573" s="28"/>
      <c r="E1573" s="29"/>
      <c r="F1573" s="30"/>
      <c r="G1573" s="31"/>
      <c r="H1573" s="31"/>
      <c r="I1573" s="19">
        <f t="shared" si="223"/>
        <v>0</v>
      </c>
      <c r="J1573" s="20">
        <f t="shared" si="229"/>
        <v>0</v>
      </c>
      <c r="K1573" s="30"/>
      <c r="L1573" s="32"/>
      <c r="M1573" s="33"/>
      <c r="N1573" s="55" t="str">
        <f t="shared" si="231"/>
        <v/>
      </c>
      <c r="O1573" s="34"/>
      <c r="P1573" s="35"/>
      <c r="Q1573" s="36"/>
      <c r="R1573" s="37"/>
      <c r="S1573" s="37"/>
      <c r="T1573" s="21">
        <f t="shared" si="224"/>
        <v>0</v>
      </c>
      <c r="U1573" s="22">
        <f t="shared" si="230"/>
        <v>0</v>
      </c>
      <c r="V1573" s="117"/>
      <c r="W1573" s="118"/>
      <c r="X1573" s="23">
        <f t="shared" si="225"/>
        <v>0</v>
      </c>
      <c r="Y1573" s="24" t="e">
        <f t="shared" si="226"/>
        <v>#DIV/0!</v>
      </c>
      <c r="Z1573" s="25" t="str">
        <f t="shared" si="227"/>
        <v/>
      </c>
      <c r="AA1573" s="25" t="str">
        <f t="shared" ca="1" si="228"/>
        <v/>
      </c>
      <c r="AB1573" s="52"/>
    </row>
    <row r="1574" spans="1:28" x14ac:dyDescent="0.25">
      <c r="A1574" s="12">
        <v>1568</v>
      </c>
      <c r="B1574" s="26"/>
      <c r="C1574" s="27"/>
      <c r="D1574" s="28"/>
      <c r="E1574" s="29"/>
      <c r="F1574" s="30"/>
      <c r="G1574" s="31"/>
      <c r="H1574" s="31"/>
      <c r="I1574" s="19">
        <f t="shared" si="223"/>
        <v>0</v>
      </c>
      <c r="J1574" s="20">
        <f t="shared" si="229"/>
        <v>0</v>
      </c>
      <c r="K1574" s="30"/>
      <c r="L1574" s="32"/>
      <c r="M1574" s="33"/>
      <c r="N1574" s="55" t="str">
        <f t="shared" si="231"/>
        <v/>
      </c>
      <c r="O1574" s="34"/>
      <c r="P1574" s="35"/>
      <c r="Q1574" s="36"/>
      <c r="R1574" s="37"/>
      <c r="S1574" s="37"/>
      <c r="T1574" s="21">
        <f t="shared" si="224"/>
        <v>0</v>
      </c>
      <c r="U1574" s="22">
        <f t="shared" si="230"/>
        <v>0</v>
      </c>
      <c r="V1574" s="117"/>
      <c r="W1574" s="118"/>
      <c r="X1574" s="23">
        <f t="shared" si="225"/>
        <v>0</v>
      </c>
      <c r="Y1574" s="24" t="e">
        <f t="shared" si="226"/>
        <v>#DIV/0!</v>
      </c>
      <c r="Z1574" s="25" t="str">
        <f t="shared" si="227"/>
        <v/>
      </c>
      <c r="AA1574" s="25" t="str">
        <f t="shared" ca="1" si="228"/>
        <v/>
      </c>
      <c r="AB1574" s="52"/>
    </row>
    <row r="1575" spans="1:28" x14ac:dyDescent="0.25">
      <c r="A1575" s="12">
        <v>1569</v>
      </c>
      <c r="B1575" s="26"/>
      <c r="C1575" s="27"/>
      <c r="D1575" s="28"/>
      <c r="E1575" s="29"/>
      <c r="F1575" s="30"/>
      <c r="G1575" s="31"/>
      <c r="H1575" s="31"/>
      <c r="I1575" s="19">
        <f t="shared" si="223"/>
        <v>0</v>
      </c>
      <c r="J1575" s="20">
        <f t="shared" si="229"/>
        <v>0</v>
      </c>
      <c r="K1575" s="30"/>
      <c r="L1575" s="32"/>
      <c r="M1575" s="33"/>
      <c r="N1575" s="55" t="str">
        <f t="shared" si="231"/>
        <v/>
      </c>
      <c r="O1575" s="34"/>
      <c r="P1575" s="35"/>
      <c r="Q1575" s="36"/>
      <c r="R1575" s="37"/>
      <c r="S1575" s="37"/>
      <c r="T1575" s="21">
        <f t="shared" si="224"/>
        <v>0</v>
      </c>
      <c r="U1575" s="22">
        <f t="shared" si="230"/>
        <v>0</v>
      </c>
      <c r="V1575" s="117"/>
      <c r="W1575" s="118"/>
      <c r="X1575" s="23">
        <f t="shared" si="225"/>
        <v>0</v>
      </c>
      <c r="Y1575" s="24" t="e">
        <f t="shared" si="226"/>
        <v>#DIV/0!</v>
      </c>
      <c r="Z1575" s="25" t="str">
        <f t="shared" si="227"/>
        <v/>
      </c>
      <c r="AA1575" s="25" t="str">
        <f t="shared" ca="1" si="228"/>
        <v/>
      </c>
      <c r="AB1575" s="52"/>
    </row>
    <row r="1576" spans="1:28" x14ac:dyDescent="0.25">
      <c r="A1576" s="12">
        <v>1570</v>
      </c>
      <c r="B1576" s="26"/>
      <c r="C1576" s="27"/>
      <c r="D1576" s="28"/>
      <c r="E1576" s="29"/>
      <c r="F1576" s="30"/>
      <c r="G1576" s="31"/>
      <c r="H1576" s="31"/>
      <c r="I1576" s="19">
        <f t="shared" si="223"/>
        <v>0</v>
      </c>
      <c r="J1576" s="20">
        <f t="shared" si="229"/>
        <v>0</v>
      </c>
      <c r="K1576" s="30"/>
      <c r="L1576" s="32"/>
      <c r="M1576" s="33"/>
      <c r="N1576" s="55" t="str">
        <f t="shared" si="231"/>
        <v/>
      </c>
      <c r="O1576" s="34"/>
      <c r="P1576" s="35"/>
      <c r="Q1576" s="36"/>
      <c r="R1576" s="37"/>
      <c r="S1576" s="37"/>
      <c r="T1576" s="21">
        <f t="shared" si="224"/>
        <v>0</v>
      </c>
      <c r="U1576" s="22">
        <f t="shared" si="230"/>
        <v>0</v>
      </c>
      <c r="V1576" s="117"/>
      <c r="W1576" s="118"/>
      <c r="X1576" s="23">
        <f t="shared" si="225"/>
        <v>0</v>
      </c>
      <c r="Y1576" s="24" t="e">
        <f t="shared" si="226"/>
        <v>#DIV/0!</v>
      </c>
      <c r="Z1576" s="25" t="str">
        <f t="shared" si="227"/>
        <v/>
      </c>
      <c r="AA1576" s="25" t="str">
        <f t="shared" ca="1" si="228"/>
        <v/>
      </c>
      <c r="AB1576" s="52"/>
    </row>
    <row r="1577" spans="1:28" x14ac:dyDescent="0.25">
      <c r="A1577" s="12">
        <v>1571</v>
      </c>
      <c r="B1577" s="26"/>
      <c r="C1577" s="27"/>
      <c r="D1577" s="28"/>
      <c r="E1577" s="29"/>
      <c r="F1577" s="30"/>
      <c r="G1577" s="31"/>
      <c r="H1577" s="31"/>
      <c r="I1577" s="19">
        <f t="shared" si="223"/>
        <v>0</v>
      </c>
      <c r="J1577" s="20">
        <f t="shared" si="229"/>
        <v>0</v>
      </c>
      <c r="K1577" s="30"/>
      <c r="L1577" s="32"/>
      <c r="M1577" s="33"/>
      <c r="N1577" s="55" t="str">
        <f t="shared" si="231"/>
        <v/>
      </c>
      <c r="O1577" s="34"/>
      <c r="P1577" s="35"/>
      <c r="Q1577" s="36"/>
      <c r="R1577" s="37"/>
      <c r="S1577" s="37"/>
      <c r="T1577" s="21">
        <f t="shared" si="224"/>
        <v>0</v>
      </c>
      <c r="U1577" s="22">
        <f t="shared" si="230"/>
        <v>0</v>
      </c>
      <c r="V1577" s="117"/>
      <c r="W1577" s="118"/>
      <c r="X1577" s="23">
        <f t="shared" si="225"/>
        <v>0</v>
      </c>
      <c r="Y1577" s="24" t="e">
        <f t="shared" si="226"/>
        <v>#DIV/0!</v>
      </c>
      <c r="Z1577" s="25" t="str">
        <f t="shared" si="227"/>
        <v/>
      </c>
      <c r="AA1577" s="25" t="str">
        <f t="shared" ca="1" si="228"/>
        <v/>
      </c>
      <c r="AB1577" s="52"/>
    </row>
    <row r="1578" spans="1:28" x14ac:dyDescent="0.25">
      <c r="A1578" s="12">
        <v>1572</v>
      </c>
      <c r="B1578" s="26"/>
      <c r="C1578" s="27"/>
      <c r="D1578" s="28"/>
      <c r="E1578" s="29"/>
      <c r="F1578" s="30"/>
      <c r="G1578" s="31"/>
      <c r="H1578" s="31"/>
      <c r="I1578" s="19">
        <f t="shared" si="223"/>
        <v>0</v>
      </c>
      <c r="J1578" s="20">
        <f t="shared" si="229"/>
        <v>0</v>
      </c>
      <c r="K1578" s="30"/>
      <c r="L1578" s="32"/>
      <c r="M1578" s="33"/>
      <c r="N1578" s="55" t="str">
        <f t="shared" si="231"/>
        <v/>
      </c>
      <c r="O1578" s="34"/>
      <c r="P1578" s="35"/>
      <c r="Q1578" s="36"/>
      <c r="R1578" s="37"/>
      <c r="S1578" s="37"/>
      <c r="T1578" s="21">
        <f t="shared" si="224"/>
        <v>0</v>
      </c>
      <c r="U1578" s="22">
        <f t="shared" si="230"/>
        <v>0</v>
      </c>
      <c r="V1578" s="117"/>
      <c r="W1578" s="118"/>
      <c r="X1578" s="23">
        <f t="shared" si="225"/>
        <v>0</v>
      </c>
      <c r="Y1578" s="24" t="e">
        <f t="shared" si="226"/>
        <v>#DIV/0!</v>
      </c>
      <c r="Z1578" s="25" t="str">
        <f t="shared" si="227"/>
        <v/>
      </c>
      <c r="AA1578" s="25" t="str">
        <f t="shared" ca="1" si="228"/>
        <v/>
      </c>
      <c r="AB1578" s="52"/>
    </row>
    <row r="1579" spans="1:28" x14ac:dyDescent="0.25">
      <c r="A1579" s="12">
        <v>1573</v>
      </c>
      <c r="B1579" s="26"/>
      <c r="C1579" s="27"/>
      <c r="D1579" s="28"/>
      <c r="E1579" s="29"/>
      <c r="F1579" s="30"/>
      <c r="G1579" s="31"/>
      <c r="H1579" s="31"/>
      <c r="I1579" s="19">
        <f t="shared" si="223"/>
        <v>0</v>
      </c>
      <c r="J1579" s="20">
        <f t="shared" si="229"/>
        <v>0</v>
      </c>
      <c r="K1579" s="30"/>
      <c r="L1579" s="32"/>
      <c r="M1579" s="33"/>
      <c r="N1579" s="55" t="str">
        <f t="shared" si="231"/>
        <v/>
      </c>
      <c r="O1579" s="34"/>
      <c r="P1579" s="35"/>
      <c r="Q1579" s="36"/>
      <c r="R1579" s="37"/>
      <c r="S1579" s="37"/>
      <c r="T1579" s="21">
        <f t="shared" si="224"/>
        <v>0</v>
      </c>
      <c r="U1579" s="22">
        <f t="shared" si="230"/>
        <v>0</v>
      </c>
      <c r="V1579" s="117"/>
      <c r="W1579" s="118"/>
      <c r="X1579" s="23">
        <f t="shared" si="225"/>
        <v>0</v>
      </c>
      <c r="Y1579" s="24" t="e">
        <f t="shared" si="226"/>
        <v>#DIV/0!</v>
      </c>
      <c r="Z1579" s="25" t="str">
        <f t="shared" si="227"/>
        <v/>
      </c>
      <c r="AA1579" s="25" t="str">
        <f t="shared" ca="1" si="228"/>
        <v/>
      </c>
      <c r="AB1579" s="52"/>
    </row>
    <row r="1580" spans="1:28" x14ac:dyDescent="0.25">
      <c r="A1580" s="12">
        <v>1574</v>
      </c>
      <c r="B1580" s="26"/>
      <c r="C1580" s="27"/>
      <c r="D1580" s="28"/>
      <c r="E1580" s="29"/>
      <c r="F1580" s="30"/>
      <c r="G1580" s="31"/>
      <c r="H1580" s="31"/>
      <c r="I1580" s="19">
        <f t="shared" si="223"/>
        <v>0</v>
      </c>
      <c r="J1580" s="20">
        <f t="shared" si="229"/>
        <v>0</v>
      </c>
      <c r="K1580" s="30"/>
      <c r="L1580" s="32"/>
      <c r="M1580" s="33"/>
      <c r="N1580" s="55" t="str">
        <f t="shared" si="231"/>
        <v/>
      </c>
      <c r="O1580" s="34"/>
      <c r="P1580" s="35"/>
      <c r="Q1580" s="36"/>
      <c r="R1580" s="37"/>
      <c r="S1580" s="37"/>
      <c r="T1580" s="21">
        <f t="shared" si="224"/>
        <v>0</v>
      </c>
      <c r="U1580" s="22">
        <f t="shared" si="230"/>
        <v>0</v>
      </c>
      <c r="V1580" s="117"/>
      <c r="W1580" s="118"/>
      <c r="X1580" s="23">
        <f t="shared" si="225"/>
        <v>0</v>
      </c>
      <c r="Y1580" s="24" t="e">
        <f t="shared" si="226"/>
        <v>#DIV/0!</v>
      </c>
      <c r="Z1580" s="25" t="str">
        <f t="shared" si="227"/>
        <v/>
      </c>
      <c r="AA1580" s="25" t="str">
        <f t="shared" ca="1" si="228"/>
        <v/>
      </c>
      <c r="AB1580" s="52"/>
    </row>
    <row r="1581" spans="1:28" x14ac:dyDescent="0.25">
      <c r="A1581" s="12">
        <v>1575</v>
      </c>
      <c r="B1581" s="26"/>
      <c r="C1581" s="27"/>
      <c r="D1581" s="28"/>
      <c r="E1581" s="29"/>
      <c r="F1581" s="30"/>
      <c r="G1581" s="31"/>
      <c r="H1581" s="31"/>
      <c r="I1581" s="19">
        <f t="shared" si="223"/>
        <v>0</v>
      </c>
      <c r="J1581" s="20">
        <f t="shared" si="229"/>
        <v>0</v>
      </c>
      <c r="K1581" s="30"/>
      <c r="L1581" s="32"/>
      <c r="M1581" s="33"/>
      <c r="N1581" s="55" t="str">
        <f t="shared" si="231"/>
        <v/>
      </c>
      <c r="O1581" s="34"/>
      <c r="P1581" s="35"/>
      <c r="Q1581" s="36"/>
      <c r="R1581" s="37"/>
      <c r="S1581" s="37"/>
      <c r="T1581" s="21">
        <f t="shared" si="224"/>
        <v>0</v>
      </c>
      <c r="U1581" s="22">
        <f t="shared" si="230"/>
        <v>0</v>
      </c>
      <c r="V1581" s="117"/>
      <c r="W1581" s="118"/>
      <c r="X1581" s="23">
        <f t="shared" si="225"/>
        <v>0</v>
      </c>
      <c r="Y1581" s="24" t="e">
        <f t="shared" si="226"/>
        <v>#DIV/0!</v>
      </c>
      <c r="Z1581" s="25" t="str">
        <f t="shared" si="227"/>
        <v/>
      </c>
      <c r="AA1581" s="25" t="str">
        <f t="shared" ca="1" si="228"/>
        <v/>
      </c>
      <c r="AB1581" s="52"/>
    </row>
    <row r="1582" spans="1:28" x14ac:dyDescent="0.25">
      <c r="A1582" s="12">
        <v>1576</v>
      </c>
      <c r="B1582" s="26"/>
      <c r="C1582" s="27"/>
      <c r="D1582" s="28"/>
      <c r="E1582" s="29"/>
      <c r="F1582" s="30"/>
      <c r="G1582" s="31"/>
      <c r="H1582" s="31"/>
      <c r="I1582" s="19">
        <f t="shared" si="223"/>
        <v>0</v>
      </c>
      <c r="J1582" s="20">
        <f t="shared" si="229"/>
        <v>0</v>
      </c>
      <c r="K1582" s="30"/>
      <c r="L1582" s="32"/>
      <c r="M1582" s="33"/>
      <c r="N1582" s="55" t="str">
        <f t="shared" si="231"/>
        <v/>
      </c>
      <c r="O1582" s="34"/>
      <c r="P1582" s="35"/>
      <c r="Q1582" s="36"/>
      <c r="R1582" s="37"/>
      <c r="S1582" s="37"/>
      <c r="T1582" s="21">
        <f t="shared" si="224"/>
        <v>0</v>
      </c>
      <c r="U1582" s="22">
        <f t="shared" si="230"/>
        <v>0</v>
      </c>
      <c r="V1582" s="117"/>
      <c r="W1582" s="118"/>
      <c r="X1582" s="23">
        <f t="shared" si="225"/>
        <v>0</v>
      </c>
      <c r="Y1582" s="24" t="e">
        <f t="shared" si="226"/>
        <v>#DIV/0!</v>
      </c>
      <c r="Z1582" s="25" t="str">
        <f t="shared" si="227"/>
        <v/>
      </c>
      <c r="AA1582" s="25" t="str">
        <f t="shared" ca="1" si="228"/>
        <v/>
      </c>
      <c r="AB1582" s="52"/>
    </row>
    <row r="1583" spans="1:28" x14ac:dyDescent="0.25">
      <c r="A1583" s="12">
        <v>1577</v>
      </c>
      <c r="B1583" s="26"/>
      <c r="C1583" s="27"/>
      <c r="D1583" s="28"/>
      <c r="E1583" s="29"/>
      <c r="F1583" s="30"/>
      <c r="G1583" s="31"/>
      <c r="H1583" s="31"/>
      <c r="I1583" s="19">
        <f t="shared" si="223"/>
        <v>0</v>
      </c>
      <c r="J1583" s="20">
        <f t="shared" si="229"/>
        <v>0</v>
      </c>
      <c r="K1583" s="30"/>
      <c r="L1583" s="32"/>
      <c r="M1583" s="33"/>
      <c r="N1583" s="55" t="str">
        <f t="shared" si="231"/>
        <v/>
      </c>
      <c r="O1583" s="34"/>
      <c r="P1583" s="35"/>
      <c r="Q1583" s="36"/>
      <c r="R1583" s="37"/>
      <c r="S1583" s="37"/>
      <c r="T1583" s="21">
        <f t="shared" si="224"/>
        <v>0</v>
      </c>
      <c r="U1583" s="22">
        <f t="shared" si="230"/>
        <v>0</v>
      </c>
      <c r="V1583" s="117"/>
      <c r="W1583" s="118"/>
      <c r="X1583" s="23">
        <f t="shared" si="225"/>
        <v>0</v>
      </c>
      <c r="Y1583" s="24" t="e">
        <f t="shared" si="226"/>
        <v>#DIV/0!</v>
      </c>
      <c r="Z1583" s="25" t="str">
        <f t="shared" si="227"/>
        <v/>
      </c>
      <c r="AA1583" s="25" t="str">
        <f t="shared" ca="1" si="228"/>
        <v/>
      </c>
      <c r="AB1583" s="52"/>
    </row>
    <row r="1584" spans="1:28" x14ac:dyDescent="0.25">
      <c r="A1584" s="12">
        <v>1578</v>
      </c>
      <c r="B1584" s="26"/>
      <c r="C1584" s="27"/>
      <c r="D1584" s="28"/>
      <c r="E1584" s="29"/>
      <c r="F1584" s="30"/>
      <c r="G1584" s="31"/>
      <c r="H1584" s="31"/>
      <c r="I1584" s="19">
        <f t="shared" si="223"/>
        <v>0</v>
      </c>
      <c r="J1584" s="20">
        <f t="shared" si="229"/>
        <v>0</v>
      </c>
      <c r="K1584" s="30"/>
      <c r="L1584" s="32"/>
      <c r="M1584" s="33"/>
      <c r="N1584" s="55" t="str">
        <f t="shared" si="231"/>
        <v/>
      </c>
      <c r="O1584" s="34"/>
      <c r="P1584" s="35"/>
      <c r="Q1584" s="36"/>
      <c r="R1584" s="37"/>
      <c r="S1584" s="37"/>
      <c r="T1584" s="21">
        <f t="shared" si="224"/>
        <v>0</v>
      </c>
      <c r="U1584" s="22">
        <f t="shared" si="230"/>
        <v>0</v>
      </c>
      <c r="V1584" s="117"/>
      <c r="W1584" s="118"/>
      <c r="X1584" s="23">
        <f t="shared" si="225"/>
        <v>0</v>
      </c>
      <c r="Y1584" s="24" t="e">
        <f t="shared" si="226"/>
        <v>#DIV/0!</v>
      </c>
      <c r="Z1584" s="25" t="str">
        <f t="shared" si="227"/>
        <v/>
      </c>
      <c r="AA1584" s="25" t="str">
        <f t="shared" ca="1" si="228"/>
        <v/>
      </c>
      <c r="AB1584" s="52"/>
    </row>
    <row r="1585" spans="1:28" x14ac:dyDescent="0.25">
      <c r="A1585" s="12">
        <v>1579</v>
      </c>
      <c r="B1585" s="26"/>
      <c r="C1585" s="27"/>
      <c r="D1585" s="28"/>
      <c r="E1585" s="29"/>
      <c r="F1585" s="30"/>
      <c r="G1585" s="31"/>
      <c r="H1585" s="31"/>
      <c r="I1585" s="19">
        <f t="shared" si="223"/>
        <v>0</v>
      </c>
      <c r="J1585" s="20">
        <f t="shared" si="229"/>
        <v>0</v>
      </c>
      <c r="K1585" s="30"/>
      <c r="L1585" s="32"/>
      <c r="M1585" s="33"/>
      <c r="N1585" s="55" t="str">
        <f t="shared" si="231"/>
        <v/>
      </c>
      <c r="O1585" s="34"/>
      <c r="P1585" s="35"/>
      <c r="Q1585" s="36"/>
      <c r="R1585" s="37"/>
      <c r="S1585" s="37"/>
      <c r="T1585" s="21">
        <f t="shared" si="224"/>
        <v>0</v>
      </c>
      <c r="U1585" s="22">
        <f t="shared" si="230"/>
        <v>0</v>
      </c>
      <c r="V1585" s="117"/>
      <c r="W1585" s="118"/>
      <c r="X1585" s="23">
        <f t="shared" si="225"/>
        <v>0</v>
      </c>
      <c r="Y1585" s="24" t="e">
        <f t="shared" si="226"/>
        <v>#DIV/0!</v>
      </c>
      <c r="Z1585" s="25" t="str">
        <f t="shared" si="227"/>
        <v/>
      </c>
      <c r="AA1585" s="25" t="str">
        <f t="shared" ca="1" si="228"/>
        <v/>
      </c>
      <c r="AB1585" s="52"/>
    </row>
    <row r="1586" spans="1:28" x14ac:dyDescent="0.25">
      <c r="A1586" s="12">
        <v>1580</v>
      </c>
      <c r="B1586" s="26"/>
      <c r="C1586" s="27"/>
      <c r="D1586" s="28"/>
      <c r="E1586" s="29"/>
      <c r="F1586" s="30"/>
      <c r="G1586" s="31"/>
      <c r="H1586" s="31"/>
      <c r="I1586" s="19">
        <f t="shared" si="223"/>
        <v>0</v>
      </c>
      <c r="J1586" s="20">
        <f t="shared" si="229"/>
        <v>0</v>
      </c>
      <c r="K1586" s="30"/>
      <c r="L1586" s="32"/>
      <c r="M1586" s="33"/>
      <c r="N1586" s="55" t="str">
        <f t="shared" si="231"/>
        <v/>
      </c>
      <c r="O1586" s="34"/>
      <c r="P1586" s="35"/>
      <c r="Q1586" s="36"/>
      <c r="R1586" s="37"/>
      <c r="S1586" s="37"/>
      <c r="T1586" s="21">
        <f t="shared" si="224"/>
        <v>0</v>
      </c>
      <c r="U1586" s="22">
        <f t="shared" si="230"/>
        <v>0</v>
      </c>
      <c r="V1586" s="117"/>
      <c r="W1586" s="118"/>
      <c r="X1586" s="23">
        <f t="shared" si="225"/>
        <v>0</v>
      </c>
      <c r="Y1586" s="24" t="e">
        <f t="shared" si="226"/>
        <v>#DIV/0!</v>
      </c>
      <c r="Z1586" s="25" t="str">
        <f t="shared" si="227"/>
        <v/>
      </c>
      <c r="AA1586" s="25" t="str">
        <f t="shared" ca="1" si="228"/>
        <v/>
      </c>
      <c r="AB1586" s="52"/>
    </row>
    <row r="1587" spans="1:28" x14ac:dyDescent="0.25">
      <c r="A1587" s="12">
        <v>1581</v>
      </c>
      <c r="B1587" s="26"/>
      <c r="C1587" s="27"/>
      <c r="D1587" s="28"/>
      <c r="E1587" s="29"/>
      <c r="F1587" s="30"/>
      <c r="G1587" s="31"/>
      <c r="H1587" s="31"/>
      <c r="I1587" s="19">
        <f t="shared" si="223"/>
        <v>0</v>
      </c>
      <c r="J1587" s="20">
        <f t="shared" si="229"/>
        <v>0</v>
      </c>
      <c r="K1587" s="30"/>
      <c r="L1587" s="32"/>
      <c r="M1587" s="33"/>
      <c r="N1587" s="55" t="str">
        <f t="shared" si="231"/>
        <v/>
      </c>
      <c r="O1587" s="34"/>
      <c r="P1587" s="35"/>
      <c r="Q1587" s="36"/>
      <c r="R1587" s="37"/>
      <c r="S1587" s="37"/>
      <c r="T1587" s="21">
        <f t="shared" si="224"/>
        <v>0</v>
      </c>
      <c r="U1587" s="22">
        <f t="shared" si="230"/>
        <v>0</v>
      </c>
      <c r="V1587" s="117"/>
      <c r="W1587" s="118"/>
      <c r="X1587" s="23">
        <f t="shared" si="225"/>
        <v>0</v>
      </c>
      <c r="Y1587" s="24" t="e">
        <f t="shared" si="226"/>
        <v>#DIV/0!</v>
      </c>
      <c r="Z1587" s="25" t="str">
        <f t="shared" si="227"/>
        <v/>
      </c>
      <c r="AA1587" s="25" t="str">
        <f t="shared" ca="1" si="228"/>
        <v/>
      </c>
      <c r="AB1587" s="52"/>
    </row>
    <row r="1588" spans="1:28" x14ac:dyDescent="0.25">
      <c r="A1588" s="12">
        <v>1582</v>
      </c>
      <c r="B1588" s="26"/>
      <c r="C1588" s="27"/>
      <c r="D1588" s="28"/>
      <c r="E1588" s="29"/>
      <c r="F1588" s="30"/>
      <c r="G1588" s="31"/>
      <c r="H1588" s="31"/>
      <c r="I1588" s="19">
        <f t="shared" si="223"/>
        <v>0</v>
      </c>
      <c r="J1588" s="20">
        <f t="shared" si="229"/>
        <v>0</v>
      </c>
      <c r="K1588" s="30"/>
      <c r="L1588" s="32"/>
      <c r="M1588" s="33"/>
      <c r="N1588" s="55" t="str">
        <f t="shared" si="231"/>
        <v/>
      </c>
      <c r="O1588" s="34"/>
      <c r="P1588" s="35"/>
      <c r="Q1588" s="36"/>
      <c r="R1588" s="37"/>
      <c r="S1588" s="37"/>
      <c r="T1588" s="21">
        <f t="shared" si="224"/>
        <v>0</v>
      </c>
      <c r="U1588" s="22">
        <f t="shared" si="230"/>
        <v>0</v>
      </c>
      <c r="V1588" s="117"/>
      <c r="W1588" s="118"/>
      <c r="X1588" s="23">
        <f t="shared" si="225"/>
        <v>0</v>
      </c>
      <c r="Y1588" s="24" t="e">
        <f t="shared" si="226"/>
        <v>#DIV/0!</v>
      </c>
      <c r="Z1588" s="25" t="str">
        <f t="shared" si="227"/>
        <v/>
      </c>
      <c r="AA1588" s="25" t="str">
        <f t="shared" ca="1" si="228"/>
        <v/>
      </c>
      <c r="AB1588" s="52"/>
    </row>
    <row r="1589" spans="1:28" x14ac:dyDescent="0.25">
      <c r="A1589" s="12">
        <v>1583</v>
      </c>
      <c r="B1589" s="26"/>
      <c r="C1589" s="27"/>
      <c r="D1589" s="28"/>
      <c r="E1589" s="29"/>
      <c r="F1589" s="30"/>
      <c r="G1589" s="31"/>
      <c r="H1589" s="31"/>
      <c r="I1589" s="19">
        <f t="shared" si="223"/>
        <v>0</v>
      </c>
      <c r="J1589" s="20">
        <f t="shared" si="229"/>
        <v>0</v>
      </c>
      <c r="K1589" s="30"/>
      <c r="L1589" s="32"/>
      <c r="M1589" s="33"/>
      <c r="N1589" s="55" t="str">
        <f t="shared" si="231"/>
        <v/>
      </c>
      <c r="O1589" s="34"/>
      <c r="P1589" s="35"/>
      <c r="Q1589" s="36"/>
      <c r="R1589" s="37"/>
      <c r="S1589" s="37"/>
      <c r="T1589" s="21">
        <f t="shared" si="224"/>
        <v>0</v>
      </c>
      <c r="U1589" s="22">
        <f t="shared" si="230"/>
        <v>0</v>
      </c>
      <c r="V1589" s="117"/>
      <c r="W1589" s="118"/>
      <c r="X1589" s="23">
        <f t="shared" si="225"/>
        <v>0</v>
      </c>
      <c r="Y1589" s="24" t="e">
        <f t="shared" si="226"/>
        <v>#DIV/0!</v>
      </c>
      <c r="Z1589" s="25" t="str">
        <f t="shared" si="227"/>
        <v/>
      </c>
      <c r="AA1589" s="25" t="str">
        <f t="shared" ca="1" si="228"/>
        <v/>
      </c>
      <c r="AB1589" s="52"/>
    </row>
    <row r="1590" spans="1:28" x14ac:dyDescent="0.25">
      <c r="A1590" s="12">
        <v>1584</v>
      </c>
      <c r="B1590" s="26"/>
      <c r="C1590" s="27"/>
      <c r="D1590" s="28"/>
      <c r="E1590" s="29"/>
      <c r="F1590" s="30"/>
      <c r="G1590" s="31"/>
      <c r="H1590" s="31"/>
      <c r="I1590" s="19">
        <f t="shared" si="223"/>
        <v>0</v>
      </c>
      <c r="J1590" s="20">
        <f t="shared" si="229"/>
        <v>0</v>
      </c>
      <c r="K1590" s="30"/>
      <c r="L1590" s="32"/>
      <c r="M1590" s="33"/>
      <c r="N1590" s="55" t="str">
        <f t="shared" si="231"/>
        <v/>
      </c>
      <c r="O1590" s="34"/>
      <c r="P1590" s="35"/>
      <c r="Q1590" s="36"/>
      <c r="R1590" s="37"/>
      <c r="S1590" s="37"/>
      <c r="T1590" s="21">
        <f t="shared" si="224"/>
        <v>0</v>
      </c>
      <c r="U1590" s="22">
        <f t="shared" si="230"/>
        <v>0</v>
      </c>
      <c r="V1590" s="117"/>
      <c r="W1590" s="118"/>
      <c r="X1590" s="23">
        <f t="shared" si="225"/>
        <v>0</v>
      </c>
      <c r="Y1590" s="24" t="e">
        <f t="shared" si="226"/>
        <v>#DIV/0!</v>
      </c>
      <c r="Z1590" s="25" t="str">
        <f t="shared" si="227"/>
        <v/>
      </c>
      <c r="AA1590" s="25" t="str">
        <f t="shared" ca="1" si="228"/>
        <v/>
      </c>
      <c r="AB1590" s="52"/>
    </row>
    <row r="1591" spans="1:28" x14ac:dyDescent="0.25">
      <c r="A1591" s="12">
        <v>1585</v>
      </c>
      <c r="B1591" s="26"/>
      <c r="C1591" s="27"/>
      <c r="D1591" s="28"/>
      <c r="E1591" s="29"/>
      <c r="F1591" s="30"/>
      <c r="G1591" s="31"/>
      <c r="H1591" s="31"/>
      <c r="I1591" s="19">
        <f t="shared" si="223"/>
        <v>0</v>
      </c>
      <c r="J1591" s="20">
        <f t="shared" si="229"/>
        <v>0</v>
      </c>
      <c r="K1591" s="30"/>
      <c r="L1591" s="32"/>
      <c r="M1591" s="33"/>
      <c r="N1591" s="55" t="str">
        <f t="shared" si="231"/>
        <v/>
      </c>
      <c r="O1591" s="34"/>
      <c r="P1591" s="35"/>
      <c r="Q1591" s="36"/>
      <c r="R1591" s="37"/>
      <c r="S1591" s="37"/>
      <c r="T1591" s="21">
        <f t="shared" si="224"/>
        <v>0</v>
      </c>
      <c r="U1591" s="22">
        <f t="shared" si="230"/>
        <v>0</v>
      </c>
      <c r="V1591" s="117"/>
      <c r="W1591" s="118"/>
      <c r="X1591" s="23">
        <f t="shared" si="225"/>
        <v>0</v>
      </c>
      <c r="Y1591" s="24" t="e">
        <f t="shared" si="226"/>
        <v>#DIV/0!</v>
      </c>
      <c r="Z1591" s="25" t="str">
        <f t="shared" si="227"/>
        <v/>
      </c>
      <c r="AA1591" s="25" t="str">
        <f t="shared" ca="1" si="228"/>
        <v/>
      </c>
      <c r="AB1591" s="52"/>
    </row>
    <row r="1592" spans="1:28" x14ac:dyDescent="0.25">
      <c r="A1592" s="12">
        <v>1586</v>
      </c>
      <c r="B1592" s="26"/>
      <c r="C1592" s="27"/>
      <c r="D1592" s="28"/>
      <c r="E1592" s="29"/>
      <c r="F1592" s="30"/>
      <c r="G1592" s="31"/>
      <c r="H1592" s="31"/>
      <c r="I1592" s="19">
        <f t="shared" si="223"/>
        <v>0</v>
      </c>
      <c r="J1592" s="20">
        <f t="shared" si="229"/>
        <v>0</v>
      </c>
      <c r="K1592" s="30"/>
      <c r="L1592" s="32"/>
      <c r="M1592" s="33"/>
      <c r="N1592" s="55" t="str">
        <f t="shared" si="231"/>
        <v/>
      </c>
      <c r="O1592" s="34"/>
      <c r="P1592" s="35"/>
      <c r="Q1592" s="36"/>
      <c r="R1592" s="37"/>
      <c r="S1592" s="37"/>
      <c r="T1592" s="21">
        <f t="shared" si="224"/>
        <v>0</v>
      </c>
      <c r="U1592" s="22">
        <f t="shared" si="230"/>
        <v>0</v>
      </c>
      <c r="V1592" s="117"/>
      <c r="W1592" s="118"/>
      <c r="X1592" s="23">
        <f t="shared" si="225"/>
        <v>0</v>
      </c>
      <c r="Y1592" s="24" t="e">
        <f t="shared" si="226"/>
        <v>#DIV/0!</v>
      </c>
      <c r="Z1592" s="25" t="str">
        <f t="shared" si="227"/>
        <v/>
      </c>
      <c r="AA1592" s="25" t="str">
        <f t="shared" ca="1" si="228"/>
        <v/>
      </c>
      <c r="AB1592" s="52"/>
    </row>
    <row r="1593" spans="1:28" x14ac:dyDescent="0.25">
      <c r="A1593" s="12">
        <v>1587</v>
      </c>
      <c r="B1593" s="26"/>
      <c r="C1593" s="27"/>
      <c r="D1593" s="28"/>
      <c r="E1593" s="29"/>
      <c r="F1593" s="30"/>
      <c r="G1593" s="31"/>
      <c r="H1593" s="31"/>
      <c r="I1593" s="19">
        <f t="shared" si="223"/>
        <v>0</v>
      </c>
      <c r="J1593" s="20">
        <f t="shared" si="229"/>
        <v>0</v>
      </c>
      <c r="K1593" s="30"/>
      <c r="L1593" s="32"/>
      <c r="M1593" s="33"/>
      <c r="N1593" s="55" t="str">
        <f t="shared" si="231"/>
        <v/>
      </c>
      <c r="O1593" s="34"/>
      <c r="P1593" s="35"/>
      <c r="Q1593" s="36"/>
      <c r="R1593" s="37"/>
      <c r="S1593" s="37"/>
      <c r="T1593" s="21">
        <f t="shared" si="224"/>
        <v>0</v>
      </c>
      <c r="U1593" s="22">
        <f t="shared" si="230"/>
        <v>0</v>
      </c>
      <c r="V1593" s="117"/>
      <c r="W1593" s="118"/>
      <c r="X1593" s="23">
        <f t="shared" si="225"/>
        <v>0</v>
      </c>
      <c r="Y1593" s="24" t="e">
        <f t="shared" si="226"/>
        <v>#DIV/0!</v>
      </c>
      <c r="Z1593" s="25" t="str">
        <f t="shared" si="227"/>
        <v/>
      </c>
      <c r="AA1593" s="25" t="str">
        <f t="shared" ca="1" si="228"/>
        <v/>
      </c>
      <c r="AB1593" s="52"/>
    </row>
    <row r="1594" spans="1:28" x14ac:dyDescent="0.25">
      <c r="A1594" s="12">
        <v>1588</v>
      </c>
      <c r="B1594" s="26"/>
      <c r="C1594" s="27"/>
      <c r="D1594" s="28"/>
      <c r="E1594" s="29"/>
      <c r="F1594" s="30"/>
      <c r="G1594" s="31"/>
      <c r="H1594" s="31"/>
      <c r="I1594" s="19">
        <f t="shared" si="223"/>
        <v>0</v>
      </c>
      <c r="J1594" s="20">
        <f t="shared" si="229"/>
        <v>0</v>
      </c>
      <c r="K1594" s="30"/>
      <c r="L1594" s="32"/>
      <c r="M1594" s="33"/>
      <c r="N1594" s="55" t="str">
        <f t="shared" si="231"/>
        <v/>
      </c>
      <c r="O1594" s="34"/>
      <c r="P1594" s="35"/>
      <c r="Q1594" s="36"/>
      <c r="R1594" s="37"/>
      <c r="S1594" s="37"/>
      <c r="T1594" s="21">
        <f t="shared" si="224"/>
        <v>0</v>
      </c>
      <c r="U1594" s="22">
        <f t="shared" si="230"/>
        <v>0</v>
      </c>
      <c r="V1594" s="117"/>
      <c r="W1594" s="118"/>
      <c r="X1594" s="23">
        <f t="shared" si="225"/>
        <v>0</v>
      </c>
      <c r="Y1594" s="24" t="e">
        <f t="shared" si="226"/>
        <v>#DIV/0!</v>
      </c>
      <c r="Z1594" s="25" t="str">
        <f t="shared" si="227"/>
        <v/>
      </c>
      <c r="AA1594" s="25" t="str">
        <f t="shared" ca="1" si="228"/>
        <v/>
      </c>
      <c r="AB1594" s="52"/>
    </row>
    <row r="1595" spans="1:28" x14ac:dyDescent="0.25">
      <c r="A1595" s="12">
        <v>1589</v>
      </c>
      <c r="B1595" s="26"/>
      <c r="C1595" s="27"/>
      <c r="D1595" s="28"/>
      <c r="E1595" s="29"/>
      <c r="F1595" s="30"/>
      <c r="G1595" s="31"/>
      <c r="H1595" s="31"/>
      <c r="I1595" s="19">
        <f t="shared" si="223"/>
        <v>0</v>
      </c>
      <c r="J1595" s="20">
        <f t="shared" si="229"/>
        <v>0</v>
      </c>
      <c r="K1595" s="30"/>
      <c r="L1595" s="32"/>
      <c r="M1595" s="33"/>
      <c r="N1595" s="55" t="str">
        <f t="shared" si="231"/>
        <v/>
      </c>
      <c r="O1595" s="34"/>
      <c r="P1595" s="35"/>
      <c r="Q1595" s="36"/>
      <c r="R1595" s="37"/>
      <c r="S1595" s="37"/>
      <c r="T1595" s="21">
        <f t="shared" si="224"/>
        <v>0</v>
      </c>
      <c r="U1595" s="22">
        <f t="shared" si="230"/>
        <v>0</v>
      </c>
      <c r="V1595" s="117"/>
      <c r="W1595" s="118"/>
      <c r="X1595" s="23">
        <f t="shared" si="225"/>
        <v>0</v>
      </c>
      <c r="Y1595" s="24" t="e">
        <f t="shared" si="226"/>
        <v>#DIV/0!</v>
      </c>
      <c r="Z1595" s="25" t="str">
        <f t="shared" si="227"/>
        <v/>
      </c>
      <c r="AA1595" s="25" t="str">
        <f t="shared" ca="1" si="228"/>
        <v/>
      </c>
      <c r="AB1595" s="52"/>
    </row>
    <row r="1596" spans="1:28" x14ac:dyDescent="0.25">
      <c r="A1596" s="12">
        <v>1590</v>
      </c>
      <c r="B1596" s="26"/>
      <c r="C1596" s="27"/>
      <c r="D1596" s="28"/>
      <c r="E1596" s="29"/>
      <c r="F1596" s="30"/>
      <c r="G1596" s="31"/>
      <c r="H1596" s="31"/>
      <c r="I1596" s="19">
        <f t="shared" si="223"/>
        <v>0</v>
      </c>
      <c r="J1596" s="20">
        <f t="shared" si="229"/>
        <v>0</v>
      </c>
      <c r="K1596" s="30"/>
      <c r="L1596" s="32"/>
      <c r="M1596" s="33"/>
      <c r="N1596" s="55" t="str">
        <f t="shared" si="231"/>
        <v/>
      </c>
      <c r="O1596" s="34"/>
      <c r="P1596" s="35"/>
      <c r="Q1596" s="36"/>
      <c r="R1596" s="37"/>
      <c r="S1596" s="37"/>
      <c r="T1596" s="21">
        <f t="shared" si="224"/>
        <v>0</v>
      </c>
      <c r="U1596" s="22">
        <f t="shared" si="230"/>
        <v>0</v>
      </c>
      <c r="V1596" s="117"/>
      <c r="W1596" s="118"/>
      <c r="X1596" s="23">
        <f t="shared" si="225"/>
        <v>0</v>
      </c>
      <c r="Y1596" s="24" t="e">
        <f t="shared" si="226"/>
        <v>#DIV/0!</v>
      </c>
      <c r="Z1596" s="25" t="str">
        <f t="shared" si="227"/>
        <v/>
      </c>
      <c r="AA1596" s="25" t="str">
        <f t="shared" ca="1" si="228"/>
        <v/>
      </c>
      <c r="AB1596" s="52"/>
    </row>
    <row r="1597" spans="1:28" x14ac:dyDescent="0.25">
      <c r="A1597" s="12">
        <v>1591</v>
      </c>
      <c r="B1597" s="26"/>
      <c r="C1597" s="27"/>
      <c r="D1597" s="28"/>
      <c r="E1597" s="29"/>
      <c r="F1597" s="30"/>
      <c r="G1597" s="31"/>
      <c r="H1597" s="31"/>
      <c r="I1597" s="19">
        <f t="shared" si="223"/>
        <v>0</v>
      </c>
      <c r="J1597" s="20">
        <f t="shared" si="229"/>
        <v>0</v>
      </c>
      <c r="K1597" s="30"/>
      <c r="L1597" s="32"/>
      <c r="M1597" s="33"/>
      <c r="N1597" s="55" t="str">
        <f t="shared" si="231"/>
        <v/>
      </c>
      <c r="O1597" s="34"/>
      <c r="P1597" s="35"/>
      <c r="Q1597" s="36"/>
      <c r="R1597" s="37"/>
      <c r="S1597" s="37"/>
      <c r="T1597" s="21">
        <f t="shared" si="224"/>
        <v>0</v>
      </c>
      <c r="U1597" s="22">
        <f t="shared" si="230"/>
        <v>0</v>
      </c>
      <c r="V1597" s="117"/>
      <c r="W1597" s="118"/>
      <c r="X1597" s="23">
        <f t="shared" si="225"/>
        <v>0</v>
      </c>
      <c r="Y1597" s="24" t="e">
        <f t="shared" si="226"/>
        <v>#DIV/0!</v>
      </c>
      <c r="Z1597" s="25" t="str">
        <f t="shared" si="227"/>
        <v/>
      </c>
      <c r="AA1597" s="25" t="str">
        <f t="shared" ca="1" si="228"/>
        <v/>
      </c>
      <c r="AB1597" s="52"/>
    </row>
    <row r="1598" spans="1:28" x14ac:dyDescent="0.25">
      <c r="A1598" s="12">
        <v>1592</v>
      </c>
      <c r="B1598" s="26"/>
      <c r="C1598" s="27"/>
      <c r="D1598" s="28"/>
      <c r="E1598" s="29"/>
      <c r="F1598" s="30"/>
      <c r="G1598" s="31"/>
      <c r="H1598" s="31"/>
      <c r="I1598" s="19">
        <f t="shared" si="223"/>
        <v>0</v>
      </c>
      <c r="J1598" s="20">
        <f t="shared" si="229"/>
        <v>0</v>
      </c>
      <c r="K1598" s="30"/>
      <c r="L1598" s="32"/>
      <c r="M1598" s="33"/>
      <c r="N1598" s="55" t="str">
        <f t="shared" si="231"/>
        <v/>
      </c>
      <c r="O1598" s="34"/>
      <c r="P1598" s="35"/>
      <c r="Q1598" s="36"/>
      <c r="R1598" s="37"/>
      <c r="S1598" s="37"/>
      <c r="T1598" s="21">
        <f t="shared" si="224"/>
        <v>0</v>
      </c>
      <c r="U1598" s="22">
        <f t="shared" si="230"/>
        <v>0</v>
      </c>
      <c r="V1598" s="117"/>
      <c r="W1598" s="118"/>
      <c r="X1598" s="23">
        <f t="shared" si="225"/>
        <v>0</v>
      </c>
      <c r="Y1598" s="24" t="e">
        <f t="shared" si="226"/>
        <v>#DIV/0!</v>
      </c>
      <c r="Z1598" s="25" t="str">
        <f t="shared" si="227"/>
        <v/>
      </c>
      <c r="AA1598" s="25" t="str">
        <f t="shared" ca="1" si="228"/>
        <v/>
      </c>
      <c r="AB1598" s="52"/>
    </row>
    <row r="1599" spans="1:28" x14ac:dyDescent="0.25">
      <c r="A1599" s="12">
        <v>1593</v>
      </c>
      <c r="B1599" s="26"/>
      <c r="C1599" s="27"/>
      <c r="D1599" s="28"/>
      <c r="E1599" s="29"/>
      <c r="F1599" s="30"/>
      <c r="G1599" s="31"/>
      <c r="H1599" s="31"/>
      <c r="I1599" s="19">
        <f t="shared" si="223"/>
        <v>0</v>
      </c>
      <c r="J1599" s="20">
        <f t="shared" si="229"/>
        <v>0</v>
      </c>
      <c r="K1599" s="30"/>
      <c r="L1599" s="32"/>
      <c r="M1599" s="33"/>
      <c r="N1599" s="55" t="str">
        <f t="shared" si="231"/>
        <v/>
      </c>
      <c r="O1599" s="34"/>
      <c r="P1599" s="35"/>
      <c r="Q1599" s="36"/>
      <c r="R1599" s="37"/>
      <c r="S1599" s="37"/>
      <c r="T1599" s="21">
        <f t="shared" si="224"/>
        <v>0</v>
      </c>
      <c r="U1599" s="22">
        <f t="shared" si="230"/>
        <v>0</v>
      </c>
      <c r="V1599" s="117"/>
      <c r="W1599" s="118"/>
      <c r="X1599" s="23">
        <f t="shared" si="225"/>
        <v>0</v>
      </c>
      <c r="Y1599" s="24" t="e">
        <f t="shared" si="226"/>
        <v>#DIV/0!</v>
      </c>
      <c r="Z1599" s="25" t="str">
        <f t="shared" si="227"/>
        <v/>
      </c>
      <c r="AA1599" s="25" t="str">
        <f t="shared" ca="1" si="228"/>
        <v/>
      </c>
      <c r="AB1599" s="52"/>
    </row>
    <row r="1600" spans="1:28" x14ac:dyDescent="0.25">
      <c r="A1600" s="12">
        <v>1594</v>
      </c>
      <c r="B1600" s="26"/>
      <c r="C1600" s="27"/>
      <c r="D1600" s="28"/>
      <c r="E1600" s="29"/>
      <c r="F1600" s="30"/>
      <c r="G1600" s="31"/>
      <c r="H1600" s="31"/>
      <c r="I1600" s="19">
        <f t="shared" si="223"/>
        <v>0</v>
      </c>
      <c r="J1600" s="20">
        <f t="shared" si="229"/>
        <v>0</v>
      </c>
      <c r="K1600" s="30"/>
      <c r="L1600" s="32"/>
      <c r="M1600" s="33"/>
      <c r="N1600" s="55" t="str">
        <f t="shared" si="231"/>
        <v/>
      </c>
      <c r="O1600" s="34"/>
      <c r="P1600" s="35"/>
      <c r="Q1600" s="36"/>
      <c r="R1600" s="37"/>
      <c r="S1600" s="37"/>
      <c r="T1600" s="21">
        <f t="shared" si="224"/>
        <v>0</v>
      </c>
      <c r="U1600" s="22">
        <f t="shared" si="230"/>
        <v>0</v>
      </c>
      <c r="V1600" s="117"/>
      <c r="W1600" s="118"/>
      <c r="X1600" s="23">
        <f t="shared" si="225"/>
        <v>0</v>
      </c>
      <c r="Y1600" s="24" t="e">
        <f t="shared" si="226"/>
        <v>#DIV/0!</v>
      </c>
      <c r="Z1600" s="25" t="str">
        <f t="shared" si="227"/>
        <v/>
      </c>
      <c r="AA1600" s="25" t="str">
        <f t="shared" ca="1" si="228"/>
        <v/>
      </c>
      <c r="AB1600" s="52"/>
    </row>
    <row r="1601" spans="1:28" x14ac:dyDescent="0.25">
      <c r="A1601" s="12">
        <v>1595</v>
      </c>
      <c r="B1601" s="26"/>
      <c r="C1601" s="27"/>
      <c r="D1601" s="28"/>
      <c r="E1601" s="29"/>
      <c r="F1601" s="30"/>
      <c r="G1601" s="31"/>
      <c r="H1601" s="31"/>
      <c r="I1601" s="19">
        <f t="shared" si="223"/>
        <v>0</v>
      </c>
      <c r="J1601" s="20">
        <f t="shared" si="229"/>
        <v>0</v>
      </c>
      <c r="K1601" s="30"/>
      <c r="L1601" s="32"/>
      <c r="M1601" s="33"/>
      <c r="N1601" s="55" t="str">
        <f t="shared" si="231"/>
        <v/>
      </c>
      <c r="O1601" s="34"/>
      <c r="P1601" s="35"/>
      <c r="Q1601" s="36"/>
      <c r="R1601" s="37"/>
      <c r="S1601" s="37"/>
      <c r="T1601" s="21">
        <f t="shared" si="224"/>
        <v>0</v>
      </c>
      <c r="U1601" s="22">
        <f t="shared" si="230"/>
        <v>0</v>
      </c>
      <c r="V1601" s="117"/>
      <c r="W1601" s="118"/>
      <c r="X1601" s="23">
        <f t="shared" si="225"/>
        <v>0</v>
      </c>
      <c r="Y1601" s="24" t="e">
        <f t="shared" si="226"/>
        <v>#DIV/0!</v>
      </c>
      <c r="Z1601" s="25" t="str">
        <f t="shared" si="227"/>
        <v/>
      </c>
      <c r="AA1601" s="25" t="str">
        <f t="shared" ca="1" si="228"/>
        <v/>
      </c>
      <c r="AB1601" s="52"/>
    </row>
    <row r="1602" spans="1:28" x14ac:dyDescent="0.25">
      <c r="A1602" s="12">
        <v>1596</v>
      </c>
      <c r="B1602" s="26"/>
      <c r="C1602" s="27"/>
      <c r="D1602" s="28"/>
      <c r="E1602" s="29"/>
      <c r="F1602" s="30"/>
      <c r="G1602" s="31"/>
      <c r="H1602" s="31"/>
      <c r="I1602" s="19">
        <f t="shared" si="223"/>
        <v>0</v>
      </c>
      <c r="J1602" s="20">
        <f t="shared" si="229"/>
        <v>0</v>
      </c>
      <c r="K1602" s="30"/>
      <c r="L1602" s="32"/>
      <c r="M1602" s="33"/>
      <c r="N1602" s="55" t="str">
        <f t="shared" si="231"/>
        <v/>
      </c>
      <c r="O1602" s="34"/>
      <c r="P1602" s="35"/>
      <c r="Q1602" s="36"/>
      <c r="R1602" s="37"/>
      <c r="S1602" s="37"/>
      <c r="T1602" s="21">
        <f t="shared" si="224"/>
        <v>0</v>
      </c>
      <c r="U1602" s="22">
        <f t="shared" si="230"/>
        <v>0</v>
      </c>
      <c r="V1602" s="117"/>
      <c r="W1602" s="118"/>
      <c r="X1602" s="23">
        <f t="shared" si="225"/>
        <v>0</v>
      </c>
      <c r="Y1602" s="24" t="e">
        <f t="shared" si="226"/>
        <v>#DIV/0!</v>
      </c>
      <c r="Z1602" s="25" t="str">
        <f t="shared" si="227"/>
        <v/>
      </c>
      <c r="AA1602" s="25" t="str">
        <f t="shared" ca="1" si="228"/>
        <v/>
      </c>
      <c r="AB1602" s="52"/>
    </row>
    <row r="1603" spans="1:28" x14ac:dyDescent="0.25">
      <c r="A1603" s="12">
        <v>1597</v>
      </c>
      <c r="B1603" s="26"/>
      <c r="C1603" s="27"/>
      <c r="D1603" s="28"/>
      <c r="E1603" s="29"/>
      <c r="F1603" s="30"/>
      <c r="G1603" s="31"/>
      <c r="H1603" s="31"/>
      <c r="I1603" s="19">
        <f t="shared" si="223"/>
        <v>0</v>
      </c>
      <c r="J1603" s="20">
        <f t="shared" si="229"/>
        <v>0</v>
      </c>
      <c r="K1603" s="30"/>
      <c r="L1603" s="32"/>
      <c r="M1603" s="33"/>
      <c r="N1603" s="55" t="str">
        <f t="shared" si="231"/>
        <v/>
      </c>
      <c r="O1603" s="34"/>
      <c r="P1603" s="35"/>
      <c r="Q1603" s="36"/>
      <c r="R1603" s="37"/>
      <c r="S1603" s="37"/>
      <c r="T1603" s="21">
        <f t="shared" si="224"/>
        <v>0</v>
      </c>
      <c r="U1603" s="22">
        <f t="shared" si="230"/>
        <v>0</v>
      </c>
      <c r="V1603" s="117"/>
      <c r="W1603" s="118"/>
      <c r="X1603" s="23">
        <f t="shared" si="225"/>
        <v>0</v>
      </c>
      <c r="Y1603" s="24" t="e">
        <f t="shared" si="226"/>
        <v>#DIV/0!</v>
      </c>
      <c r="Z1603" s="25" t="str">
        <f t="shared" si="227"/>
        <v/>
      </c>
      <c r="AA1603" s="25" t="str">
        <f t="shared" ca="1" si="228"/>
        <v/>
      </c>
      <c r="AB1603" s="52"/>
    </row>
    <row r="1604" spans="1:28" x14ac:dyDescent="0.25">
      <c r="A1604" s="12">
        <v>1598</v>
      </c>
      <c r="B1604" s="26"/>
      <c r="C1604" s="27"/>
      <c r="D1604" s="28"/>
      <c r="E1604" s="29"/>
      <c r="F1604" s="30"/>
      <c r="G1604" s="31"/>
      <c r="H1604" s="31"/>
      <c r="I1604" s="19">
        <f t="shared" si="223"/>
        <v>0</v>
      </c>
      <c r="J1604" s="20">
        <f t="shared" si="229"/>
        <v>0</v>
      </c>
      <c r="K1604" s="30"/>
      <c r="L1604" s="32"/>
      <c r="M1604" s="33"/>
      <c r="N1604" s="55" t="str">
        <f t="shared" si="231"/>
        <v/>
      </c>
      <c r="O1604" s="34"/>
      <c r="P1604" s="35"/>
      <c r="Q1604" s="36"/>
      <c r="R1604" s="37"/>
      <c r="S1604" s="37"/>
      <c r="T1604" s="21">
        <f t="shared" si="224"/>
        <v>0</v>
      </c>
      <c r="U1604" s="22">
        <f t="shared" si="230"/>
        <v>0</v>
      </c>
      <c r="V1604" s="117"/>
      <c r="W1604" s="118"/>
      <c r="X1604" s="23">
        <f t="shared" si="225"/>
        <v>0</v>
      </c>
      <c r="Y1604" s="24" t="e">
        <f t="shared" si="226"/>
        <v>#DIV/0!</v>
      </c>
      <c r="Z1604" s="25" t="str">
        <f t="shared" si="227"/>
        <v/>
      </c>
      <c r="AA1604" s="25" t="str">
        <f t="shared" ca="1" si="228"/>
        <v/>
      </c>
      <c r="AB1604" s="52"/>
    </row>
    <row r="1605" spans="1:28" x14ac:dyDescent="0.25">
      <c r="A1605" s="12">
        <v>1599</v>
      </c>
      <c r="B1605" s="26"/>
      <c r="C1605" s="27"/>
      <c r="D1605" s="28"/>
      <c r="E1605" s="29"/>
      <c r="F1605" s="30"/>
      <c r="G1605" s="31"/>
      <c r="H1605" s="31"/>
      <c r="I1605" s="19">
        <f t="shared" si="223"/>
        <v>0</v>
      </c>
      <c r="J1605" s="20">
        <f t="shared" si="229"/>
        <v>0</v>
      </c>
      <c r="K1605" s="30"/>
      <c r="L1605" s="32"/>
      <c r="M1605" s="33"/>
      <c r="N1605" s="55" t="str">
        <f t="shared" si="231"/>
        <v/>
      </c>
      <c r="O1605" s="34"/>
      <c r="P1605" s="35"/>
      <c r="Q1605" s="36"/>
      <c r="R1605" s="37"/>
      <c r="S1605" s="37"/>
      <c r="T1605" s="21">
        <f t="shared" si="224"/>
        <v>0</v>
      </c>
      <c r="U1605" s="22">
        <f t="shared" si="230"/>
        <v>0</v>
      </c>
      <c r="V1605" s="117"/>
      <c r="W1605" s="118"/>
      <c r="X1605" s="23">
        <f t="shared" si="225"/>
        <v>0</v>
      </c>
      <c r="Y1605" s="24" t="e">
        <f t="shared" si="226"/>
        <v>#DIV/0!</v>
      </c>
      <c r="Z1605" s="25" t="str">
        <f t="shared" si="227"/>
        <v/>
      </c>
      <c r="AA1605" s="25" t="str">
        <f t="shared" ca="1" si="228"/>
        <v/>
      </c>
      <c r="AB1605" s="52"/>
    </row>
    <row r="1606" spans="1:28" x14ac:dyDescent="0.25">
      <c r="A1606" s="12">
        <v>1600</v>
      </c>
      <c r="B1606" s="26"/>
      <c r="C1606" s="27"/>
      <c r="D1606" s="28"/>
      <c r="E1606" s="29"/>
      <c r="F1606" s="30"/>
      <c r="G1606" s="31"/>
      <c r="H1606" s="31"/>
      <c r="I1606" s="19">
        <f t="shared" ref="I1606:I1669" si="232">IF(U1606=0,0,(G1606-H1606))</f>
        <v>0</v>
      </c>
      <c r="J1606" s="20">
        <f t="shared" si="229"/>
        <v>0</v>
      </c>
      <c r="K1606" s="30"/>
      <c r="L1606" s="32"/>
      <c r="M1606" s="33"/>
      <c r="N1606" s="55" t="str">
        <f t="shared" si="231"/>
        <v/>
      </c>
      <c r="O1606" s="34"/>
      <c r="P1606" s="35"/>
      <c r="Q1606" s="36"/>
      <c r="R1606" s="37"/>
      <c r="S1606" s="37"/>
      <c r="T1606" s="21">
        <f t="shared" ref="T1606:T1669" si="233">R1606-S1606</f>
        <v>0</v>
      </c>
      <c r="U1606" s="22">
        <f t="shared" si="230"/>
        <v>0</v>
      </c>
      <c r="V1606" s="117"/>
      <c r="W1606" s="118"/>
      <c r="X1606" s="23">
        <f t="shared" ref="X1606:X1669" si="234">IF(T1606&gt;0,IF((T1606-I1606)=0,0.00001,(T1606-I1606)),0)</f>
        <v>0</v>
      </c>
      <c r="Y1606" s="24" t="e">
        <f t="shared" ref="Y1606:Y1669" si="235">(T1606-I1606)/I1606</f>
        <v>#DIV/0!</v>
      </c>
      <c r="Z1606" s="25" t="str">
        <f t="shared" ref="Z1606:Z1669" si="236">IF(E1606&gt;0,IF((P1606+Q1606)&gt;0,"Descargado","En Transito"),"")</f>
        <v/>
      </c>
      <c r="AA1606" s="25" t="str">
        <f t="shared" ref="AA1606:AA1669" ca="1" si="237">IF(E1606&gt;0,IF(P1606=0,((NOW())-(C1606+D1606)),((P1606+Q1606)-(C1606+D1606))),"")</f>
        <v/>
      </c>
      <c r="AB1606" s="52"/>
    </row>
    <row r="1607" spans="1:28" x14ac:dyDescent="0.25">
      <c r="A1607" s="12">
        <v>1601</v>
      </c>
      <c r="B1607" s="26"/>
      <c r="C1607" s="27"/>
      <c r="D1607" s="28"/>
      <c r="E1607" s="29"/>
      <c r="F1607" s="30"/>
      <c r="G1607" s="31"/>
      <c r="H1607" s="31"/>
      <c r="I1607" s="19">
        <f t="shared" si="232"/>
        <v>0</v>
      </c>
      <c r="J1607" s="20">
        <f t="shared" ref="J1607:J1670" si="238">IF(I1607&gt;0,(I1607+J1606),0)</f>
        <v>0</v>
      </c>
      <c r="K1607" s="30"/>
      <c r="L1607" s="32"/>
      <c r="M1607" s="33"/>
      <c r="N1607" s="55" t="str">
        <f t="shared" si="231"/>
        <v/>
      </c>
      <c r="O1607" s="34"/>
      <c r="P1607" s="35"/>
      <c r="Q1607" s="36"/>
      <c r="R1607" s="37"/>
      <c r="S1607" s="37"/>
      <c r="T1607" s="21">
        <f t="shared" si="233"/>
        <v>0</v>
      </c>
      <c r="U1607" s="22">
        <f t="shared" ref="U1607:U1670" si="239">IF(T1607&gt;0,(T1607+U1606),0)</f>
        <v>0</v>
      </c>
      <c r="V1607" s="117"/>
      <c r="W1607" s="118"/>
      <c r="X1607" s="23">
        <f t="shared" si="234"/>
        <v>0</v>
      </c>
      <c r="Y1607" s="24" t="e">
        <f t="shared" si="235"/>
        <v>#DIV/0!</v>
      </c>
      <c r="Z1607" s="25" t="str">
        <f t="shared" si="236"/>
        <v/>
      </c>
      <c r="AA1607" s="25" t="str">
        <f t="shared" ca="1" si="237"/>
        <v/>
      </c>
      <c r="AB1607" s="52"/>
    </row>
    <row r="1608" spans="1:28" x14ac:dyDescent="0.25">
      <c r="A1608" s="12">
        <v>1602</v>
      </c>
      <c r="B1608" s="26"/>
      <c r="C1608" s="27"/>
      <c r="D1608" s="28"/>
      <c r="E1608" s="29"/>
      <c r="F1608" s="30"/>
      <c r="G1608" s="31"/>
      <c r="H1608" s="31"/>
      <c r="I1608" s="19">
        <f t="shared" si="232"/>
        <v>0</v>
      </c>
      <c r="J1608" s="20">
        <f t="shared" si="238"/>
        <v>0</v>
      </c>
      <c r="K1608" s="30"/>
      <c r="L1608" s="32"/>
      <c r="M1608" s="33"/>
      <c r="N1608" s="55" t="str">
        <f t="shared" si="231"/>
        <v/>
      </c>
      <c r="O1608" s="34"/>
      <c r="P1608" s="35"/>
      <c r="Q1608" s="36"/>
      <c r="R1608" s="37"/>
      <c r="S1608" s="37"/>
      <c r="T1608" s="21">
        <f t="shared" si="233"/>
        <v>0</v>
      </c>
      <c r="U1608" s="22">
        <f t="shared" si="239"/>
        <v>0</v>
      </c>
      <c r="V1608" s="117"/>
      <c r="W1608" s="118"/>
      <c r="X1608" s="23">
        <f t="shared" si="234"/>
        <v>0</v>
      </c>
      <c r="Y1608" s="24" t="e">
        <f t="shared" si="235"/>
        <v>#DIV/0!</v>
      </c>
      <c r="Z1608" s="25" t="str">
        <f t="shared" si="236"/>
        <v/>
      </c>
      <c r="AA1608" s="25" t="str">
        <f t="shared" ca="1" si="237"/>
        <v/>
      </c>
      <c r="AB1608" s="52"/>
    </row>
    <row r="1609" spans="1:28" x14ac:dyDescent="0.25">
      <c r="A1609" s="12">
        <v>1603</v>
      </c>
      <c r="B1609" s="26"/>
      <c r="C1609" s="27"/>
      <c r="D1609" s="28"/>
      <c r="E1609" s="29"/>
      <c r="F1609" s="30"/>
      <c r="G1609" s="31"/>
      <c r="H1609" s="31"/>
      <c r="I1609" s="19">
        <f t="shared" si="232"/>
        <v>0</v>
      </c>
      <c r="J1609" s="20">
        <f t="shared" si="238"/>
        <v>0</v>
      </c>
      <c r="K1609" s="30"/>
      <c r="L1609" s="32"/>
      <c r="M1609" s="33"/>
      <c r="N1609" s="55" t="str">
        <f t="shared" ref="N1609:N1672" si="240">IF(R1609=0,"",IF(K1609="0X50  MM T 2","T_B",IF(K1609="0X50  MM T 1","T_A",IF(K1609="TERMICO 0X50","T_CMAX",IF(K1609="0X50  MM T 4","T_D",IF(K1609="0X50  MM T 3","T_C",IF(K1609="0X12  MM T 1","T_A1",IF(K1609="0X50 MM","CNR",""))))))))</f>
        <v/>
      </c>
      <c r="O1609" s="34"/>
      <c r="P1609" s="35"/>
      <c r="Q1609" s="36"/>
      <c r="R1609" s="37"/>
      <c r="S1609" s="37"/>
      <c r="T1609" s="21">
        <f t="shared" si="233"/>
        <v>0</v>
      </c>
      <c r="U1609" s="22">
        <f t="shared" si="239"/>
        <v>0</v>
      </c>
      <c r="V1609" s="117"/>
      <c r="W1609" s="118"/>
      <c r="X1609" s="23">
        <f t="shared" si="234"/>
        <v>0</v>
      </c>
      <c r="Y1609" s="24" t="e">
        <f t="shared" si="235"/>
        <v>#DIV/0!</v>
      </c>
      <c r="Z1609" s="25" t="str">
        <f t="shared" si="236"/>
        <v/>
      </c>
      <c r="AA1609" s="25" t="str">
        <f t="shared" ca="1" si="237"/>
        <v/>
      </c>
      <c r="AB1609" s="52"/>
    </row>
    <row r="1610" spans="1:28" x14ac:dyDescent="0.25">
      <c r="A1610" s="12">
        <v>1604</v>
      </c>
      <c r="B1610" s="26"/>
      <c r="C1610" s="27"/>
      <c r="D1610" s="28"/>
      <c r="E1610" s="29"/>
      <c r="F1610" s="30"/>
      <c r="G1610" s="31"/>
      <c r="H1610" s="31"/>
      <c r="I1610" s="19">
        <f t="shared" si="232"/>
        <v>0</v>
      </c>
      <c r="J1610" s="20">
        <f t="shared" si="238"/>
        <v>0</v>
      </c>
      <c r="K1610" s="30"/>
      <c r="L1610" s="32"/>
      <c r="M1610" s="33"/>
      <c r="N1610" s="55" t="str">
        <f t="shared" si="240"/>
        <v/>
      </c>
      <c r="O1610" s="34"/>
      <c r="P1610" s="35"/>
      <c r="Q1610" s="36"/>
      <c r="R1610" s="37"/>
      <c r="S1610" s="37"/>
      <c r="T1610" s="21">
        <f t="shared" si="233"/>
        <v>0</v>
      </c>
      <c r="U1610" s="22">
        <f t="shared" si="239"/>
        <v>0</v>
      </c>
      <c r="V1610" s="117"/>
      <c r="W1610" s="118"/>
      <c r="X1610" s="23">
        <f t="shared" si="234"/>
        <v>0</v>
      </c>
      <c r="Y1610" s="24" t="e">
        <f t="shared" si="235"/>
        <v>#DIV/0!</v>
      </c>
      <c r="Z1610" s="25" t="str">
        <f t="shared" si="236"/>
        <v/>
      </c>
      <c r="AA1610" s="25" t="str">
        <f t="shared" ca="1" si="237"/>
        <v/>
      </c>
      <c r="AB1610" s="52"/>
    </row>
    <row r="1611" spans="1:28" x14ac:dyDescent="0.25">
      <c r="A1611" s="12">
        <v>1605</v>
      </c>
      <c r="B1611" s="26"/>
      <c r="C1611" s="27"/>
      <c r="D1611" s="28"/>
      <c r="E1611" s="29"/>
      <c r="F1611" s="30"/>
      <c r="G1611" s="31"/>
      <c r="H1611" s="31"/>
      <c r="I1611" s="19">
        <f t="shared" si="232"/>
        <v>0</v>
      </c>
      <c r="J1611" s="20">
        <f t="shared" si="238"/>
        <v>0</v>
      </c>
      <c r="K1611" s="30"/>
      <c r="L1611" s="32"/>
      <c r="M1611" s="33"/>
      <c r="N1611" s="55" t="str">
        <f t="shared" si="240"/>
        <v/>
      </c>
      <c r="O1611" s="34"/>
      <c r="P1611" s="35"/>
      <c r="Q1611" s="36"/>
      <c r="R1611" s="37"/>
      <c r="S1611" s="37"/>
      <c r="T1611" s="21">
        <f t="shared" si="233"/>
        <v>0</v>
      </c>
      <c r="U1611" s="22">
        <f t="shared" si="239"/>
        <v>0</v>
      </c>
      <c r="V1611" s="117"/>
      <c r="W1611" s="118"/>
      <c r="X1611" s="23">
        <f t="shared" si="234"/>
        <v>0</v>
      </c>
      <c r="Y1611" s="24" t="e">
        <f t="shared" si="235"/>
        <v>#DIV/0!</v>
      </c>
      <c r="Z1611" s="25" t="str">
        <f t="shared" si="236"/>
        <v/>
      </c>
      <c r="AA1611" s="25" t="str">
        <f t="shared" ca="1" si="237"/>
        <v/>
      </c>
      <c r="AB1611" s="52"/>
    </row>
    <row r="1612" spans="1:28" x14ac:dyDescent="0.25">
      <c r="A1612" s="12">
        <v>1606</v>
      </c>
      <c r="B1612" s="26"/>
      <c r="C1612" s="27"/>
      <c r="D1612" s="28"/>
      <c r="E1612" s="29"/>
      <c r="F1612" s="30"/>
      <c r="G1612" s="31"/>
      <c r="H1612" s="31"/>
      <c r="I1612" s="19">
        <f t="shared" si="232"/>
        <v>0</v>
      </c>
      <c r="J1612" s="20">
        <f t="shared" si="238"/>
        <v>0</v>
      </c>
      <c r="K1612" s="30"/>
      <c r="L1612" s="32"/>
      <c r="M1612" s="33"/>
      <c r="N1612" s="55" t="str">
        <f t="shared" si="240"/>
        <v/>
      </c>
      <c r="O1612" s="34"/>
      <c r="P1612" s="35"/>
      <c r="Q1612" s="36"/>
      <c r="R1612" s="37"/>
      <c r="S1612" s="37"/>
      <c r="T1612" s="21">
        <f t="shared" si="233"/>
        <v>0</v>
      </c>
      <c r="U1612" s="22">
        <f t="shared" si="239"/>
        <v>0</v>
      </c>
      <c r="V1612" s="117"/>
      <c r="W1612" s="118"/>
      <c r="X1612" s="23">
        <f t="shared" si="234"/>
        <v>0</v>
      </c>
      <c r="Y1612" s="24" t="e">
        <f t="shared" si="235"/>
        <v>#DIV/0!</v>
      </c>
      <c r="Z1612" s="25" t="str">
        <f t="shared" si="236"/>
        <v/>
      </c>
      <c r="AA1612" s="25" t="str">
        <f t="shared" ca="1" si="237"/>
        <v/>
      </c>
      <c r="AB1612" s="52"/>
    </row>
    <row r="1613" spans="1:28" x14ac:dyDescent="0.25">
      <c r="A1613" s="12">
        <v>1607</v>
      </c>
      <c r="B1613" s="26"/>
      <c r="C1613" s="27"/>
      <c r="D1613" s="28"/>
      <c r="E1613" s="29"/>
      <c r="F1613" s="30"/>
      <c r="G1613" s="31"/>
      <c r="H1613" s="31"/>
      <c r="I1613" s="19">
        <f t="shared" si="232"/>
        <v>0</v>
      </c>
      <c r="J1613" s="20">
        <f t="shared" si="238"/>
        <v>0</v>
      </c>
      <c r="K1613" s="30"/>
      <c r="L1613" s="32"/>
      <c r="M1613" s="33"/>
      <c r="N1613" s="55" t="str">
        <f t="shared" si="240"/>
        <v/>
      </c>
      <c r="O1613" s="34"/>
      <c r="P1613" s="35"/>
      <c r="Q1613" s="36"/>
      <c r="R1613" s="37"/>
      <c r="S1613" s="37"/>
      <c r="T1613" s="21">
        <f t="shared" si="233"/>
        <v>0</v>
      </c>
      <c r="U1613" s="22">
        <f t="shared" si="239"/>
        <v>0</v>
      </c>
      <c r="V1613" s="117"/>
      <c r="W1613" s="118"/>
      <c r="X1613" s="23">
        <f t="shared" si="234"/>
        <v>0</v>
      </c>
      <c r="Y1613" s="24" t="e">
        <f t="shared" si="235"/>
        <v>#DIV/0!</v>
      </c>
      <c r="Z1613" s="25" t="str">
        <f t="shared" si="236"/>
        <v/>
      </c>
      <c r="AA1613" s="25" t="str">
        <f t="shared" ca="1" si="237"/>
        <v/>
      </c>
      <c r="AB1613" s="52"/>
    </row>
    <row r="1614" spans="1:28" x14ac:dyDescent="0.25">
      <c r="A1614" s="12">
        <v>1608</v>
      </c>
      <c r="B1614" s="26"/>
      <c r="C1614" s="27"/>
      <c r="D1614" s="28"/>
      <c r="E1614" s="29"/>
      <c r="F1614" s="30"/>
      <c r="G1614" s="31"/>
      <c r="H1614" s="31"/>
      <c r="I1614" s="19">
        <f t="shared" si="232"/>
        <v>0</v>
      </c>
      <c r="J1614" s="20">
        <f t="shared" si="238"/>
        <v>0</v>
      </c>
      <c r="K1614" s="30"/>
      <c r="L1614" s="32"/>
      <c r="M1614" s="33"/>
      <c r="N1614" s="55" t="str">
        <f t="shared" si="240"/>
        <v/>
      </c>
      <c r="O1614" s="34"/>
      <c r="P1614" s="35"/>
      <c r="Q1614" s="36"/>
      <c r="R1614" s="37"/>
      <c r="S1614" s="37"/>
      <c r="T1614" s="21">
        <f t="shared" si="233"/>
        <v>0</v>
      </c>
      <c r="U1614" s="22">
        <f t="shared" si="239"/>
        <v>0</v>
      </c>
      <c r="V1614" s="117"/>
      <c r="W1614" s="118"/>
      <c r="X1614" s="23">
        <f t="shared" si="234"/>
        <v>0</v>
      </c>
      <c r="Y1614" s="24" t="e">
        <f t="shared" si="235"/>
        <v>#DIV/0!</v>
      </c>
      <c r="Z1614" s="25" t="str">
        <f t="shared" si="236"/>
        <v/>
      </c>
      <c r="AA1614" s="25" t="str">
        <f t="shared" ca="1" si="237"/>
        <v/>
      </c>
      <c r="AB1614" s="52"/>
    </row>
    <row r="1615" spans="1:28" x14ac:dyDescent="0.25">
      <c r="A1615" s="12">
        <v>1609</v>
      </c>
      <c r="B1615" s="26"/>
      <c r="C1615" s="27"/>
      <c r="D1615" s="28"/>
      <c r="E1615" s="29"/>
      <c r="F1615" s="30"/>
      <c r="G1615" s="31"/>
      <c r="H1615" s="31"/>
      <c r="I1615" s="19">
        <f t="shared" si="232"/>
        <v>0</v>
      </c>
      <c r="J1615" s="20">
        <f t="shared" si="238"/>
        <v>0</v>
      </c>
      <c r="K1615" s="30"/>
      <c r="L1615" s="32"/>
      <c r="M1615" s="33"/>
      <c r="N1615" s="55" t="str">
        <f t="shared" si="240"/>
        <v/>
      </c>
      <c r="O1615" s="34"/>
      <c r="P1615" s="35"/>
      <c r="Q1615" s="36"/>
      <c r="R1615" s="37"/>
      <c r="S1615" s="37"/>
      <c r="T1615" s="21">
        <f t="shared" si="233"/>
        <v>0</v>
      </c>
      <c r="U1615" s="22">
        <f t="shared" si="239"/>
        <v>0</v>
      </c>
      <c r="V1615" s="117"/>
      <c r="W1615" s="118"/>
      <c r="X1615" s="23">
        <f t="shared" si="234"/>
        <v>0</v>
      </c>
      <c r="Y1615" s="24" t="e">
        <f t="shared" si="235"/>
        <v>#DIV/0!</v>
      </c>
      <c r="Z1615" s="25" t="str">
        <f t="shared" si="236"/>
        <v/>
      </c>
      <c r="AA1615" s="25" t="str">
        <f t="shared" ca="1" si="237"/>
        <v/>
      </c>
      <c r="AB1615" s="52"/>
    </row>
    <row r="1616" spans="1:28" x14ac:dyDescent="0.25">
      <c r="A1616" s="12">
        <v>1610</v>
      </c>
      <c r="B1616" s="26"/>
      <c r="C1616" s="27"/>
      <c r="D1616" s="28"/>
      <c r="E1616" s="29"/>
      <c r="F1616" s="30"/>
      <c r="G1616" s="31"/>
      <c r="H1616" s="31"/>
      <c r="I1616" s="19">
        <f t="shared" si="232"/>
        <v>0</v>
      </c>
      <c r="J1616" s="20">
        <f t="shared" si="238"/>
        <v>0</v>
      </c>
      <c r="K1616" s="30"/>
      <c r="L1616" s="32"/>
      <c r="M1616" s="33"/>
      <c r="N1616" s="55" t="str">
        <f t="shared" si="240"/>
        <v/>
      </c>
      <c r="O1616" s="34"/>
      <c r="P1616" s="35"/>
      <c r="Q1616" s="36"/>
      <c r="R1616" s="37"/>
      <c r="S1616" s="37"/>
      <c r="T1616" s="21">
        <f t="shared" si="233"/>
        <v>0</v>
      </c>
      <c r="U1616" s="22">
        <f t="shared" si="239"/>
        <v>0</v>
      </c>
      <c r="V1616" s="117"/>
      <c r="W1616" s="118"/>
      <c r="X1616" s="23">
        <f t="shared" si="234"/>
        <v>0</v>
      </c>
      <c r="Y1616" s="24" t="e">
        <f t="shared" si="235"/>
        <v>#DIV/0!</v>
      </c>
      <c r="Z1616" s="25" t="str">
        <f t="shared" si="236"/>
        <v/>
      </c>
      <c r="AA1616" s="25" t="str">
        <f t="shared" ca="1" si="237"/>
        <v/>
      </c>
      <c r="AB1616" s="52"/>
    </row>
    <row r="1617" spans="1:28" x14ac:dyDescent="0.25">
      <c r="A1617" s="12">
        <v>1611</v>
      </c>
      <c r="B1617" s="26"/>
      <c r="C1617" s="27"/>
      <c r="D1617" s="28"/>
      <c r="E1617" s="29"/>
      <c r="F1617" s="30"/>
      <c r="G1617" s="31"/>
      <c r="H1617" s="31"/>
      <c r="I1617" s="19">
        <f t="shared" si="232"/>
        <v>0</v>
      </c>
      <c r="J1617" s="20">
        <f t="shared" si="238"/>
        <v>0</v>
      </c>
      <c r="K1617" s="30"/>
      <c r="L1617" s="32"/>
      <c r="M1617" s="33"/>
      <c r="N1617" s="55" t="str">
        <f t="shared" si="240"/>
        <v/>
      </c>
      <c r="O1617" s="34"/>
      <c r="P1617" s="35"/>
      <c r="Q1617" s="36"/>
      <c r="R1617" s="37"/>
      <c r="S1617" s="37"/>
      <c r="T1617" s="21">
        <f t="shared" si="233"/>
        <v>0</v>
      </c>
      <c r="U1617" s="22">
        <f t="shared" si="239"/>
        <v>0</v>
      </c>
      <c r="V1617" s="117"/>
      <c r="W1617" s="118"/>
      <c r="X1617" s="23">
        <f t="shared" si="234"/>
        <v>0</v>
      </c>
      <c r="Y1617" s="24" t="e">
        <f t="shared" si="235"/>
        <v>#DIV/0!</v>
      </c>
      <c r="Z1617" s="25" t="str">
        <f t="shared" si="236"/>
        <v/>
      </c>
      <c r="AA1617" s="25" t="str">
        <f t="shared" ca="1" si="237"/>
        <v/>
      </c>
      <c r="AB1617" s="52"/>
    </row>
    <row r="1618" spans="1:28" x14ac:dyDescent="0.25">
      <c r="A1618" s="12">
        <v>1612</v>
      </c>
      <c r="B1618" s="26"/>
      <c r="C1618" s="27"/>
      <c r="D1618" s="28"/>
      <c r="E1618" s="29"/>
      <c r="F1618" s="30"/>
      <c r="G1618" s="31"/>
      <c r="H1618" s="31"/>
      <c r="I1618" s="19">
        <f t="shared" si="232"/>
        <v>0</v>
      </c>
      <c r="J1618" s="20">
        <f t="shared" si="238"/>
        <v>0</v>
      </c>
      <c r="K1618" s="30"/>
      <c r="L1618" s="32"/>
      <c r="M1618" s="33"/>
      <c r="N1618" s="55" t="str">
        <f t="shared" si="240"/>
        <v/>
      </c>
      <c r="O1618" s="34"/>
      <c r="P1618" s="35"/>
      <c r="Q1618" s="36"/>
      <c r="R1618" s="37"/>
      <c r="S1618" s="37"/>
      <c r="T1618" s="21">
        <f t="shared" si="233"/>
        <v>0</v>
      </c>
      <c r="U1618" s="22">
        <f t="shared" si="239"/>
        <v>0</v>
      </c>
      <c r="V1618" s="117"/>
      <c r="W1618" s="118"/>
      <c r="X1618" s="23">
        <f t="shared" si="234"/>
        <v>0</v>
      </c>
      <c r="Y1618" s="24" t="e">
        <f t="shared" si="235"/>
        <v>#DIV/0!</v>
      </c>
      <c r="Z1618" s="25" t="str">
        <f t="shared" si="236"/>
        <v/>
      </c>
      <c r="AA1618" s="25" t="str">
        <f t="shared" ca="1" si="237"/>
        <v/>
      </c>
      <c r="AB1618" s="52"/>
    </row>
    <row r="1619" spans="1:28" x14ac:dyDescent="0.25">
      <c r="A1619" s="12">
        <v>1613</v>
      </c>
      <c r="B1619" s="26"/>
      <c r="C1619" s="27"/>
      <c r="D1619" s="28"/>
      <c r="E1619" s="29"/>
      <c r="F1619" s="30"/>
      <c r="G1619" s="31"/>
      <c r="H1619" s="31"/>
      <c r="I1619" s="19">
        <f t="shared" si="232"/>
        <v>0</v>
      </c>
      <c r="J1619" s="20">
        <f t="shared" si="238"/>
        <v>0</v>
      </c>
      <c r="K1619" s="30"/>
      <c r="L1619" s="32"/>
      <c r="M1619" s="33"/>
      <c r="N1619" s="55" t="str">
        <f t="shared" si="240"/>
        <v/>
      </c>
      <c r="O1619" s="34"/>
      <c r="P1619" s="35"/>
      <c r="Q1619" s="36"/>
      <c r="R1619" s="37"/>
      <c r="S1619" s="37"/>
      <c r="T1619" s="21">
        <f t="shared" si="233"/>
        <v>0</v>
      </c>
      <c r="U1619" s="22">
        <f t="shared" si="239"/>
        <v>0</v>
      </c>
      <c r="V1619" s="117"/>
      <c r="W1619" s="118"/>
      <c r="X1619" s="23">
        <f t="shared" si="234"/>
        <v>0</v>
      </c>
      <c r="Y1619" s="24" t="e">
        <f t="shared" si="235"/>
        <v>#DIV/0!</v>
      </c>
      <c r="Z1619" s="25" t="str">
        <f t="shared" si="236"/>
        <v/>
      </c>
      <c r="AA1619" s="25" t="str">
        <f t="shared" ca="1" si="237"/>
        <v/>
      </c>
      <c r="AB1619" s="52"/>
    </row>
    <row r="1620" spans="1:28" x14ac:dyDescent="0.25">
      <c r="A1620" s="12">
        <v>1614</v>
      </c>
      <c r="B1620" s="26"/>
      <c r="C1620" s="27"/>
      <c r="D1620" s="28"/>
      <c r="E1620" s="29"/>
      <c r="F1620" s="30"/>
      <c r="G1620" s="31"/>
      <c r="H1620" s="31"/>
      <c r="I1620" s="19">
        <f t="shared" si="232"/>
        <v>0</v>
      </c>
      <c r="J1620" s="20">
        <f t="shared" si="238"/>
        <v>0</v>
      </c>
      <c r="K1620" s="30"/>
      <c r="L1620" s="32"/>
      <c r="M1620" s="33"/>
      <c r="N1620" s="55" t="str">
        <f t="shared" si="240"/>
        <v/>
      </c>
      <c r="O1620" s="34"/>
      <c r="P1620" s="35"/>
      <c r="Q1620" s="36"/>
      <c r="R1620" s="37"/>
      <c r="S1620" s="37"/>
      <c r="T1620" s="21">
        <f t="shared" si="233"/>
        <v>0</v>
      </c>
      <c r="U1620" s="22">
        <f t="shared" si="239"/>
        <v>0</v>
      </c>
      <c r="V1620" s="117"/>
      <c r="W1620" s="118"/>
      <c r="X1620" s="23">
        <f t="shared" si="234"/>
        <v>0</v>
      </c>
      <c r="Y1620" s="24" t="e">
        <f t="shared" si="235"/>
        <v>#DIV/0!</v>
      </c>
      <c r="Z1620" s="25" t="str">
        <f t="shared" si="236"/>
        <v/>
      </c>
      <c r="AA1620" s="25" t="str">
        <f t="shared" ca="1" si="237"/>
        <v/>
      </c>
      <c r="AB1620" s="52"/>
    </row>
    <row r="1621" spans="1:28" x14ac:dyDescent="0.25">
      <c r="A1621" s="12">
        <v>1615</v>
      </c>
      <c r="B1621" s="26"/>
      <c r="C1621" s="27"/>
      <c r="D1621" s="28"/>
      <c r="E1621" s="29"/>
      <c r="F1621" s="30"/>
      <c r="G1621" s="31"/>
      <c r="H1621" s="31"/>
      <c r="I1621" s="19">
        <f t="shared" si="232"/>
        <v>0</v>
      </c>
      <c r="J1621" s="20">
        <f t="shared" si="238"/>
        <v>0</v>
      </c>
      <c r="K1621" s="30"/>
      <c r="L1621" s="32"/>
      <c r="M1621" s="33"/>
      <c r="N1621" s="55" t="str">
        <f t="shared" si="240"/>
        <v/>
      </c>
      <c r="O1621" s="34"/>
      <c r="P1621" s="35"/>
      <c r="Q1621" s="36"/>
      <c r="R1621" s="37"/>
      <c r="S1621" s="37"/>
      <c r="T1621" s="21">
        <f t="shared" si="233"/>
        <v>0</v>
      </c>
      <c r="U1621" s="22">
        <f t="shared" si="239"/>
        <v>0</v>
      </c>
      <c r="V1621" s="117"/>
      <c r="W1621" s="118"/>
      <c r="X1621" s="23">
        <f t="shared" si="234"/>
        <v>0</v>
      </c>
      <c r="Y1621" s="24" t="e">
        <f t="shared" si="235"/>
        <v>#DIV/0!</v>
      </c>
      <c r="Z1621" s="25" t="str">
        <f t="shared" si="236"/>
        <v/>
      </c>
      <c r="AA1621" s="25" t="str">
        <f t="shared" ca="1" si="237"/>
        <v/>
      </c>
      <c r="AB1621" s="52"/>
    </row>
    <row r="1622" spans="1:28" x14ac:dyDescent="0.25">
      <c r="A1622" s="12">
        <v>1616</v>
      </c>
      <c r="B1622" s="26"/>
      <c r="C1622" s="27"/>
      <c r="D1622" s="28"/>
      <c r="E1622" s="29"/>
      <c r="F1622" s="30"/>
      <c r="G1622" s="31"/>
      <c r="H1622" s="31"/>
      <c r="I1622" s="19">
        <f t="shared" si="232"/>
        <v>0</v>
      </c>
      <c r="J1622" s="20">
        <f t="shared" si="238"/>
        <v>0</v>
      </c>
      <c r="K1622" s="30"/>
      <c r="L1622" s="32"/>
      <c r="M1622" s="33"/>
      <c r="N1622" s="55" t="str">
        <f t="shared" si="240"/>
        <v/>
      </c>
      <c r="O1622" s="34"/>
      <c r="P1622" s="35"/>
      <c r="Q1622" s="36"/>
      <c r="R1622" s="37"/>
      <c r="S1622" s="37"/>
      <c r="T1622" s="21">
        <f t="shared" si="233"/>
        <v>0</v>
      </c>
      <c r="U1622" s="22">
        <f t="shared" si="239"/>
        <v>0</v>
      </c>
      <c r="V1622" s="117"/>
      <c r="W1622" s="118"/>
      <c r="X1622" s="23">
        <f t="shared" si="234"/>
        <v>0</v>
      </c>
      <c r="Y1622" s="24" t="e">
        <f t="shared" si="235"/>
        <v>#DIV/0!</v>
      </c>
      <c r="Z1622" s="25" t="str">
        <f t="shared" si="236"/>
        <v/>
      </c>
      <c r="AA1622" s="25" t="str">
        <f t="shared" ca="1" si="237"/>
        <v/>
      </c>
      <c r="AB1622" s="52"/>
    </row>
    <row r="1623" spans="1:28" x14ac:dyDescent="0.25">
      <c r="A1623" s="12">
        <v>1617</v>
      </c>
      <c r="B1623" s="26"/>
      <c r="C1623" s="27"/>
      <c r="D1623" s="28"/>
      <c r="E1623" s="29"/>
      <c r="F1623" s="30"/>
      <c r="G1623" s="31"/>
      <c r="H1623" s="31"/>
      <c r="I1623" s="19">
        <f t="shared" si="232"/>
        <v>0</v>
      </c>
      <c r="J1623" s="20">
        <f t="shared" si="238"/>
        <v>0</v>
      </c>
      <c r="K1623" s="30"/>
      <c r="L1623" s="32"/>
      <c r="M1623" s="33"/>
      <c r="N1623" s="55" t="str">
        <f t="shared" si="240"/>
        <v/>
      </c>
      <c r="O1623" s="34"/>
      <c r="P1623" s="35"/>
      <c r="Q1623" s="36"/>
      <c r="R1623" s="37"/>
      <c r="S1623" s="37"/>
      <c r="T1623" s="21">
        <f t="shared" si="233"/>
        <v>0</v>
      </c>
      <c r="U1623" s="22">
        <f t="shared" si="239"/>
        <v>0</v>
      </c>
      <c r="V1623" s="117"/>
      <c r="W1623" s="118"/>
      <c r="X1623" s="23">
        <f t="shared" si="234"/>
        <v>0</v>
      </c>
      <c r="Y1623" s="24" t="e">
        <f t="shared" si="235"/>
        <v>#DIV/0!</v>
      </c>
      <c r="Z1623" s="25" t="str">
        <f t="shared" si="236"/>
        <v/>
      </c>
      <c r="AA1623" s="25" t="str">
        <f t="shared" ca="1" si="237"/>
        <v/>
      </c>
      <c r="AB1623" s="52"/>
    </row>
    <row r="1624" spans="1:28" x14ac:dyDescent="0.25">
      <c r="A1624" s="12">
        <v>1618</v>
      </c>
      <c r="B1624" s="26"/>
      <c r="C1624" s="27"/>
      <c r="D1624" s="28"/>
      <c r="E1624" s="29"/>
      <c r="F1624" s="30"/>
      <c r="G1624" s="31"/>
      <c r="H1624" s="31"/>
      <c r="I1624" s="19">
        <f t="shared" si="232"/>
        <v>0</v>
      </c>
      <c r="J1624" s="20">
        <f t="shared" si="238"/>
        <v>0</v>
      </c>
      <c r="K1624" s="30"/>
      <c r="L1624" s="32"/>
      <c r="M1624" s="33"/>
      <c r="N1624" s="55" t="str">
        <f t="shared" si="240"/>
        <v/>
      </c>
      <c r="O1624" s="34"/>
      <c r="P1624" s="35"/>
      <c r="Q1624" s="36"/>
      <c r="R1624" s="37"/>
      <c r="S1624" s="37"/>
      <c r="T1624" s="21">
        <f t="shared" si="233"/>
        <v>0</v>
      </c>
      <c r="U1624" s="22">
        <f t="shared" si="239"/>
        <v>0</v>
      </c>
      <c r="V1624" s="117"/>
      <c r="W1624" s="118"/>
      <c r="X1624" s="23">
        <f t="shared" si="234"/>
        <v>0</v>
      </c>
      <c r="Y1624" s="24" t="e">
        <f t="shared" si="235"/>
        <v>#DIV/0!</v>
      </c>
      <c r="Z1624" s="25" t="str">
        <f t="shared" si="236"/>
        <v/>
      </c>
      <c r="AA1624" s="25" t="str">
        <f t="shared" ca="1" si="237"/>
        <v/>
      </c>
      <c r="AB1624" s="52"/>
    </row>
    <row r="1625" spans="1:28" x14ac:dyDescent="0.25">
      <c r="A1625" s="12">
        <v>1619</v>
      </c>
      <c r="B1625" s="26"/>
      <c r="C1625" s="27"/>
      <c r="D1625" s="28"/>
      <c r="E1625" s="29"/>
      <c r="F1625" s="30"/>
      <c r="G1625" s="31"/>
      <c r="H1625" s="31"/>
      <c r="I1625" s="19">
        <f t="shared" si="232"/>
        <v>0</v>
      </c>
      <c r="J1625" s="20">
        <f t="shared" si="238"/>
        <v>0</v>
      </c>
      <c r="K1625" s="30"/>
      <c r="L1625" s="32"/>
      <c r="M1625" s="33"/>
      <c r="N1625" s="55" t="str">
        <f t="shared" si="240"/>
        <v/>
      </c>
      <c r="O1625" s="34"/>
      <c r="P1625" s="35"/>
      <c r="Q1625" s="36"/>
      <c r="R1625" s="37"/>
      <c r="S1625" s="37"/>
      <c r="T1625" s="21">
        <f t="shared" si="233"/>
        <v>0</v>
      </c>
      <c r="U1625" s="22">
        <f t="shared" si="239"/>
        <v>0</v>
      </c>
      <c r="V1625" s="117"/>
      <c r="W1625" s="118"/>
      <c r="X1625" s="23">
        <f t="shared" si="234"/>
        <v>0</v>
      </c>
      <c r="Y1625" s="24" t="e">
        <f t="shared" si="235"/>
        <v>#DIV/0!</v>
      </c>
      <c r="Z1625" s="25" t="str">
        <f t="shared" si="236"/>
        <v/>
      </c>
      <c r="AA1625" s="25" t="str">
        <f t="shared" ca="1" si="237"/>
        <v/>
      </c>
      <c r="AB1625" s="52"/>
    </row>
    <row r="1626" spans="1:28" x14ac:dyDescent="0.25">
      <c r="A1626" s="12">
        <v>1620</v>
      </c>
      <c r="B1626" s="26"/>
      <c r="C1626" s="27"/>
      <c r="D1626" s="28"/>
      <c r="E1626" s="29"/>
      <c r="F1626" s="30"/>
      <c r="G1626" s="31"/>
      <c r="H1626" s="31"/>
      <c r="I1626" s="19">
        <f t="shared" si="232"/>
        <v>0</v>
      </c>
      <c r="J1626" s="20">
        <f t="shared" si="238"/>
        <v>0</v>
      </c>
      <c r="K1626" s="30"/>
      <c r="L1626" s="32"/>
      <c r="M1626" s="33"/>
      <c r="N1626" s="55" t="str">
        <f t="shared" si="240"/>
        <v/>
      </c>
      <c r="O1626" s="34"/>
      <c r="P1626" s="35"/>
      <c r="Q1626" s="36"/>
      <c r="R1626" s="37"/>
      <c r="S1626" s="37"/>
      <c r="T1626" s="21">
        <f t="shared" si="233"/>
        <v>0</v>
      </c>
      <c r="U1626" s="22">
        <f t="shared" si="239"/>
        <v>0</v>
      </c>
      <c r="V1626" s="117"/>
      <c r="W1626" s="118"/>
      <c r="X1626" s="23">
        <f t="shared" si="234"/>
        <v>0</v>
      </c>
      <c r="Y1626" s="24" t="e">
        <f t="shared" si="235"/>
        <v>#DIV/0!</v>
      </c>
      <c r="Z1626" s="25" t="str">
        <f t="shared" si="236"/>
        <v/>
      </c>
      <c r="AA1626" s="25" t="str">
        <f t="shared" ca="1" si="237"/>
        <v/>
      </c>
      <c r="AB1626" s="52"/>
    </row>
    <row r="1627" spans="1:28" x14ac:dyDescent="0.25">
      <c r="A1627" s="12">
        <v>1621</v>
      </c>
      <c r="B1627" s="26"/>
      <c r="C1627" s="27"/>
      <c r="D1627" s="28"/>
      <c r="E1627" s="29"/>
      <c r="F1627" s="30"/>
      <c r="G1627" s="31"/>
      <c r="H1627" s="31"/>
      <c r="I1627" s="19">
        <f t="shared" si="232"/>
        <v>0</v>
      </c>
      <c r="J1627" s="20">
        <f t="shared" si="238"/>
        <v>0</v>
      </c>
      <c r="K1627" s="30"/>
      <c r="L1627" s="32"/>
      <c r="M1627" s="33"/>
      <c r="N1627" s="55" t="str">
        <f t="shared" si="240"/>
        <v/>
      </c>
      <c r="O1627" s="34"/>
      <c r="P1627" s="35"/>
      <c r="Q1627" s="36"/>
      <c r="R1627" s="37"/>
      <c r="S1627" s="37"/>
      <c r="T1627" s="21">
        <f t="shared" si="233"/>
        <v>0</v>
      </c>
      <c r="U1627" s="22">
        <f t="shared" si="239"/>
        <v>0</v>
      </c>
      <c r="V1627" s="117"/>
      <c r="W1627" s="118"/>
      <c r="X1627" s="23">
        <f t="shared" si="234"/>
        <v>0</v>
      </c>
      <c r="Y1627" s="24" t="e">
        <f t="shared" si="235"/>
        <v>#DIV/0!</v>
      </c>
      <c r="Z1627" s="25" t="str">
        <f t="shared" si="236"/>
        <v/>
      </c>
      <c r="AA1627" s="25" t="str">
        <f t="shared" ca="1" si="237"/>
        <v/>
      </c>
      <c r="AB1627" s="52"/>
    </row>
    <row r="1628" spans="1:28" x14ac:dyDescent="0.25">
      <c r="A1628" s="12">
        <v>1622</v>
      </c>
      <c r="B1628" s="26"/>
      <c r="C1628" s="27"/>
      <c r="D1628" s="28"/>
      <c r="E1628" s="29"/>
      <c r="F1628" s="30"/>
      <c r="G1628" s="31"/>
      <c r="H1628" s="31"/>
      <c r="I1628" s="19">
        <f t="shared" si="232"/>
        <v>0</v>
      </c>
      <c r="J1628" s="20">
        <f t="shared" si="238"/>
        <v>0</v>
      </c>
      <c r="K1628" s="30"/>
      <c r="L1628" s="32"/>
      <c r="M1628" s="33"/>
      <c r="N1628" s="55" t="str">
        <f t="shared" si="240"/>
        <v/>
      </c>
      <c r="O1628" s="34"/>
      <c r="P1628" s="35"/>
      <c r="Q1628" s="36"/>
      <c r="R1628" s="37"/>
      <c r="S1628" s="37"/>
      <c r="T1628" s="21">
        <f t="shared" si="233"/>
        <v>0</v>
      </c>
      <c r="U1628" s="22">
        <f t="shared" si="239"/>
        <v>0</v>
      </c>
      <c r="V1628" s="117"/>
      <c r="W1628" s="118"/>
      <c r="X1628" s="23">
        <f t="shared" si="234"/>
        <v>0</v>
      </c>
      <c r="Y1628" s="24" t="e">
        <f t="shared" si="235"/>
        <v>#DIV/0!</v>
      </c>
      <c r="Z1628" s="25" t="str">
        <f t="shared" si="236"/>
        <v/>
      </c>
      <c r="AA1628" s="25" t="str">
        <f t="shared" ca="1" si="237"/>
        <v/>
      </c>
      <c r="AB1628" s="52"/>
    </row>
    <row r="1629" spans="1:28" x14ac:dyDescent="0.25">
      <c r="A1629" s="12">
        <v>1623</v>
      </c>
      <c r="B1629" s="26"/>
      <c r="C1629" s="27"/>
      <c r="D1629" s="28"/>
      <c r="E1629" s="29"/>
      <c r="F1629" s="30"/>
      <c r="G1629" s="31"/>
      <c r="H1629" s="31"/>
      <c r="I1629" s="19">
        <f t="shared" si="232"/>
        <v>0</v>
      </c>
      <c r="J1629" s="20">
        <f t="shared" si="238"/>
        <v>0</v>
      </c>
      <c r="K1629" s="30"/>
      <c r="L1629" s="32"/>
      <c r="M1629" s="33"/>
      <c r="N1629" s="55" t="str">
        <f t="shared" si="240"/>
        <v/>
      </c>
      <c r="O1629" s="34"/>
      <c r="P1629" s="35"/>
      <c r="Q1629" s="36"/>
      <c r="R1629" s="37"/>
      <c r="S1629" s="37"/>
      <c r="T1629" s="21">
        <f t="shared" si="233"/>
        <v>0</v>
      </c>
      <c r="U1629" s="22">
        <f t="shared" si="239"/>
        <v>0</v>
      </c>
      <c r="V1629" s="117"/>
      <c r="W1629" s="118"/>
      <c r="X1629" s="23">
        <f t="shared" si="234"/>
        <v>0</v>
      </c>
      <c r="Y1629" s="24" t="e">
        <f t="shared" si="235"/>
        <v>#DIV/0!</v>
      </c>
      <c r="Z1629" s="25" t="str">
        <f t="shared" si="236"/>
        <v/>
      </c>
      <c r="AA1629" s="25" t="str">
        <f t="shared" ca="1" si="237"/>
        <v/>
      </c>
      <c r="AB1629" s="52"/>
    </row>
    <row r="1630" spans="1:28" x14ac:dyDescent="0.25">
      <c r="A1630" s="12">
        <v>1624</v>
      </c>
      <c r="B1630" s="26"/>
      <c r="C1630" s="27"/>
      <c r="D1630" s="28"/>
      <c r="E1630" s="29"/>
      <c r="F1630" s="30"/>
      <c r="G1630" s="31"/>
      <c r="H1630" s="31"/>
      <c r="I1630" s="19">
        <f t="shared" si="232"/>
        <v>0</v>
      </c>
      <c r="J1630" s="20">
        <f t="shared" si="238"/>
        <v>0</v>
      </c>
      <c r="K1630" s="30"/>
      <c r="L1630" s="32"/>
      <c r="M1630" s="33"/>
      <c r="N1630" s="55" t="str">
        <f t="shared" si="240"/>
        <v/>
      </c>
      <c r="O1630" s="34"/>
      <c r="P1630" s="35"/>
      <c r="Q1630" s="36"/>
      <c r="R1630" s="37"/>
      <c r="S1630" s="37"/>
      <c r="T1630" s="21">
        <f t="shared" si="233"/>
        <v>0</v>
      </c>
      <c r="U1630" s="22">
        <f t="shared" si="239"/>
        <v>0</v>
      </c>
      <c r="V1630" s="117"/>
      <c r="W1630" s="118"/>
      <c r="X1630" s="23">
        <f t="shared" si="234"/>
        <v>0</v>
      </c>
      <c r="Y1630" s="24" t="e">
        <f t="shared" si="235"/>
        <v>#DIV/0!</v>
      </c>
      <c r="Z1630" s="25" t="str">
        <f t="shared" si="236"/>
        <v/>
      </c>
      <c r="AA1630" s="25" t="str">
        <f t="shared" ca="1" si="237"/>
        <v/>
      </c>
      <c r="AB1630" s="52"/>
    </row>
    <row r="1631" spans="1:28" x14ac:dyDescent="0.25">
      <c r="A1631" s="12">
        <v>1625</v>
      </c>
      <c r="B1631" s="26"/>
      <c r="C1631" s="27"/>
      <c r="D1631" s="28"/>
      <c r="E1631" s="29"/>
      <c r="F1631" s="30"/>
      <c r="G1631" s="31"/>
      <c r="H1631" s="31"/>
      <c r="I1631" s="19">
        <f t="shared" si="232"/>
        <v>0</v>
      </c>
      <c r="J1631" s="20">
        <f t="shared" si="238"/>
        <v>0</v>
      </c>
      <c r="K1631" s="30"/>
      <c r="L1631" s="32"/>
      <c r="M1631" s="33"/>
      <c r="N1631" s="55" t="str">
        <f t="shared" si="240"/>
        <v/>
      </c>
      <c r="O1631" s="34"/>
      <c r="P1631" s="35"/>
      <c r="Q1631" s="36"/>
      <c r="R1631" s="37"/>
      <c r="S1631" s="37"/>
      <c r="T1631" s="21">
        <f t="shared" si="233"/>
        <v>0</v>
      </c>
      <c r="U1631" s="22">
        <f t="shared" si="239"/>
        <v>0</v>
      </c>
      <c r="V1631" s="117"/>
      <c r="W1631" s="118"/>
      <c r="X1631" s="23">
        <f t="shared" si="234"/>
        <v>0</v>
      </c>
      <c r="Y1631" s="24" t="e">
        <f t="shared" si="235"/>
        <v>#DIV/0!</v>
      </c>
      <c r="Z1631" s="25" t="str">
        <f t="shared" si="236"/>
        <v/>
      </c>
      <c r="AA1631" s="25" t="str">
        <f t="shared" ca="1" si="237"/>
        <v/>
      </c>
      <c r="AB1631" s="52"/>
    </row>
    <row r="1632" spans="1:28" x14ac:dyDescent="0.25">
      <c r="A1632" s="12">
        <v>1626</v>
      </c>
      <c r="B1632" s="26"/>
      <c r="C1632" s="27"/>
      <c r="D1632" s="28"/>
      <c r="E1632" s="29"/>
      <c r="F1632" s="30"/>
      <c r="G1632" s="31"/>
      <c r="H1632" s="31"/>
      <c r="I1632" s="19">
        <f t="shared" si="232"/>
        <v>0</v>
      </c>
      <c r="J1632" s="20">
        <f t="shared" si="238"/>
        <v>0</v>
      </c>
      <c r="K1632" s="30"/>
      <c r="L1632" s="32"/>
      <c r="M1632" s="33"/>
      <c r="N1632" s="55" t="str">
        <f t="shared" si="240"/>
        <v/>
      </c>
      <c r="O1632" s="34"/>
      <c r="P1632" s="35"/>
      <c r="Q1632" s="36"/>
      <c r="R1632" s="37"/>
      <c r="S1632" s="37"/>
      <c r="T1632" s="21">
        <f t="shared" si="233"/>
        <v>0</v>
      </c>
      <c r="U1632" s="22">
        <f t="shared" si="239"/>
        <v>0</v>
      </c>
      <c r="V1632" s="117"/>
      <c r="W1632" s="118"/>
      <c r="X1632" s="23">
        <f t="shared" si="234"/>
        <v>0</v>
      </c>
      <c r="Y1632" s="24" t="e">
        <f t="shared" si="235"/>
        <v>#DIV/0!</v>
      </c>
      <c r="Z1632" s="25" t="str">
        <f t="shared" si="236"/>
        <v/>
      </c>
      <c r="AA1632" s="25" t="str">
        <f t="shared" ca="1" si="237"/>
        <v/>
      </c>
      <c r="AB1632" s="52"/>
    </row>
    <row r="1633" spans="1:28" x14ac:dyDescent="0.25">
      <c r="A1633" s="12">
        <v>1627</v>
      </c>
      <c r="B1633" s="26"/>
      <c r="C1633" s="27"/>
      <c r="D1633" s="28"/>
      <c r="E1633" s="29"/>
      <c r="F1633" s="30"/>
      <c r="G1633" s="31"/>
      <c r="H1633" s="31"/>
      <c r="I1633" s="19">
        <f t="shared" si="232"/>
        <v>0</v>
      </c>
      <c r="J1633" s="20">
        <f t="shared" si="238"/>
        <v>0</v>
      </c>
      <c r="K1633" s="30"/>
      <c r="L1633" s="32"/>
      <c r="M1633" s="33"/>
      <c r="N1633" s="55" t="str">
        <f t="shared" si="240"/>
        <v/>
      </c>
      <c r="O1633" s="34"/>
      <c r="P1633" s="35"/>
      <c r="Q1633" s="36"/>
      <c r="R1633" s="37"/>
      <c r="S1633" s="37"/>
      <c r="T1633" s="21">
        <f t="shared" si="233"/>
        <v>0</v>
      </c>
      <c r="U1633" s="22">
        <f t="shared" si="239"/>
        <v>0</v>
      </c>
      <c r="V1633" s="117"/>
      <c r="W1633" s="118"/>
      <c r="X1633" s="23">
        <f t="shared" si="234"/>
        <v>0</v>
      </c>
      <c r="Y1633" s="24" t="e">
        <f t="shared" si="235"/>
        <v>#DIV/0!</v>
      </c>
      <c r="Z1633" s="25" t="str">
        <f t="shared" si="236"/>
        <v/>
      </c>
      <c r="AA1633" s="25" t="str">
        <f t="shared" ca="1" si="237"/>
        <v/>
      </c>
      <c r="AB1633" s="52"/>
    </row>
    <row r="1634" spans="1:28" x14ac:dyDescent="0.25">
      <c r="A1634" s="12">
        <v>1628</v>
      </c>
      <c r="B1634" s="26"/>
      <c r="C1634" s="27"/>
      <c r="D1634" s="28"/>
      <c r="E1634" s="29"/>
      <c r="F1634" s="30"/>
      <c r="G1634" s="31"/>
      <c r="H1634" s="31"/>
      <c r="I1634" s="19">
        <f t="shared" si="232"/>
        <v>0</v>
      </c>
      <c r="J1634" s="20">
        <f t="shared" si="238"/>
        <v>0</v>
      </c>
      <c r="K1634" s="30"/>
      <c r="L1634" s="32"/>
      <c r="M1634" s="33"/>
      <c r="N1634" s="55" t="str">
        <f t="shared" si="240"/>
        <v/>
      </c>
      <c r="O1634" s="34"/>
      <c r="P1634" s="35"/>
      <c r="Q1634" s="36"/>
      <c r="R1634" s="37"/>
      <c r="S1634" s="37"/>
      <c r="T1634" s="21">
        <f t="shared" si="233"/>
        <v>0</v>
      </c>
      <c r="U1634" s="22">
        <f t="shared" si="239"/>
        <v>0</v>
      </c>
      <c r="V1634" s="117"/>
      <c r="W1634" s="118"/>
      <c r="X1634" s="23">
        <f t="shared" si="234"/>
        <v>0</v>
      </c>
      <c r="Y1634" s="24" t="e">
        <f t="shared" si="235"/>
        <v>#DIV/0!</v>
      </c>
      <c r="Z1634" s="25" t="str">
        <f t="shared" si="236"/>
        <v/>
      </c>
      <c r="AA1634" s="25" t="str">
        <f t="shared" ca="1" si="237"/>
        <v/>
      </c>
      <c r="AB1634" s="52"/>
    </row>
    <row r="1635" spans="1:28" x14ac:dyDescent="0.25">
      <c r="A1635" s="12">
        <v>1629</v>
      </c>
      <c r="B1635" s="26"/>
      <c r="C1635" s="27"/>
      <c r="D1635" s="28"/>
      <c r="E1635" s="29"/>
      <c r="F1635" s="30"/>
      <c r="G1635" s="31"/>
      <c r="H1635" s="31"/>
      <c r="I1635" s="19">
        <f t="shared" si="232"/>
        <v>0</v>
      </c>
      <c r="J1635" s="20">
        <f t="shared" si="238"/>
        <v>0</v>
      </c>
      <c r="K1635" s="30"/>
      <c r="L1635" s="32"/>
      <c r="M1635" s="33"/>
      <c r="N1635" s="55" t="str">
        <f t="shared" si="240"/>
        <v/>
      </c>
      <c r="O1635" s="34"/>
      <c r="P1635" s="35"/>
      <c r="Q1635" s="36"/>
      <c r="R1635" s="37"/>
      <c r="S1635" s="37"/>
      <c r="T1635" s="21">
        <f t="shared" si="233"/>
        <v>0</v>
      </c>
      <c r="U1635" s="22">
        <f t="shared" si="239"/>
        <v>0</v>
      </c>
      <c r="V1635" s="117"/>
      <c r="W1635" s="118"/>
      <c r="X1635" s="23">
        <f t="shared" si="234"/>
        <v>0</v>
      </c>
      <c r="Y1635" s="24" t="e">
        <f t="shared" si="235"/>
        <v>#DIV/0!</v>
      </c>
      <c r="Z1635" s="25" t="str">
        <f t="shared" si="236"/>
        <v/>
      </c>
      <c r="AA1635" s="25" t="str">
        <f t="shared" ca="1" si="237"/>
        <v/>
      </c>
      <c r="AB1635" s="52"/>
    </row>
    <row r="1636" spans="1:28" x14ac:dyDescent="0.25">
      <c r="A1636" s="12">
        <v>1630</v>
      </c>
      <c r="B1636" s="26"/>
      <c r="C1636" s="27"/>
      <c r="D1636" s="28"/>
      <c r="E1636" s="29"/>
      <c r="F1636" s="30"/>
      <c r="G1636" s="31"/>
      <c r="H1636" s="31"/>
      <c r="I1636" s="19">
        <f t="shared" si="232"/>
        <v>0</v>
      </c>
      <c r="J1636" s="20">
        <f t="shared" si="238"/>
        <v>0</v>
      </c>
      <c r="K1636" s="30"/>
      <c r="L1636" s="32"/>
      <c r="M1636" s="33"/>
      <c r="N1636" s="55" t="str">
        <f t="shared" si="240"/>
        <v/>
      </c>
      <c r="O1636" s="34"/>
      <c r="P1636" s="35"/>
      <c r="Q1636" s="36"/>
      <c r="R1636" s="37"/>
      <c r="S1636" s="37"/>
      <c r="T1636" s="21">
        <f t="shared" si="233"/>
        <v>0</v>
      </c>
      <c r="U1636" s="22">
        <f t="shared" si="239"/>
        <v>0</v>
      </c>
      <c r="V1636" s="117"/>
      <c r="W1636" s="118"/>
      <c r="X1636" s="23">
        <f t="shared" si="234"/>
        <v>0</v>
      </c>
      <c r="Y1636" s="24" t="e">
        <f t="shared" si="235"/>
        <v>#DIV/0!</v>
      </c>
      <c r="Z1636" s="25" t="str">
        <f t="shared" si="236"/>
        <v/>
      </c>
      <c r="AA1636" s="25" t="str">
        <f t="shared" ca="1" si="237"/>
        <v/>
      </c>
      <c r="AB1636" s="52"/>
    </row>
    <row r="1637" spans="1:28" x14ac:dyDescent="0.25">
      <c r="A1637" s="12">
        <v>1631</v>
      </c>
      <c r="B1637" s="26"/>
      <c r="C1637" s="27"/>
      <c r="D1637" s="28"/>
      <c r="E1637" s="29"/>
      <c r="F1637" s="30"/>
      <c r="G1637" s="31"/>
      <c r="H1637" s="31"/>
      <c r="I1637" s="19">
        <f t="shared" si="232"/>
        <v>0</v>
      </c>
      <c r="J1637" s="20">
        <f t="shared" si="238"/>
        <v>0</v>
      </c>
      <c r="K1637" s="30"/>
      <c r="L1637" s="32"/>
      <c r="M1637" s="33"/>
      <c r="N1637" s="55" t="str">
        <f t="shared" si="240"/>
        <v/>
      </c>
      <c r="O1637" s="34"/>
      <c r="P1637" s="35"/>
      <c r="Q1637" s="36"/>
      <c r="R1637" s="37"/>
      <c r="S1637" s="37"/>
      <c r="T1637" s="21">
        <f t="shared" si="233"/>
        <v>0</v>
      </c>
      <c r="U1637" s="22">
        <f t="shared" si="239"/>
        <v>0</v>
      </c>
      <c r="V1637" s="117"/>
      <c r="W1637" s="118"/>
      <c r="X1637" s="23">
        <f t="shared" si="234"/>
        <v>0</v>
      </c>
      <c r="Y1637" s="24" t="e">
        <f t="shared" si="235"/>
        <v>#DIV/0!</v>
      </c>
      <c r="Z1637" s="25" t="str">
        <f t="shared" si="236"/>
        <v/>
      </c>
      <c r="AA1637" s="25" t="str">
        <f t="shared" ca="1" si="237"/>
        <v/>
      </c>
      <c r="AB1637" s="52"/>
    </row>
    <row r="1638" spans="1:28" x14ac:dyDescent="0.25">
      <c r="A1638" s="12">
        <v>1632</v>
      </c>
      <c r="B1638" s="26"/>
      <c r="C1638" s="27"/>
      <c r="D1638" s="28"/>
      <c r="E1638" s="29"/>
      <c r="F1638" s="30"/>
      <c r="G1638" s="31"/>
      <c r="H1638" s="31"/>
      <c r="I1638" s="19">
        <f t="shared" si="232"/>
        <v>0</v>
      </c>
      <c r="J1638" s="20">
        <f t="shared" si="238"/>
        <v>0</v>
      </c>
      <c r="K1638" s="30"/>
      <c r="L1638" s="32"/>
      <c r="M1638" s="33"/>
      <c r="N1638" s="55" t="str">
        <f t="shared" si="240"/>
        <v/>
      </c>
      <c r="O1638" s="34"/>
      <c r="P1638" s="35"/>
      <c r="Q1638" s="36"/>
      <c r="R1638" s="37"/>
      <c r="S1638" s="37"/>
      <c r="T1638" s="21">
        <f t="shared" si="233"/>
        <v>0</v>
      </c>
      <c r="U1638" s="22">
        <f t="shared" si="239"/>
        <v>0</v>
      </c>
      <c r="V1638" s="117"/>
      <c r="W1638" s="118"/>
      <c r="X1638" s="23">
        <f t="shared" si="234"/>
        <v>0</v>
      </c>
      <c r="Y1638" s="24" t="e">
        <f t="shared" si="235"/>
        <v>#DIV/0!</v>
      </c>
      <c r="Z1638" s="25" t="str">
        <f t="shared" si="236"/>
        <v/>
      </c>
      <c r="AA1638" s="25" t="str">
        <f t="shared" ca="1" si="237"/>
        <v/>
      </c>
      <c r="AB1638" s="52"/>
    </row>
    <row r="1639" spans="1:28" x14ac:dyDescent="0.25">
      <c r="A1639" s="12">
        <v>1633</v>
      </c>
      <c r="B1639" s="26"/>
      <c r="C1639" s="27"/>
      <c r="D1639" s="28"/>
      <c r="E1639" s="29"/>
      <c r="F1639" s="30"/>
      <c r="G1639" s="31"/>
      <c r="H1639" s="31"/>
      <c r="I1639" s="19">
        <f t="shared" si="232"/>
        <v>0</v>
      </c>
      <c r="J1639" s="20">
        <f t="shared" si="238"/>
        <v>0</v>
      </c>
      <c r="K1639" s="30"/>
      <c r="L1639" s="32"/>
      <c r="M1639" s="33"/>
      <c r="N1639" s="55" t="str">
        <f t="shared" si="240"/>
        <v/>
      </c>
      <c r="O1639" s="34"/>
      <c r="P1639" s="35"/>
      <c r="Q1639" s="36"/>
      <c r="R1639" s="37"/>
      <c r="S1639" s="37"/>
      <c r="T1639" s="21">
        <f t="shared" si="233"/>
        <v>0</v>
      </c>
      <c r="U1639" s="22">
        <f t="shared" si="239"/>
        <v>0</v>
      </c>
      <c r="V1639" s="117"/>
      <c r="W1639" s="118"/>
      <c r="X1639" s="23">
        <f t="shared" si="234"/>
        <v>0</v>
      </c>
      <c r="Y1639" s="24" t="e">
        <f t="shared" si="235"/>
        <v>#DIV/0!</v>
      </c>
      <c r="Z1639" s="25" t="str">
        <f t="shared" si="236"/>
        <v/>
      </c>
      <c r="AA1639" s="25" t="str">
        <f t="shared" ca="1" si="237"/>
        <v/>
      </c>
      <c r="AB1639" s="52"/>
    </row>
    <row r="1640" spans="1:28" x14ac:dyDescent="0.25">
      <c r="A1640" s="12">
        <v>1634</v>
      </c>
      <c r="B1640" s="26"/>
      <c r="C1640" s="27"/>
      <c r="D1640" s="28"/>
      <c r="E1640" s="29"/>
      <c r="F1640" s="30"/>
      <c r="G1640" s="31"/>
      <c r="H1640" s="31"/>
      <c r="I1640" s="19">
        <f t="shared" si="232"/>
        <v>0</v>
      </c>
      <c r="J1640" s="20">
        <f t="shared" si="238"/>
        <v>0</v>
      </c>
      <c r="K1640" s="30"/>
      <c r="L1640" s="32"/>
      <c r="M1640" s="33"/>
      <c r="N1640" s="55" t="str">
        <f t="shared" si="240"/>
        <v/>
      </c>
      <c r="O1640" s="34"/>
      <c r="P1640" s="35"/>
      <c r="Q1640" s="36"/>
      <c r="R1640" s="37"/>
      <c r="S1640" s="37"/>
      <c r="T1640" s="21">
        <f t="shared" si="233"/>
        <v>0</v>
      </c>
      <c r="U1640" s="22">
        <f t="shared" si="239"/>
        <v>0</v>
      </c>
      <c r="V1640" s="117"/>
      <c r="W1640" s="118"/>
      <c r="X1640" s="23">
        <f t="shared" si="234"/>
        <v>0</v>
      </c>
      <c r="Y1640" s="24" t="e">
        <f t="shared" si="235"/>
        <v>#DIV/0!</v>
      </c>
      <c r="Z1640" s="25" t="str">
        <f t="shared" si="236"/>
        <v/>
      </c>
      <c r="AA1640" s="25" t="str">
        <f t="shared" ca="1" si="237"/>
        <v/>
      </c>
      <c r="AB1640" s="52"/>
    </row>
    <row r="1641" spans="1:28" x14ac:dyDescent="0.25">
      <c r="A1641" s="12">
        <v>1635</v>
      </c>
      <c r="B1641" s="26"/>
      <c r="C1641" s="27"/>
      <c r="D1641" s="28"/>
      <c r="E1641" s="29"/>
      <c r="F1641" s="30"/>
      <c r="G1641" s="31"/>
      <c r="H1641" s="31"/>
      <c r="I1641" s="19">
        <f t="shared" si="232"/>
        <v>0</v>
      </c>
      <c r="J1641" s="20">
        <f t="shared" si="238"/>
        <v>0</v>
      </c>
      <c r="K1641" s="30"/>
      <c r="L1641" s="32"/>
      <c r="M1641" s="33"/>
      <c r="N1641" s="55" t="str">
        <f t="shared" si="240"/>
        <v/>
      </c>
      <c r="O1641" s="34"/>
      <c r="P1641" s="35"/>
      <c r="Q1641" s="36"/>
      <c r="R1641" s="37"/>
      <c r="S1641" s="37"/>
      <c r="T1641" s="21">
        <f t="shared" si="233"/>
        <v>0</v>
      </c>
      <c r="U1641" s="22">
        <f t="shared" si="239"/>
        <v>0</v>
      </c>
      <c r="V1641" s="117"/>
      <c r="W1641" s="118"/>
      <c r="X1641" s="23">
        <f t="shared" si="234"/>
        <v>0</v>
      </c>
      <c r="Y1641" s="24" t="e">
        <f t="shared" si="235"/>
        <v>#DIV/0!</v>
      </c>
      <c r="Z1641" s="25" t="str">
        <f t="shared" si="236"/>
        <v/>
      </c>
      <c r="AA1641" s="25" t="str">
        <f t="shared" ca="1" si="237"/>
        <v/>
      </c>
      <c r="AB1641" s="52"/>
    </row>
    <row r="1642" spans="1:28" x14ac:dyDescent="0.25">
      <c r="A1642" s="12">
        <v>1636</v>
      </c>
      <c r="B1642" s="26"/>
      <c r="C1642" s="27"/>
      <c r="D1642" s="28"/>
      <c r="E1642" s="29"/>
      <c r="F1642" s="30"/>
      <c r="G1642" s="31"/>
      <c r="H1642" s="31"/>
      <c r="I1642" s="19">
        <f t="shared" si="232"/>
        <v>0</v>
      </c>
      <c r="J1642" s="20">
        <f t="shared" si="238"/>
        <v>0</v>
      </c>
      <c r="K1642" s="30"/>
      <c r="L1642" s="32"/>
      <c r="M1642" s="33"/>
      <c r="N1642" s="55" t="str">
        <f t="shared" si="240"/>
        <v/>
      </c>
      <c r="O1642" s="34"/>
      <c r="P1642" s="35"/>
      <c r="Q1642" s="36"/>
      <c r="R1642" s="37"/>
      <c r="S1642" s="37"/>
      <c r="T1642" s="21">
        <f t="shared" si="233"/>
        <v>0</v>
      </c>
      <c r="U1642" s="22">
        <f t="shared" si="239"/>
        <v>0</v>
      </c>
      <c r="V1642" s="117"/>
      <c r="W1642" s="118"/>
      <c r="X1642" s="23">
        <f t="shared" si="234"/>
        <v>0</v>
      </c>
      <c r="Y1642" s="24" t="e">
        <f t="shared" si="235"/>
        <v>#DIV/0!</v>
      </c>
      <c r="Z1642" s="25" t="str">
        <f t="shared" si="236"/>
        <v/>
      </c>
      <c r="AA1642" s="25" t="str">
        <f t="shared" ca="1" si="237"/>
        <v/>
      </c>
      <c r="AB1642" s="52"/>
    </row>
    <row r="1643" spans="1:28" x14ac:dyDescent="0.25">
      <c r="A1643" s="12">
        <v>1637</v>
      </c>
      <c r="B1643" s="26"/>
      <c r="C1643" s="27"/>
      <c r="D1643" s="28"/>
      <c r="E1643" s="29"/>
      <c r="F1643" s="30"/>
      <c r="G1643" s="31"/>
      <c r="H1643" s="31"/>
      <c r="I1643" s="19">
        <f t="shared" si="232"/>
        <v>0</v>
      </c>
      <c r="J1643" s="20">
        <f t="shared" si="238"/>
        <v>0</v>
      </c>
      <c r="K1643" s="30"/>
      <c r="L1643" s="32"/>
      <c r="M1643" s="33"/>
      <c r="N1643" s="55" t="str">
        <f t="shared" si="240"/>
        <v/>
      </c>
      <c r="O1643" s="34"/>
      <c r="P1643" s="35"/>
      <c r="Q1643" s="36"/>
      <c r="R1643" s="37"/>
      <c r="S1643" s="37"/>
      <c r="T1643" s="21">
        <f t="shared" si="233"/>
        <v>0</v>
      </c>
      <c r="U1643" s="22">
        <f t="shared" si="239"/>
        <v>0</v>
      </c>
      <c r="V1643" s="117"/>
      <c r="W1643" s="118"/>
      <c r="X1643" s="23">
        <f t="shared" si="234"/>
        <v>0</v>
      </c>
      <c r="Y1643" s="24" t="e">
        <f t="shared" si="235"/>
        <v>#DIV/0!</v>
      </c>
      <c r="Z1643" s="25" t="str">
        <f t="shared" si="236"/>
        <v/>
      </c>
      <c r="AA1643" s="25" t="str">
        <f t="shared" ca="1" si="237"/>
        <v/>
      </c>
      <c r="AB1643" s="52"/>
    </row>
    <row r="1644" spans="1:28" x14ac:dyDescent="0.25">
      <c r="A1644" s="12">
        <v>1638</v>
      </c>
      <c r="B1644" s="26"/>
      <c r="C1644" s="27"/>
      <c r="D1644" s="28"/>
      <c r="E1644" s="29"/>
      <c r="F1644" s="30"/>
      <c r="G1644" s="31"/>
      <c r="H1644" s="31"/>
      <c r="I1644" s="19">
        <f t="shared" si="232"/>
        <v>0</v>
      </c>
      <c r="J1644" s="20">
        <f t="shared" si="238"/>
        <v>0</v>
      </c>
      <c r="K1644" s="30"/>
      <c r="L1644" s="32"/>
      <c r="M1644" s="33"/>
      <c r="N1644" s="55" t="str">
        <f t="shared" si="240"/>
        <v/>
      </c>
      <c r="O1644" s="34"/>
      <c r="P1644" s="35"/>
      <c r="Q1644" s="36"/>
      <c r="R1644" s="37"/>
      <c r="S1644" s="37"/>
      <c r="T1644" s="21">
        <f t="shared" si="233"/>
        <v>0</v>
      </c>
      <c r="U1644" s="22">
        <f t="shared" si="239"/>
        <v>0</v>
      </c>
      <c r="V1644" s="117"/>
      <c r="W1644" s="118"/>
      <c r="X1644" s="23">
        <f t="shared" si="234"/>
        <v>0</v>
      </c>
      <c r="Y1644" s="24" t="e">
        <f t="shared" si="235"/>
        <v>#DIV/0!</v>
      </c>
      <c r="Z1644" s="25" t="str">
        <f t="shared" si="236"/>
        <v/>
      </c>
      <c r="AA1644" s="25" t="str">
        <f t="shared" ca="1" si="237"/>
        <v/>
      </c>
      <c r="AB1644" s="52"/>
    </row>
    <row r="1645" spans="1:28" x14ac:dyDescent="0.25">
      <c r="A1645" s="12">
        <v>1639</v>
      </c>
      <c r="B1645" s="26"/>
      <c r="C1645" s="27"/>
      <c r="D1645" s="28"/>
      <c r="E1645" s="29"/>
      <c r="F1645" s="30"/>
      <c r="G1645" s="31"/>
      <c r="H1645" s="31"/>
      <c r="I1645" s="19">
        <f t="shared" si="232"/>
        <v>0</v>
      </c>
      <c r="J1645" s="20">
        <f t="shared" si="238"/>
        <v>0</v>
      </c>
      <c r="K1645" s="30"/>
      <c r="L1645" s="32"/>
      <c r="M1645" s="33"/>
      <c r="N1645" s="55" t="str">
        <f t="shared" si="240"/>
        <v/>
      </c>
      <c r="O1645" s="34"/>
      <c r="P1645" s="35"/>
      <c r="Q1645" s="36"/>
      <c r="R1645" s="37"/>
      <c r="S1645" s="37"/>
      <c r="T1645" s="21">
        <f t="shared" si="233"/>
        <v>0</v>
      </c>
      <c r="U1645" s="22">
        <f t="shared" si="239"/>
        <v>0</v>
      </c>
      <c r="V1645" s="117"/>
      <c r="W1645" s="118"/>
      <c r="X1645" s="23">
        <f t="shared" si="234"/>
        <v>0</v>
      </c>
      <c r="Y1645" s="24" t="e">
        <f t="shared" si="235"/>
        <v>#DIV/0!</v>
      </c>
      <c r="Z1645" s="25" t="str">
        <f t="shared" si="236"/>
        <v/>
      </c>
      <c r="AA1645" s="25" t="str">
        <f t="shared" ca="1" si="237"/>
        <v/>
      </c>
      <c r="AB1645" s="52"/>
    </row>
    <row r="1646" spans="1:28" x14ac:dyDescent="0.25">
      <c r="A1646" s="12">
        <v>1640</v>
      </c>
      <c r="B1646" s="26"/>
      <c r="C1646" s="27"/>
      <c r="D1646" s="28"/>
      <c r="E1646" s="29"/>
      <c r="F1646" s="30"/>
      <c r="G1646" s="31"/>
      <c r="H1646" s="31"/>
      <c r="I1646" s="19">
        <f t="shared" si="232"/>
        <v>0</v>
      </c>
      <c r="J1646" s="20">
        <f t="shared" si="238"/>
        <v>0</v>
      </c>
      <c r="K1646" s="30"/>
      <c r="L1646" s="32"/>
      <c r="M1646" s="33"/>
      <c r="N1646" s="55" t="str">
        <f t="shared" si="240"/>
        <v/>
      </c>
      <c r="O1646" s="34"/>
      <c r="P1646" s="35"/>
      <c r="Q1646" s="36"/>
      <c r="R1646" s="37"/>
      <c r="S1646" s="37"/>
      <c r="T1646" s="21">
        <f t="shared" si="233"/>
        <v>0</v>
      </c>
      <c r="U1646" s="22">
        <f t="shared" si="239"/>
        <v>0</v>
      </c>
      <c r="V1646" s="117"/>
      <c r="W1646" s="118"/>
      <c r="X1646" s="23">
        <f t="shared" si="234"/>
        <v>0</v>
      </c>
      <c r="Y1646" s="24" t="e">
        <f t="shared" si="235"/>
        <v>#DIV/0!</v>
      </c>
      <c r="Z1646" s="25" t="str">
        <f t="shared" si="236"/>
        <v/>
      </c>
      <c r="AA1646" s="25" t="str">
        <f t="shared" ca="1" si="237"/>
        <v/>
      </c>
      <c r="AB1646" s="52"/>
    </row>
    <row r="1647" spans="1:28" x14ac:dyDescent="0.25">
      <c r="A1647" s="12">
        <v>1641</v>
      </c>
      <c r="B1647" s="26"/>
      <c r="C1647" s="27"/>
      <c r="D1647" s="28"/>
      <c r="E1647" s="29"/>
      <c r="F1647" s="30"/>
      <c r="G1647" s="31"/>
      <c r="H1647" s="31"/>
      <c r="I1647" s="19">
        <f t="shared" si="232"/>
        <v>0</v>
      </c>
      <c r="J1647" s="20">
        <f t="shared" si="238"/>
        <v>0</v>
      </c>
      <c r="K1647" s="30"/>
      <c r="L1647" s="32"/>
      <c r="M1647" s="33"/>
      <c r="N1647" s="55" t="str">
        <f t="shared" si="240"/>
        <v/>
      </c>
      <c r="O1647" s="34"/>
      <c r="P1647" s="35"/>
      <c r="Q1647" s="36"/>
      <c r="R1647" s="37"/>
      <c r="S1647" s="37"/>
      <c r="T1647" s="21">
        <f t="shared" si="233"/>
        <v>0</v>
      </c>
      <c r="U1647" s="22">
        <f t="shared" si="239"/>
        <v>0</v>
      </c>
      <c r="V1647" s="117"/>
      <c r="W1647" s="118"/>
      <c r="X1647" s="23">
        <f t="shared" si="234"/>
        <v>0</v>
      </c>
      <c r="Y1647" s="24" t="e">
        <f t="shared" si="235"/>
        <v>#DIV/0!</v>
      </c>
      <c r="Z1647" s="25" t="str">
        <f t="shared" si="236"/>
        <v/>
      </c>
      <c r="AA1647" s="25" t="str">
        <f t="shared" ca="1" si="237"/>
        <v/>
      </c>
      <c r="AB1647" s="52"/>
    </row>
    <row r="1648" spans="1:28" x14ac:dyDescent="0.25">
      <c r="A1648" s="12">
        <v>1642</v>
      </c>
      <c r="B1648" s="26"/>
      <c r="C1648" s="27"/>
      <c r="D1648" s="28"/>
      <c r="E1648" s="29"/>
      <c r="F1648" s="30"/>
      <c r="G1648" s="31"/>
      <c r="H1648" s="31"/>
      <c r="I1648" s="19">
        <f t="shared" si="232"/>
        <v>0</v>
      </c>
      <c r="J1648" s="20">
        <f t="shared" si="238"/>
        <v>0</v>
      </c>
      <c r="K1648" s="30"/>
      <c r="L1648" s="32"/>
      <c r="M1648" s="33"/>
      <c r="N1648" s="55" t="str">
        <f t="shared" si="240"/>
        <v/>
      </c>
      <c r="O1648" s="34"/>
      <c r="P1648" s="35"/>
      <c r="Q1648" s="36"/>
      <c r="R1648" s="37"/>
      <c r="S1648" s="37"/>
      <c r="T1648" s="21">
        <f t="shared" si="233"/>
        <v>0</v>
      </c>
      <c r="U1648" s="22">
        <f t="shared" si="239"/>
        <v>0</v>
      </c>
      <c r="V1648" s="117"/>
      <c r="W1648" s="118"/>
      <c r="X1648" s="23">
        <f t="shared" si="234"/>
        <v>0</v>
      </c>
      <c r="Y1648" s="24" t="e">
        <f t="shared" si="235"/>
        <v>#DIV/0!</v>
      </c>
      <c r="Z1648" s="25" t="str">
        <f t="shared" si="236"/>
        <v/>
      </c>
      <c r="AA1648" s="25" t="str">
        <f t="shared" ca="1" si="237"/>
        <v/>
      </c>
      <c r="AB1648" s="52"/>
    </row>
    <row r="1649" spans="1:28" x14ac:dyDescent="0.25">
      <c r="A1649" s="12">
        <v>1643</v>
      </c>
      <c r="B1649" s="26"/>
      <c r="C1649" s="27"/>
      <c r="D1649" s="28"/>
      <c r="E1649" s="29"/>
      <c r="F1649" s="30"/>
      <c r="G1649" s="31"/>
      <c r="H1649" s="31"/>
      <c r="I1649" s="19">
        <f t="shared" si="232"/>
        <v>0</v>
      </c>
      <c r="J1649" s="20">
        <f t="shared" si="238"/>
        <v>0</v>
      </c>
      <c r="K1649" s="30"/>
      <c r="L1649" s="32"/>
      <c r="M1649" s="33"/>
      <c r="N1649" s="55" t="str">
        <f t="shared" si="240"/>
        <v/>
      </c>
      <c r="O1649" s="34"/>
      <c r="P1649" s="35"/>
      <c r="Q1649" s="36"/>
      <c r="R1649" s="37"/>
      <c r="S1649" s="37"/>
      <c r="T1649" s="21">
        <f t="shared" si="233"/>
        <v>0</v>
      </c>
      <c r="U1649" s="22">
        <f t="shared" si="239"/>
        <v>0</v>
      </c>
      <c r="V1649" s="117"/>
      <c r="W1649" s="118"/>
      <c r="X1649" s="23">
        <f t="shared" si="234"/>
        <v>0</v>
      </c>
      <c r="Y1649" s="24" t="e">
        <f t="shared" si="235"/>
        <v>#DIV/0!</v>
      </c>
      <c r="Z1649" s="25" t="str">
        <f t="shared" si="236"/>
        <v/>
      </c>
      <c r="AA1649" s="25" t="str">
        <f t="shared" ca="1" si="237"/>
        <v/>
      </c>
      <c r="AB1649" s="52"/>
    </row>
    <row r="1650" spans="1:28" x14ac:dyDescent="0.25">
      <c r="A1650" s="12">
        <v>1644</v>
      </c>
      <c r="B1650" s="26"/>
      <c r="C1650" s="27"/>
      <c r="D1650" s="28"/>
      <c r="E1650" s="29"/>
      <c r="F1650" s="30"/>
      <c r="G1650" s="31"/>
      <c r="H1650" s="31"/>
      <c r="I1650" s="19">
        <f t="shared" si="232"/>
        <v>0</v>
      </c>
      <c r="J1650" s="20">
        <f t="shared" si="238"/>
        <v>0</v>
      </c>
      <c r="K1650" s="30"/>
      <c r="L1650" s="32"/>
      <c r="M1650" s="33"/>
      <c r="N1650" s="55" t="str">
        <f t="shared" si="240"/>
        <v/>
      </c>
      <c r="O1650" s="34"/>
      <c r="P1650" s="35"/>
      <c r="Q1650" s="36"/>
      <c r="R1650" s="37"/>
      <c r="S1650" s="37"/>
      <c r="T1650" s="21">
        <f t="shared" si="233"/>
        <v>0</v>
      </c>
      <c r="U1650" s="22">
        <f t="shared" si="239"/>
        <v>0</v>
      </c>
      <c r="V1650" s="117"/>
      <c r="W1650" s="118"/>
      <c r="X1650" s="23">
        <f t="shared" si="234"/>
        <v>0</v>
      </c>
      <c r="Y1650" s="24" t="e">
        <f t="shared" si="235"/>
        <v>#DIV/0!</v>
      </c>
      <c r="Z1650" s="25" t="str">
        <f t="shared" si="236"/>
        <v/>
      </c>
      <c r="AA1650" s="25" t="str">
        <f t="shared" ca="1" si="237"/>
        <v/>
      </c>
      <c r="AB1650" s="52"/>
    </row>
    <row r="1651" spans="1:28" x14ac:dyDescent="0.25">
      <c r="A1651" s="12">
        <v>1645</v>
      </c>
      <c r="B1651" s="26"/>
      <c r="C1651" s="27"/>
      <c r="D1651" s="28"/>
      <c r="E1651" s="29"/>
      <c r="F1651" s="30"/>
      <c r="G1651" s="31"/>
      <c r="H1651" s="31"/>
      <c r="I1651" s="19">
        <f t="shared" si="232"/>
        <v>0</v>
      </c>
      <c r="J1651" s="20">
        <f t="shared" si="238"/>
        <v>0</v>
      </c>
      <c r="K1651" s="30"/>
      <c r="L1651" s="32"/>
      <c r="M1651" s="33"/>
      <c r="N1651" s="55" t="str">
        <f t="shared" si="240"/>
        <v/>
      </c>
      <c r="O1651" s="34"/>
      <c r="P1651" s="35"/>
      <c r="Q1651" s="36"/>
      <c r="R1651" s="37"/>
      <c r="S1651" s="37"/>
      <c r="T1651" s="21">
        <f t="shared" si="233"/>
        <v>0</v>
      </c>
      <c r="U1651" s="22">
        <f t="shared" si="239"/>
        <v>0</v>
      </c>
      <c r="V1651" s="117"/>
      <c r="W1651" s="118"/>
      <c r="X1651" s="23">
        <f t="shared" si="234"/>
        <v>0</v>
      </c>
      <c r="Y1651" s="24" t="e">
        <f t="shared" si="235"/>
        <v>#DIV/0!</v>
      </c>
      <c r="Z1651" s="25" t="str">
        <f t="shared" si="236"/>
        <v/>
      </c>
      <c r="AA1651" s="25" t="str">
        <f t="shared" ca="1" si="237"/>
        <v/>
      </c>
      <c r="AB1651" s="52"/>
    </row>
    <row r="1652" spans="1:28" x14ac:dyDescent="0.25">
      <c r="A1652" s="12">
        <v>1646</v>
      </c>
      <c r="B1652" s="26"/>
      <c r="C1652" s="27"/>
      <c r="D1652" s="28"/>
      <c r="E1652" s="29"/>
      <c r="F1652" s="30"/>
      <c r="G1652" s="31"/>
      <c r="H1652" s="31"/>
      <c r="I1652" s="19">
        <f t="shared" si="232"/>
        <v>0</v>
      </c>
      <c r="J1652" s="20">
        <f t="shared" si="238"/>
        <v>0</v>
      </c>
      <c r="K1652" s="30"/>
      <c r="L1652" s="32"/>
      <c r="M1652" s="33"/>
      <c r="N1652" s="55" t="str">
        <f t="shared" si="240"/>
        <v/>
      </c>
      <c r="O1652" s="34"/>
      <c r="P1652" s="35"/>
      <c r="Q1652" s="36"/>
      <c r="R1652" s="37"/>
      <c r="S1652" s="37"/>
      <c r="T1652" s="21">
        <f t="shared" si="233"/>
        <v>0</v>
      </c>
      <c r="U1652" s="22">
        <f t="shared" si="239"/>
        <v>0</v>
      </c>
      <c r="V1652" s="117"/>
      <c r="W1652" s="118"/>
      <c r="X1652" s="23">
        <f t="shared" si="234"/>
        <v>0</v>
      </c>
      <c r="Y1652" s="24" t="e">
        <f t="shared" si="235"/>
        <v>#DIV/0!</v>
      </c>
      <c r="Z1652" s="25" t="str">
        <f t="shared" si="236"/>
        <v/>
      </c>
      <c r="AA1652" s="25" t="str">
        <f t="shared" ca="1" si="237"/>
        <v/>
      </c>
      <c r="AB1652" s="52"/>
    </row>
    <row r="1653" spans="1:28" x14ac:dyDescent="0.25">
      <c r="A1653" s="12">
        <v>1647</v>
      </c>
      <c r="B1653" s="26"/>
      <c r="C1653" s="27"/>
      <c r="D1653" s="28"/>
      <c r="E1653" s="29"/>
      <c r="F1653" s="30"/>
      <c r="G1653" s="31"/>
      <c r="H1653" s="31"/>
      <c r="I1653" s="19">
        <f t="shared" si="232"/>
        <v>0</v>
      </c>
      <c r="J1653" s="20">
        <f t="shared" si="238"/>
        <v>0</v>
      </c>
      <c r="K1653" s="30"/>
      <c r="L1653" s="32"/>
      <c r="M1653" s="33"/>
      <c r="N1653" s="55" t="str">
        <f t="shared" si="240"/>
        <v/>
      </c>
      <c r="O1653" s="34"/>
      <c r="P1653" s="35"/>
      <c r="Q1653" s="36"/>
      <c r="R1653" s="37"/>
      <c r="S1653" s="37"/>
      <c r="T1653" s="21">
        <f t="shared" si="233"/>
        <v>0</v>
      </c>
      <c r="U1653" s="22">
        <f t="shared" si="239"/>
        <v>0</v>
      </c>
      <c r="V1653" s="117"/>
      <c r="W1653" s="118"/>
      <c r="X1653" s="23">
        <f t="shared" si="234"/>
        <v>0</v>
      </c>
      <c r="Y1653" s="24" t="e">
        <f t="shared" si="235"/>
        <v>#DIV/0!</v>
      </c>
      <c r="Z1653" s="25" t="str">
        <f t="shared" si="236"/>
        <v/>
      </c>
      <c r="AA1653" s="25" t="str">
        <f t="shared" ca="1" si="237"/>
        <v/>
      </c>
      <c r="AB1653" s="52"/>
    </row>
    <row r="1654" spans="1:28" x14ac:dyDescent="0.25">
      <c r="A1654" s="12">
        <v>1648</v>
      </c>
      <c r="B1654" s="26"/>
      <c r="C1654" s="27"/>
      <c r="D1654" s="28"/>
      <c r="E1654" s="29"/>
      <c r="F1654" s="30"/>
      <c r="G1654" s="31"/>
      <c r="H1654" s="31"/>
      <c r="I1654" s="19">
        <f t="shared" si="232"/>
        <v>0</v>
      </c>
      <c r="J1654" s="20">
        <f t="shared" si="238"/>
        <v>0</v>
      </c>
      <c r="K1654" s="30"/>
      <c r="L1654" s="32"/>
      <c r="M1654" s="33"/>
      <c r="N1654" s="55" t="str">
        <f t="shared" si="240"/>
        <v/>
      </c>
      <c r="O1654" s="34"/>
      <c r="P1654" s="35"/>
      <c r="Q1654" s="36"/>
      <c r="R1654" s="37"/>
      <c r="S1654" s="37"/>
      <c r="T1654" s="21">
        <f t="shared" si="233"/>
        <v>0</v>
      </c>
      <c r="U1654" s="22">
        <f t="shared" si="239"/>
        <v>0</v>
      </c>
      <c r="V1654" s="117"/>
      <c r="W1654" s="118"/>
      <c r="X1654" s="23">
        <f t="shared" si="234"/>
        <v>0</v>
      </c>
      <c r="Y1654" s="24" t="e">
        <f t="shared" si="235"/>
        <v>#DIV/0!</v>
      </c>
      <c r="Z1654" s="25" t="str">
        <f t="shared" si="236"/>
        <v/>
      </c>
      <c r="AA1654" s="25" t="str">
        <f t="shared" ca="1" si="237"/>
        <v/>
      </c>
      <c r="AB1654" s="52"/>
    </row>
    <row r="1655" spans="1:28" x14ac:dyDescent="0.25">
      <c r="A1655" s="12">
        <v>1649</v>
      </c>
      <c r="B1655" s="26"/>
      <c r="C1655" s="27"/>
      <c r="D1655" s="28"/>
      <c r="E1655" s="29"/>
      <c r="F1655" s="30"/>
      <c r="G1655" s="31"/>
      <c r="H1655" s="31"/>
      <c r="I1655" s="19">
        <f t="shared" si="232"/>
        <v>0</v>
      </c>
      <c r="J1655" s="20">
        <f t="shared" si="238"/>
        <v>0</v>
      </c>
      <c r="K1655" s="30"/>
      <c r="L1655" s="32"/>
      <c r="M1655" s="33"/>
      <c r="N1655" s="55" t="str">
        <f t="shared" si="240"/>
        <v/>
      </c>
      <c r="O1655" s="34"/>
      <c r="P1655" s="35"/>
      <c r="Q1655" s="36"/>
      <c r="R1655" s="37"/>
      <c r="S1655" s="37"/>
      <c r="T1655" s="21">
        <f t="shared" si="233"/>
        <v>0</v>
      </c>
      <c r="U1655" s="22">
        <f t="shared" si="239"/>
        <v>0</v>
      </c>
      <c r="V1655" s="117"/>
      <c r="W1655" s="118"/>
      <c r="X1655" s="23">
        <f t="shared" si="234"/>
        <v>0</v>
      </c>
      <c r="Y1655" s="24" t="e">
        <f t="shared" si="235"/>
        <v>#DIV/0!</v>
      </c>
      <c r="Z1655" s="25" t="str">
        <f t="shared" si="236"/>
        <v/>
      </c>
      <c r="AA1655" s="25" t="str">
        <f t="shared" ca="1" si="237"/>
        <v/>
      </c>
      <c r="AB1655" s="52"/>
    </row>
    <row r="1656" spans="1:28" x14ac:dyDescent="0.25">
      <c r="A1656" s="12">
        <v>1650</v>
      </c>
      <c r="B1656" s="26"/>
      <c r="C1656" s="27"/>
      <c r="D1656" s="28"/>
      <c r="E1656" s="29"/>
      <c r="F1656" s="30"/>
      <c r="G1656" s="31"/>
      <c r="H1656" s="31"/>
      <c r="I1656" s="19">
        <f t="shared" si="232"/>
        <v>0</v>
      </c>
      <c r="J1656" s="20">
        <f t="shared" si="238"/>
        <v>0</v>
      </c>
      <c r="K1656" s="30"/>
      <c r="L1656" s="32"/>
      <c r="M1656" s="33"/>
      <c r="N1656" s="55" t="str">
        <f t="shared" si="240"/>
        <v/>
      </c>
      <c r="O1656" s="34"/>
      <c r="P1656" s="35"/>
      <c r="Q1656" s="36"/>
      <c r="R1656" s="37"/>
      <c r="S1656" s="37"/>
      <c r="T1656" s="21">
        <f t="shared" si="233"/>
        <v>0</v>
      </c>
      <c r="U1656" s="22">
        <f t="shared" si="239"/>
        <v>0</v>
      </c>
      <c r="V1656" s="117"/>
      <c r="W1656" s="118"/>
      <c r="X1656" s="23">
        <f t="shared" si="234"/>
        <v>0</v>
      </c>
      <c r="Y1656" s="24" t="e">
        <f t="shared" si="235"/>
        <v>#DIV/0!</v>
      </c>
      <c r="Z1656" s="25" t="str">
        <f t="shared" si="236"/>
        <v/>
      </c>
      <c r="AA1656" s="25" t="str">
        <f t="shared" ca="1" si="237"/>
        <v/>
      </c>
      <c r="AB1656" s="52"/>
    </row>
    <row r="1657" spans="1:28" x14ac:dyDescent="0.25">
      <c r="A1657" s="12">
        <v>1651</v>
      </c>
      <c r="B1657" s="26"/>
      <c r="C1657" s="27"/>
      <c r="D1657" s="28"/>
      <c r="E1657" s="29"/>
      <c r="F1657" s="30"/>
      <c r="G1657" s="31"/>
      <c r="H1657" s="31"/>
      <c r="I1657" s="19">
        <f t="shared" si="232"/>
        <v>0</v>
      </c>
      <c r="J1657" s="20">
        <f t="shared" si="238"/>
        <v>0</v>
      </c>
      <c r="K1657" s="30"/>
      <c r="L1657" s="32"/>
      <c r="M1657" s="33"/>
      <c r="N1657" s="55" t="str">
        <f t="shared" si="240"/>
        <v/>
      </c>
      <c r="O1657" s="34"/>
      <c r="P1657" s="35"/>
      <c r="Q1657" s="36"/>
      <c r="R1657" s="37"/>
      <c r="S1657" s="37"/>
      <c r="T1657" s="21">
        <f t="shared" si="233"/>
        <v>0</v>
      </c>
      <c r="U1657" s="22">
        <f t="shared" si="239"/>
        <v>0</v>
      </c>
      <c r="V1657" s="117"/>
      <c r="W1657" s="118"/>
      <c r="X1657" s="23">
        <f t="shared" si="234"/>
        <v>0</v>
      </c>
      <c r="Y1657" s="24" t="e">
        <f t="shared" si="235"/>
        <v>#DIV/0!</v>
      </c>
      <c r="Z1657" s="25" t="str">
        <f t="shared" si="236"/>
        <v/>
      </c>
      <c r="AA1657" s="25" t="str">
        <f t="shared" ca="1" si="237"/>
        <v/>
      </c>
      <c r="AB1657" s="52"/>
    </row>
    <row r="1658" spans="1:28" x14ac:dyDescent="0.25">
      <c r="A1658" s="12">
        <v>1652</v>
      </c>
      <c r="B1658" s="26"/>
      <c r="C1658" s="27"/>
      <c r="D1658" s="28"/>
      <c r="E1658" s="29"/>
      <c r="F1658" s="30"/>
      <c r="G1658" s="31"/>
      <c r="H1658" s="31"/>
      <c r="I1658" s="19">
        <f t="shared" si="232"/>
        <v>0</v>
      </c>
      <c r="J1658" s="20">
        <f t="shared" si="238"/>
        <v>0</v>
      </c>
      <c r="K1658" s="30"/>
      <c r="L1658" s="32"/>
      <c r="M1658" s="33"/>
      <c r="N1658" s="55" t="str">
        <f t="shared" si="240"/>
        <v/>
      </c>
      <c r="O1658" s="34"/>
      <c r="P1658" s="35"/>
      <c r="Q1658" s="36"/>
      <c r="R1658" s="37"/>
      <c r="S1658" s="37"/>
      <c r="T1658" s="21">
        <f t="shared" si="233"/>
        <v>0</v>
      </c>
      <c r="U1658" s="22">
        <f t="shared" si="239"/>
        <v>0</v>
      </c>
      <c r="V1658" s="117"/>
      <c r="W1658" s="118"/>
      <c r="X1658" s="23">
        <f t="shared" si="234"/>
        <v>0</v>
      </c>
      <c r="Y1658" s="24" t="e">
        <f t="shared" si="235"/>
        <v>#DIV/0!</v>
      </c>
      <c r="Z1658" s="25" t="str">
        <f t="shared" si="236"/>
        <v/>
      </c>
      <c r="AA1658" s="25" t="str">
        <f t="shared" ca="1" si="237"/>
        <v/>
      </c>
      <c r="AB1658" s="52"/>
    </row>
    <row r="1659" spans="1:28" x14ac:dyDescent="0.25">
      <c r="A1659" s="12">
        <v>1653</v>
      </c>
      <c r="B1659" s="26"/>
      <c r="C1659" s="27"/>
      <c r="D1659" s="28"/>
      <c r="E1659" s="29"/>
      <c r="F1659" s="30"/>
      <c r="G1659" s="31"/>
      <c r="H1659" s="31"/>
      <c r="I1659" s="19">
        <f t="shared" si="232"/>
        <v>0</v>
      </c>
      <c r="J1659" s="20">
        <f t="shared" si="238"/>
        <v>0</v>
      </c>
      <c r="K1659" s="30"/>
      <c r="L1659" s="32"/>
      <c r="M1659" s="33"/>
      <c r="N1659" s="55" t="str">
        <f t="shared" si="240"/>
        <v/>
      </c>
      <c r="O1659" s="34"/>
      <c r="P1659" s="35"/>
      <c r="Q1659" s="36"/>
      <c r="R1659" s="37"/>
      <c r="S1659" s="37"/>
      <c r="T1659" s="21">
        <f t="shared" si="233"/>
        <v>0</v>
      </c>
      <c r="U1659" s="22">
        <f t="shared" si="239"/>
        <v>0</v>
      </c>
      <c r="V1659" s="117"/>
      <c r="W1659" s="118"/>
      <c r="X1659" s="23">
        <f t="shared" si="234"/>
        <v>0</v>
      </c>
      <c r="Y1659" s="24" t="e">
        <f t="shared" si="235"/>
        <v>#DIV/0!</v>
      </c>
      <c r="Z1659" s="25" t="str">
        <f t="shared" si="236"/>
        <v/>
      </c>
      <c r="AA1659" s="25" t="str">
        <f t="shared" ca="1" si="237"/>
        <v/>
      </c>
      <c r="AB1659" s="52"/>
    </row>
    <row r="1660" spans="1:28" x14ac:dyDescent="0.25">
      <c r="A1660" s="12">
        <v>1654</v>
      </c>
      <c r="B1660" s="26"/>
      <c r="C1660" s="27"/>
      <c r="D1660" s="28"/>
      <c r="E1660" s="29"/>
      <c r="F1660" s="30"/>
      <c r="G1660" s="31"/>
      <c r="H1660" s="31"/>
      <c r="I1660" s="19">
        <f t="shared" si="232"/>
        <v>0</v>
      </c>
      <c r="J1660" s="20">
        <f t="shared" si="238"/>
        <v>0</v>
      </c>
      <c r="K1660" s="30"/>
      <c r="L1660" s="32"/>
      <c r="M1660" s="33"/>
      <c r="N1660" s="55" t="str">
        <f t="shared" si="240"/>
        <v/>
      </c>
      <c r="O1660" s="34"/>
      <c r="P1660" s="35"/>
      <c r="Q1660" s="36"/>
      <c r="R1660" s="37"/>
      <c r="S1660" s="37"/>
      <c r="T1660" s="21">
        <f t="shared" si="233"/>
        <v>0</v>
      </c>
      <c r="U1660" s="22">
        <f t="shared" si="239"/>
        <v>0</v>
      </c>
      <c r="V1660" s="117"/>
      <c r="W1660" s="118"/>
      <c r="X1660" s="23">
        <f t="shared" si="234"/>
        <v>0</v>
      </c>
      <c r="Y1660" s="24" t="e">
        <f t="shared" si="235"/>
        <v>#DIV/0!</v>
      </c>
      <c r="Z1660" s="25" t="str">
        <f t="shared" si="236"/>
        <v/>
      </c>
      <c r="AA1660" s="25" t="str">
        <f t="shared" ca="1" si="237"/>
        <v/>
      </c>
      <c r="AB1660" s="52"/>
    </row>
    <row r="1661" spans="1:28" x14ac:dyDescent="0.25">
      <c r="A1661" s="12">
        <v>1655</v>
      </c>
      <c r="B1661" s="26"/>
      <c r="C1661" s="27"/>
      <c r="D1661" s="28"/>
      <c r="E1661" s="29"/>
      <c r="F1661" s="30"/>
      <c r="G1661" s="31"/>
      <c r="H1661" s="31"/>
      <c r="I1661" s="19">
        <f t="shared" si="232"/>
        <v>0</v>
      </c>
      <c r="J1661" s="20">
        <f t="shared" si="238"/>
        <v>0</v>
      </c>
      <c r="K1661" s="30"/>
      <c r="L1661" s="32"/>
      <c r="M1661" s="33"/>
      <c r="N1661" s="55" t="str">
        <f t="shared" si="240"/>
        <v/>
      </c>
      <c r="O1661" s="34"/>
      <c r="P1661" s="35"/>
      <c r="Q1661" s="36"/>
      <c r="R1661" s="37"/>
      <c r="S1661" s="37"/>
      <c r="T1661" s="21">
        <f t="shared" si="233"/>
        <v>0</v>
      </c>
      <c r="U1661" s="22">
        <f t="shared" si="239"/>
        <v>0</v>
      </c>
      <c r="V1661" s="117"/>
      <c r="W1661" s="118"/>
      <c r="X1661" s="23">
        <f t="shared" si="234"/>
        <v>0</v>
      </c>
      <c r="Y1661" s="24" t="e">
        <f t="shared" si="235"/>
        <v>#DIV/0!</v>
      </c>
      <c r="Z1661" s="25" t="str">
        <f t="shared" si="236"/>
        <v/>
      </c>
      <c r="AA1661" s="25" t="str">
        <f t="shared" ca="1" si="237"/>
        <v/>
      </c>
      <c r="AB1661" s="52"/>
    </row>
    <row r="1662" spans="1:28" x14ac:dyDescent="0.25">
      <c r="A1662" s="12">
        <v>1656</v>
      </c>
      <c r="B1662" s="26"/>
      <c r="C1662" s="27"/>
      <c r="D1662" s="28"/>
      <c r="E1662" s="29"/>
      <c r="F1662" s="30"/>
      <c r="G1662" s="31"/>
      <c r="H1662" s="31"/>
      <c r="I1662" s="19">
        <f t="shared" si="232"/>
        <v>0</v>
      </c>
      <c r="J1662" s="20">
        <f t="shared" si="238"/>
        <v>0</v>
      </c>
      <c r="K1662" s="30"/>
      <c r="L1662" s="32"/>
      <c r="M1662" s="33"/>
      <c r="N1662" s="55" t="str">
        <f t="shared" si="240"/>
        <v/>
      </c>
      <c r="O1662" s="34"/>
      <c r="P1662" s="35"/>
      <c r="Q1662" s="36"/>
      <c r="R1662" s="37"/>
      <c r="S1662" s="37"/>
      <c r="T1662" s="21">
        <f t="shared" si="233"/>
        <v>0</v>
      </c>
      <c r="U1662" s="22">
        <f t="shared" si="239"/>
        <v>0</v>
      </c>
      <c r="V1662" s="117"/>
      <c r="W1662" s="118"/>
      <c r="X1662" s="23">
        <f t="shared" si="234"/>
        <v>0</v>
      </c>
      <c r="Y1662" s="24" t="e">
        <f t="shared" si="235"/>
        <v>#DIV/0!</v>
      </c>
      <c r="Z1662" s="25" t="str">
        <f t="shared" si="236"/>
        <v/>
      </c>
      <c r="AA1662" s="25" t="str">
        <f t="shared" ca="1" si="237"/>
        <v/>
      </c>
      <c r="AB1662" s="52"/>
    </row>
    <row r="1663" spans="1:28" x14ac:dyDescent="0.25">
      <c r="A1663" s="12">
        <v>1657</v>
      </c>
      <c r="B1663" s="26"/>
      <c r="C1663" s="27"/>
      <c r="D1663" s="28"/>
      <c r="E1663" s="29"/>
      <c r="F1663" s="30"/>
      <c r="G1663" s="31"/>
      <c r="H1663" s="31"/>
      <c r="I1663" s="19">
        <f t="shared" si="232"/>
        <v>0</v>
      </c>
      <c r="J1663" s="20">
        <f t="shared" si="238"/>
        <v>0</v>
      </c>
      <c r="K1663" s="30"/>
      <c r="L1663" s="32"/>
      <c r="M1663" s="33"/>
      <c r="N1663" s="55" t="str">
        <f t="shared" si="240"/>
        <v/>
      </c>
      <c r="O1663" s="34"/>
      <c r="P1663" s="35"/>
      <c r="Q1663" s="36"/>
      <c r="R1663" s="37"/>
      <c r="S1663" s="37"/>
      <c r="T1663" s="21">
        <f t="shared" si="233"/>
        <v>0</v>
      </c>
      <c r="U1663" s="22">
        <f t="shared" si="239"/>
        <v>0</v>
      </c>
      <c r="V1663" s="117"/>
      <c r="W1663" s="118"/>
      <c r="X1663" s="23">
        <f t="shared" si="234"/>
        <v>0</v>
      </c>
      <c r="Y1663" s="24" t="e">
        <f t="shared" si="235"/>
        <v>#DIV/0!</v>
      </c>
      <c r="Z1663" s="25" t="str">
        <f t="shared" si="236"/>
        <v/>
      </c>
      <c r="AA1663" s="25" t="str">
        <f t="shared" ca="1" si="237"/>
        <v/>
      </c>
      <c r="AB1663" s="52"/>
    </row>
    <row r="1664" spans="1:28" x14ac:dyDescent="0.25">
      <c r="A1664" s="12">
        <v>1658</v>
      </c>
      <c r="B1664" s="26"/>
      <c r="C1664" s="27"/>
      <c r="D1664" s="28"/>
      <c r="E1664" s="29"/>
      <c r="F1664" s="30"/>
      <c r="G1664" s="31"/>
      <c r="H1664" s="31"/>
      <c r="I1664" s="19">
        <f t="shared" si="232"/>
        <v>0</v>
      </c>
      <c r="J1664" s="20">
        <f t="shared" si="238"/>
        <v>0</v>
      </c>
      <c r="K1664" s="30"/>
      <c r="L1664" s="32"/>
      <c r="M1664" s="33"/>
      <c r="N1664" s="55" t="str">
        <f t="shared" si="240"/>
        <v/>
      </c>
      <c r="O1664" s="34"/>
      <c r="P1664" s="35"/>
      <c r="Q1664" s="36"/>
      <c r="R1664" s="37"/>
      <c r="S1664" s="37"/>
      <c r="T1664" s="21">
        <f t="shared" si="233"/>
        <v>0</v>
      </c>
      <c r="U1664" s="22">
        <f t="shared" si="239"/>
        <v>0</v>
      </c>
      <c r="V1664" s="117"/>
      <c r="W1664" s="118"/>
      <c r="X1664" s="23">
        <f t="shared" si="234"/>
        <v>0</v>
      </c>
      <c r="Y1664" s="24" t="e">
        <f t="shared" si="235"/>
        <v>#DIV/0!</v>
      </c>
      <c r="Z1664" s="25" t="str">
        <f t="shared" si="236"/>
        <v/>
      </c>
      <c r="AA1664" s="25" t="str">
        <f t="shared" ca="1" si="237"/>
        <v/>
      </c>
      <c r="AB1664" s="52"/>
    </row>
    <row r="1665" spans="1:28" x14ac:dyDescent="0.25">
      <c r="A1665" s="12">
        <v>1659</v>
      </c>
      <c r="B1665" s="26"/>
      <c r="C1665" s="27"/>
      <c r="D1665" s="28"/>
      <c r="E1665" s="29"/>
      <c r="F1665" s="30"/>
      <c r="G1665" s="31"/>
      <c r="H1665" s="31"/>
      <c r="I1665" s="19">
        <f t="shared" si="232"/>
        <v>0</v>
      </c>
      <c r="J1665" s="20">
        <f t="shared" si="238"/>
        <v>0</v>
      </c>
      <c r="K1665" s="30"/>
      <c r="L1665" s="32"/>
      <c r="M1665" s="33"/>
      <c r="N1665" s="55" t="str">
        <f t="shared" si="240"/>
        <v/>
      </c>
      <c r="O1665" s="34"/>
      <c r="P1665" s="35"/>
      <c r="Q1665" s="36"/>
      <c r="R1665" s="37"/>
      <c r="S1665" s="37"/>
      <c r="T1665" s="21">
        <f t="shared" si="233"/>
        <v>0</v>
      </c>
      <c r="U1665" s="22">
        <f t="shared" si="239"/>
        <v>0</v>
      </c>
      <c r="V1665" s="117"/>
      <c r="W1665" s="118"/>
      <c r="X1665" s="23">
        <f t="shared" si="234"/>
        <v>0</v>
      </c>
      <c r="Y1665" s="24" t="e">
        <f t="shared" si="235"/>
        <v>#DIV/0!</v>
      </c>
      <c r="Z1665" s="25" t="str">
        <f t="shared" si="236"/>
        <v/>
      </c>
      <c r="AA1665" s="25" t="str">
        <f t="shared" ca="1" si="237"/>
        <v/>
      </c>
      <c r="AB1665" s="52"/>
    </row>
    <row r="1666" spans="1:28" x14ac:dyDescent="0.25">
      <c r="A1666" s="12">
        <v>1660</v>
      </c>
      <c r="B1666" s="26"/>
      <c r="C1666" s="27"/>
      <c r="D1666" s="28"/>
      <c r="E1666" s="29"/>
      <c r="F1666" s="30"/>
      <c r="G1666" s="31"/>
      <c r="H1666" s="31"/>
      <c r="I1666" s="19">
        <f t="shared" si="232"/>
        <v>0</v>
      </c>
      <c r="J1666" s="20">
        <f t="shared" si="238"/>
        <v>0</v>
      </c>
      <c r="K1666" s="30"/>
      <c r="L1666" s="32"/>
      <c r="M1666" s="33"/>
      <c r="N1666" s="55" t="str">
        <f t="shared" si="240"/>
        <v/>
      </c>
      <c r="O1666" s="34"/>
      <c r="P1666" s="35"/>
      <c r="Q1666" s="36"/>
      <c r="R1666" s="37"/>
      <c r="S1666" s="37"/>
      <c r="T1666" s="21">
        <f t="shared" si="233"/>
        <v>0</v>
      </c>
      <c r="U1666" s="22">
        <f t="shared" si="239"/>
        <v>0</v>
      </c>
      <c r="V1666" s="117"/>
      <c r="W1666" s="118"/>
      <c r="X1666" s="23">
        <f t="shared" si="234"/>
        <v>0</v>
      </c>
      <c r="Y1666" s="24" t="e">
        <f t="shared" si="235"/>
        <v>#DIV/0!</v>
      </c>
      <c r="Z1666" s="25" t="str">
        <f t="shared" si="236"/>
        <v/>
      </c>
      <c r="AA1666" s="25" t="str">
        <f t="shared" ca="1" si="237"/>
        <v/>
      </c>
      <c r="AB1666" s="52"/>
    </row>
    <row r="1667" spans="1:28" x14ac:dyDescent="0.25">
      <c r="A1667" s="12">
        <v>1661</v>
      </c>
      <c r="B1667" s="26"/>
      <c r="C1667" s="27"/>
      <c r="D1667" s="28"/>
      <c r="E1667" s="29"/>
      <c r="F1667" s="30"/>
      <c r="G1667" s="31"/>
      <c r="H1667" s="31"/>
      <c r="I1667" s="19">
        <f t="shared" si="232"/>
        <v>0</v>
      </c>
      <c r="J1667" s="20">
        <f t="shared" si="238"/>
        <v>0</v>
      </c>
      <c r="K1667" s="30"/>
      <c r="L1667" s="32"/>
      <c r="M1667" s="33"/>
      <c r="N1667" s="55" t="str">
        <f t="shared" si="240"/>
        <v/>
      </c>
      <c r="O1667" s="34"/>
      <c r="P1667" s="35"/>
      <c r="Q1667" s="36"/>
      <c r="R1667" s="37"/>
      <c r="S1667" s="37"/>
      <c r="T1667" s="21">
        <f t="shared" si="233"/>
        <v>0</v>
      </c>
      <c r="U1667" s="22">
        <f t="shared" si="239"/>
        <v>0</v>
      </c>
      <c r="V1667" s="117"/>
      <c r="W1667" s="118"/>
      <c r="X1667" s="23">
        <f t="shared" si="234"/>
        <v>0</v>
      </c>
      <c r="Y1667" s="24" t="e">
        <f t="shared" si="235"/>
        <v>#DIV/0!</v>
      </c>
      <c r="Z1667" s="25" t="str">
        <f t="shared" si="236"/>
        <v/>
      </c>
      <c r="AA1667" s="25" t="str">
        <f t="shared" ca="1" si="237"/>
        <v/>
      </c>
      <c r="AB1667" s="52"/>
    </row>
    <row r="1668" spans="1:28" x14ac:dyDescent="0.25">
      <c r="A1668" s="12">
        <v>1662</v>
      </c>
      <c r="B1668" s="26"/>
      <c r="C1668" s="27"/>
      <c r="D1668" s="28"/>
      <c r="E1668" s="29"/>
      <c r="F1668" s="30"/>
      <c r="G1668" s="31"/>
      <c r="H1668" s="31"/>
      <c r="I1668" s="19">
        <f t="shared" si="232"/>
        <v>0</v>
      </c>
      <c r="J1668" s="20">
        <f t="shared" si="238"/>
        <v>0</v>
      </c>
      <c r="K1668" s="30"/>
      <c r="L1668" s="32"/>
      <c r="M1668" s="33"/>
      <c r="N1668" s="55" t="str">
        <f t="shared" si="240"/>
        <v/>
      </c>
      <c r="O1668" s="34"/>
      <c r="P1668" s="35"/>
      <c r="Q1668" s="36"/>
      <c r="R1668" s="37"/>
      <c r="S1668" s="37"/>
      <c r="T1668" s="21">
        <f t="shared" si="233"/>
        <v>0</v>
      </c>
      <c r="U1668" s="22">
        <f t="shared" si="239"/>
        <v>0</v>
      </c>
      <c r="V1668" s="117"/>
      <c r="W1668" s="118"/>
      <c r="X1668" s="23">
        <f t="shared" si="234"/>
        <v>0</v>
      </c>
      <c r="Y1668" s="24" t="e">
        <f t="shared" si="235"/>
        <v>#DIV/0!</v>
      </c>
      <c r="Z1668" s="25" t="str">
        <f t="shared" si="236"/>
        <v/>
      </c>
      <c r="AA1668" s="25" t="str">
        <f t="shared" ca="1" si="237"/>
        <v/>
      </c>
      <c r="AB1668" s="52"/>
    </row>
    <row r="1669" spans="1:28" x14ac:dyDescent="0.25">
      <c r="A1669" s="12">
        <v>1663</v>
      </c>
      <c r="B1669" s="26"/>
      <c r="C1669" s="27"/>
      <c r="D1669" s="28"/>
      <c r="E1669" s="29"/>
      <c r="F1669" s="30"/>
      <c r="G1669" s="31"/>
      <c r="H1669" s="31"/>
      <c r="I1669" s="19">
        <f t="shared" si="232"/>
        <v>0</v>
      </c>
      <c r="J1669" s="20">
        <f t="shared" si="238"/>
        <v>0</v>
      </c>
      <c r="K1669" s="30"/>
      <c r="L1669" s="32"/>
      <c r="M1669" s="33"/>
      <c r="N1669" s="55" t="str">
        <f t="shared" si="240"/>
        <v/>
      </c>
      <c r="O1669" s="34"/>
      <c r="P1669" s="35"/>
      <c r="Q1669" s="36"/>
      <c r="R1669" s="37"/>
      <c r="S1669" s="37"/>
      <c r="T1669" s="21">
        <f t="shared" si="233"/>
        <v>0</v>
      </c>
      <c r="U1669" s="22">
        <f t="shared" si="239"/>
        <v>0</v>
      </c>
      <c r="V1669" s="117"/>
      <c r="W1669" s="118"/>
      <c r="X1669" s="23">
        <f t="shared" si="234"/>
        <v>0</v>
      </c>
      <c r="Y1669" s="24" t="e">
        <f t="shared" si="235"/>
        <v>#DIV/0!</v>
      </c>
      <c r="Z1669" s="25" t="str">
        <f t="shared" si="236"/>
        <v/>
      </c>
      <c r="AA1669" s="25" t="str">
        <f t="shared" ca="1" si="237"/>
        <v/>
      </c>
      <c r="AB1669" s="52"/>
    </row>
    <row r="1670" spans="1:28" x14ac:dyDescent="0.25">
      <c r="A1670" s="12">
        <v>1664</v>
      </c>
      <c r="B1670" s="26"/>
      <c r="C1670" s="27"/>
      <c r="D1670" s="28"/>
      <c r="E1670" s="29"/>
      <c r="F1670" s="30"/>
      <c r="G1670" s="31"/>
      <c r="H1670" s="31"/>
      <c r="I1670" s="19">
        <f t="shared" ref="I1670:I1733" si="241">IF(U1670=0,0,(G1670-H1670))</f>
        <v>0</v>
      </c>
      <c r="J1670" s="20">
        <f t="shared" si="238"/>
        <v>0</v>
      </c>
      <c r="K1670" s="30"/>
      <c r="L1670" s="32"/>
      <c r="M1670" s="33"/>
      <c r="N1670" s="55" t="str">
        <f t="shared" si="240"/>
        <v/>
      </c>
      <c r="O1670" s="34"/>
      <c r="P1670" s="35"/>
      <c r="Q1670" s="36"/>
      <c r="R1670" s="37"/>
      <c r="S1670" s="37"/>
      <c r="T1670" s="21">
        <f t="shared" ref="T1670:T1733" si="242">R1670-S1670</f>
        <v>0</v>
      </c>
      <c r="U1670" s="22">
        <f t="shared" si="239"/>
        <v>0</v>
      </c>
      <c r="V1670" s="117"/>
      <c r="W1670" s="118"/>
      <c r="X1670" s="23">
        <f t="shared" ref="X1670:X1733" si="243">IF(T1670&gt;0,IF((T1670-I1670)=0,0.00001,(T1670-I1670)),0)</f>
        <v>0</v>
      </c>
      <c r="Y1670" s="24" t="e">
        <f t="shared" ref="Y1670:Y1733" si="244">(T1670-I1670)/I1670</f>
        <v>#DIV/0!</v>
      </c>
      <c r="Z1670" s="25" t="str">
        <f t="shared" ref="Z1670:Z1733" si="245">IF(E1670&gt;0,IF((P1670+Q1670)&gt;0,"Descargado","En Transito"),"")</f>
        <v/>
      </c>
      <c r="AA1670" s="25" t="str">
        <f t="shared" ref="AA1670:AA1733" ca="1" si="246">IF(E1670&gt;0,IF(P1670=0,((NOW())-(C1670+D1670)),((P1670+Q1670)-(C1670+D1670))),"")</f>
        <v/>
      </c>
      <c r="AB1670" s="52"/>
    </row>
    <row r="1671" spans="1:28" x14ac:dyDescent="0.25">
      <c r="A1671" s="12">
        <v>1665</v>
      </c>
      <c r="B1671" s="26"/>
      <c r="C1671" s="27"/>
      <c r="D1671" s="28"/>
      <c r="E1671" s="29"/>
      <c r="F1671" s="30"/>
      <c r="G1671" s="31"/>
      <c r="H1671" s="31"/>
      <c r="I1671" s="19">
        <f t="shared" si="241"/>
        <v>0</v>
      </c>
      <c r="J1671" s="20">
        <f t="shared" ref="J1671:J1734" si="247">IF(I1671&gt;0,(I1671+J1670),0)</f>
        <v>0</v>
      </c>
      <c r="K1671" s="30"/>
      <c r="L1671" s="32"/>
      <c r="M1671" s="33"/>
      <c r="N1671" s="55" t="str">
        <f t="shared" si="240"/>
        <v/>
      </c>
      <c r="O1671" s="34"/>
      <c r="P1671" s="35"/>
      <c r="Q1671" s="36"/>
      <c r="R1671" s="37"/>
      <c r="S1671" s="37"/>
      <c r="T1671" s="21">
        <f t="shared" si="242"/>
        <v>0</v>
      </c>
      <c r="U1671" s="22">
        <f t="shared" ref="U1671:U1734" si="248">IF(T1671&gt;0,(T1671+U1670),0)</f>
        <v>0</v>
      </c>
      <c r="V1671" s="117"/>
      <c r="W1671" s="118"/>
      <c r="X1671" s="23">
        <f t="shared" si="243"/>
        <v>0</v>
      </c>
      <c r="Y1671" s="24" t="e">
        <f t="shared" si="244"/>
        <v>#DIV/0!</v>
      </c>
      <c r="Z1671" s="25" t="str">
        <f t="shared" si="245"/>
        <v/>
      </c>
      <c r="AA1671" s="25" t="str">
        <f t="shared" ca="1" si="246"/>
        <v/>
      </c>
      <c r="AB1671" s="52"/>
    </row>
    <row r="1672" spans="1:28" x14ac:dyDescent="0.25">
      <c r="A1672" s="12">
        <v>1666</v>
      </c>
      <c r="B1672" s="26"/>
      <c r="C1672" s="27"/>
      <c r="D1672" s="28"/>
      <c r="E1672" s="29"/>
      <c r="F1672" s="30"/>
      <c r="G1672" s="31"/>
      <c r="H1672" s="31"/>
      <c r="I1672" s="19">
        <f t="shared" si="241"/>
        <v>0</v>
      </c>
      <c r="J1672" s="20">
        <f t="shared" si="247"/>
        <v>0</v>
      </c>
      <c r="K1672" s="30"/>
      <c r="L1672" s="32"/>
      <c r="M1672" s="33"/>
      <c r="N1672" s="55" t="str">
        <f t="shared" si="240"/>
        <v/>
      </c>
      <c r="O1672" s="34"/>
      <c r="P1672" s="35"/>
      <c r="Q1672" s="36"/>
      <c r="R1672" s="37"/>
      <c r="S1672" s="37"/>
      <c r="T1672" s="21">
        <f t="shared" si="242"/>
        <v>0</v>
      </c>
      <c r="U1672" s="22">
        <f t="shared" si="248"/>
        <v>0</v>
      </c>
      <c r="V1672" s="117"/>
      <c r="W1672" s="118"/>
      <c r="X1672" s="23">
        <f t="shared" si="243"/>
        <v>0</v>
      </c>
      <c r="Y1672" s="24" t="e">
        <f t="shared" si="244"/>
        <v>#DIV/0!</v>
      </c>
      <c r="Z1672" s="25" t="str">
        <f t="shared" si="245"/>
        <v/>
      </c>
      <c r="AA1672" s="25" t="str">
        <f t="shared" ca="1" si="246"/>
        <v/>
      </c>
      <c r="AB1672" s="52"/>
    </row>
    <row r="1673" spans="1:28" x14ac:dyDescent="0.25">
      <c r="A1673" s="12">
        <v>1667</v>
      </c>
      <c r="B1673" s="26"/>
      <c r="C1673" s="27"/>
      <c r="D1673" s="28"/>
      <c r="E1673" s="29"/>
      <c r="F1673" s="30"/>
      <c r="G1673" s="31"/>
      <c r="H1673" s="31"/>
      <c r="I1673" s="19">
        <f t="shared" si="241"/>
        <v>0</v>
      </c>
      <c r="J1673" s="20">
        <f t="shared" si="247"/>
        <v>0</v>
      </c>
      <c r="K1673" s="30"/>
      <c r="L1673" s="32"/>
      <c r="M1673" s="33"/>
      <c r="N1673" s="55" t="str">
        <f t="shared" ref="N1673:N1736" si="249">IF(R1673=0,"",IF(K1673="0X50  MM T 2","T_B",IF(K1673="0X50  MM T 1","T_A",IF(K1673="TERMICO 0X50","T_CMAX",IF(K1673="0X50  MM T 4","T_D",IF(K1673="0X50  MM T 3","T_C",IF(K1673="0X12  MM T 1","T_A1",IF(K1673="0X50 MM","CNR",""))))))))</f>
        <v/>
      </c>
      <c r="O1673" s="34"/>
      <c r="P1673" s="35"/>
      <c r="Q1673" s="36"/>
      <c r="R1673" s="37"/>
      <c r="S1673" s="37"/>
      <c r="T1673" s="21">
        <f t="shared" si="242"/>
        <v>0</v>
      </c>
      <c r="U1673" s="22">
        <f t="shared" si="248"/>
        <v>0</v>
      </c>
      <c r="V1673" s="117"/>
      <c r="W1673" s="118"/>
      <c r="X1673" s="23">
        <f t="shared" si="243"/>
        <v>0</v>
      </c>
      <c r="Y1673" s="24" t="e">
        <f t="shared" si="244"/>
        <v>#DIV/0!</v>
      </c>
      <c r="Z1673" s="25" t="str">
        <f t="shared" si="245"/>
        <v/>
      </c>
      <c r="AA1673" s="25" t="str">
        <f t="shared" ca="1" si="246"/>
        <v/>
      </c>
      <c r="AB1673" s="52"/>
    </row>
    <row r="1674" spans="1:28" x14ac:dyDescent="0.25">
      <c r="A1674" s="12">
        <v>1668</v>
      </c>
      <c r="B1674" s="26"/>
      <c r="C1674" s="27"/>
      <c r="D1674" s="28"/>
      <c r="E1674" s="29"/>
      <c r="F1674" s="30"/>
      <c r="G1674" s="31"/>
      <c r="H1674" s="31"/>
      <c r="I1674" s="19">
        <f t="shared" si="241"/>
        <v>0</v>
      </c>
      <c r="J1674" s="20">
        <f t="shared" si="247"/>
        <v>0</v>
      </c>
      <c r="K1674" s="30"/>
      <c r="L1674" s="32"/>
      <c r="M1674" s="33"/>
      <c r="N1674" s="55" t="str">
        <f t="shared" si="249"/>
        <v/>
      </c>
      <c r="O1674" s="34"/>
      <c r="P1674" s="35"/>
      <c r="Q1674" s="36"/>
      <c r="R1674" s="37"/>
      <c r="S1674" s="37"/>
      <c r="T1674" s="21">
        <f t="shared" si="242"/>
        <v>0</v>
      </c>
      <c r="U1674" s="22">
        <f t="shared" si="248"/>
        <v>0</v>
      </c>
      <c r="V1674" s="117"/>
      <c r="W1674" s="118"/>
      <c r="X1674" s="23">
        <f t="shared" si="243"/>
        <v>0</v>
      </c>
      <c r="Y1674" s="24" t="e">
        <f t="shared" si="244"/>
        <v>#DIV/0!</v>
      </c>
      <c r="Z1674" s="25" t="str">
        <f t="shared" si="245"/>
        <v/>
      </c>
      <c r="AA1674" s="25" t="str">
        <f t="shared" ca="1" si="246"/>
        <v/>
      </c>
      <c r="AB1674" s="52"/>
    </row>
    <row r="1675" spans="1:28" x14ac:dyDescent="0.25">
      <c r="A1675" s="12">
        <v>1669</v>
      </c>
      <c r="B1675" s="26"/>
      <c r="C1675" s="27"/>
      <c r="D1675" s="28"/>
      <c r="E1675" s="29"/>
      <c r="F1675" s="30"/>
      <c r="G1675" s="31"/>
      <c r="H1675" s="31"/>
      <c r="I1675" s="19">
        <f t="shared" si="241"/>
        <v>0</v>
      </c>
      <c r="J1675" s="20">
        <f t="shared" si="247"/>
        <v>0</v>
      </c>
      <c r="K1675" s="30"/>
      <c r="L1675" s="32"/>
      <c r="M1675" s="33"/>
      <c r="N1675" s="55" t="str">
        <f t="shared" si="249"/>
        <v/>
      </c>
      <c r="O1675" s="34"/>
      <c r="P1675" s="35"/>
      <c r="Q1675" s="36"/>
      <c r="R1675" s="37"/>
      <c r="S1675" s="37"/>
      <c r="T1675" s="21">
        <f t="shared" si="242"/>
        <v>0</v>
      </c>
      <c r="U1675" s="22">
        <f t="shared" si="248"/>
        <v>0</v>
      </c>
      <c r="V1675" s="117"/>
      <c r="W1675" s="118"/>
      <c r="X1675" s="23">
        <f t="shared" si="243"/>
        <v>0</v>
      </c>
      <c r="Y1675" s="24" t="e">
        <f t="shared" si="244"/>
        <v>#DIV/0!</v>
      </c>
      <c r="Z1675" s="25" t="str">
        <f t="shared" si="245"/>
        <v/>
      </c>
      <c r="AA1675" s="25" t="str">
        <f t="shared" ca="1" si="246"/>
        <v/>
      </c>
      <c r="AB1675" s="52"/>
    </row>
    <row r="1676" spans="1:28" x14ac:dyDescent="0.25">
      <c r="A1676" s="12">
        <v>1670</v>
      </c>
      <c r="B1676" s="26"/>
      <c r="C1676" s="27"/>
      <c r="D1676" s="28"/>
      <c r="E1676" s="29"/>
      <c r="F1676" s="30"/>
      <c r="G1676" s="31"/>
      <c r="H1676" s="31"/>
      <c r="I1676" s="19">
        <f t="shared" si="241"/>
        <v>0</v>
      </c>
      <c r="J1676" s="20">
        <f t="shared" si="247"/>
        <v>0</v>
      </c>
      <c r="K1676" s="30"/>
      <c r="L1676" s="32"/>
      <c r="M1676" s="33"/>
      <c r="N1676" s="55" t="str">
        <f t="shared" si="249"/>
        <v/>
      </c>
      <c r="O1676" s="34"/>
      <c r="P1676" s="35"/>
      <c r="Q1676" s="36"/>
      <c r="R1676" s="37"/>
      <c r="S1676" s="37"/>
      <c r="T1676" s="21">
        <f t="shared" si="242"/>
        <v>0</v>
      </c>
      <c r="U1676" s="22">
        <f t="shared" si="248"/>
        <v>0</v>
      </c>
      <c r="V1676" s="117"/>
      <c r="W1676" s="118"/>
      <c r="X1676" s="23">
        <f t="shared" si="243"/>
        <v>0</v>
      </c>
      <c r="Y1676" s="24" t="e">
        <f t="shared" si="244"/>
        <v>#DIV/0!</v>
      </c>
      <c r="Z1676" s="25" t="str">
        <f t="shared" si="245"/>
        <v/>
      </c>
      <c r="AA1676" s="25" t="str">
        <f t="shared" ca="1" si="246"/>
        <v/>
      </c>
      <c r="AB1676" s="52"/>
    </row>
    <row r="1677" spans="1:28" x14ac:dyDescent="0.25">
      <c r="A1677" s="12">
        <v>1671</v>
      </c>
      <c r="B1677" s="26"/>
      <c r="C1677" s="27"/>
      <c r="D1677" s="28"/>
      <c r="E1677" s="29"/>
      <c r="F1677" s="30"/>
      <c r="G1677" s="31"/>
      <c r="H1677" s="31"/>
      <c r="I1677" s="19">
        <f t="shared" si="241"/>
        <v>0</v>
      </c>
      <c r="J1677" s="20">
        <f t="shared" si="247"/>
        <v>0</v>
      </c>
      <c r="K1677" s="30"/>
      <c r="L1677" s="32"/>
      <c r="M1677" s="33"/>
      <c r="N1677" s="55" t="str">
        <f t="shared" si="249"/>
        <v/>
      </c>
      <c r="O1677" s="34"/>
      <c r="P1677" s="35"/>
      <c r="Q1677" s="36"/>
      <c r="R1677" s="37"/>
      <c r="S1677" s="37"/>
      <c r="T1677" s="21">
        <f t="shared" si="242"/>
        <v>0</v>
      </c>
      <c r="U1677" s="22">
        <f t="shared" si="248"/>
        <v>0</v>
      </c>
      <c r="V1677" s="117"/>
      <c r="W1677" s="118"/>
      <c r="X1677" s="23">
        <f t="shared" si="243"/>
        <v>0</v>
      </c>
      <c r="Y1677" s="24" t="e">
        <f t="shared" si="244"/>
        <v>#DIV/0!</v>
      </c>
      <c r="Z1677" s="25" t="str">
        <f t="shared" si="245"/>
        <v/>
      </c>
      <c r="AA1677" s="25" t="str">
        <f t="shared" ca="1" si="246"/>
        <v/>
      </c>
      <c r="AB1677" s="52"/>
    </row>
    <row r="1678" spans="1:28" x14ac:dyDescent="0.25">
      <c r="A1678" s="12">
        <v>1672</v>
      </c>
      <c r="B1678" s="26"/>
      <c r="C1678" s="27"/>
      <c r="D1678" s="28"/>
      <c r="E1678" s="29"/>
      <c r="F1678" s="30"/>
      <c r="G1678" s="31"/>
      <c r="H1678" s="31"/>
      <c r="I1678" s="19">
        <f t="shared" si="241"/>
        <v>0</v>
      </c>
      <c r="J1678" s="20">
        <f t="shared" si="247"/>
        <v>0</v>
      </c>
      <c r="K1678" s="30"/>
      <c r="L1678" s="32"/>
      <c r="M1678" s="33"/>
      <c r="N1678" s="55" t="str">
        <f t="shared" si="249"/>
        <v/>
      </c>
      <c r="O1678" s="34"/>
      <c r="P1678" s="35"/>
      <c r="Q1678" s="36"/>
      <c r="R1678" s="37"/>
      <c r="S1678" s="37"/>
      <c r="T1678" s="21">
        <f t="shared" si="242"/>
        <v>0</v>
      </c>
      <c r="U1678" s="22">
        <f t="shared" si="248"/>
        <v>0</v>
      </c>
      <c r="V1678" s="117"/>
      <c r="W1678" s="118"/>
      <c r="X1678" s="23">
        <f t="shared" si="243"/>
        <v>0</v>
      </c>
      <c r="Y1678" s="24" t="e">
        <f t="shared" si="244"/>
        <v>#DIV/0!</v>
      </c>
      <c r="Z1678" s="25" t="str">
        <f t="shared" si="245"/>
        <v/>
      </c>
      <c r="AA1678" s="25" t="str">
        <f t="shared" ca="1" si="246"/>
        <v/>
      </c>
      <c r="AB1678" s="52"/>
    </row>
    <row r="1679" spans="1:28" x14ac:dyDescent="0.25">
      <c r="A1679" s="12">
        <v>1673</v>
      </c>
      <c r="B1679" s="26"/>
      <c r="C1679" s="27"/>
      <c r="D1679" s="28"/>
      <c r="E1679" s="29"/>
      <c r="F1679" s="30"/>
      <c r="G1679" s="31"/>
      <c r="H1679" s="31"/>
      <c r="I1679" s="19">
        <f t="shared" si="241"/>
        <v>0</v>
      </c>
      <c r="J1679" s="20">
        <f t="shared" si="247"/>
        <v>0</v>
      </c>
      <c r="K1679" s="30"/>
      <c r="L1679" s="32"/>
      <c r="M1679" s="33"/>
      <c r="N1679" s="55" t="str">
        <f t="shared" si="249"/>
        <v/>
      </c>
      <c r="O1679" s="34"/>
      <c r="P1679" s="35"/>
      <c r="Q1679" s="36"/>
      <c r="R1679" s="37"/>
      <c r="S1679" s="37"/>
      <c r="T1679" s="21">
        <f t="shared" si="242"/>
        <v>0</v>
      </c>
      <c r="U1679" s="22">
        <f t="shared" si="248"/>
        <v>0</v>
      </c>
      <c r="V1679" s="117"/>
      <c r="W1679" s="118"/>
      <c r="X1679" s="23">
        <f t="shared" si="243"/>
        <v>0</v>
      </c>
      <c r="Y1679" s="24" t="e">
        <f t="shared" si="244"/>
        <v>#DIV/0!</v>
      </c>
      <c r="Z1679" s="25" t="str">
        <f t="shared" si="245"/>
        <v/>
      </c>
      <c r="AA1679" s="25" t="str">
        <f t="shared" ca="1" si="246"/>
        <v/>
      </c>
      <c r="AB1679" s="52"/>
    </row>
    <row r="1680" spans="1:28" x14ac:dyDescent="0.25">
      <c r="A1680" s="12">
        <v>1674</v>
      </c>
      <c r="B1680" s="26"/>
      <c r="C1680" s="27"/>
      <c r="D1680" s="28"/>
      <c r="E1680" s="29"/>
      <c r="F1680" s="30"/>
      <c r="G1680" s="31"/>
      <c r="H1680" s="31"/>
      <c r="I1680" s="19">
        <f t="shared" si="241"/>
        <v>0</v>
      </c>
      <c r="J1680" s="20">
        <f t="shared" si="247"/>
        <v>0</v>
      </c>
      <c r="K1680" s="30"/>
      <c r="L1680" s="32"/>
      <c r="M1680" s="33"/>
      <c r="N1680" s="55" t="str">
        <f t="shared" si="249"/>
        <v/>
      </c>
      <c r="O1680" s="34"/>
      <c r="P1680" s="35"/>
      <c r="Q1680" s="36"/>
      <c r="R1680" s="37"/>
      <c r="S1680" s="37"/>
      <c r="T1680" s="21">
        <f t="shared" si="242"/>
        <v>0</v>
      </c>
      <c r="U1680" s="22">
        <f t="shared" si="248"/>
        <v>0</v>
      </c>
      <c r="V1680" s="117"/>
      <c r="W1680" s="118"/>
      <c r="X1680" s="23">
        <f t="shared" si="243"/>
        <v>0</v>
      </c>
      <c r="Y1680" s="24" t="e">
        <f t="shared" si="244"/>
        <v>#DIV/0!</v>
      </c>
      <c r="Z1680" s="25" t="str">
        <f t="shared" si="245"/>
        <v/>
      </c>
      <c r="AA1680" s="25" t="str">
        <f t="shared" ca="1" si="246"/>
        <v/>
      </c>
      <c r="AB1680" s="52"/>
    </row>
    <row r="1681" spans="1:28" x14ac:dyDescent="0.25">
      <c r="A1681" s="12">
        <v>1675</v>
      </c>
      <c r="B1681" s="26"/>
      <c r="C1681" s="27"/>
      <c r="D1681" s="28"/>
      <c r="E1681" s="29"/>
      <c r="F1681" s="30"/>
      <c r="G1681" s="31"/>
      <c r="H1681" s="31"/>
      <c r="I1681" s="19">
        <f t="shared" si="241"/>
        <v>0</v>
      </c>
      <c r="J1681" s="20">
        <f t="shared" si="247"/>
        <v>0</v>
      </c>
      <c r="K1681" s="30"/>
      <c r="L1681" s="32"/>
      <c r="M1681" s="33"/>
      <c r="N1681" s="55" t="str">
        <f t="shared" si="249"/>
        <v/>
      </c>
      <c r="O1681" s="34"/>
      <c r="P1681" s="35"/>
      <c r="Q1681" s="36"/>
      <c r="R1681" s="37"/>
      <c r="S1681" s="37"/>
      <c r="T1681" s="21">
        <f t="shared" si="242"/>
        <v>0</v>
      </c>
      <c r="U1681" s="22">
        <f t="shared" si="248"/>
        <v>0</v>
      </c>
      <c r="V1681" s="117"/>
      <c r="W1681" s="118"/>
      <c r="X1681" s="23">
        <f t="shared" si="243"/>
        <v>0</v>
      </c>
      <c r="Y1681" s="24" t="e">
        <f t="shared" si="244"/>
        <v>#DIV/0!</v>
      </c>
      <c r="Z1681" s="25" t="str">
        <f t="shared" si="245"/>
        <v/>
      </c>
      <c r="AA1681" s="25" t="str">
        <f t="shared" ca="1" si="246"/>
        <v/>
      </c>
      <c r="AB1681" s="52"/>
    </row>
    <row r="1682" spans="1:28" x14ac:dyDescent="0.25">
      <c r="A1682" s="12">
        <v>1676</v>
      </c>
      <c r="B1682" s="26"/>
      <c r="C1682" s="27"/>
      <c r="D1682" s="28"/>
      <c r="E1682" s="29"/>
      <c r="F1682" s="30"/>
      <c r="G1682" s="31"/>
      <c r="H1682" s="31"/>
      <c r="I1682" s="19">
        <f t="shared" si="241"/>
        <v>0</v>
      </c>
      <c r="J1682" s="20">
        <f t="shared" si="247"/>
        <v>0</v>
      </c>
      <c r="K1682" s="30"/>
      <c r="L1682" s="32"/>
      <c r="M1682" s="33"/>
      <c r="N1682" s="55" t="str">
        <f t="shared" si="249"/>
        <v/>
      </c>
      <c r="O1682" s="34"/>
      <c r="P1682" s="35"/>
      <c r="Q1682" s="36"/>
      <c r="R1682" s="37"/>
      <c r="S1682" s="37"/>
      <c r="T1682" s="21">
        <f t="shared" si="242"/>
        <v>0</v>
      </c>
      <c r="U1682" s="22">
        <f t="shared" si="248"/>
        <v>0</v>
      </c>
      <c r="V1682" s="117"/>
      <c r="W1682" s="118"/>
      <c r="X1682" s="23">
        <f t="shared" si="243"/>
        <v>0</v>
      </c>
      <c r="Y1682" s="24" t="e">
        <f t="shared" si="244"/>
        <v>#DIV/0!</v>
      </c>
      <c r="Z1682" s="25" t="str">
        <f t="shared" si="245"/>
        <v/>
      </c>
      <c r="AA1682" s="25" t="str">
        <f t="shared" ca="1" si="246"/>
        <v/>
      </c>
      <c r="AB1682" s="52"/>
    </row>
    <row r="1683" spans="1:28" x14ac:dyDescent="0.25">
      <c r="A1683" s="12">
        <v>1677</v>
      </c>
      <c r="B1683" s="26"/>
      <c r="C1683" s="27"/>
      <c r="D1683" s="28"/>
      <c r="E1683" s="29"/>
      <c r="F1683" s="30"/>
      <c r="G1683" s="31"/>
      <c r="H1683" s="31"/>
      <c r="I1683" s="19">
        <f t="shared" si="241"/>
        <v>0</v>
      </c>
      <c r="J1683" s="20">
        <f t="shared" si="247"/>
        <v>0</v>
      </c>
      <c r="K1683" s="30"/>
      <c r="L1683" s="32"/>
      <c r="M1683" s="33"/>
      <c r="N1683" s="55" t="str">
        <f t="shared" si="249"/>
        <v/>
      </c>
      <c r="O1683" s="34"/>
      <c r="P1683" s="35"/>
      <c r="Q1683" s="36"/>
      <c r="R1683" s="37"/>
      <c r="S1683" s="37"/>
      <c r="T1683" s="21">
        <f t="shared" si="242"/>
        <v>0</v>
      </c>
      <c r="U1683" s="22">
        <f t="shared" si="248"/>
        <v>0</v>
      </c>
      <c r="V1683" s="117"/>
      <c r="W1683" s="118"/>
      <c r="X1683" s="23">
        <f t="shared" si="243"/>
        <v>0</v>
      </c>
      <c r="Y1683" s="24" t="e">
        <f t="shared" si="244"/>
        <v>#DIV/0!</v>
      </c>
      <c r="Z1683" s="25" t="str">
        <f t="shared" si="245"/>
        <v/>
      </c>
      <c r="AA1683" s="25" t="str">
        <f t="shared" ca="1" si="246"/>
        <v/>
      </c>
      <c r="AB1683" s="52"/>
    </row>
    <row r="1684" spans="1:28" x14ac:dyDescent="0.25">
      <c r="A1684" s="12">
        <v>1678</v>
      </c>
      <c r="B1684" s="26"/>
      <c r="C1684" s="27"/>
      <c r="D1684" s="28"/>
      <c r="E1684" s="29"/>
      <c r="F1684" s="30"/>
      <c r="G1684" s="31"/>
      <c r="H1684" s="31"/>
      <c r="I1684" s="19">
        <f t="shared" si="241"/>
        <v>0</v>
      </c>
      <c r="J1684" s="20">
        <f t="shared" si="247"/>
        <v>0</v>
      </c>
      <c r="K1684" s="30"/>
      <c r="L1684" s="32"/>
      <c r="M1684" s="33"/>
      <c r="N1684" s="55" t="str">
        <f t="shared" si="249"/>
        <v/>
      </c>
      <c r="O1684" s="34"/>
      <c r="P1684" s="35"/>
      <c r="Q1684" s="36"/>
      <c r="R1684" s="37"/>
      <c r="S1684" s="37"/>
      <c r="T1684" s="21">
        <f t="shared" si="242"/>
        <v>0</v>
      </c>
      <c r="U1684" s="22">
        <f t="shared" si="248"/>
        <v>0</v>
      </c>
      <c r="V1684" s="117"/>
      <c r="W1684" s="118"/>
      <c r="X1684" s="23">
        <f t="shared" si="243"/>
        <v>0</v>
      </c>
      <c r="Y1684" s="24" t="e">
        <f t="shared" si="244"/>
        <v>#DIV/0!</v>
      </c>
      <c r="Z1684" s="25" t="str">
        <f t="shared" si="245"/>
        <v/>
      </c>
      <c r="AA1684" s="25" t="str">
        <f t="shared" ca="1" si="246"/>
        <v/>
      </c>
      <c r="AB1684" s="52"/>
    </row>
    <row r="1685" spans="1:28" x14ac:dyDescent="0.25">
      <c r="A1685" s="12">
        <v>1679</v>
      </c>
      <c r="B1685" s="26"/>
      <c r="C1685" s="27"/>
      <c r="D1685" s="28"/>
      <c r="E1685" s="29"/>
      <c r="F1685" s="30"/>
      <c r="G1685" s="31"/>
      <c r="H1685" s="31"/>
      <c r="I1685" s="19">
        <f t="shared" si="241"/>
        <v>0</v>
      </c>
      <c r="J1685" s="20">
        <f t="shared" si="247"/>
        <v>0</v>
      </c>
      <c r="K1685" s="30"/>
      <c r="L1685" s="32"/>
      <c r="M1685" s="33"/>
      <c r="N1685" s="55" t="str">
        <f t="shared" si="249"/>
        <v/>
      </c>
      <c r="O1685" s="34"/>
      <c r="P1685" s="35"/>
      <c r="Q1685" s="36"/>
      <c r="R1685" s="37"/>
      <c r="S1685" s="37"/>
      <c r="T1685" s="21">
        <f t="shared" si="242"/>
        <v>0</v>
      </c>
      <c r="U1685" s="22">
        <f t="shared" si="248"/>
        <v>0</v>
      </c>
      <c r="V1685" s="117"/>
      <c r="W1685" s="118"/>
      <c r="X1685" s="23">
        <f t="shared" si="243"/>
        <v>0</v>
      </c>
      <c r="Y1685" s="24" t="e">
        <f t="shared" si="244"/>
        <v>#DIV/0!</v>
      </c>
      <c r="Z1685" s="25" t="str">
        <f t="shared" si="245"/>
        <v/>
      </c>
      <c r="AA1685" s="25" t="str">
        <f t="shared" ca="1" si="246"/>
        <v/>
      </c>
      <c r="AB1685" s="52"/>
    </row>
    <row r="1686" spans="1:28" x14ac:dyDescent="0.25">
      <c r="A1686" s="12">
        <v>1680</v>
      </c>
      <c r="B1686" s="26"/>
      <c r="C1686" s="27"/>
      <c r="D1686" s="28"/>
      <c r="E1686" s="29"/>
      <c r="F1686" s="30"/>
      <c r="G1686" s="31"/>
      <c r="H1686" s="31"/>
      <c r="I1686" s="19">
        <f t="shared" si="241"/>
        <v>0</v>
      </c>
      <c r="J1686" s="20">
        <f t="shared" si="247"/>
        <v>0</v>
      </c>
      <c r="K1686" s="30"/>
      <c r="L1686" s="32"/>
      <c r="M1686" s="33"/>
      <c r="N1686" s="55" t="str">
        <f t="shared" si="249"/>
        <v/>
      </c>
      <c r="O1686" s="34"/>
      <c r="P1686" s="35"/>
      <c r="Q1686" s="36"/>
      <c r="R1686" s="37"/>
      <c r="S1686" s="37"/>
      <c r="T1686" s="21">
        <f t="shared" si="242"/>
        <v>0</v>
      </c>
      <c r="U1686" s="22">
        <f t="shared" si="248"/>
        <v>0</v>
      </c>
      <c r="V1686" s="117"/>
      <c r="W1686" s="118"/>
      <c r="X1686" s="23">
        <f t="shared" si="243"/>
        <v>0</v>
      </c>
      <c r="Y1686" s="24" t="e">
        <f t="shared" si="244"/>
        <v>#DIV/0!</v>
      </c>
      <c r="Z1686" s="25" t="str">
        <f t="shared" si="245"/>
        <v/>
      </c>
      <c r="AA1686" s="25" t="str">
        <f t="shared" ca="1" si="246"/>
        <v/>
      </c>
      <c r="AB1686" s="52"/>
    </row>
    <row r="1687" spans="1:28" x14ac:dyDescent="0.25">
      <c r="A1687" s="12">
        <v>1681</v>
      </c>
      <c r="B1687" s="26"/>
      <c r="C1687" s="27"/>
      <c r="D1687" s="28"/>
      <c r="E1687" s="29"/>
      <c r="F1687" s="30"/>
      <c r="G1687" s="31"/>
      <c r="H1687" s="31"/>
      <c r="I1687" s="19">
        <f t="shared" si="241"/>
        <v>0</v>
      </c>
      <c r="J1687" s="20">
        <f t="shared" si="247"/>
        <v>0</v>
      </c>
      <c r="K1687" s="30"/>
      <c r="L1687" s="32"/>
      <c r="M1687" s="33"/>
      <c r="N1687" s="55" t="str">
        <f t="shared" si="249"/>
        <v/>
      </c>
      <c r="O1687" s="34"/>
      <c r="P1687" s="35"/>
      <c r="Q1687" s="36"/>
      <c r="R1687" s="37"/>
      <c r="S1687" s="37"/>
      <c r="T1687" s="21">
        <f t="shared" si="242"/>
        <v>0</v>
      </c>
      <c r="U1687" s="22">
        <f t="shared" si="248"/>
        <v>0</v>
      </c>
      <c r="V1687" s="117"/>
      <c r="W1687" s="118"/>
      <c r="X1687" s="23">
        <f t="shared" si="243"/>
        <v>0</v>
      </c>
      <c r="Y1687" s="24" t="e">
        <f t="shared" si="244"/>
        <v>#DIV/0!</v>
      </c>
      <c r="Z1687" s="25" t="str">
        <f t="shared" si="245"/>
        <v/>
      </c>
      <c r="AA1687" s="25" t="str">
        <f t="shared" ca="1" si="246"/>
        <v/>
      </c>
      <c r="AB1687" s="52"/>
    </row>
    <row r="1688" spans="1:28" x14ac:dyDescent="0.25">
      <c r="A1688" s="12">
        <v>1682</v>
      </c>
      <c r="B1688" s="26"/>
      <c r="C1688" s="27"/>
      <c r="D1688" s="28"/>
      <c r="E1688" s="29"/>
      <c r="F1688" s="30"/>
      <c r="G1688" s="31"/>
      <c r="H1688" s="31"/>
      <c r="I1688" s="19">
        <f t="shared" si="241"/>
        <v>0</v>
      </c>
      <c r="J1688" s="20">
        <f t="shared" si="247"/>
        <v>0</v>
      </c>
      <c r="K1688" s="30"/>
      <c r="L1688" s="32"/>
      <c r="M1688" s="33"/>
      <c r="N1688" s="55" t="str">
        <f t="shared" si="249"/>
        <v/>
      </c>
      <c r="O1688" s="34"/>
      <c r="P1688" s="35"/>
      <c r="Q1688" s="36"/>
      <c r="R1688" s="37"/>
      <c r="S1688" s="37"/>
      <c r="T1688" s="21">
        <f t="shared" si="242"/>
        <v>0</v>
      </c>
      <c r="U1688" s="22">
        <f t="shared" si="248"/>
        <v>0</v>
      </c>
      <c r="V1688" s="117"/>
      <c r="W1688" s="118"/>
      <c r="X1688" s="23">
        <f t="shared" si="243"/>
        <v>0</v>
      </c>
      <c r="Y1688" s="24" t="e">
        <f t="shared" si="244"/>
        <v>#DIV/0!</v>
      </c>
      <c r="Z1688" s="25" t="str">
        <f t="shared" si="245"/>
        <v/>
      </c>
      <c r="AA1688" s="25" t="str">
        <f t="shared" ca="1" si="246"/>
        <v/>
      </c>
      <c r="AB1688" s="52"/>
    </row>
    <row r="1689" spans="1:28" x14ac:dyDescent="0.25">
      <c r="A1689" s="12">
        <v>1683</v>
      </c>
      <c r="B1689" s="26"/>
      <c r="C1689" s="27"/>
      <c r="D1689" s="28"/>
      <c r="E1689" s="29"/>
      <c r="F1689" s="30"/>
      <c r="G1689" s="31"/>
      <c r="H1689" s="31"/>
      <c r="I1689" s="19">
        <f t="shared" si="241"/>
        <v>0</v>
      </c>
      <c r="J1689" s="20">
        <f t="shared" si="247"/>
        <v>0</v>
      </c>
      <c r="K1689" s="30"/>
      <c r="L1689" s="32"/>
      <c r="M1689" s="33"/>
      <c r="N1689" s="55" t="str">
        <f t="shared" si="249"/>
        <v/>
      </c>
      <c r="O1689" s="34"/>
      <c r="P1689" s="35"/>
      <c r="Q1689" s="36"/>
      <c r="R1689" s="37"/>
      <c r="S1689" s="37"/>
      <c r="T1689" s="21">
        <f t="shared" si="242"/>
        <v>0</v>
      </c>
      <c r="U1689" s="22">
        <f t="shared" si="248"/>
        <v>0</v>
      </c>
      <c r="V1689" s="117"/>
      <c r="W1689" s="118"/>
      <c r="X1689" s="23">
        <f t="shared" si="243"/>
        <v>0</v>
      </c>
      <c r="Y1689" s="24" t="e">
        <f t="shared" si="244"/>
        <v>#DIV/0!</v>
      </c>
      <c r="Z1689" s="25" t="str">
        <f t="shared" si="245"/>
        <v/>
      </c>
      <c r="AA1689" s="25" t="str">
        <f t="shared" ca="1" si="246"/>
        <v/>
      </c>
      <c r="AB1689" s="52"/>
    </row>
    <row r="1690" spans="1:28" x14ac:dyDescent="0.25">
      <c r="A1690" s="12">
        <v>1684</v>
      </c>
      <c r="B1690" s="26"/>
      <c r="C1690" s="27"/>
      <c r="D1690" s="28"/>
      <c r="E1690" s="29"/>
      <c r="F1690" s="30"/>
      <c r="G1690" s="31"/>
      <c r="H1690" s="31"/>
      <c r="I1690" s="19">
        <f t="shared" si="241"/>
        <v>0</v>
      </c>
      <c r="J1690" s="20">
        <f t="shared" si="247"/>
        <v>0</v>
      </c>
      <c r="K1690" s="30"/>
      <c r="L1690" s="32"/>
      <c r="M1690" s="33"/>
      <c r="N1690" s="55" t="str">
        <f t="shared" si="249"/>
        <v/>
      </c>
      <c r="O1690" s="34"/>
      <c r="P1690" s="35"/>
      <c r="Q1690" s="36"/>
      <c r="R1690" s="37"/>
      <c r="S1690" s="37"/>
      <c r="T1690" s="21">
        <f t="shared" si="242"/>
        <v>0</v>
      </c>
      <c r="U1690" s="22">
        <f t="shared" si="248"/>
        <v>0</v>
      </c>
      <c r="V1690" s="117"/>
      <c r="W1690" s="118"/>
      <c r="X1690" s="23">
        <f t="shared" si="243"/>
        <v>0</v>
      </c>
      <c r="Y1690" s="24" t="e">
        <f t="shared" si="244"/>
        <v>#DIV/0!</v>
      </c>
      <c r="Z1690" s="25" t="str">
        <f t="shared" si="245"/>
        <v/>
      </c>
      <c r="AA1690" s="25" t="str">
        <f t="shared" ca="1" si="246"/>
        <v/>
      </c>
      <c r="AB1690" s="52"/>
    </row>
    <row r="1691" spans="1:28" x14ac:dyDescent="0.25">
      <c r="A1691" s="12">
        <v>1685</v>
      </c>
      <c r="B1691" s="26"/>
      <c r="C1691" s="27"/>
      <c r="D1691" s="28"/>
      <c r="E1691" s="29"/>
      <c r="F1691" s="30"/>
      <c r="G1691" s="31"/>
      <c r="H1691" s="31"/>
      <c r="I1691" s="19">
        <f t="shared" si="241"/>
        <v>0</v>
      </c>
      <c r="J1691" s="20">
        <f t="shared" si="247"/>
        <v>0</v>
      </c>
      <c r="K1691" s="30"/>
      <c r="L1691" s="32"/>
      <c r="M1691" s="33"/>
      <c r="N1691" s="55" t="str">
        <f t="shared" si="249"/>
        <v/>
      </c>
      <c r="O1691" s="34"/>
      <c r="P1691" s="35"/>
      <c r="Q1691" s="36"/>
      <c r="R1691" s="37"/>
      <c r="S1691" s="37"/>
      <c r="T1691" s="21">
        <f t="shared" si="242"/>
        <v>0</v>
      </c>
      <c r="U1691" s="22">
        <f t="shared" si="248"/>
        <v>0</v>
      </c>
      <c r="V1691" s="117"/>
      <c r="W1691" s="118"/>
      <c r="X1691" s="23">
        <f t="shared" si="243"/>
        <v>0</v>
      </c>
      <c r="Y1691" s="24" t="e">
        <f t="shared" si="244"/>
        <v>#DIV/0!</v>
      </c>
      <c r="Z1691" s="25" t="str">
        <f t="shared" si="245"/>
        <v/>
      </c>
      <c r="AA1691" s="25" t="str">
        <f t="shared" ca="1" si="246"/>
        <v/>
      </c>
      <c r="AB1691" s="52"/>
    </row>
    <row r="1692" spans="1:28" x14ac:dyDescent="0.25">
      <c r="A1692" s="12">
        <v>1686</v>
      </c>
      <c r="B1692" s="26"/>
      <c r="C1692" s="27"/>
      <c r="D1692" s="28"/>
      <c r="E1692" s="29"/>
      <c r="F1692" s="30"/>
      <c r="G1692" s="31"/>
      <c r="H1692" s="31"/>
      <c r="I1692" s="19">
        <f t="shared" si="241"/>
        <v>0</v>
      </c>
      <c r="J1692" s="20">
        <f t="shared" si="247"/>
        <v>0</v>
      </c>
      <c r="K1692" s="30"/>
      <c r="L1692" s="32"/>
      <c r="M1692" s="33"/>
      <c r="N1692" s="55" t="str">
        <f t="shared" si="249"/>
        <v/>
      </c>
      <c r="O1692" s="34"/>
      <c r="P1692" s="35"/>
      <c r="Q1692" s="36"/>
      <c r="R1692" s="37"/>
      <c r="S1692" s="37"/>
      <c r="T1692" s="21">
        <f t="shared" si="242"/>
        <v>0</v>
      </c>
      <c r="U1692" s="22">
        <f t="shared" si="248"/>
        <v>0</v>
      </c>
      <c r="V1692" s="117"/>
      <c r="W1692" s="118"/>
      <c r="X1692" s="23">
        <f t="shared" si="243"/>
        <v>0</v>
      </c>
      <c r="Y1692" s="24" t="e">
        <f t="shared" si="244"/>
        <v>#DIV/0!</v>
      </c>
      <c r="Z1692" s="25" t="str">
        <f t="shared" si="245"/>
        <v/>
      </c>
      <c r="AA1692" s="25" t="str">
        <f t="shared" ca="1" si="246"/>
        <v/>
      </c>
      <c r="AB1692" s="52"/>
    </row>
    <row r="1693" spans="1:28" x14ac:dyDescent="0.25">
      <c r="A1693" s="12">
        <v>1687</v>
      </c>
      <c r="B1693" s="26"/>
      <c r="C1693" s="27"/>
      <c r="D1693" s="28"/>
      <c r="E1693" s="29"/>
      <c r="F1693" s="30"/>
      <c r="G1693" s="31"/>
      <c r="H1693" s="31"/>
      <c r="I1693" s="19">
        <f t="shared" si="241"/>
        <v>0</v>
      </c>
      <c r="J1693" s="20">
        <f t="shared" si="247"/>
        <v>0</v>
      </c>
      <c r="K1693" s="30"/>
      <c r="L1693" s="32"/>
      <c r="M1693" s="33"/>
      <c r="N1693" s="55" t="str">
        <f t="shared" si="249"/>
        <v/>
      </c>
      <c r="O1693" s="34"/>
      <c r="P1693" s="35"/>
      <c r="Q1693" s="36"/>
      <c r="R1693" s="37"/>
      <c r="S1693" s="37"/>
      <c r="T1693" s="21">
        <f t="shared" si="242"/>
        <v>0</v>
      </c>
      <c r="U1693" s="22">
        <f t="shared" si="248"/>
        <v>0</v>
      </c>
      <c r="V1693" s="117"/>
      <c r="W1693" s="118"/>
      <c r="X1693" s="23">
        <f t="shared" si="243"/>
        <v>0</v>
      </c>
      <c r="Y1693" s="24" t="e">
        <f t="shared" si="244"/>
        <v>#DIV/0!</v>
      </c>
      <c r="Z1693" s="25" t="str">
        <f t="shared" si="245"/>
        <v/>
      </c>
      <c r="AA1693" s="25" t="str">
        <f t="shared" ca="1" si="246"/>
        <v/>
      </c>
      <c r="AB1693" s="52"/>
    </row>
    <row r="1694" spans="1:28" x14ac:dyDescent="0.25">
      <c r="A1694" s="12">
        <v>1688</v>
      </c>
      <c r="B1694" s="26"/>
      <c r="C1694" s="27"/>
      <c r="D1694" s="28"/>
      <c r="E1694" s="29"/>
      <c r="F1694" s="30"/>
      <c r="G1694" s="31"/>
      <c r="H1694" s="31"/>
      <c r="I1694" s="19">
        <f t="shared" si="241"/>
        <v>0</v>
      </c>
      <c r="J1694" s="20">
        <f t="shared" si="247"/>
        <v>0</v>
      </c>
      <c r="K1694" s="30"/>
      <c r="L1694" s="32"/>
      <c r="M1694" s="33"/>
      <c r="N1694" s="55" t="str">
        <f t="shared" si="249"/>
        <v/>
      </c>
      <c r="O1694" s="34"/>
      <c r="P1694" s="35"/>
      <c r="Q1694" s="36"/>
      <c r="R1694" s="37"/>
      <c r="S1694" s="37"/>
      <c r="T1694" s="21">
        <f t="shared" si="242"/>
        <v>0</v>
      </c>
      <c r="U1694" s="22">
        <f t="shared" si="248"/>
        <v>0</v>
      </c>
      <c r="V1694" s="117"/>
      <c r="W1694" s="118"/>
      <c r="X1694" s="23">
        <f t="shared" si="243"/>
        <v>0</v>
      </c>
      <c r="Y1694" s="24" t="e">
        <f t="shared" si="244"/>
        <v>#DIV/0!</v>
      </c>
      <c r="Z1694" s="25" t="str">
        <f t="shared" si="245"/>
        <v/>
      </c>
      <c r="AA1694" s="25" t="str">
        <f t="shared" ca="1" si="246"/>
        <v/>
      </c>
      <c r="AB1694" s="52"/>
    </row>
    <row r="1695" spans="1:28" x14ac:dyDescent="0.25">
      <c r="A1695" s="12">
        <v>1689</v>
      </c>
      <c r="B1695" s="26"/>
      <c r="C1695" s="27"/>
      <c r="D1695" s="28"/>
      <c r="E1695" s="29"/>
      <c r="F1695" s="30"/>
      <c r="G1695" s="31"/>
      <c r="H1695" s="31"/>
      <c r="I1695" s="19">
        <f t="shared" si="241"/>
        <v>0</v>
      </c>
      <c r="J1695" s="20">
        <f t="shared" si="247"/>
        <v>0</v>
      </c>
      <c r="K1695" s="30"/>
      <c r="L1695" s="32"/>
      <c r="M1695" s="33"/>
      <c r="N1695" s="55" t="str">
        <f t="shared" si="249"/>
        <v/>
      </c>
      <c r="O1695" s="34"/>
      <c r="P1695" s="35"/>
      <c r="Q1695" s="36"/>
      <c r="R1695" s="37"/>
      <c r="S1695" s="37"/>
      <c r="T1695" s="21">
        <f t="shared" si="242"/>
        <v>0</v>
      </c>
      <c r="U1695" s="22">
        <f t="shared" si="248"/>
        <v>0</v>
      </c>
      <c r="V1695" s="117"/>
      <c r="W1695" s="118"/>
      <c r="X1695" s="23">
        <f t="shared" si="243"/>
        <v>0</v>
      </c>
      <c r="Y1695" s="24" t="e">
        <f t="shared" si="244"/>
        <v>#DIV/0!</v>
      </c>
      <c r="Z1695" s="25" t="str">
        <f t="shared" si="245"/>
        <v/>
      </c>
      <c r="AA1695" s="25" t="str">
        <f t="shared" ca="1" si="246"/>
        <v/>
      </c>
      <c r="AB1695" s="52"/>
    </row>
    <row r="1696" spans="1:28" x14ac:dyDescent="0.25">
      <c r="A1696" s="12">
        <v>1690</v>
      </c>
      <c r="B1696" s="26"/>
      <c r="C1696" s="27"/>
      <c r="D1696" s="28"/>
      <c r="E1696" s="29"/>
      <c r="F1696" s="30"/>
      <c r="G1696" s="31"/>
      <c r="H1696" s="31"/>
      <c r="I1696" s="19">
        <f t="shared" si="241"/>
        <v>0</v>
      </c>
      <c r="J1696" s="20">
        <f t="shared" si="247"/>
        <v>0</v>
      </c>
      <c r="K1696" s="30"/>
      <c r="L1696" s="32"/>
      <c r="M1696" s="33"/>
      <c r="N1696" s="55" t="str">
        <f t="shared" si="249"/>
        <v/>
      </c>
      <c r="O1696" s="34"/>
      <c r="P1696" s="35"/>
      <c r="Q1696" s="36"/>
      <c r="R1696" s="37"/>
      <c r="S1696" s="37"/>
      <c r="T1696" s="21">
        <f t="shared" si="242"/>
        <v>0</v>
      </c>
      <c r="U1696" s="22">
        <f t="shared" si="248"/>
        <v>0</v>
      </c>
      <c r="V1696" s="117"/>
      <c r="W1696" s="118"/>
      <c r="X1696" s="23">
        <f t="shared" si="243"/>
        <v>0</v>
      </c>
      <c r="Y1696" s="24" t="e">
        <f t="shared" si="244"/>
        <v>#DIV/0!</v>
      </c>
      <c r="Z1696" s="25" t="str">
        <f t="shared" si="245"/>
        <v/>
      </c>
      <c r="AA1696" s="25" t="str">
        <f t="shared" ca="1" si="246"/>
        <v/>
      </c>
      <c r="AB1696" s="52"/>
    </row>
    <row r="1697" spans="1:28" x14ac:dyDescent="0.25">
      <c r="A1697" s="12">
        <v>1691</v>
      </c>
      <c r="B1697" s="26"/>
      <c r="C1697" s="27"/>
      <c r="D1697" s="28"/>
      <c r="E1697" s="29"/>
      <c r="F1697" s="30"/>
      <c r="G1697" s="31"/>
      <c r="H1697" s="31"/>
      <c r="I1697" s="19">
        <f t="shared" si="241"/>
        <v>0</v>
      </c>
      <c r="J1697" s="20">
        <f t="shared" si="247"/>
        <v>0</v>
      </c>
      <c r="K1697" s="30"/>
      <c r="L1697" s="32"/>
      <c r="M1697" s="33"/>
      <c r="N1697" s="55" t="str">
        <f t="shared" si="249"/>
        <v/>
      </c>
      <c r="O1697" s="34"/>
      <c r="P1697" s="35"/>
      <c r="Q1697" s="36"/>
      <c r="R1697" s="37"/>
      <c r="S1697" s="37"/>
      <c r="T1697" s="21">
        <f t="shared" si="242"/>
        <v>0</v>
      </c>
      <c r="U1697" s="22">
        <f t="shared" si="248"/>
        <v>0</v>
      </c>
      <c r="V1697" s="117"/>
      <c r="W1697" s="118"/>
      <c r="X1697" s="23">
        <f t="shared" si="243"/>
        <v>0</v>
      </c>
      <c r="Y1697" s="24" t="e">
        <f t="shared" si="244"/>
        <v>#DIV/0!</v>
      </c>
      <c r="Z1697" s="25" t="str">
        <f t="shared" si="245"/>
        <v/>
      </c>
      <c r="AA1697" s="25" t="str">
        <f t="shared" ca="1" si="246"/>
        <v/>
      </c>
      <c r="AB1697" s="52"/>
    </row>
    <row r="1698" spans="1:28" x14ac:dyDescent="0.25">
      <c r="A1698" s="12">
        <v>1692</v>
      </c>
      <c r="B1698" s="26"/>
      <c r="C1698" s="27"/>
      <c r="D1698" s="28"/>
      <c r="E1698" s="29"/>
      <c r="F1698" s="30"/>
      <c r="G1698" s="31"/>
      <c r="H1698" s="31"/>
      <c r="I1698" s="19">
        <f t="shared" si="241"/>
        <v>0</v>
      </c>
      <c r="J1698" s="20">
        <f t="shared" si="247"/>
        <v>0</v>
      </c>
      <c r="K1698" s="30"/>
      <c r="L1698" s="32"/>
      <c r="M1698" s="33"/>
      <c r="N1698" s="55" t="str">
        <f t="shared" si="249"/>
        <v/>
      </c>
      <c r="O1698" s="34"/>
      <c r="P1698" s="35"/>
      <c r="Q1698" s="36"/>
      <c r="R1698" s="37"/>
      <c r="S1698" s="37"/>
      <c r="T1698" s="21">
        <f t="shared" si="242"/>
        <v>0</v>
      </c>
      <c r="U1698" s="22">
        <f t="shared" si="248"/>
        <v>0</v>
      </c>
      <c r="V1698" s="117"/>
      <c r="W1698" s="118"/>
      <c r="X1698" s="23">
        <f t="shared" si="243"/>
        <v>0</v>
      </c>
      <c r="Y1698" s="24" t="e">
        <f t="shared" si="244"/>
        <v>#DIV/0!</v>
      </c>
      <c r="Z1698" s="25" t="str">
        <f t="shared" si="245"/>
        <v/>
      </c>
      <c r="AA1698" s="25" t="str">
        <f t="shared" ca="1" si="246"/>
        <v/>
      </c>
      <c r="AB1698" s="52"/>
    </row>
    <row r="1699" spans="1:28" x14ac:dyDescent="0.25">
      <c r="A1699" s="12">
        <v>1693</v>
      </c>
      <c r="B1699" s="26"/>
      <c r="C1699" s="27"/>
      <c r="D1699" s="28"/>
      <c r="E1699" s="29"/>
      <c r="F1699" s="30"/>
      <c r="G1699" s="31"/>
      <c r="H1699" s="31"/>
      <c r="I1699" s="19">
        <f t="shared" si="241"/>
        <v>0</v>
      </c>
      <c r="J1699" s="20">
        <f t="shared" si="247"/>
        <v>0</v>
      </c>
      <c r="K1699" s="30"/>
      <c r="L1699" s="32"/>
      <c r="M1699" s="33"/>
      <c r="N1699" s="55" t="str">
        <f t="shared" si="249"/>
        <v/>
      </c>
      <c r="O1699" s="34"/>
      <c r="P1699" s="35"/>
      <c r="Q1699" s="36"/>
      <c r="R1699" s="37"/>
      <c r="S1699" s="37"/>
      <c r="T1699" s="21">
        <f t="shared" si="242"/>
        <v>0</v>
      </c>
      <c r="U1699" s="22">
        <f t="shared" si="248"/>
        <v>0</v>
      </c>
      <c r="V1699" s="117"/>
      <c r="W1699" s="118"/>
      <c r="X1699" s="23">
        <f t="shared" si="243"/>
        <v>0</v>
      </c>
      <c r="Y1699" s="24" t="e">
        <f t="shared" si="244"/>
        <v>#DIV/0!</v>
      </c>
      <c r="Z1699" s="25" t="str">
        <f t="shared" si="245"/>
        <v/>
      </c>
      <c r="AA1699" s="25" t="str">
        <f t="shared" ca="1" si="246"/>
        <v/>
      </c>
      <c r="AB1699" s="52"/>
    </row>
    <row r="1700" spans="1:28" x14ac:dyDescent="0.25">
      <c r="A1700" s="12">
        <v>1694</v>
      </c>
      <c r="B1700" s="26"/>
      <c r="C1700" s="27"/>
      <c r="D1700" s="28"/>
      <c r="E1700" s="29"/>
      <c r="F1700" s="30"/>
      <c r="G1700" s="31"/>
      <c r="H1700" s="31"/>
      <c r="I1700" s="19">
        <f t="shared" si="241"/>
        <v>0</v>
      </c>
      <c r="J1700" s="20">
        <f t="shared" si="247"/>
        <v>0</v>
      </c>
      <c r="K1700" s="30"/>
      <c r="L1700" s="32"/>
      <c r="M1700" s="33"/>
      <c r="N1700" s="55" t="str">
        <f t="shared" si="249"/>
        <v/>
      </c>
      <c r="O1700" s="34"/>
      <c r="P1700" s="35"/>
      <c r="Q1700" s="36"/>
      <c r="R1700" s="37"/>
      <c r="S1700" s="37"/>
      <c r="T1700" s="21">
        <f t="shared" si="242"/>
        <v>0</v>
      </c>
      <c r="U1700" s="22">
        <f t="shared" si="248"/>
        <v>0</v>
      </c>
      <c r="V1700" s="117"/>
      <c r="W1700" s="118"/>
      <c r="X1700" s="23">
        <f t="shared" si="243"/>
        <v>0</v>
      </c>
      <c r="Y1700" s="24" t="e">
        <f t="shared" si="244"/>
        <v>#DIV/0!</v>
      </c>
      <c r="Z1700" s="25" t="str">
        <f t="shared" si="245"/>
        <v/>
      </c>
      <c r="AA1700" s="25" t="str">
        <f t="shared" ca="1" si="246"/>
        <v/>
      </c>
      <c r="AB1700" s="52"/>
    </row>
    <row r="1701" spans="1:28" x14ac:dyDescent="0.25">
      <c r="A1701" s="12">
        <v>1695</v>
      </c>
      <c r="B1701" s="26"/>
      <c r="C1701" s="27"/>
      <c r="D1701" s="28"/>
      <c r="E1701" s="29"/>
      <c r="F1701" s="30"/>
      <c r="G1701" s="31"/>
      <c r="H1701" s="31"/>
      <c r="I1701" s="19">
        <f t="shared" si="241"/>
        <v>0</v>
      </c>
      <c r="J1701" s="20">
        <f t="shared" si="247"/>
        <v>0</v>
      </c>
      <c r="K1701" s="30"/>
      <c r="L1701" s="32"/>
      <c r="M1701" s="33"/>
      <c r="N1701" s="55" t="str">
        <f t="shared" si="249"/>
        <v/>
      </c>
      <c r="O1701" s="34"/>
      <c r="P1701" s="35"/>
      <c r="Q1701" s="36"/>
      <c r="R1701" s="37"/>
      <c r="S1701" s="37"/>
      <c r="T1701" s="21">
        <f t="shared" si="242"/>
        <v>0</v>
      </c>
      <c r="U1701" s="22">
        <f t="shared" si="248"/>
        <v>0</v>
      </c>
      <c r="V1701" s="117"/>
      <c r="W1701" s="118"/>
      <c r="X1701" s="23">
        <f t="shared" si="243"/>
        <v>0</v>
      </c>
      <c r="Y1701" s="24" t="e">
        <f t="shared" si="244"/>
        <v>#DIV/0!</v>
      </c>
      <c r="Z1701" s="25" t="str">
        <f t="shared" si="245"/>
        <v/>
      </c>
      <c r="AA1701" s="25" t="str">
        <f t="shared" ca="1" si="246"/>
        <v/>
      </c>
      <c r="AB1701" s="52"/>
    </row>
    <row r="1702" spans="1:28" x14ac:dyDescent="0.25">
      <c r="A1702" s="12">
        <v>1696</v>
      </c>
      <c r="B1702" s="26"/>
      <c r="C1702" s="27"/>
      <c r="D1702" s="28"/>
      <c r="E1702" s="29"/>
      <c r="F1702" s="30"/>
      <c r="G1702" s="31"/>
      <c r="H1702" s="31"/>
      <c r="I1702" s="19">
        <f t="shared" si="241"/>
        <v>0</v>
      </c>
      <c r="J1702" s="20">
        <f t="shared" si="247"/>
        <v>0</v>
      </c>
      <c r="K1702" s="30"/>
      <c r="L1702" s="32"/>
      <c r="M1702" s="33"/>
      <c r="N1702" s="55" t="str">
        <f t="shared" si="249"/>
        <v/>
      </c>
      <c r="O1702" s="34"/>
      <c r="P1702" s="35"/>
      <c r="Q1702" s="36"/>
      <c r="R1702" s="37"/>
      <c r="S1702" s="37"/>
      <c r="T1702" s="21">
        <f t="shared" si="242"/>
        <v>0</v>
      </c>
      <c r="U1702" s="22">
        <f t="shared" si="248"/>
        <v>0</v>
      </c>
      <c r="V1702" s="117"/>
      <c r="W1702" s="118"/>
      <c r="X1702" s="23">
        <f t="shared" si="243"/>
        <v>0</v>
      </c>
      <c r="Y1702" s="24" t="e">
        <f t="shared" si="244"/>
        <v>#DIV/0!</v>
      </c>
      <c r="Z1702" s="25" t="str">
        <f t="shared" si="245"/>
        <v/>
      </c>
      <c r="AA1702" s="25" t="str">
        <f t="shared" ca="1" si="246"/>
        <v/>
      </c>
      <c r="AB1702" s="52"/>
    </row>
    <row r="1703" spans="1:28" x14ac:dyDescent="0.25">
      <c r="A1703" s="12">
        <v>1697</v>
      </c>
      <c r="B1703" s="26"/>
      <c r="C1703" s="27"/>
      <c r="D1703" s="28"/>
      <c r="E1703" s="29"/>
      <c r="F1703" s="30"/>
      <c r="G1703" s="31"/>
      <c r="H1703" s="31"/>
      <c r="I1703" s="19">
        <f t="shared" si="241"/>
        <v>0</v>
      </c>
      <c r="J1703" s="20">
        <f t="shared" si="247"/>
        <v>0</v>
      </c>
      <c r="K1703" s="30"/>
      <c r="L1703" s="32"/>
      <c r="M1703" s="33"/>
      <c r="N1703" s="55" t="str">
        <f t="shared" si="249"/>
        <v/>
      </c>
      <c r="O1703" s="34"/>
      <c r="P1703" s="35"/>
      <c r="Q1703" s="36"/>
      <c r="R1703" s="37"/>
      <c r="S1703" s="37"/>
      <c r="T1703" s="21">
        <f t="shared" si="242"/>
        <v>0</v>
      </c>
      <c r="U1703" s="22">
        <f t="shared" si="248"/>
        <v>0</v>
      </c>
      <c r="V1703" s="117"/>
      <c r="W1703" s="118"/>
      <c r="X1703" s="23">
        <f t="shared" si="243"/>
        <v>0</v>
      </c>
      <c r="Y1703" s="24" t="e">
        <f t="shared" si="244"/>
        <v>#DIV/0!</v>
      </c>
      <c r="Z1703" s="25" t="str">
        <f t="shared" si="245"/>
        <v/>
      </c>
      <c r="AA1703" s="25" t="str">
        <f t="shared" ca="1" si="246"/>
        <v/>
      </c>
      <c r="AB1703" s="52"/>
    </row>
    <row r="1704" spans="1:28" x14ac:dyDescent="0.25">
      <c r="A1704" s="12">
        <v>1698</v>
      </c>
      <c r="B1704" s="26"/>
      <c r="C1704" s="27"/>
      <c r="D1704" s="28"/>
      <c r="E1704" s="29"/>
      <c r="F1704" s="30"/>
      <c r="G1704" s="31"/>
      <c r="H1704" s="31"/>
      <c r="I1704" s="19">
        <f t="shared" si="241"/>
        <v>0</v>
      </c>
      <c r="J1704" s="20">
        <f t="shared" si="247"/>
        <v>0</v>
      </c>
      <c r="K1704" s="30"/>
      <c r="L1704" s="32"/>
      <c r="M1704" s="33"/>
      <c r="N1704" s="55" t="str">
        <f t="shared" si="249"/>
        <v/>
      </c>
      <c r="O1704" s="34"/>
      <c r="P1704" s="35"/>
      <c r="Q1704" s="36"/>
      <c r="R1704" s="37"/>
      <c r="S1704" s="37"/>
      <c r="T1704" s="21">
        <f t="shared" si="242"/>
        <v>0</v>
      </c>
      <c r="U1704" s="22">
        <f t="shared" si="248"/>
        <v>0</v>
      </c>
      <c r="V1704" s="117"/>
      <c r="W1704" s="118"/>
      <c r="X1704" s="23">
        <f t="shared" si="243"/>
        <v>0</v>
      </c>
      <c r="Y1704" s="24" t="e">
        <f t="shared" si="244"/>
        <v>#DIV/0!</v>
      </c>
      <c r="Z1704" s="25" t="str">
        <f t="shared" si="245"/>
        <v/>
      </c>
      <c r="AA1704" s="25" t="str">
        <f t="shared" ca="1" si="246"/>
        <v/>
      </c>
      <c r="AB1704" s="52"/>
    </row>
    <row r="1705" spans="1:28" x14ac:dyDescent="0.25">
      <c r="A1705" s="12">
        <v>1699</v>
      </c>
      <c r="B1705" s="26"/>
      <c r="C1705" s="27"/>
      <c r="D1705" s="28"/>
      <c r="E1705" s="29"/>
      <c r="F1705" s="30"/>
      <c r="G1705" s="31"/>
      <c r="H1705" s="31"/>
      <c r="I1705" s="19">
        <f t="shared" si="241"/>
        <v>0</v>
      </c>
      <c r="J1705" s="20">
        <f t="shared" si="247"/>
        <v>0</v>
      </c>
      <c r="K1705" s="30"/>
      <c r="L1705" s="32"/>
      <c r="M1705" s="33"/>
      <c r="N1705" s="55" t="str">
        <f t="shared" si="249"/>
        <v/>
      </c>
      <c r="O1705" s="34"/>
      <c r="P1705" s="35"/>
      <c r="Q1705" s="36"/>
      <c r="R1705" s="37"/>
      <c r="S1705" s="37"/>
      <c r="T1705" s="21">
        <f t="shared" si="242"/>
        <v>0</v>
      </c>
      <c r="U1705" s="22">
        <f t="shared" si="248"/>
        <v>0</v>
      </c>
      <c r="V1705" s="117"/>
      <c r="W1705" s="118"/>
      <c r="X1705" s="23">
        <f t="shared" si="243"/>
        <v>0</v>
      </c>
      <c r="Y1705" s="24" t="e">
        <f t="shared" si="244"/>
        <v>#DIV/0!</v>
      </c>
      <c r="Z1705" s="25" t="str">
        <f t="shared" si="245"/>
        <v/>
      </c>
      <c r="AA1705" s="25" t="str">
        <f t="shared" ca="1" si="246"/>
        <v/>
      </c>
      <c r="AB1705" s="52"/>
    </row>
    <row r="1706" spans="1:28" s="75" customFormat="1" x14ac:dyDescent="0.25">
      <c r="A1706" s="12">
        <v>1700</v>
      </c>
      <c r="B1706" s="26"/>
      <c r="C1706" s="27"/>
      <c r="D1706" s="28"/>
      <c r="E1706" s="29"/>
      <c r="F1706" s="30"/>
      <c r="G1706" s="31"/>
      <c r="H1706" s="31"/>
      <c r="I1706" s="19">
        <f t="shared" si="241"/>
        <v>0</v>
      </c>
      <c r="J1706" s="20">
        <f t="shared" si="247"/>
        <v>0</v>
      </c>
      <c r="K1706" s="30"/>
      <c r="L1706" s="32"/>
      <c r="M1706" s="33"/>
      <c r="N1706" s="55" t="str">
        <f t="shared" si="249"/>
        <v/>
      </c>
      <c r="O1706" s="34"/>
      <c r="P1706" s="35"/>
      <c r="Q1706" s="36"/>
      <c r="R1706" s="37"/>
      <c r="S1706" s="37"/>
      <c r="T1706" s="21">
        <f t="shared" si="242"/>
        <v>0</v>
      </c>
      <c r="U1706" s="22">
        <f t="shared" si="248"/>
        <v>0</v>
      </c>
      <c r="V1706" s="117"/>
      <c r="W1706" s="118"/>
      <c r="X1706" s="23">
        <f t="shared" si="243"/>
        <v>0</v>
      </c>
      <c r="Y1706" s="24" t="e">
        <f t="shared" si="244"/>
        <v>#DIV/0!</v>
      </c>
      <c r="Z1706" s="25" t="str">
        <f t="shared" si="245"/>
        <v/>
      </c>
      <c r="AA1706" s="25" t="str">
        <f t="shared" ca="1" si="246"/>
        <v/>
      </c>
      <c r="AB1706" s="52"/>
    </row>
    <row r="1707" spans="1:28" s="75" customFormat="1" x14ac:dyDescent="0.25">
      <c r="A1707" s="12">
        <v>1701</v>
      </c>
      <c r="B1707" s="26"/>
      <c r="C1707" s="27"/>
      <c r="D1707" s="28"/>
      <c r="E1707" s="29"/>
      <c r="F1707" s="30"/>
      <c r="G1707" s="31"/>
      <c r="H1707" s="31"/>
      <c r="I1707" s="19">
        <f t="shared" si="241"/>
        <v>0</v>
      </c>
      <c r="J1707" s="20">
        <f t="shared" si="247"/>
        <v>0</v>
      </c>
      <c r="K1707" s="30"/>
      <c r="L1707" s="32"/>
      <c r="M1707" s="33"/>
      <c r="N1707" s="55" t="str">
        <f t="shared" si="249"/>
        <v/>
      </c>
      <c r="O1707" s="34"/>
      <c r="P1707" s="35"/>
      <c r="Q1707" s="36"/>
      <c r="R1707" s="37"/>
      <c r="S1707" s="37"/>
      <c r="T1707" s="21">
        <f t="shared" si="242"/>
        <v>0</v>
      </c>
      <c r="U1707" s="22">
        <f t="shared" si="248"/>
        <v>0</v>
      </c>
      <c r="V1707" s="117"/>
      <c r="W1707" s="118"/>
      <c r="X1707" s="23">
        <f t="shared" si="243"/>
        <v>0</v>
      </c>
      <c r="Y1707" s="24" t="e">
        <f t="shared" si="244"/>
        <v>#DIV/0!</v>
      </c>
      <c r="Z1707" s="25" t="str">
        <f t="shared" si="245"/>
        <v/>
      </c>
      <c r="AA1707" s="25" t="str">
        <f t="shared" ca="1" si="246"/>
        <v/>
      </c>
      <c r="AB1707" s="52"/>
    </row>
    <row r="1708" spans="1:28" s="75" customFormat="1" x14ac:dyDescent="0.25">
      <c r="A1708" s="12">
        <v>1702</v>
      </c>
      <c r="B1708" s="26"/>
      <c r="C1708" s="27"/>
      <c r="D1708" s="28"/>
      <c r="E1708" s="29"/>
      <c r="F1708" s="30"/>
      <c r="G1708" s="31"/>
      <c r="H1708" s="31"/>
      <c r="I1708" s="19">
        <f t="shared" si="241"/>
        <v>0</v>
      </c>
      <c r="J1708" s="20">
        <f t="shared" si="247"/>
        <v>0</v>
      </c>
      <c r="K1708" s="30"/>
      <c r="L1708" s="32"/>
      <c r="M1708" s="33"/>
      <c r="N1708" s="55" t="str">
        <f t="shared" si="249"/>
        <v/>
      </c>
      <c r="O1708" s="34"/>
      <c r="P1708" s="35"/>
      <c r="Q1708" s="36"/>
      <c r="R1708" s="37"/>
      <c r="S1708" s="37"/>
      <c r="T1708" s="21">
        <f t="shared" si="242"/>
        <v>0</v>
      </c>
      <c r="U1708" s="22">
        <f t="shared" si="248"/>
        <v>0</v>
      </c>
      <c r="V1708" s="117"/>
      <c r="W1708" s="118"/>
      <c r="X1708" s="23">
        <f t="shared" si="243"/>
        <v>0</v>
      </c>
      <c r="Y1708" s="24" t="e">
        <f t="shared" si="244"/>
        <v>#DIV/0!</v>
      </c>
      <c r="Z1708" s="25" t="str">
        <f t="shared" si="245"/>
        <v/>
      </c>
      <c r="AA1708" s="25" t="str">
        <f t="shared" ca="1" si="246"/>
        <v/>
      </c>
      <c r="AB1708" s="52"/>
    </row>
    <row r="1709" spans="1:28" s="75" customFormat="1" x14ac:dyDescent="0.25">
      <c r="A1709" s="12">
        <v>1703</v>
      </c>
      <c r="B1709" s="26"/>
      <c r="C1709" s="27"/>
      <c r="D1709" s="28"/>
      <c r="E1709" s="29"/>
      <c r="F1709" s="30"/>
      <c r="G1709" s="31"/>
      <c r="H1709" s="31"/>
      <c r="I1709" s="19">
        <f t="shared" si="241"/>
        <v>0</v>
      </c>
      <c r="J1709" s="20">
        <f t="shared" si="247"/>
        <v>0</v>
      </c>
      <c r="K1709" s="30"/>
      <c r="L1709" s="32"/>
      <c r="M1709" s="33"/>
      <c r="N1709" s="55" t="str">
        <f t="shared" si="249"/>
        <v/>
      </c>
      <c r="O1709" s="34"/>
      <c r="P1709" s="35"/>
      <c r="Q1709" s="36"/>
      <c r="R1709" s="37"/>
      <c r="S1709" s="37"/>
      <c r="T1709" s="21">
        <f t="shared" si="242"/>
        <v>0</v>
      </c>
      <c r="U1709" s="22">
        <f t="shared" si="248"/>
        <v>0</v>
      </c>
      <c r="V1709" s="117"/>
      <c r="W1709" s="118"/>
      <c r="X1709" s="23">
        <f t="shared" si="243"/>
        <v>0</v>
      </c>
      <c r="Y1709" s="24" t="e">
        <f t="shared" si="244"/>
        <v>#DIV/0!</v>
      </c>
      <c r="Z1709" s="25" t="str">
        <f t="shared" si="245"/>
        <v/>
      </c>
      <c r="AA1709" s="25" t="str">
        <f t="shared" ca="1" si="246"/>
        <v/>
      </c>
      <c r="AB1709" s="52"/>
    </row>
    <row r="1710" spans="1:28" s="75" customFormat="1" x14ac:dyDescent="0.25">
      <c r="A1710" s="12">
        <v>1704</v>
      </c>
      <c r="B1710" s="26"/>
      <c r="C1710" s="27"/>
      <c r="D1710" s="28"/>
      <c r="E1710" s="29"/>
      <c r="F1710" s="30"/>
      <c r="G1710" s="31"/>
      <c r="H1710" s="31"/>
      <c r="I1710" s="19">
        <f t="shared" si="241"/>
        <v>0</v>
      </c>
      <c r="J1710" s="20">
        <f t="shared" si="247"/>
        <v>0</v>
      </c>
      <c r="K1710" s="30"/>
      <c r="L1710" s="32"/>
      <c r="M1710" s="33"/>
      <c r="N1710" s="55" t="str">
        <f t="shared" si="249"/>
        <v/>
      </c>
      <c r="O1710" s="34"/>
      <c r="P1710" s="35"/>
      <c r="Q1710" s="36"/>
      <c r="R1710" s="37"/>
      <c r="S1710" s="37"/>
      <c r="T1710" s="21">
        <f t="shared" si="242"/>
        <v>0</v>
      </c>
      <c r="U1710" s="22">
        <f t="shared" si="248"/>
        <v>0</v>
      </c>
      <c r="V1710" s="117"/>
      <c r="W1710" s="118"/>
      <c r="X1710" s="23">
        <f t="shared" si="243"/>
        <v>0</v>
      </c>
      <c r="Y1710" s="24" t="e">
        <f t="shared" si="244"/>
        <v>#DIV/0!</v>
      </c>
      <c r="Z1710" s="25" t="str">
        <f t="shared" si="245"/>
        <v/>
      </c>
      <c r="AA1710" s="25" t="str">
        <f t="shared" ca="1" si="246"/>
        <v/>
      </c>
      <c r="AB1710" s="52"/>
    </row>
    <row r="1711" spans="1:28" s="75" customFormat="1" x14ac:dyDescent="0.25">
      <c r="A1711" s="12">
        <v>1705</v>
      </c>
      <c r="B1711" s="26"/>
      <c r="C1711" s="27"/>
      <c r="D1711" s="28"/>
      <c r="E1711" s="29"/>
      <c r="F1711" s="30"/>
      <c r="G1711" s="31"/>
      <c r="H1711" s="31"/>
      <c r="I1711" s="19">
        <f t="shared" si="241"/>
        <v>0</v>
      </c>
      <c r="J1711" s="20">
        <f t="shared" si="247"/>
        <v>0</v>
      </c>
      <c r="K1711" s="30"/>
      <c r="L1711" s="32"/>
      <c r="M1711" s="33"/>
      <c r="N1711" s="55" t="str">
        <f t="shared" si="249"/>
        <v/>
      </c>
      <c r="O1711" s="34"/>
      <c r="P1711" s="35"/>
      <c r="Q1711" s="36"/>
      <c r="R1711" s="37"/>
      <c r="S1711" s="37"/>
      <c r="T1711" s="21">
        <f t="shared" si="242"/>
        <v>0</v>
      </c>
      <c r="U1711" s="22">
        <f t="shared" si="248"/>
        <v>0</v>
      </c>
      <c r="V1711" s="117"/>
      <c r="W1711" s="118"/>
      <c r="X1711" s="23">
        <f t="shared" si="243"/>
        <v>0</v>
      </c>
      <c r="Y1711" s="24" t="e">
        <f t="shared" si="244"/>
        <v>#DIV/0!</v>
      </c>
      <c r="Z1711" s="25" t="str">
        <f t="shared" si="245"/>
        <v/>
      </c>
      <c r="AA1711" s="25" t="str">
        <f t="shared" ca="1" si="246"/>
        <v/>
      </c>
      <c r="AB1711" s="52"/>
    </row>
    <row r="1712" spans="1:28" s="75" customFormat="1" x14ac:dyDescent="0.25">
      <c r="A1712" s="12">
        <v>1706</v>
      </c>
      <c r="B1712" s="26"/>
      <c r="C1712" s="27"/>
      <c r="D1712" s="28"/>
      <c r="E1712" s="29"/>
      <c r="F1712" s="30"/>
      <c r="G1712" s="31"/>
      <c r="H1712" s="31"/>
      <c r="I1712" s="19">
        <f t="shared" si="241"/>
        <v>0</v>
      </c>
      <c r="J1712" s="20">
        <f t="shared" si="247"/>
        <v>0</v>
      </c>
      <c r="K1712" s="30"/>
      <c r="L1712" s="32"/>
      <c r="M1712" s="33"/>
      <c r="N1712" s="55" t="str">
        <f t="shared" si="249"/>
        <v/>
      </c>
      <c r="O1712" s="34"/>
      <c r="P1712" s="35"/>
      <c r="Q1712" s="36"/>
      <c r="R1712" s="37"/>
      <c r="S1712" s="37"/>
      <c r="T1712" s="21">
        <f t="shared" si="242"/>
        <v>0</v>
      </c>
      <c r="U1712" s="22">
        <f t="shared" si="248"/>
        <v>0</v>
      </c>
      <c r="V1712" s="117"/>
      <c r="W1712" s="118"/>
      <c r="X1712" s="23">
        <f t="shared" si="243"/>
        <v>0</v>
      </c>
      <c r="Y1712" s="24" t="e">
        <f t="shared" si="244"/>
        <v>#DIV/0!</v>
      </c>
      <c r="Z1712" s="25" t="str">
        <f t="shared" si="245"/>
        <v/>
      </c>
      <c r="AA1712" s="25" t="str">
        <f t="shared" ca="1" si="246"/>
        <v/>
      </c>
      <c r="AB1712" s="52"/>
    </row>
    <row r="1713" spans="1:28" s="75" customFormat="1" x14ac:dyDescent="0.25">
      <c r="A1713" s="12">
        <v>1707</v>
      </c>
      <c r="B1713" s="26"/>
      <c r="C1713" s="27"/>
      <c r="D1713" s="28"/>
      <c r="E1713" s="29"/>
      <c r="F1713" s="30"/>
      <c r="G1713" s="31"/>
      <c r="H1713" s="31"/>
      <c r="I1713" s="19">
        <f t="shared" si="241"/>
        <v>0</v>
      </c>
      <c r="J1713" s="20">
        <f t="shared" si="247"/>
        <v>0</v>
      </c>
      <c r="K1713" s="30"/>
      <c r="L1713" s="32"/>
      <c r="M1713" s="33"/>
      <c r="N1713" s="55" t="str">
        <f t="shared" si="249"/>
        <v/>
      </c>
      <c r="O1713" s="34"/>
      <c r="P1713" s="35"/>
      <c r="Q1713" s="36"/>
      <c r="R1713" s="37"/>
      <c r="S1713" s="37"/>
      <c r="T1713" s="21">
        <f t="shared" si="242"/>
        <v>0</v>
      </c>
      <c r="U1713" s="22">
        <f t="shared" si="248"/>
        <v>0</v>
      </c>
      <c r="V1713" s="117"/>
      <c r="W1713" s="118"/>
      <c r="X1713" s="23">
        <f t="shared" si="243"/>
        <v>0</v>
      </c>
      <c r="Y1713" s="24" t="e">
        <f t="shared" si="244"/>
        <v>#DIV/0!</v>
      </c>
      <c r="Z1713" s="25" t="str">
        <f t="shared" si="245"/>
        <v/>
      </c>
      <c r="AA1713" s="25" t="str">
        <f t="shared" ca="1" si="246"/>
        <v/>
      </c>
      <c r="AB1713" s="52"/>
    </row>
    <row r="1714" spans="1:28" s="75" customFormat="1" x14ac:dyDescent="0.25">
      <c r="A1714" s="12">
        <v>1708</v>
      </c>
      <c r="B1714" s="26"/>
      <c r="C1714" s="27"/>
      <c r="D1714" s="28"/>
      <c r="E1714" s="29"/>
      <c r="F1714" s="30"/>
      <c r="G1714" s="31"/>
      <c r="H1714" s="31"/>
      <c r="I1714" s="19">
        <f t="shared" si="241"/>
        <v>0</v>
      </c>
      <c r="J1714" s="20">
        <f t="shared" si="247"/>
        <v>0</v>
      </c>
      <c r="K1714" s="30"/>
      <c r="L1714" s="32"/>
      <c r="M1714" s="33"/>
      <c r="N1714" s="55" t="str">
        <f t="shared" si="249"/>
        <v/>
      </c>
      <c r="O1714" s="34"/>
      <c r="P1714" s="35"/>
      <c r="Q1714" s="36"/>
      <c r="R1714" s="37"/>
      <c r="S1714" s="37"/>
      <c r="T1714" s="21">
        <f t="shared" si="242"/>
        <v>0</v>
      </c>
      <c r="U1714" s="22">
        <f t="shared" si="248"/>
        <v>0</v>
      </c>
      <c r="V1714" s="117"/>
      <c r="W1714" s="118"/>
      <c r="X1714" s="23">
        <f t="shared" si="243"/>
        <v>0</v>
      </c>
      <c r="Y1714" s="24" t="e">
        <f t="shared" si="244"/>
        <v>#DIV/0!</v>
      </c>
      <c r="Z1714" s="25" t="str">
        <f t="shared" si="245"/>
        <v/>
      </c>
      <c r="AA1714" s="25" t="str">
        <f t="shared" ca="1" si="246"/>
        <v/>
      </c>
      <c r="AB1714" s="52"/>
    </row>
    <row r="1715" spans="1:28" s="75" customFormat="1" x14ac:dyDescent="0.25">
      <c r="A1715" s="12">
        <v>1709</v>
      </c>
      <c r="B1715" s="26"/>
      <c r="C1715" s="27"/>
      <c r="D1715" s="28"/>
      <c r="E1715" s="29"/>
      <c r="F1715" s="30"/>
      <c r="G1715" s="31"/>
      <c r="H1715" s="31"/>
      <c r="I1715" s="19">
        <f t="shared" si="241"/>
        <v>0</v>
      </c>
      <c r="J1715" s="20">
        <f t="shared" si="247"/>
        <v>0</v>
      </c>
      <c r="K1715" s="30"/>
      <c r="L1715" s="32"/>
      <c r="M1715" s="33"/>
      <c r="N1715" s="55" t="str">
        <f t="shared" si="249"/>
        <v/>
      </c>
      <c r="O1715" s="34"/>
      <c r="P1715" s="35"/>
      <c r="Q1715" s="36"/>
      <c r="R1715" s="37"/>
      <c r="S1715" s="37"/>
      <c r="T1715" s="21">
        <f t="shared" si="242"/>
        <v>0</v>
      </c>
      <c r="U1715" s="22">
        <f t="shared" si="248"/>
        <v>0</v>
      </c>
      <c r="V1715" s="117"/>
      <c r="W1715" s="118"/>
      <c r="X1715" s="23">
        <f t="shared" si="243"/>
        <v>0</v>
      </c>
      <c r="Y1715" s="24" t="e">
        <f t="shared" si="244"/>
        <v>#DIV/0!</v>
      </c>
      <c r="Z1715" s="25" t="str">
        <f t="shared" si="245"/>
        <v/>
      </c>
      <c r="AA1715" s="25" t="str">
        <f t="shared" ca="1" si="246"/>
        <v/>
      </c>
      <c r="AB1715" s="52"/>
    </row>
    <row r="1716" spans="1:28" s="75" customFormat="1" x14ac:dyDescent="0.25">
      <c r="A1716" s="12">
        <v>1710</v>
      </c>
      <c r="B1716" s="26"/>
      <c r="C1716" s="27"/>
      <c r="D1716" s="28"/>
      <c r="E1716" s="29"/>
      <c r="F1716" s="30"/>
      <c r="G1716" s="31"/>
      <c r="H1716" s="31"/>
      <c r="I1716" s="19">
        <f t="shared" si="241"/>
        <v>0</v>
      </c>
      <c r="J1716" s="20">
        <f t="shared" si="247"/>
        <v>0</v>
      </c>
      <c r="K1716" s="30"/>
      <c r="L1716" s="32"/>
      <c r="M1716" s="33"/>
      <c r="N1716" s="55" t="str">
        <f t="shared" si="249"/>
        <v/>
      </c>
      <c r="O1716" s="34"/>
      <c r="P1716" s="35"/>
      <c r="Q1716" s="36"/>
      <c r="R1716" s="37"/>
      <c r="S1716" s="37"/>
      <c r="T1716" s="21">
        <f t="shared" si="242"/>
        <v>0</v>
      </c>
      <c r="U1716" s="22">
        <f t="shared" si="248"/>
        <v>0</v>
      </c>
      <c r="V1716" s="117"/>
      <c r="W1716" s="118"/>
      <c r="X1716" s="23">
        <f t="shared" si="243"/>
        <v>0</v>
      </c>
      <c r="Y1716" s="24" t="e">
        <f t="shared" si="244"/>
        <v>#DIV/0!</v>
      </c>
      <c r="Z1716" s="25" t="str">
        <f t="shared" si="245"/>
        <v/>
      </c>
      <c r="AA1716" s="25" t="str">
        <f t="shared" ca="1" si="246"/>
        <v/>
      </c>
      <c r="AB1716" s="52"/>
    </row>
    <row r="1717" spans="1:28" s="75" customFormat="1" x14ac:dyDescent="0.25">
      <c r="A1717" s="12">
        <v>1711</v>
      </c>
      <c r="B1717" s="26"/>
      <c r="C1717" s="27"/>
      <c r="D1717" s="28"/>
      <c r="E1717" s="29"/>
      <c r="F1717" s="30"/>
      <c r="G1717" s="31"/>
      <c r="H1717" s="31"/>
      <c r="I1717" s="19">
        <f t="shared" si="241"/>
        <v>0</v>
      </c>
      <c r="J1717" s="20">
        <f t="shared" si="247"/>
        <v>0</v>
      </c>
      <c r="K1717" s="30"/>
      <c r="L1717" s="32"/>
      <c r="M1717" s="33"/>
      <c r="N1717" s="55" t="str">
        <f t="shared" si="249"/>
        <v/>
      </c>
      <c r="O1717" s="34"/>
      <c r="P1717" s="35"/>
      <c r="Q1717" s="36"/>
      <c r="R1717" s="37"/>
      <c r="S1717" s="37"/>
      <c r="T1717" s="21">
        <f t="shared" si="242"/>
        <v>0</v>
      </c>
      <c r="U1717" s="22">
        <f t="shared" si="248"/>
        <v>0</v>
      </c>
      <c r="V1717" s="117"/>
      <c r="W1717" s="118"/>
      <c r="X1717" s="23">
        <f t="shared" si="243"/>
        <v>0</v>
      </c>
      <c r="Y1717" s="24" t="e">
        <f t="shared" si="244"/>
        <v>#DIV/0!</v>
      </c>
      <c r="Z1717" s="25" t="str">
        <f t="shared" si="245"/>
        <v/>
      </c>
      <c r="AA1717" s="25" t="str">
        <f t="shared" ca="1" si="246"/>
        <v/>
      </c>
      <c r="AB1717" s="52"/>
    </row>
    <row r="1718" spans="1:28" s="75" customFormat="1" x14ac:dyDescent="0.25">
      <c r="A1718" s="12">
        <v>1712</v>
      </c>
      <c r="B1718" s="26"/>
      <c r="C1718" s="27"/>
      <c r="D1718" s="28"/>
      <c r="E1718" s="29"/>
      <c r="F1718" s="30"/>
      <c r="G1718" s="31"/>
      <c r="H1718" s="31"/>
      <c r="I1718" s="19">
        <f t="shared" si="241"/>
        <v>0</v>
      </c>
      <c r="J1718" s="20">
        <f t="shared" si="247"/>
        <v>0</v>
      </c>
      <c r="K1718" s="30"/>
      <c r="L1718" s="32"/>
      <c r="M1718" s="33"/>
      <c r="N1718" s="55" t="str">
        <f t="shared" si="249"/>
        <v/>
      </c>
      <c r="O1718" s="34"/>
      <c r="P1718" s="35"/>
      <c r="Q1718" s="36"/>
      <c r="R1718" s="37"/>
      <c r="S1718" s="37"/>
      <c r="T1718" s="21">
        <f t="shared" si="242"/>
        <v>0</v>
      </c>
      <c r="U1718" s="22">
        <f t="shared" si="248"/>
        <v>0</v>
      </c>
      <c r="V1718" s="117"/>
      <c r="W1718" s="118"/>
      <c r="X1718" s="23">
        <f t="shared" si="243"/>
        <v>0</v>
      </c>
      <c r="Y1718" s="24" t="e">
        <f t="shared" si="244"/>
        <v>#DIV/0!</v>
      </c>
      <c r="Z1718" s="25" t="str">
        <f t="shared" si="245"/>
        <v/>
      </c>
      <c r="AA1718" s="25" t="str">
        <f t="shared" ca="1" si="246"/>
        <v/>
      </c>
      <c r="AB1718" s="52"/>
    </row>
    <row r="1719" spans="1:28" s="75" customFormat="1" x14ac:dyDescent="0.25">
      <c r="A1719" s="12">
        <v>1713</v>
      </c>
      <c r="B1719" s="26"/>
      <c r="C1719" s="27"/>
      <c r="D1719" s="28"/>
      <c r="E1719" s="29"/>
      <c r="F1719" s="30"/>
      <c r="G1719" s="31"/>
      <c r="H1719" s="31"/>
      <c r="I1719" s="19">
        <f t="shared" si="241"/>
        <v>0</v>
      </c>
      <c r="J1719" s="20">
        <f t="shared" si="247"/>
        <v>0</v>
      </c>
      <c r="K1719" s="30"/>
      <c r="L1719" s="32"/>
      <c r="M1719" s="33"/>
      <c r="N1719" s="55" t="str">
        <f t="shared" si="249"/>
        <v/>
      </c>
      <c r="O1719" s="34"/>
      <c r="P1719" s="35"/>
      <c r="Q1719" s="36"/>
      <c r="R1719" s="37"/>
      <c r="S1719" s="37"/>
      <c r="T1719" s="21">
        <f t="shared" si="242"/>
        <v>0</v>
      </c>
      <c r="U1719" s="22">
        <f t="shared" si="248"/>
        <v>0</v>
      </c>
      <c r="V1719" s="117"/>
      <c r="W1719" s="118"/>
      <c r="X1719" s="23">
        <f t="shared" si="243"/>
        <v>0</v>
      </c>
      <c r="Y1719" s="24" t="e">
        <f t="shared" si="244"/>
        <v>#DIV/0!</v>
      </c>
      <c r="Z1719" s="25" t="str">
        <f t="shared" si="245"/>
        <v/>
      </c>
      <c r="AA1719" s="25" t="str">
        <f t="shared" ca="1" si="246"/>
        <v/>
      </c>
      <c r="AB1719" s="52"/>
    </row>
    <row r="1720" spans="1:28" s="75" customFormat="1" x14ac:dyDescent="0.25">
      <c r="A1720" s="12">
        <v>1714</v>
      </c>
      <c r="B1720" s="26"/>
      <c r="C1720" s="27"/>
      <c r="D1720" s="28"/>
      <c r="E1720" s="29"/>
      <c r="F1720" s="30"/>
      <c r="G1720" s="31"/>
      <c r="H1720" s="31"/>
      <c r="I1720" s="19">
        <f t="shared" si="241"/>
        <v>0</v>
      </c>
      <c r="J1720" s="20">
        <f t="shared" si="247"/>
        <v>0</v>
      </c>
      <c r="K1720" s="30"/>
      <c r="L1720" s="32"/>
      <c r="M1720" s="33"/>
      <c r="N1720" s="55" t="str">
        <f t="shared" si="249"/>
        <v/>
      </c>
      <c r="O1720" s="34"/>
      <c r="P1720" s="35"/>
      <c r="Q1720" s="36"/>
      <c r="R1720" s="37"/>
      <c r="S1720" s="37"/>
      <c r="T1720" s="21">
        <f t="shared" si="242"/>
        <v>0</v>
      </c>
      <c r="U1720" s="22">
        <f t="shared" si="248"/>
        <v>0</v>
      </c>
      <c r="V1720" s="117"/>
      <c r="W1720" s="118"/>
      <c r="X1720" s="23">
        <f t="shared" si="243"/>
        <v>0</v>
      </c>
      <c r="Y1720" s="24" t="e">
        <f t="shared" si="244"/>
        <v>#DIV/0!</v>
      </c>
      <c r="Z1720" s="25" t="str">
        <f t="shared" si="245"/>
        <v/>
      </c>
      <c r="AA1720" s="25" t="str">
        <f t="shared" ca="1" si="246"/>
        <v/>
      </c>
      <c r="AB1720" s="52"/>
    </row>
    <row r="1721" spans="1:28" s="75" customFormat="1" x14ac:dyDescent="0.25">
      <c r="A1721" s="12">
        <v>1715</v>
      </c>
      <c r="B1721" s="26"/>
      <c r="C1721" s="27"/>
      <c r="D1721" s="28"/>
      <c r="E1721" s="29"/>
      <c r="F1721" s="30"/>
      <c r="G1721" s="31"/>
      <c r="H1721" s="31"/>
      <c r="I1721" s="19">
        <f t="shared" si="241"/>
        <v>0</v>
      </c>
      <c r="J1721" s="20">
        <f t="shared" si="247"/>
        <v>0</v>
      </c>
      <c r="K1721" s="30"/>
      <c r="L1721" s="32"/>
      <c r="M1721" s="33"/>
      <c r="N1721" s="55" t="str">
        <f t="shared" si="249"/>
        <v/>
      </c>
      <c r="O1721" s="34"/>
      <c r="P1721" s="35"/>
      <c r="Q1721" s="36"/>
      <c r="R1721" s="37"/>
      <c r="S1721" s="37"/>
      <c r="T1721" s="21">
        <f t="shared" si="242"/>
        <v>0</v>
      </c>
      <c r="U1721" s="22">
        <f t="shared" si="248"/>
        <v>0</v>
      </c>
      <c r="V1721" s="117"/>
      <c r="W1721" s="118"/>
      <c r="X1721" s="23">
        <f t="shared" si="243"/>
        <v>0</v>
      </c>
      <c r="Y1721" s="24" t="e">
        <f t="shared" si="244"/>
        <v>#DIV/0!</v>
      </c>
      <c r="Z1721" s="25" t="str">
        <f t="shared" si="245"/>
        <v/>
      </c>
      <c r="AA1721" s="25" t="str">
        <f t="shared" ca="1" si="246"/>
        <v/>
      </c>
      <c r="AB1721" s="52"/>
    </row>
    <row r="1722" spans="1:28" s="75" customFormat="1" x14ac:dyDescent="0.25">
      <c r="A1722" s="12">
        <v>1716</v>
      </c>
      <c r="B1722" s="26"/>
      <c r="C1722" s="27"/>
      <c r="D1722" s="28"/>
      <c r="E1722" s="29"/>
      <c r="F1722" s="30"/>
      <c r="G1722" s="31"/>
      <c r="H1722" s="31"/>
      <c r="I1722" s="19">
        <f t="shared" si="241"/>
        <v>0</v>
      </c>
      <c r="J1722" s="20">
        <f t="shared" si="247"/>
        <v>0</v>
      </c>
      <c r="K1722" s="30"/>
      <c r="L1722" s="32"/>
      <c r="M1722" s="33"/>
      <c r="N1722" s="55" t="str">
        <f t="shared" si="249"/>
        <v/>
      </c>
      <c r="O1722" s="34"/>
      <c r="P1722" s="35"/>
      <c r="Q1722" s="36"/>
      <c r="R1722" s="37"/>
      <c r="S1722" s="37"/>
      <c r="T1722" s="21">
        <f t="shared" si="242"/>
        <v>0</v>
      </c>
      <c r="U1722" s="22">
        <f t="shared" si="248"/>
        <v>0</v>
      </c>
      <c r="V1722" s="117"/>
      <c r="W1722" s="118"/>
      <c r="X1722" s="23">
        <f t="shared" si="243"/>
        <v>0</v>
      </c>
      <c r="Y1722" s="24" t="e">
        <f t="shared" si="244"/>
        <v>#DIV/0!</v>
      </c>
      <c r="Z1722" s="25" t="str">
        <f t="shared" si="245"/>
        <v/>
      </c>
      <c r="AA1722" s="25" t="str">
        <f t="shared" ca="1" si="246"/>
        <v/>
      </c>
      <c r="AB1722" s="52"/>
    </row>
    <row r="1723" spans="1:28" s="75" customFormat="1" x14ac:dyDescent="0.25">
      <c r="A1723" s="12">
        <v>1717</v>
      </c>
      <c r="B1723" s="26"/>
      <c r="C1723" s="27"/>
      <c r="D1723" s="28"/>
      <c r="E1723" s="29"/>
      <c r="F1723" s="30"/>
      <c r="G1723" s="31"/>
      <c r="H1723" s="31"/>
      <c r="I1723" s="19">
        <f t="shared" si="241"/>
        <v>0</v>
      </c>
      <c r="J1723" s="20">
        <f t="shared" si="247"/>
        <v>0</v>
      </c>
      <c r="K1723" s="30"/>
      <c r="L1723" s="32"/>
      <c r="M1723" s="33"/>
      <c r="N1723" s="55" t="str">
        <f t="shared" si="249"/>
        <v/>
      </c>
      <c r="O1723" s="34"/>
      <c r="P1723" s="35"/>
      <c r="Q1723" s="36"/>
      <c r="R1723" s="37"/>
      <c r="S1723" s="37"/>
      <c r="T1723" s="21">
        <f t="shared" si="242"/>
        <v>0</v>
      </c>
      <c r="U1723" s="22">
        <f t="shared" si="248"/>
        <v>0</v>
      </c>
      <c r="V1723" s="117"/>
      <c r="W1723" s="118"/>
      <c r="X1723" s="23">
        <f t="shared" si="243"/>
        <v>0</v>
      </c>
      <c r="Y1723" s="24" t="e">
        <f t="shared" si="244"/>
        <v>#DIV/0!</v>
      </c>
      <c r="Z1723" s="25" t="str">
        <f t="shared" si="245"/>
        <v/>
      </c>
      <c r="AA1723" s="25" t="str">
        <f t="shared" ca="1" si="246"/>
        <v/>
      </c>
      <c r="AB1723" s="52"/>
    </row>
    <row r="1724" spans="1:28" s="75" customFormat="1" x14ac:dyDescent="0.25">
      <c r="A1724" s="12">
        <v>1718</v>
      </c>
      <c r="B1724" s="26"/>
      <c r="C1724" s="27"/>
      <c r="D1724" s="28"/>
      <c r="E1724" s="29"/>
      <c r="F1724" s="30"/>
      <c r="G1724" s="31"/>
      <c r="H1724" s="31"/>
      <c r="I1724" s="19">
        <f t="shared" si="241"/>
        <v>0</v>
      </c>
      <c r="J1724" s="20">
        <f t="shared" si="247"/>
        <v>0</v>
      </c>
      <c r="K1724" s="30"/>
      <c r="L1724" s="32"/>
      <c r="M1724" s="33"/>
      <c r="N1724" s="55" t="str">
        <f t="shared" si="249"/>
        <v/>
      </c>
      <c r="O1724" s="34"/>
      <c r="P1724" s="35"/>
      <c r="Q1724" s="36"/>
      <c r="R1724" s="37"/>
      <c r="S1724" s="37"/>
      <c r="T1724" s="21">
        <f t="shared" si="242"/>
        <v>0</v>
      </c>
      <c r="U1724" s="22">
        <f t="shared" si="248"/>
        <v>0</v>
      </c>
      <c r="V1724" s="117"/>
      <c r="W1724" s="118"/>
      <c r="X1724" s="23">
        <f t="shared" si="243"/>
        <v>0</v>
      </c>
      <c r="Y1724" s="24" t="e">
        <f t="shared" si="244"/>
        <v>#DIV/0!</v>
      </c>
      <c r="Z1724" s="25" t="str">
        <f t="shared" si="245"/>
        <v/>
      </c>
      <c r="AA1724" s="25" t="str">
        <f t="shared" ca="1" si="246"/>
        <v/>
      </c>
      <c r="AB1724" s="52"/>
    </row>
    <row r="1725" spans="1:28" s="75" customFormat="1" x14ac:dyDescent="0.25">
      <c r="A1725" s="12">
        <v>1719</v>
      </c>
      <c r="B1725" s="26"/>
      <c r="C1725" s="27"/>
      <c r="D1725" s="28"/>
      <c r="E1725" s="29"/>
      <c r="F1725" s="30"/>
      <c r="G1725" s="31"/>
      <c r="H1725" s="31"/>
      <c r="I1725" s="19">
        <f t="shared" si="241"/>
        <v>0</v>
      </c>
      <c r="J1725" s="20">
        <f t="shared" si="247"/>
        <v>0</v>
      </c>
      <c r="K1725" s="30"/>
      <c r="L1725" s="32"/>
      <c r="M1725" s="33"/>
      <c r="N1725" s="55" t="str">
        <f t="shared" si="249"/>
        <v/>
      </c>
      <c r="O1725" s="34"/>
      <c r="P1725" s="35"/>
      <c r="Q1725" s="36"/>
      <c r="R1725" s="37"/>
      <c r="S1725" s="37"/>
      <c r="T1725" s="21">
        <f t="shared" si="242"/>
        <v>0</v>
      </c>
      <c r="U1725" s="22">
        <f t="shared" si="248"/>
        <v>0</v>
      </c>
      <c r="V1725" s="117"/>
      <c r="W1725" s="118"/>
      <c r="X1725" s="23">
        <f t="shared" si="243"/>
        <v>0</v>
      </c>
      <c r="Y1725" s="24" t="e">
        <f t="shared" si="244"/>
        <v>#DIV/0!</v>
      </c>
      <c r="Z1725" s="25" t="str">
        <f t="shared" si="245"/>
        <v/>
      </c>
      <c r="AA1725" s="25" t="str">
        <f t="shared" ca="1" si="246"/>
        <v/>
      </c>
      <c r="AB1725" s="52"/>
    </row>
    <row r="1726" spans="1:28" s="75" customFormat="1" x14ac:dyDescent="0.25">
      <c r="A1726" s="12">
        <v>1720</v>
      </c>
      <c r="B1726" s="26"/>
      <c r="C1726" s="27"/>
      <c r="D1726" s="28"/>
      <c r="E1726" s="29"/>
      <c r="F1726" s="30"/>
      <c r="G1726" s="31"/>
      <c r="H1726" s="31"/>
      <c r="I1726" s="19">
        <f t="shared" si="241"/>
        <v>0</v>
      </c>
      <c r="J1726" s="20">
        <f t="shared" si="247"/>
        <v>0</v>
      </c>
      <c r="K1726" s="30"/>
      <c r="L1726" s="32"/>
      <c r="M1726" s="33"/>
      <c r="N1726" s="55" t="str">
        <f t="shared" si="249"/>
        <v/>
      </c>
      <c r="O1726" s="34"/>
      <c r="P1726" s="35"/>
      <c r="Q1726" s="36"/>
      <c r="R1726" s="37"/>
      <c r="S1726" s="37"/>
      <c r="T1726" s="21">
        <f t="shared" si="242"/>
        <v>0</v>
      </c>
      <c r="U1726" s="22">
        <f t="shared" si="248"/>
        <v>0</v>
      </c>
      <c r="V1726" s="117"/>
      <c r="W1726" s="118"/>
      <c r="X1726" s="23">
        <f t="shared" si="243"/>
        <v>0</v>
      </c>
      <c r="Y1726" s="24" t="e">
        <f t="shared" si="244"/>
        <v>#DIV/0!</v>
      </c>
      <c r="Z1726" s="25" t="str">
        <f t="shared" si="245"/>
        <v/>
      </c>
      <c r="AA1726" s="25" t="str">
        <f t="shared" ca="1" si="246"/>
        <v/>
      </c>
      <c r="AB1726" s="52"/>
    </row>
    <row r="1727" spans="1:28" s="75" customFormat="1" x14ac:dyDescent="0.25">
      <c r="A1727" s="12">
        <v>1721</v>
      </c>
      <c r="B1727" s="26"/>
      <c r="C1727" s="27"/>
      <c r="D1727" s="28"/>
      <c r="E1727" s="29"/>
      <c r="F1727" s="30"/>
      <c r="G1727" s="31"/>
      <c r="H1727" s="31"/>
      <c r="I1727" s="19">
        <f t="shared" si="241"/>
        <v>0</v>
      </c>
      <c r="J1727" s="20">
        <f t="shared" si="247"/>
        <v>0</v>
      </c>
      <c r="K1727" s="30"/>
      <c r="L1727" s="32"/>
      <c r="M1727" s="33"/>
      <c r="N1727" s="55" t="str">
        <f t="shared" si="249"/>
        <v/>
      </c>
      <c r="O1727" s="34"/>
      <c r="P1727" s="35"/>
      <c r="Q1727" s="36"/>
      <c r="R1727" s="37"/>
      <c r="S1727" s="37"/>
      <c r="T1727" s="21">
        <f t="shared" si="242"/>
        <v>0</v>
      </c>
      <c r="U1727" s="22">
        <f t="shared" si="248"/>
        <v>0</v>
      </c>
      <c r="V1727" s="117"/>
      <c r="W1727" s="118"/>
      <c r="X1727" s="23">
        <f t="shared" si="243"/>
        <v>0</v>
      </c>
      <c r="Y1727" s="24" t="e">
        <f t="shared" si="244"/>
        <v>#DIV/0!</v>
      </c>
      <c r="Z1727" s="25" t="str">
        <f t="shared" si="245"/>
        <v/>
      </c>
      <c r="AA1727" s="25" t="str">
        <f t="shared" ca="1" si="246"/>
        <v/>
      </c>
      <c r="AB1727" s="52"/>
    </row>
    <row r="1728" spans="1:28" s="75" customFormat="1" x14ac:dyDescent="0.25">
      <c r="A1728" s="12">
        <v>1722</v>
      </c>
      <c r="B1728" s="26"/>
      <c r="C1728" s="27"/>
      <c r="D1728" s="28"/>
      <c r="E1728" s="29"/>
      <c r="F1728" s="30"/>
      <c r="G1728" s="31"/>
      <c r="H1728" s="31"/>
      <c r="I1728" s="19">
        <f t="shared" si="241"/>
        <v>0</v>
      </c>
      <c r="J1728" s="20">
        <f t="shared" si="247"/>
        <v>0</v>
      </c>
      <c r="K1728" s="30"/>
      <c r="L1728" s="32"/>
      <c r="M1728" s="33"/>
      <c r="N1728" s="55" t="str">
        <f t="shared" si="249"/>
        <v/>
      </c>
      <c r="O1728" s="34"/>
      <c r="P1728" s="35"/>
      <c r="Q1728" s="36"/>
      <c r="R1728" s="37"/>
      <c r="S1728" s="37"/>
      <c r="T1728" s="21">
        <f t="shared" si="242"/>
        <v>0</v>
      </c>
      <c r="U1728" s="22">
        <f t="shared" si="248"/>
        <v>0</v>
      </c>
      <c r="V1728" s="117"/>
      <c r="W1728" s="118"/>
      <c r="X1728" s="23">
        <f t="shared" si="243"/>
        <v>0</v>
      </c>
      <c r="Y1728" s="24" t="e">
        <f t="shared" si="244"/>
        <v>#DIV/0!</v>
      </c>
      <c r="Z1728" s="25" t="str">
        <f t="shared" si="245"/>
        <v/>
      </c>
      <c r="AA1728" s="25" t="str">
        <f t="shared" ca="1" si="246"/>
        <v/>
      </c>
      <c r="AB1728" s="52"/>
    </row>
    <row r="1729" spans="1:28" s="75" customFormat="1" x14ac:dyDescent="0.25">
      <c r="A1729" s="12">
        <v>1723</v>
      </c>
      <c r="B1729" s="26"/>
      <c r="C1729" s="27"/>
      <c r="D1729" s="28"/>
      <c r="E1729" s="29"/>
      <c r="F1729" s="30"/>
      <c r="G1729" s="31"/>
      <c r="H1729" s="31"/>
      <c r="I1729" s="19">
        <f t="shared" si="241"/>
        <v>0</v>
      </c>
      <c r="J1729" s="20">
        <f t="shared" si="247"/>
        <v>0</v>
      </c>
      <c r="K1729" s="30"/>
      <c r="L1729" s="32"/>
      <c r="M1729" s="33"/>
      <c r="N1729" s="55" t="str">
        <f t="shared" si="249"/>
        <v/>
      </c>
      <c r="O1729" s="34"/>
      <c r="P1729" s="35"/>
      <c r="Q1729" s="36"/>
      <c r="R1729" s="37"/>
      <c r="S1729" s="37"/>
      <c r="T1729" s="21">
        <f t="shared" si="242"/>
        <v>0</v>
      </c>
      <c r="U1729" s="22">
        <f t="shared" si="248"/>
        <v>0</v>
      </c>
      <c r="V1729" s="117"/>
      <c r="W1729" s="118"/>
      <c r="X1729" s="23">
        <f t="shared" si="243"/>
        <v>0</v>
      </c>
      <c r="Y1729" s="24" t="e">
        <f t="shared" si="244"/>
        <v>#DIV/0!</v>
      </c>
      <c r="Z1729" s="25" t="str">
        <f t="shared" si="245"/>
        <v/>
      </c>
      <c r="AA1729" s="25" t="str">
        <f t="shared" ca="1" si="246"/>
        <v/>
      </c>
      <c r="AB1729" s="52"/>
    </row>
    <row r="1730" spans="1:28" s="75" customFormat="1" x14ac:dyDescent="0.25">
      <c r="A1730" s="12">
        <v>1724</v>
      </c>
      <c r="B1730" s="26"/>
      <c r="C1730" s="27"/>
      <c r="D1730" s="28"/>
      <c r="E1730" s="29"/>
      <c r="F1730" s="30"/>
      <c r="G1730" s="31"/>
      <c r="H1730" s="31"/>
      <c r="I1730" s="19">
        <f t="shared" si="241"/>
        <v>0</v>
      </c>
      <c r="J1730" s="20">
        <f t="shared" si="247"/>
        <v>0</v>
      </c>
      <c r="K1730" s="30"/>
      <c r="L1730" s="32"/>
      <c r="M1730" s="33"/>
      <c r="N1730" s="55" t="str">
        <f t="shared" si="249"/>
        <v/>
      </c>
      <c r="O1730" s="34"/>
      <c r="P1730" s="35"/>
      <c r="Q1730" s="36"/>
      <c r="R1730" s="37"/>
      <c r="S1730" s="37"/>
      <c r="T1730" s="21">
        <f t="shared" si="242"/>
        <v>0</v>
      </c>
      <c r="U1730" s="22">
        <f t="shared" si="248"/>
        <v>0</v>
      </c>
      <c r="V1730" s="117"/>
      <c r="W1730" s="118"/>
      <c r="X1730" s="23">
        <f t="shared" si="243"/>
        <v>0</v>
      </c>
      <c r="Y1730" s="24" t="e">
        <f t="shared" si="244"/>
        <v>#DIV/0!</v>
      </c>
      <c r="Z1730" s="25" t="str">
        <f t="shared" si="245"/>
        <v/>
      </c>
      <c r="AA1730" s="25" t="str">
        <f t="shared" ca="1" si="246"/>
        <v/>
      </c>
      <c r="AB1730" s="52"/>
    </row>
    <row r="1731" spans="1:28" s="75" customFormat="1" x14ac:dyDescent="0.25">
      <c r="A1731" s="12">
        <v>1725</v>
      </c>
      <c r="B1731" s="26"/>
      <c r="C1731" s="27"/>
      <c r="D1731" s="28"/>
      <c r="E1731" s="29"/>
      <c r="F1731" s="30"/>
      <c r="G1731" s="31"/>
      <c r="H1731" s="31"/>
      <c r="I1731" s="19">
        <f t="shared" si="241"/>
        <v>0</v>
      </c>
      <c r="J1731" s="20">
        <f t="shared" si="247"/>
        <v>0</v>
      </c>
      <c r="K1731" s="30"/>
      <c r="L1731" s="32"/>
      <c r="M1731" s="33"/>
      <c r="N1731" s="55" t="str">
        <f t="shared" si="249"/>
        <v/>
      </c>
      <c r="O1731" s="34"/>
      <c r="P1731" s="35"/>
      <c r="Q1731" s="36"/>
      <c r="R1731" s="37"/>
      <c r="S1731" s="37"/>
      <c r="T1731" s="21">
        <f t="shared" si="242"/>
        <v>0</v>
      </c>
      <c r="U1731" s="22">
        <f t="shared" si="248"/>
        <v>0</v>
      </c>
      <c r="V1731" s="117"/>
      <c r="W1731" s="118"/>
      <c r="X1731" s="23">
        <f t="shared" si="243"/>
        <v>0</v>
      </c>
      <c r="Y1731" s="24" t="e">
        <f t="shared" si="244"/>
        <v>#DIV/0!</v>
      </c>
      <c r="Z1731" s="25" t="str">
        <f t="shared" si="245"/>
        <v/>
      </c>
      <c r="AA1731" s="25" t="str">
        <f t="shared" ca="1" si="246"/>
        <v/>
      </c>
      <c r="AB1731" s="52"/>
    </row>
    <row r="1732" spans="1:28" s="75" customFormat="1" x14ac:dyDescent="0.25">
      <c r="A1732" s="12">
        <v>1726</v>
      </c>
      <c r="B1732" s="26"/>
      <c r="C1732" s="27"/>
      <c r="D1732" s="28"/>
      <c r="E1732" s="29"/>
      <c r="F1732" s="30"/>
      <c r="G1732" s="31"/>
      <c r="H1732" s="31"/>
      <c r="I1732" s="19">
        <f t="shared" si="241"/>
        <v>0</v>
      </c>
      <c r="J1732" s="20">
        <f t="shared" si="247"/>
        <v>0</v>
      </c>
      <c r="K1732" s="30"/>
      <c r="L1732" s="32"/>
      <c r="M1732" s="33"/>
      <c r="N1732" s="55" t="str">
        <f t="shared" si="249"/>
        <v/>
      </c>
      <c r="O1732" s="34"/>
      <c r="P1732" s="35"/>
      <c r="Q1732" s="36"/>
      <c r="R1732" s="37"/>
      <c r="S1732" s="37"/>
      <c r="T1732" s="21">
        <f t="shared" si="242"/>
        <v>0</v>
      </c>
      <c r="U1732" s="22">
        <f t="shared" si="248"/>
        <v>0</v>
      </c>
      <c r="V1732" s="117"/>
      <c r="W1732" s="118"/>
      <c r="X1732" s="23">
        <f t="shared" si="243"/>
        <v>0</v>
      </c>
      <c r="Y1732" s="24" t="e">
        <f t="shared" si="244"/>
        <v>#DIV/0!</v>
      </c>
      <c r="Z1732" s="25" t="str">
        <f t="shared" si="245"/>
        <v/>
      </c>
      <c r="AA1732" s="25" t="str">
        <f t="shared" ca="1" si="246"/>
        <v/>
      </c>
      <c r="AB1732" s="52"/>
    </row>
    <row r="1733" spans="1:28" s="75" customFormat="1" x14ac:dyDescent="0.25">
      <c r="A1733" s="12">
        <v>1727</v>
      </c>
      <c r="B1733" s="26"/>
      <c r="C1733" s="27"/>
      <c r="D1733" s="28"/>
      <c r="E1733" s="29"/>
      <c r="F1733" s="30"/>
      <c r="G1733" s="31"/>
      <c r="H1733" s="31"/>
      <c r="I1733" s="19">
        <f t="shared" si="241"/>
        <v>0</v>
      </c>
      <c r="J1733" s="20">
        <f t="shared" si="247"/>
        <v>0</v>
      </c>
      <c r="K1733" s="30"/>
      <c r="L1733" s="32"/>
      <c r="M1733" s="33"/>
      <c r="N1733" s="55" t="str">
        <f t="shared" si="249"/>
        <v/>
      </c>
      <c r="O1733" s="34"/>
      <c r="P1733" s="35"/>
      <c r="Q1733" s="36"/>
      <c r="R1733" s="37"/>
      <c r="S1733" s="37"/>
      <c r="T1733" s="21">
        <f t="shared" si="242"/>
        <v>0</v>
      </c>
      <c r="U1733" s="22">
        <f t="shared" si="248"/>
        <v>0</v>
      </c>
      <c r="V1733" s="117"/>
      <c r="W1733" s="118"/>
      <c r="X1733" s="23">
        <f t="shared" si="243"/>
        <v>0</v>
      </c>
      <c r="Y1733" s="24" t="e">
        <f t="shared" si="244"/>
        <v>#DIV/0!</v>
      </c>
      <c r="Z1733" s="25" t="str">
        <f t="shared" si="245"/>
        <v/>
      </c>
      <c r="AA1733" s="25" t="str">
        <f t="shared" ca="1" si="246"/>
        <v/>
      </c>
      <c r="AB1733" s="52"/>
    </row>
    <row r="1734" spans="1:28" s="75" customFormat="1" x14ac:dyDescent="0.25">
      <c r="A1734" s="12">
        <v>1728</v>
      </c>
      <c r="B1734" s="26"/>
      <c r="C1734" s="27"/>
      <c r="D1734" s="28"/>
      <c r="E1734" s="29"/>
      <c r="F1734" s="30"/>
      <c r="G1734" s="31"/>
      <c r="H1734" s="31"/>
      <c r="I1734" s="19">
        <f t="shared" ref="I1734:I1797" si="250">IF(U1734=0,0,(G1734-H1734))</f>
        <v>0</v>
      </c>
      <c r="J1734" s="20">
        <f t="shared" si="247"/>
        <v>0</v>
      </c>
      <c r="K1734" s="30"/>
      <c r="L1734" s="32"/>
      <c r="M1734" s="33"/>
      <c r="N1734" s="55" t="str">
        <f t="shared" si="249"/>
        <v/>
      </c>
      <c r="O1734" s="34"/>
      <c r="P1734" s="35"/>
      <c r="Q1734" s="36"/>
      <c r="R1734" s="37"/>
      <c r="S1734" s="37"/>
      <c r="T1734" s="21">
        <f t="shared" ref="T1734:T1797" si="251">R1734-S1734</f>
        <v>0</v>
      </c>
      <c r="U1734" s="22">
        <f t="shared" si="248"/>
        <v>0</v>
      </c>
      <c r="V1734" s="117"/>
      <c r="W1734" s="118"/>
      <c r="X1734" s="23">
        <f t="shared" ref="X1734:X1797" si="252">IF(T1734&gt;0,IF((T1734-I1734)=0,0.00001,(T1734-I1734)),0)</f>
        <v>0</v>
      </c>
      <c r="Y1734" s="24" t="e">
        <f t="shared" ref="Y1734:Y1797" si="253">(T1734-I1734)/I1734</f>
        <v>#DIV/0!</v>
      </c>
      <c r="Z1734" s="25" t="str">
        <f t="shared" ref="Z1734:Z1797" si="254">IF(E1734&gt;0,IF((P1734+Q1734)&gt;0,"Descargado","En Transito"),"")</f>
        <v/>
      </c>
      <c r="AA1734" s="25" t="str">
        <f t="shared" ref="AA1734:AA1797" ca="1" si="255">IF(E1734&gt;0,IF(P1734=0,((NOW())-(C1734+D1734)),((P1734+Q1734)-(C1734+D1734))),"")</f>
        <v/>
      </c>
      <c r="AB1734" s="52"/>
    </row>
    <row r="1735" spans="1:28" s="75" customFormat="1" x14ac:dyDescent="0.25">
      <c r="A1735" s="12">
        <v>1729</v>
      </c>
      <c r="B1735" s="26"/>
      <c r="C1735" s="27"/>
      <c r="D1735" s="28"/>
      <c r="E1735" s="29"/>
      <c r="F1735" s="30"/>
      <c r="G1735" s="31"/>
      <c r="H1735" s="31"/>
      <c r="I1735" s="19">
        <f t="shared" si="250"/>
        <v>0</v>
      </c>
      <c r="J1735" s="20">
        <f t="shared" ref="J1735:J1798" si="256">IF(I1735&gt;0,(I1735+J1734),0)</f>
        <v>0</v>
      </c>
      <c r="K1735" s="30"/>
      <c r="L1735" s="32"/>
      <c r="M1735" s="33"/>
      <c r="N1735" s="55" t="str">
        <f t="shared" si="249"/>
        <v/>
      </c>
      <c r="O1735" s="34"/>
      <c r="P1735" s="35"/>
      <c r="Q1735" s="36"/>
      <c r="R1735" s="37"/>
      <c r="S1735" s="37"/>
      <c r="T1735" s="21">
        <f t="shared" si="251"/>
        <v>0</v>
      </c>
      <c r="U1735" s="22">
        <f t="shared" ref="U1735:U1798" si="257">IF(T1735&gt;0,(T1735+U1734),0)</f>
        <v>0</v>
      </c>
      <c r="V1735" s="117"/>
      <c r="W1735" s="118"/>
      <c r="X1735" s="23">
        <f t="shared" si="252"/>
        <v>0</v>
      </c>
      <c r="Y1735" s="24" t="e">
        <f t="shared" si="253"/>
        <v>#DIV/0!</v>
      </c>
      <c r="Z1735" s="25" t="str">
        <f t="shared" si="254"/>
        <v/>
      </c>
      <c r="AA1735" s="25" t="str">
        <f t="shared" ca="1" si="255"/>
        <v/>
      </c>
      <c r="AB1735" s="52"/>
    </row>
    <row r="1736" spans="1:28" s="75" customFormat="1" x14ac:dyDescent="0.25">
      <c r="A1736" s="12">
        <v>1730</v>
      </c>
      <c r="B1736" s="26"/>
      <c r="C1736" s="27"/>
      <c r="D1736" s="28"/>
      <c r="E1736" s="29"/>
      <c r="F1736" s="30"/>
      <c r="G1736" s="31"/>
      <c r="H1736" s="31"/>
      <c r="I1736" s="19">
        <f t="shared" si="250"/>
        <v>0</v>
      </c>
      <c r="J1736" s="20">
        <f t="shared" si="256"/>
        <v>0</v>
      </c>
      <c r="K1736" s="30"/>
      <c r="L1736" s="32"/>
      <c r="M1736" s="33"/>
      <c r="N1736" s="55" t="str">
        <f t="shared" si="249"/>
        <v/>
      </c>
      <c r="O1736" s="34"/>
      <c r="P1736" s="35"/>
      <c r="Q1736" s="36"/>
      <c r="R1736" s="37"/>
      <c r="S1736" s="37"/>
      <c r="T1736" s="21">
        <f t="shared" si="251"/>
        <v>0</v>
      </c>
      <c r="U1736" s="22">
        <f t="shared" si="257"/>
        <v>0</v>
      </c>
      <c r="V1736" s="117"/>
      <c r="W1736" s="118"/>
      <c r="X1736" s="23">
        <f t="shared" si="252"/>
        <v>0</v>
      </c>
      <c r="Y1736" s="24" t="e">
        <f t="shared" si="253"/>
        <v>#DIV/0!</v>
      </c>
      <c r="Z1736" s="25" t="str">
        <f t="shared" si="254"/>
        <v/>
      </c>
      <c r="AA1736" s="25" t="str">
        <f t="shared" ca="1" si="255"/>
        <v/>
      </c>
      <c r="AB1736" s="52"/>
    </row>
    <row r="1737" spans="1:28" s="75" customFormat="1" x14ac:dyDescent="0.25">
      <c r="A1737" s="12">
        <v>1731</v>
      </c>
      <c r="B1737" s="26"/>
      <c r="C1737" s="27"/>
      <c r="D1737" s="28"/>
      <c r="E1737" s="29"/>
      <c r="F1737" s="30"/>
      <c r="G1737" s="31"/>
      <c r="H1737" s="31"/>
      <c r="I1737" s="19">
        <f t="shared" si="250"/>
        <v>0</v>
      </c>
      <c r="J1737" s="20">
        <f t="shared" si="256"/>
        <v>0</v>
      </c>
      <c r="K1737" s="30"/>
      <c r="L1737" s="32"/>
      <c r="M1737" s="33"/>
      <c r="N1737" s="55" t="str">
        <f t="shared" ref="N1737:N1800" si="258">IF(R1737=0,"",IF(K1737="0X50  MM T 2","T_B",IF(K1737="0X50  MM T 1","T_A",IF(K1737="TERMICO 0X50","T_CMAX",IF(K1737="0X50  MM T 4","T_D",IF(K1737="0X50  MM T 3","T_C",IF(K1737="0X12  MM T 1","T_A1",IF(K1737="0X50 MM","CNR",""))))))))</f>
        <v/>
      </c>
      <c r="O1737" s="34"/>
      <c r="P1737" s="35"/>
      <c r="Q1737" s="36"/>
      <c r="R1737" s="37"/>
      <c r="S1737" s="37"/>
      <c r="T1737" s="21">
        <f t="shared" si="251"/>
        <v>0</v>
      </c>
      <c r="U1737" s="22">
        <f t="shared" si="257"/>
        <v>0</v>
      </c>
      <c r="V1737" s="117"/>
      <c r="W1737" s="118"/>
      <c r="X1737" s="23">
        <f t="shared" si="252"/>
        <v>0</v>
      </c>
      <c r="Y1737" s="24" t="e">
        <f t="shared" si="253"/>
        <v>#DIV/0!</v>
      </c>
      <c r="Z1737" s="25" t="str">
        <f t="shared" si="254"/>
        <v/>
      </c>
      <c r="AA1737" s="25" t="str">
        <f t="shared" ca="1" si="255"/>
        <v/>
      </c>
      <c r="AB1737" s="52"/>
    </row>
    <row r="1738" spans="1:28" s="75" customFormat="1" x14ac:dyDescent="0.25">
      <c r="A1738" s="12">
        <v>1732</v>
      </c>
      <c r="B1738" s="26"/>
      <c r="C1738" s="27"/>
      <c r="D1738" s="28"/>
      <c r="E1738" s="29"/>
      <c r="F1738" s="30"/>
      <c r="G1738" s="31"/>
      <c r="H1738" s="31"/>
      <c r="I1738" s="19">
        <f t="shared" si="250"/>
        <v>0</v>
      </c>
      <c r="J1738" s="20">
        <f t="shared" si="256"/>
        <v>0</v>
      </c>
      <c r="K1738" s="30"/>
      <c r="L1738" s="32"/>
      <c r="M1738" s="33"/>
      <c r="N1738" s="55" t="str">
        <f t="shared" si="258"/>
        <v/>
      </c>
      <c r="O1738" s="34"/>
      <c r="P1738" s="35"/>
      <c r="Q1738" s="36"/>
      <c r="R1738" s="37"/>
      <c r="S1738" s="37"/>
      <c r="T1738" s="21">
        <f t="shared" si="251"/>
        <v>0</v>
      </c>
      <c r="U1738" s="22">
        <f t="shared" si="257"/>
        <v>0</v>
      </c>
      <c r="V1738" s="117"/>
      <c r="W1738" s="118"/>
      <c r="X1738" s="23">
        <f t="shared" si="252"/>
        <v>0</v>
      </c>
      <c r="Y1738" s="24" t="e">
        <f t="shared" si="253"/>
        <v>#DIV/0!</v>
      </c>
      <c r="Z1738" s="25" t="str">
        <f t="shared" si="254"/>
        <v/>
      </c>
      <c r="AA1738" s="25" t="str">
        <f t="shared" ca="1" si="255"/>
        <v/>
      </c>
      <c r="AB1738" s="52"/>
    </row>
    <row r="1739" spans="1:28" s="75" customFormat="1" x14ac:dyDescent="0.25">
      <c r="A1739" s="12">
        <v>1733</v>
      </c>
      <c r="B1739" s="26"/>
      <c r="C1739" s="27"/>
      <c r="D1739" s="28"/>
      <c r="E1739" s="29"/>
      <c r="F1739" s="30"/>
      <c r="G1739" s="31"/>
      <c r="H1739" s="31"/>
      <c r="I1739" s="19">
        <f t="shared" si="250"/>
        <v>0</v>
      </c>
      <c r="J1739" s="20">
        <f t="shared" si="256"/>
        <v>0</v>
      </c>
      <c r="K1739" s="30"/>
      <c r="L1739" s="32"/>
      <c r="M1739" s="33"/>
      <c r="N1739" s="55" t="str">
        <f t="shared" si="258"/>
        <v/>
      </c>
      <c r="O1739" s="34"/>
      <c r="P1739" s="35"/>
      <c r="Q1739" s="36"/>
      <c r="R1739" s="37"/>
      <c r="S1739" s="37"/>
      <c r="T1739" s="21">
        <f t="shared" si="251"/>
        <v>0</v>
      </c>
      <c r="U1739" s="22">
        <f t="shared" si="257"/>
        <v>0</v>
      </c>
      <c r="V1739" s="117"/>
      <c r="W1739" s="118"/>
      <c r="X1739" s="23">
        <f t="shared" si="252"/>
        <v>0</v>
      </c>
      <c r="Y1739" s="24" t="e">
        <f t="shared" si="253"/>
        <v>#DIV/0!</v>
      </c>
      <c r="Z1739" s="25" t="str">
        <f t="shared" si="254"/>
        <v/>
      </c>
      <c r="AA1739" s="25" t="str">
        <f t="shared" ca="1" si="255"/>
        <v/>
      </c>
      <c r="AB1739" s="52"/>
    </row>
    <row r="1740" spans="1:28" s="75" customFormat="1" x14ac:dyDescent="0.25">
      <c r="A1740" s="12">
        <v>1734</v>
      </c>
      <c r="B1740" s="26"/>
      <c r="C1740" s="27"/>
      <c r="D1740" s="28"/>
      <c r="E1740" s="29"/>
      <c r="F1740" s="30"/>
      <c r="G1740" s="31"/>
      <c r="H1740" s="31"/>
      <c r="I1740" s="19">
        <f t="shared" si="250"/>
        <v>0</v>
      </c>
      <c r="J1740" s="20">
        <f t="shared" si="256"/>
        <v>0</v>
      </c>
      <c r="K1740" s="30"/>
      <c r="L1740" s="32"/>
      <c r="M1740" s="33"/>
      <c r="N1740" s="55" t="str">
        <f t="shared" si="258"/>
        <v/>
      </c>
      <c r="O1740" s="34"/>
      <c r="P1740" s="35"/>
      <c r="Q1740" s="36"/>
      <c r="R1740" s="37"/>
      <c r="S1740" s="37"/>
      <c r="T1740" s="21">
        <f t="shared" si="251"/>
        <v>0</v>
      </c>
      <c r="U1740" s="22">
        <f t="shared" si="257"/>
        <v>0</v>
      </c>
      <c r="V1740" s="117"/>
      <c r="W1740" s="118"/>
      <c r="X1740" s="23">
        <f t="shared" si="252"/>
        <v>0</v>
      </c>
      <c r="Y1740" s="24" t="e">
        <f t="shared" si="253"/>
        <v>#DIV/0!</v>
      </c>
      <c r="Z1740" s="25" t="str">
        <f t="shared" si="254"/>
        <v/>
      </c>
      <c r="AA1740" s="25" t="str">
        <f t="shared" ca="1" si="255"/>
        <v/>
      </c>
      <c r="AB1740" s="52"/>
    </row>
    <row r="1741" spans="1:28" s="75" customFormat="1" x14ac:dyDescent="0.25">
      <c r="A1741" s="12">
        <v>1735</v>
      </c>
      <c r="B1741" s="26"/>
      <c r="C1741" s="27"/>
      <c r="D1741" s="28"/>
      <c r="E1741" s="29"/>
      <c r="F1741" s="30"/>
      <c r="G1741" s="31"/>
      <c r="H1741" s="31"/>
      <c r="I1741" s="19">
        <f t="shared" si="250"/>
        <v>0</v>
      </c>
      <c r="J1741" s="20">
        <f t="shared" si="256"/>
        <v>0</v>
      </c>
      <c r="K1741" s="30"/>
      <c r="L1741" s="32"/>
      <c r="M1741" s="33"/>
      <c r="N1741" s="55" t="str">
        <f t="shared" si="258"/>
        <v/>
      </c>
      <c r="O1741" s="34"/>
      <c r="P1741" s="35"/>
      <c r="Q1741" s="36"/>
      <c r="R1741" s="37"/>
      <c r="S1741" s="37"/>
      <c r="T1741" s="21">
        <f t="shared" si="251"/>
        <v>0</v>
      </c>
      <c r="U1741" s="22">
        <f t="shared" si="257"/>
        <v>0</v>
      </c>
      <c r="V1741" s="117"/>
      <c r="W1741" s="118"/>
      <c r="X1741" s="23">
        <f t="shared" si="252"/>
        <v>0</v>
      </c>
      <c r="Y1741" s="24" t="e">
        <f t="shared" si="253"/>
        <v>#DIV/0!</v>
      </c>
      <c r="Z1741" s="25" t="str">
        <f t="shared" si="254"/>
        <v/>
      </c>
      <c r="AA1741" s="25" t="str">
        <f t="shared" ca="1" si="255"/>
        <v/>
      </c>
      <c r="AB1741" s="52"/>
    </row>
    <row r="1742" spans="1:28" s="75" customFormat="1" x14ac:dyDescent="0.25">
      <c r="A1742" s="12">
        <v>1736</v>
      </c>
      <c r="B1742" s="26"/>
      <c r="C1742" s="27"/>
      <c r="D1742" s="28"/>
      <c r="E1742" s="29"/>
      <c r="F1742" s="30"/>
      <c r="G1742" s="31"/>
      <c r="H1742" s="31"/>
      <c r="I1742" s="19">
        <f t="shared" si="250"/>
        <v>0</v>
      </c>
      <c r="J1742" s="20">
        <f t="shared" si="256"/>
        <v>0</v>
      </c>
      <c r="K1742" s="30"/>
      <c r="L1742" s="32"/>
      <c r="M1742" s="33"/>
      <c r="N1742" s="55" t="str">
        <f t="shared" si="258"/>
        <v/>
      </c>
      <c r="O1742" s="34"/>
      <c r="P1742" s="35"/>
      <c r="Q1742" s="36"/>
      <c r="R1742" s="37"/>
      <c r="S1742" s="37"/>
      <c r="T1742" s="21">
        <f t="shared" si="251"/>
        <v>0</v>
      </c>
      <c r="U1742" s="22">
        <f t="shared" si="257"/>
        <v>0</v>
      </c>
      <c r="V1742" s="117"/>
      <c r="W1742" s="118"/>
      <c r="X1742" s="23">
        <f t="shared" si="252"/>
        <v>0</v>
      </c>
      <c r="Y1742" s="24" t="e">
        <f t="shared" si="253"/>
        <v>#DIV/0!</v>
      </c>
      <c r="Z1742" s="25" t="str">
        <f t="shared" si="254"/>
        <v/>
      </c>
      <c r="AA1742" s="25" t="str">
        <f t="shared" ca="1" si="255"/>
        <v/>
      </c>
      <c r="AB1742" s="52"/>
    </row>
    <row r="1743" spans="1:28" s="75" customFormat="1" x14ac:dyDescent="0.25">
      <c r="A1743" s="12">
        <v>1737</v>
      </c>
      <c r="B1743" s="26"/>
      <c r="C1743" s="27"/>
      <c r="D1743" s="28"/>
      <c r="E1743" s="29"/>
      <c r="F1743" s="30"/>
      <c r="G1743" s="31"/>
      <c r="H1743" s="31"/>
      <c r="I1743" s="19">
        <f t="shared" si="250"/>
        <v>0</v>
      </c>
      <c r="J1743" s="20">
        <f t="shared" si="256"/>
        <v>0</v>
      </c>
      <c r="K1743" s="30"/>
      <c r="L1743" s="32"/>
      <c r="M1743" s="33"/>
      <c r="N1743" s="55" t="str">
        <f t="shared" si="258"/>
        <v/>
      </c>
      <c r="O1743" s="34"/>
      <c r="P1743" s="35"/>
      <c r="Q1743" s="36"/>
      <c r="R1743" s="37"/>
      <c r="S1743" s="37"/>
      <c r="T1743" s="21">
        <f t="shared" si="251"/>
        <v>0</v>
      </c>
      <c r="U1743" s="22">
        <f t="shared" si="257"/>
        <v>0</v>
      </c>
      <c r="V1743" s="117"/>
      <c r="W1743" s="118"/>
      <c r="X1743" s="23">
        <f t="shared" si="252"/>
        <v>0</v>
      </c>
      <c r="Y1743" s="24" t="e">
        <f t="shared" si="253"/>
        <v>#DIV/0!</v>
      </c>
      <c r="Z1743" s="25" t="str">
        <f t="shared" si="254"/>
        <v/>
      </c>
      <c r="AA1743" s="25" t="str">
        <f t="shared" ca="1" si="255"/>
        <v/>
      </c>
      <c r="AB1743" s="52"/>
    </row>
    <row r="1744" spans="1:28" s="75" customFormat="1" x14ac:dyDescent="0.25">
      <c r="A1744" s="12">
        <v>1738</v>
      </c>
      <c r="B1744" s="26"/>
      <c r="C1744" s="27"/>
      <c r="D1744" s="28"/>
      <c r="E1744" s="29"/>
      <c r="F1744" s="30"/>
      <c r="G1744" s="31"/>
      <c r="H1744" s="31"/>
      <c r="I1744" s="19">
        <f t="shared" si="250"/>
        <v>0</v>
      </c>
      <c r="J1744" s="20">
        <f t="shared" si="256"/>
        <v>0</v>
      </c>
      <c r="K1744" s="30"/>
      <c r="L1744" s="32"/>
      <c r="M1744" s="33"/>
      <c r="N1744" s="55" t="str">
        <f t="shared" si="258"/>
        <v/>
      </c>
      <c r="O1744" s="34"/>
      <c r="P1744" s="35"/>
      <c r="Q1744" s="36"/>
      <c r="R1744" s="37"/>
      <c r="S1744" s="37"/>
      <c r="T1744" s="21">
        <f t="shared" si="251"/>
        <v>0</v>
      </c>
      <c r="U1744" s="22">
        <f t="shared" si="257"/>
        <v>0</v>
      </c>
      <c r="V1744" s="117"/>
      <c r="W1744" s="118"/>
      <c r="X1744" s="23">
        <f t="shared" si="252"/>
        <v>0</v>
      </c>
      <c r="Y1744" s="24" t="e">
        <f t="shared" si="253"/>
        <v>#DIV/0!</v>
      </c>
      <c r="Z1744" s="25" t="str">
        <f t="shared" si="254"/>
        <v/>
      </c>
      <c r="AA1744" s="25" t="str">
        <f t="shared" ca="1" si="255"/>
        <v/>
      </c>
      <c r="AB1744" s="52"/>
    </row>
    <row r="1745" spans="1:28" s="75" customFormat="1" x14ac:dyDescent="0.25">
      <c r="A1745" s="12">
        <v>1739</v>
      </c>
      <c r="B1745" s="26"/>
      <c r="C1745" s="27"/>
      <c r="D1745" s="28"/>
      <c r="E1745" s="29"/>
      <c r="F1745" s="30"/>
      <c r="G1745" s="31"/>
      <c r="H1745" s="31"/>
      <c r="I1745" s="19">
        <f t="shared" si="250"/>
        <v>0</v>
      </c>
      <c r="J1745" s="20">
        <f t="shared" si="256"/>
        <v>0</v>
      </c>
      <c r="K1745" s="30"/>
      <c r="L1745" s="32"/>
      <c r="M1745" s="33"/>
      <c r="N1745" s="55" t="str">
        <f t="shared" si="258"/>
        <v/>
      </c>
      <c r="O1745" s="34"/>
      <c r="P1745" s="35"/>
      <c r="Q1745" s="36"/>
      <c r="R1745" s="37"/>
      <c r="S1745" s="37"/>
      <c r="T1745" s="21">
        <f t="shared" si="251"/>
        <v>0</v>
      </c>
      <c r="U1745" s="22">
        <f t="shared" si="257"/>
        <v>0</v>
      </c>
      <c r="V1745" s="117"/>
      <c r="W1745" s="118"/>
      <c r="X1745" s="23">
        <f t="shared" si="252"/>
        <v>0</v>
      </c>
      <c r="Y1745" s="24" t="e">
        <f t="shared" si="253"/>
        <v>#DIV/0!</v>
      </c>
      <c r="Z1745" s="25" t="str">
        <f t="shared" si="254"/>
        <v/>
      </c>
      <c r="AA1745" s="25" t="str">
        <f t="shared" ca="1" si="255"/>
        <v/>
      </c>
      <c r="AB1745" s="52"/>
    </row>
    <row r="1746" spans="1:28" s="75" customFormat="1" x14ac:dyDescent="0.25">
      <c r="A1746" s="12">
        <v>1740</v>
      </c>
      <c r="B1746" s="26"/>
      <c r="C1746" s="27"/>
      <c r="D1746" s="28"/>
      <c r="E1746" s="29"/>
      <c r="F1746" s="30"/>
      <c r="G1746" s="31"/>
      <c r="H1746" s="31"/>
      <c r="I1746" s="19">
        <f t="shared" si="250"/>
        <v>0</v>
      </c>
      <c r="J1746" s="20">
        <f t="shared" si="256"/>
        <v>0</v>
      </c>
      <c r="K1746" s="30"/>
      <c r="L1746" s="32"/>
      <c r="M1746" s="33"/>
      <c r="N1746" s="55" t="str">
        <f t="shared" si="258"/>
        <v/>
      </c>
      <c r="O1746" s="34"/>
      <c r="P1746" s="35"/>
      <c r="Q1746" s="36"/>
      <c r="R1746" s="37"/>
      <c r="S1746" s="37"/>
      <c r="T1746" s="21">
        <f t="shared" si="251"/>
        <v>0</v>
      </c>
      <c r="U1746" s="22">
        <f t="shared" si="257"/>
        <v>0</v>
      </c>
      <c r="V1746" s="117"/>
      <c r="W1746" s="118"/>
      <c r="X1746" s="23">
        <f t="shared" si="252"/>
        <v>0</v>
      </c>
      <c r="Y1746" s="24" t="e">
        <f t="shared" si="253"/>
        <v>#DIV/0!</v>
      </c>
      <c r="Z1746" s="25" t="str">
        <f t="shared" si="254"/>
        <v/>
      </c>
      <c r="AA1746" s="25" t="str">
        <f t="shared" ca="1" si="255"/>
        <v/>
      </c>
      <c r="AB1746" s="52"/>
    </row>
    <row r="1747" spans="1:28" s="75" customFormat="1" x14ac:dyDescent="0.25">
      <c r="A1747" s="12">
        <v>1741</v>
      </c>
      <c r="B1747" s="26"/>
      <c r="C1747" s="27"/>
      <c r="D1747" s="28"/>
      <c r="E1747" s="29"/>
      <c r="F1747" s="30"/>
      <c r="G1747" s="31"/>
      <c r="H1747" s="31"/>
      <c r="I1747" s="19">
        <f t="shared" si="250"/>
        <v>0</v>
      </c>
      <c r="J1747" s="20">
        <f t="shared" si="256"/>
        <v>0</v>
      </c>
      <c r="K1747" s="30"/>
      <c r="L1747" s="32"/>
      <c r="M1747" s="33"/>
      <c r="N1747" s="55" t="str">
        <f t="shared" si="258"/>
        <v/>
      </c>
      <c r="O1747" s="34"/>
      <c r="P1747" s="35"/>
      <c r="Q1747" s="36"/>
      <c r="R1747" s="37"/>
      <c r="S1747" s="37"/>
      <c r="T1747" s="21">
        <f t="shared" si="251"/>
        <v>0</v>
      </c>
      <c r="U1747" s="22">
        <f t="shared" si="257"/>
        <v>0</v>
      </c>
      <c r="V1747" s="117"/>
      <c r="W1747" s="118"/>
      <c r="X1747" s="23">
        <f t="shared" si="252"/>
        <v>0</v>
      </c>
      <c r="Y1747" s="24" t="e">
        <f t="shared" si="253"/>
        <v>#DIV/0!</v>
      </c>
      <c r="Z1747" s="25" t="str">
        <f t="shared" si="254"/>
        <v/>
      </c>
      <c r="AA1747" s="25" t="str">
        <f t="shared" ca="1" si="255"/>
        <v/>
      </c>
      <c r="AB1747" s="52"/>
    </row>
    <row r="1748" spans="1:28" s="75" customFormat="1" x14ac:dyDescent="0.25">
      <c r="A1748" s="12">
        <v>1742</v>
      </c>
      <c r="B1748" s="26"/>
      <c r="C1748" s="27"/>
      <c r="D1748" s="28"/>
      <c r="E1748" s="29"/>
      <c r="F1748" s="30"/>
      <c r="G1748" s="31"/>
      <c r="H1748" s="31"/>
      <c r="I1748" s="19">
        <f t="shared" si="250"/>
        <v>0</v>
      </c>
      <c r="J1748" s="20">
        <f t="shared" si="256"/>
        <v>0</v>
      </c>
      <c r="K1748" s="30"/>
      <c r="L1748" s="32"/>
      <c r="M1748" s="33"/>
      <c r="N1748" s="55" t="str">
        <f t="shared" si="258"/>
        <v/>
      </c>
      <c r="O1748" s="34"/>
      <c r="P1748" s="35"/>
      <c r="Q1748" s="36"/>
      <c r="R1748" s="37"/>
      <c r="S1748" s="37"/>
      <c r="T1748" s="21">
        <f t="shared" si="251"/>
        <v>0</v>
      </c>
      <c r="U1748" s="22">
        <f t="shared" si="257"/>
        <v>0</v>
      </c>
      <c r="V1748" s="117"/>
      <c r="W1748" s="118"/>
      <c r="X1748" s="23">
        <f t="shared" si="252"/>
        <v>0</v>
      </c>
      <c r="Y1748" s="24" t="e">
        <f t="shared" si="253"/>
        <v>#DIV/0!</v>
      </c>
      <c r="Z1748" s="25" t="str">
        <f t="shared" si="254"/>
        <v/>
      </c>
      <c r="AA1748" s="25" t="str">
        <f t="shared" ca="1" si="255"/>
        <v/>
      </c>
      <c r="AB1748" s="52"/>
    </row>
    <row r="1749" spans="1:28" s="75" customFormat="1" x14ac:dyDescent="0.25">
      <c r="A1749" s="12">
        <v>1743</v>
      </c>
      <c r="B1749" s="26"/>
      <c r="C1749" s="27"/>
      <c r="D1749" s="28"/>
      <c r="E1749" s="29"/>
      <c r="F1749" s="30"/>
      <c r="G1749" s="31"/>
      <c r="H1749" s="31"/>
      <c r="I1749" s="19">
        <f t="shared" si="250"/>
        <v>0</v>
      </c>
      <c r="J1749" s="20">
        <f t="shared" si="256"/>
        <v>0</v>
      </c>
      <c r="K1749" s="30"/>
      <c r="L1749" s="32"/>
      <c r="M1749" s="33"/>
      <c r="N1749" s="55" t="str">
        <f t="shared" si="258"/>
        <v/>
      </c>
      <c r="O1749" s="34"/>
      <c r="P1749" s="35"/>
      <c r="Q1749" s="36"/>
      <c r="R1749" s="37"/>
      <c r="S1749" s="37"/>
      <c r="T1749" s="21">
        <f t="shared" si="251"/>
        <v>0</v>
      </c>
      <c r="U1749" s="22">
        <f t="shared" si="257"/>
        <v>0</v>
      </c>
      <c r="V1749" s="117"/>
      <c r="W1749" s="118"/>
      <c r="X1749" s="23">
        <f t="shared" si="252"/>
        <v>0</v>
      </c>
      <c r="Y1749" s="24" t="e">
        <f t="shared" si="253"/>
        <v>#DIV/0!</v>
      </c>
      <c r="Z1749" s="25" t="str">
        <f t="shared" si="254"/>
        <v/>
      </c>
      <c r="AA1749" s="25" t="str">
        <f t="shared" ca="1" si="255"/>
        <v/>
      </c>
      <c r="AB1749" s="52"/>
    </row>
    <row r="1750" spans="1:28" s="75" customFormat="1" x14ac:dyDescent="0.25">
      <c r="A1750" s="12">
        <v>1744</v>
      </c>
      <c r="B1750" s="26"/>
      <c r="C1750" s="27"/>
      <c r="D1750" s="28"/>
      <c r="E1750" s="29"/>
      <c r="F1750" s="30"/>
      <c r="G1750" s="31"/>
      <c r="H1750" s="31"/>
      <c r="I1750" s="19">
        <f t="shared" si="250"/>
        <v>0</v>
      </c>
      <c r="J1750" s="20">
        <f t="shared" si="256"/>
        <v>0</v>
      </c>
      <c r="K1750" s="30"/>
      <c r="L1750" s="32"/>
      <c r="M1750" s="33"/>
      <c r="N1750" s="55" t="str">
        <f t="shared" si="258"/>
        <v/>
      </c>
      <c r="O1750" s="34"/>
      <c r="P1750" s="35"/>
      <c r="Q1750" s="36"/>
      <c r="R1750" s="37"/>
      <c r="S1750" s="37"/>
      <c r="T1750" s="21">
        <f t="shared" si="251"/>
        <v>0</v>
      </c>
      <c r="U1750" s="22">
        <f t="shared" si="257"/>
        <v>0</v>
      </c>
      <c r="V1750" s="117"/>
      <c r="W1750" s="118"/>
      <c r="X1750" s="23">
        <f t="shared" si="252"/>
        <v>0</v>
      </c>
      <c r="Y1750" s="24" t="e">
        <f t="shared" si="253"/>
        <v>#DIV/0!</v>
      </c>
      <c r="Z1750" s="25" t="str">
        <f t="shared" si="254"/>
        <v/>
      </c>
      <c r="AA1750" s="25" t="str">
        <f t="shared" ca="1" si="255"/>
        <v/>
      </c>
      <c r="AB1750" s="52"/>
    </row>
    <row r="1751" spans="1:28" s="75" customFormat="1" x14ac:dyDescent="0.25">
      <c r="A1751" s="12">
        <v>1745</v>
      </c>
      <c r="B1751" s="26"/>
      <c r="C1751" s="27"/>
      <c r="D1751" s="28"/>
      <c r="E1751" s="29"/>
      <c r="F1751" s="30"/>
      <c r="G1751" s="31"/>
      <c r="H1751" s="31"/>
      <c r="I1751" s="19">
        <f t="shared" si="250"/>
        <v>0</v>
      </c>
      <c r="J1751" s="20">
        <f t="shared" si="256"/>
        <v>0</v>
      </c>
      <c r="K1751" s="30"/>
      <c r="L1751" s="32"/>
      <c r="M1751" s="33"/>
      <c r="N1751" s="55" t="str">
        <f t="shared" si="258"/>
        <v/>
      </c>
      <c r="O1751" s="34"/>
      <c r="P1751" s="35"/>
      <c r="Q1751" s="36"/>
      <c r="R1751" s="37"/>
      <c r="S1751" s="37"/>
      <c r="T1751" s="21">
        <f t="shared" si="251"/>
        <v>0</v>
      </c>
      <c r="U1751" s="22">
        <f t="shared" si="257"/>
        <v>0</v>
      </c>
      <c r="V1751" s="117"/>
      <c r="W1751" s="118"/>
      <c r="X1751" s="23">
        <f t="shared" si="252"/>
        <v>0</v>
      </c>
      <c r="Y1751" s="24" t="e">
        <f t="shared" si="253"/>
        <v>#DIV/0!</v>
      </c>
      <c r="Z1751" s="25" t="str">
        <f t="shared" si="254"/>
        <v/>
      </c>
      <c r="AA1751" s="25" t="str">
        <f t="shared" ca="1" si="255"/>
        <v/>
      </c>
      <c r="AB1751" s="52"/>
    </row>
    <row r="1752" spans="1:28" s="75" customFormat="1" x14ac:dyDescent="0.25">
      <c r="A1752" s="12">
        <v>1746</v>
      </c>
      <c r="B1752" s="26"/>
      <c r="C1752" s="27"/>
      <c r="D1752" s="28"/>
      <c r="E1752" s="29"/>
      <c r="F1752" s="30"/>
      <c r="G1752" s="31"/>
      <c r="H1752" s="31"/>
      <c r="I1752" s="19">
        <f t="shared" si="250"/>
        <v>0</v>
      </c>
      <c r="J1752" s="20">
        <f t="shared" si="256"/>
        <v>0</v>
      </c>
      <c r="K1752" s="30"/>
      <c r="L1752" s="32"/>
      <c r="M1752" s="33"/>
      <c r="N1752" s="55" t="str">
        <f t="shared" si="258"/>
        <v/>
      </c>
      <c r="O1752" s="34"/>
      <c r="P1752" s="35"/>
      <c r="Q1752" s="36"/>
      <c r="R1752" s="37"/>
      <c r="S1752" s="37"/>
      <c r="T1752" s="21">
        <f t="shared" si="251"/>
        <v>0</v>
      </c>
      <c r="U1752" s="22">
        <f t="shared" si="257"/>
        <v>0</v>
      </c>
      <c r="V1752" s="117"/>
      <c r="W1752" s="118"/>
      <c r="X1752" s="23">
        <f t="shared" si="252"/>
        <v>0</v>
      </c>
      <c r="Y1752" s="24" t="e">
        <f t="shared" si="253"/>
        <v>#DIV/0!</v>
      </c>
      <c r="Z1752" s="25" t="str">
        <f t="shared" si="254"/>
        <v/>
      </c>
      <c r="AA1752" s="25" t="str">
        <f t="shared" ca="1" si="255"/>
        <v/>
      </c>
      <c r="AB1752" s="52"/>
    </row>
    <row r="1753" spans="1:28" s="75" customFormat="1" x14ac:dyDescent="0.25">
      <c r="A1753" s="12">
        <v>1747</v>
      </c>
      <c r="B1753" s="26"/>
      <c r="C1753" s="27"/>
      <c r="D1753" s="28"/>
      <c r="E1753" s="29"/>
      <c r="F1753" s="30"/>
      <c r="G1753" s="31"/>
      <c r="H1753" s="31"/>
      <c r="I1753" s="19">
        <f t="shared" si="250"/>
        <v>0</v>
      </c>
      <c r="J1753" s="20">
        <f t="shared" si="256"/>
        <v>0</v>
      </c>
      <c r="K1753" s="30"/>
      <c r="L1753" s="32"/>
      <c r="M1753" s="33"/>
      <c r="N1753" s="55" t="str">
        <f t="shared" si="258"/>
        <v/>
      </c>
      <c r="O1753" s="34"/>
      <c r="P1753" s="35"/>
      <c r="Q1753" s="36"/>
      <c r="R1753" s="37"/>
      <c r="S1753" s="37"/>
      <c r="T1753" s="21">
        <f t="shared" si="251"/>
        <v>0</v>
      </c>
      <c r="U1753" s="22">
        <f t="shared" si="257"/>
        <v>0</v>
      </c>
      <c r="V1753" s="117"/>
      <c r="W1753" s="118"/>
      <c r="X1753" s="23">
        <f t="shared" si="252"/>
        <v>0</v>
      </c>
      <c r="Y1753" s="24" t="e">
        <f t="shared" si="253"/>
        <v>#DIV/0!</v>
      </c>
      <c r="Z1753" s="25" t="str">
        <f t="shared" si="254"/>
        <v/>
      </c>
      <c r="AA1753" s="25" t="str">
        <f t="shared" ca="1" si="255"/>
        <v/>
      </c>
      <c r="AB1753" s="52"/>
    </row>
    <row r="1754" spans="1:28" s="75" customFormat="1" x14ac:dyDescent="0.25">
      <c r="A1754" s="12">
        <v>1748</v>
      </c>
      <c r="B1754" s="26"/>
      <c r="C1754" s="27"/>
      <c r="D1754" s="28"/>
      <c r="E1754" s="29"/>
      <c r="F1754" s="30"/>
      <c r="G1754" s="31"/>
      <c r="H1754" s="31"/>
      <c r="I1754" s="19">
        <f t="shared" si="250"/>
        <v>0</v>
      </c>
      <c r="J1754" s="20">
        <f t="shared" si="256"/>
        <v>0</v>
      </c>
      <c r="K1754" s="30"/>
      <c r="L1754" s="32"/>
      <c r="M1754" s="33"/>
      <c r="N1754" s="55" t="str">
        <f t="shared" si="258"/>
        <v/>
      </c>
      <c r="O1754" s="34"/>
      <c r="P1754" s="35"/>
      <c r="Q1754" s="36"/>
      <c r="R1754" s="37"/>
      <c r="S1754" s="37"/>
      <c r="T1754" s="21">
        <f t="shared" si="251"/>
        <v>0</v>
      </c>
      <c r="U1754" s="22">
        <f t="shared" si="257"/>
        <v>0</v>
      </c>
      <c r="V1754" s="117"/>
      <c r="W1754" s="118"/>
      <c r="X1754" s="23">
        <f t="shared" si="252"/>
        <v>0</v>
      </c>
      <c r="Y1754" s="24" t="e">
        <f t="shared" si="253"/>
        <v>#DIV/0!</v>
      </c>
      <c r="Z1754" s="25" t="str">
        <f t="shared" si="254"/>
        <v/>
      </c>
      <c r="AA1754" s="25" t="str">
        <f t="shared" ca="1" si="255"/>
        <v/>
      </c>
      <c r="AB1754" s="52"/>
    </row>
    <row r="1755" spans="1:28" s="75" customFormat="1" x14ac:dyDescent="0.25">
      <c r="A1755" s="12">
        <v>1749</v>
      </c>
      <c r="B1755" s="26"/>
      <c r="C1755" s="27"/>
      <c r="D1755" s="28"/>
      <c r="E1755" s="29"/>
      <c r="F1755" s="30"/>
      <c r="G1755" s="31"/>
      <c r="H1755" s="31"/>
      <c r="I1755" s="19">
        <f t="shared" si="250"/>
        <v>0</v>
      </c>
      <c r="J1755" s="20">
        <f t="shared" si="256"/>
        <v>0</v>
      </c>
      <c r="K1755" s="30"/>
      <c r="L1755" s="32"/>
      <c r="M1755" s="33"/>
      <c r="N1755" s="55" t="str">
        <f t="shared" si="258"/>
        <v/>
      </c>
      <c r="O1755" s="34"/>
      <c r="P1755" s="35"/>
      <c r="Q1755" s="36"/>
      <c r="R1755" s="37"/>
      <c r="S1755" s="37"/>
      <c r="T1755" s="21">
        <f t="shared" si="251"/>
        <v>0</v>
      </c>
      <c r="U1755" s="22">
        <f t="shared" si="257"/>
        <v>0</v>
      </c>
      <c r="V1755" s="117"/>
      <c r="W1755" s="118"/>
      <c r="X1755" s="23">
        <f t="shared" si="252"/>
        <v>0</v>
      </c>
      <c r="Y1755" s="24" t="e">
        <f t="shared" si="253"/>
        <v>#DIV/0!</v>
      </c>
      <c r="Z1755" s="25" t="str">
        <f t="shared" si="254"/>
        <v/>
      </c>
      <c r="AA1755" s="25" t="str">
        <f t="shared" ca="1" si="255"/>
        <v/>
      </c>
      <c r="AB1755" s="52"/>
    </row>
    <row r="1756" spans="1:28" s="75" customFormat="1" x14ac:dyDescent="0.25">
      <c r="A1756" s="12">
        <v>1750</v>
      </c>
      <c r="B1756" s="26"/>
      <c r="C1756" s="27"/>
      <c r="D1756" s="28"/>
      <c r="E1756" s="29"/>
      <c r="F1756" s="30"/>
      <c r="G1756" s="31"/>
      <c r="H1756" s="31"/>
      <c r="I1756" s="19">
        <f t="shared" si="250"/>
        <v>0</v>
      </c>
      <c r="J1756" s="20">
        <f t="shared" si="256"/>
        <v>0</v>
      </c>
      <c r="K1756" s="30"/>
      <c r="L1756" s="32"/>
      <c r="M1756" s="33"/>
      <c r="N1756" s="55" t="str">
        <f t="shared" si="258"/>
        <v/>
      </c>
      <c r="O1756" s="34"/>
      <c r="P1756" s="35"/>
      <c r="Q1756" s="36"/>
      <c r="R1756" s="37"/>
      <c r="S1756" s="37"/>
      <c r="T1756" s="21">
        <f t="shared" si="251"/>
        <v>0</v>
      </c>
      <c r="U1756" s="22">
        <f t="shared" si="257"/>
        <v>0</v>
      </c>
      <c r="V1756" s="117"/>
      <c r="W1756" s="118"/>
      <c r="X1756" s="23">
        <f t="shared" si="252"/>
        <v>0</v>
      </c>
      <c r="Y1756" s="24" t="e">
        <f t="shared" si="253"/>
        <v>#DIV/0!</v>
      </c>
      <c r="Z1756" s="25" t="str">
        <f t="shared" si="254"/>
        <v/>
      </c>
      <c r="AA1756" s="25" t="str">
        <f t="shared" ca="1" si="255"/>
        <v/>
      </c>
      <c r="AB1756" s="52"/>
    </row>
    <row r="1757" spans="1:28" s="75" customFormat="1" x14ac:dyDescent="0.25">
      <c r="A1757" s="12">
        <v>1751</v>
      </c>
      <c r="B1757" s="26"/>
      <c r="C1757" s="27"/>
      <c r="D1757" s="28"/>
      <c r="E1757" s="29"/>
      <c r="F1757" s="30"/>
      <c r="G1757" s="31"/>
      <c r="H1757" s="31"/>
      <c r="I1757" s="19">
        <f t="shared" si="250"/>
        <v>0</v>
      </c>
      <c r="J1757" s="20">
        <f t="shared" si="256"/>
        <v>0</v>
      </c>
      <c r="K1757" s="30"/>
      <c r="L1757" s="32"/>
      <c r="M1757" s="33"/>
      <c r="N1757" s="55" t="str">
        <f t="shared" si="258"/>
        <v/>
      </c>
      <c r="O1757" s="34"/>
      <c r="P1757" s="35"/>
      <c r="Q1757" s="36"/>
      <c r="R1757" s="37"/>
      <c r="S1757" s="37"/>
      <c r="T1757" s="21">
        <f t="shared" si="251"/>
        <v>0</v>
      </c>
      <c r="U1757" s="22">
        <f t="shared" si="257"/>
        <v>0</v>
      </c>
      <c r="V1757" s="117"/>
      <c r="W1757" s="118"/>
      <c r="X1757" s="23">
        <f t="shared" si="252"/>
        <v>0</v>
      </c>
      <c r="Y1757" s="24" t="e">
        <f t="shared" si="253"/>
        <v>#DIV/0!</v>
      </c>
      <c r="Z1757" s="25" t="str">
        <f t="shared" si="254"/>
        <v/>
      </c>
      <c r="AA1757" s="25" t="str">
        <f t="shared" ca="1" si="255"/>
        <v/>
      </c>
      <c r="AB1757" s="52"/>
    </row>
    <row r="1758" spans="1:28" s="75" customFormat="1" x14ac:dyDescent="0.25">
      <c r="A1758" s="12">
        <v>1752</v>
      </c>
      <c r="B1758" s="26"/>
      <c r="C1758" s="27"/>
      <c r="D1758" s="28"/>
      <c r="E1758" s="29"/>
      <c r="F1758" s="30"/>
      <c r="G1758" s="31"/>
      <c r="H1758" s="31"/>
      <c r="I1758" s="19">
        <f t="shared" si="250"/>
        <v>0</v>
      </c>
      <c r="J1758" s="20">
        <f t="shared" si="256"/>
        <v>0</v>
      </c>
      <c r="K1758" s="30"/>
      <c r="L1758" s="32"/>
      <c r="M1758" s="33"/>
      <c r="N1758" s="55" t="str">
        <f t="shared" si="258"/>
        <v/>
      </c>
      <c r="O1758" s="34"/>
      <c r="P1758" s="35"/>
      <c r="Q1758" s="36"/>
      <c r="R1758" s="37"/>
      <c r="S1758" s="37"/>
      <c r="T1758" s="21">
        <f t="shared" si="251"/>
        <v>0</v>
      </c>
      <c r="U1758" s="22">
        <f t="shared" si="257"/>
        <v>0</v>
      </c>
      <c r="V1758" s="117"/>
      <c r="W1758" s="118"/>
      <c r="X1758" s="23">
        <f t="shared" si="252"/>
        <v>0</v>
      </c>
      <c r="Y1758" s="24" t="e">
        <f t="shared" si="253"/>
        <v>#DIV/0!</v>
      </c>
      <c r="Z1758" s="25" t="str">
        <f t="shared" si="254"/>
        <v/>
      </c>
      <c r="AA1758" s="25" t="str">
        <f t="shared" ca="1" si="255"/>
        <v/>
      </c>
      <c r="AB1758" s="52"/>
    </row>
    <row r="1759" spans="1:28" s="75" customFormat="1" x14ac:dyDescent="0.25">
      <c r="A1759" s="12">
        <v>1753</v>
      </c>
      <c r="B1759" s="26"/>
      <c r="C1759" s="27"/>
      <c r="D1759" s="28"/>
      <c r="E1759" s="29"/>
      <c r="F1759" s="30"/>
      <c r="G1759" s="31"/>
      <c r="H1759" s="31"/>
      <c r="I1759" s="19">
        <f t="shared" si="250"/>
        <v>0</v>
      </c>
      <c r="J1759" s="20">
        <f t="shared" si="256"/>
        <v>0</v>
      </c>
      <c r="K1759" s="30"/>
      <c r="L1759" s="32"/>
      <c r="M1759" s="33"/>
      <c r="N1759" s="55" t="str">
        <f t="shared" si="258"/>
        <v/>
      </c>
      <c r="O1759" s="34"/>
      <c r="P1759" s="35"/>
      <c r="Q1759" s="36"/>
      <c r="R1759" s="37"/>
      <c r="S1759" s="37"/>
      <c r="T1759" s="21">
        <f t="shared" si="251"/>
        <v>0</v>
      </c>
      <c r="U1759" s="22">
        <f t="shared" si="257"/>
        <v>0</v>
      </c>
      <c r="V1759" s="117"/>
      <c r="W1759" s="118"/>
      <c r="X1759" s="23">
        <f t="shared" si="252"/>
        <v>0</v>
      </c>
      <c r="Y1759" s="24" t="e">
        <f t="shared" si="253"/>
        <v>#DIV/0!</v>
      </c>
      <c r="Z1759" s="25" t="str">
        <f t="shared" si="254"/>
        <v/>
      </c>
      <c r="AA1759" s="25" t="str">
        <f t="shared" ca="1" si="255"/>
        <v/>
      </c>
      <c r="AB1759" s="52"/>
    </row>
    <row r="1760" spans="1:28" s="75" customFormat="1" x14ac:dyDescent="0.25">
      <c r="A1760" s="12">
        <v>1754</v>
      </c>
      <c r="B1760" s="26"/>
      <c r="C1760" s="27"/>
      <c r="D1760" s="28"/>
      <c r="E1760" s="29"/>
      <c r="F1760" s="30"/>
      <c r="G1760" s="31"/>
      <c r="H1760" s="31"/>
      <c r="I1760" s="19">
        <f t="shared" si="250"/>
        <v>0</v>
      </c>
      <c r="J1760" s="20">
        <f t="shared" si="256"/>
        <v>0</v>
      </c>
      <c r="K1760" s="30"/>
      <c r="L1760" s="32"/>
      <c r="M1760" s="33"/>
      <c r="N1760" s="55" t="str">
        <f t="shared" si="258"/>
        <v/>
      </c>
      <c r="O1760" s="34"/>
      <c r="P1760" s="35"/>
      <c r="Q1760" s="36"/>
      <c r="R1760" s="37"/>
      <c r="S1760" s="37"/>
      <c r="T1760" s="21">
        <f t="shared" si="251"/>
        <v>0</v>
      </c>
      <c r="U1760" s="22">
        <f t="shared" si="257"/>
        <v>0</v>
      </c>
      <c r="V1760" s="117"/>
      <c r="W1760" s="118"/>
      <c r="X1760" s="23">
        <f t="shared" si="252"/>
        <v>0</v>
      </c>
      <c r="Y1760" s="24" t="e">
        <f t="shared" si="253"/>
        <v>#DIV/0!</v>
      </c>
      <c r="Z1760" s="25" t="str">
        <f t="shared" si="254"/>
        <v/>
      </c>
      <c r="AA1760" s="25" t="str">
        <f t="shared" ca="1" si="255"/>
        <v/>
      </c>
      <c r="AB1760" s="52"/>
    </row>
    <row r="1761" spans="1:28" s="75" customFormat="1" x14ac:dyDescent="0.25">
      <c r="A1761" s="12">
        <v>1755</v>
      </c>
      <c r="B1761" s="26"/>
      <c r="C1761" s="27"/>
      <c r="D1761" s="28"/>
      <c r="E1761" s="29"/>
      <c r="F1761" s="30"/>
      <c r="G1761" s="31"/>
      <c r="H1761" s="31"/>
      <c r="I1761" s="19">
        <f t="shared" si="250"/>
        <v>0</v>
      </c>
      <c r="J1761" s="20">
        <f t="shared" si="256"/>
        <v>0</v>
      </c>
      <c r="K1761" s="30"/>
      <c r="L1761" s="32"/>
      <c r="M1761" s="33"/>
      <c r="N1761" s="55" t="str">
        <f t="shared" si="258"/>
        <v/>
      </c>
      <c r="O1761" s="34"/>
      <c r="P1761" s="35"/>
      <c r="Q1761" s="36"/>
      <c r="R1761" s="37"/>
      <c r="S1761" s="37"/>
      <c r="T1761" s="21">
        <f t="shared" si="251"/>
        <v>0</v>
      </c>
      <c r="U1761" s="22">
        <f t="shared" si="257"/>
        <v>0</v>
      </c>
      <c r="V1761" s="117"/>
      <c r="W1761" s="118"/>
      <c r="X1761" s="23">
        <f t="shared" si="252"/>
        <v>0</v>
      </c>
      <c r="Y1761" s="24" t="e">
        <f t="shared" si="253"/>
        <v>#DIV/0!</v>
      </c>
      <c r="Z1761" s="25" t="str">
        <f t="shared" si="254"/>
        <v/>
      </c>
      <c r="AA1761" s="25" t="str">
        <f t="shared" ca="1" si="255"/>
        <v/>
      </c>
      <c r="AB1761" s="52"/>
    </row>
    <row r="1762" spans="1:28" s="75" customFormat="1" x14ac:dyDescent="0.25">
      <c r="A1762" s="12">
        <v>1756</v>
      </c>
      <c r="B1762" s="26"/>
      <c r="C1762" s="27"/>
      <c r="D1762" s="28"/>
      <c r="E1762" s="29"/>
      <c r="F1762" s="30"/>
      <c r="G1762" s="31"/>
      <c r="H1762" s="31"/>
      <c r="I1762" s="19">
        <f t="shared" si="250"/>
        <v>0</v>
      </c>
      <c r="J1762" s="20">
        <f t="shared" si="256"/>
        <v>0</v>
      </c>
      <c r="K1762" s="30"/>
      <c r="L1762" s="32"/>
      <c r="M1762" s="33"/>
      <c r="N1762" s="55" t="str">
        <f t="shared" si="258"/>
        <v/>
      </c>
      <c r="O1762" s="34"/>
      <c r="P1762" s="35"/>
      <c r="Q1762" s="36"/>
      <c r="R1762" s="37"/>
      <c r="S1762" s="37"/>
      <c r="T1762" s="21">
        <f t="shared" si="251"/>
        <v>0</v>
      </c>
      <c r="U1762" s="22">
        <f t="shared" si="257"/>
        <v>0</v>
      </c>
      <c r="V1762" s="117"/>
      <c r="W1762" s="118"/>
      <c r="X1762" s="23">
        <f t="shared" si="252"/>
        <v>0</v>
      </c>
      <c r="Y1762" s="24" t="e">
        <f t="shared" si="253"/>
        <v>#DIV/0!</v>
      </c>
      <c r="Z1762" s="25" t="str">
        <f t="shared" si="254"/>
        <v/>
      </c>
      <c r="AA1762" s="25" t="str">
        <f t="shared" ca="1" si="255"/>
        <v/>
      </c>
      <c r="AB1762" s="52"/>
    </row>
    <row r="1763" spans="1:28" s="75" customFormat="1" x14ac:dyDescent="0.25">
      <c r="A1763" s="12">
        <v>1757</v>
      </c>
      <c r="B1763" s="26"/>
      <c r="C1763" s="27"/>
      <c r="D1763" s="28"/>
      <c r="E1763" s="29"/>
      <c r="F1763" s="30"/>
      <c r="G1763" s="31"/>
      <c r="H1763" s="31"/>
      <c r="I1763" s="19">
        <f t="shared" si="250"/>
        <v>0</v>
      </c>
      <c r="J1763" s="20">
        <f t="shared" si="256"/>
        <v>0</v>
      </c>
      <c r="K1763" s="30"/>
      <c r="L1763" s="32"/>
      <c r="M1763" s="33"/>
      <c r="N1763" s="55" t="str">
        <f t="shared" si="258"/>
        <v/>
      </c>
      <c r="O1763" s="34"/>
      <c r="P1763" s="35"/>
      <c r="Q1763" s="36"/>
      <c r="R1763" s="37"/>
      <c r="S1763" s="37"/>
      <c r="T1763" s="21">
        <f t="shared" si="251"/>
        <v>0</v>
      </c>
      <c r="U1763" s="22">
        <f t="shared" si="257"/>
        <v>0</v>
      </c>
      <c r="V1763" s="117"/>
      <c r="W1763" s="118"/>
      <c r="X1763" s="23">
        <f t="shared" si="252"/>
        <v>0</v>
      </c>
      <c r="Y1763" s="24" t="e">
        <f t="shared" si="253"/>
        <v>#DIV/0!</v>
      </c>
      <c r="Z1763" s="25" t="str">
        <f t="shared" si="254"/>
        <v/>
      </c>
      <c r="AA1763" s="25" t="str">
        <f t="shared" ca="1" si="255"/>
        <v/>
      </c>
      <c r="AB1763" s="52"/>
    </row>
    <row r="1764" spans="1:28" s="75" customFormat="1" x14ac:dyDescent="0.25">
      <c r="A1764" s="12">
        <v>1758</v>
      </c>
      <c r="B1764" s="26"/>
      <c r="C1764" s="27"/>
      <c r="D1764" s="28"/>
      <c r="E1764" s="29"/>
      <c r="F1764" s="30"/>
      <c r="G1764" s="31"/>
      <c r="H1764" s="31"/>
      <c r="I1764" s="19">
        <f t="shared" si="250"/>
        <v>0</v>
      </c>
      <c r="J1764" s="20">
        <f t="shared" si="256"/>
        <v>0</v>
      </c>
      <c r="K1764" s="30"/>
      <c r="L1764" s="32"/>
      <c r="M1764" s="33"/>
      <c r="N1764" s="55" t="str">
        <f t="shared" si="258"/>
        <v/>
      </c>
      <c r="O1764" s="34"/>
      <c r="P1764" s="35"/>
      <c r="Q1764" s="36"/>
      <c r="R1764" s="37"/>
      <c r="S1764" s="37"/>
      <c r="T1764" s="21">
        <f t="shared" si="251"/>
        <v>0</v>
      </c>
      <c r="U1764" s="22">
        <f t="shared" si="257"/>
        <v>0</v>
      </c>
      <c r="V1764" s="117"/>
      <c r="W1764" s="118"/>
      <c r="X1764" s="23">
        <f t="shared" si="252"/>
        <v>0</v>
      </c>
      <c r="Y1764" s="24" t="e">
        <f t="shared" si="253"/>
        <v>#DIV/0!</v>
      </c>
      <c r="Z1764" s="25" t="str">
        <f t="shared" si="254"/>
        <v/>
      </c>
      <c r="AA1764" s="25" t="str">
        <f t="shared" ca="1" si="255"/>
        <v/>
      </c>
      <c r="AB1764" s="52"/>
    </row>
    <row r="1765" spans="1:28" s="75" customFormat="1" x14ac:dyDescent="0.25">
      <c r="A1765" s="12">
        <v>1759</v>
      </c>
      <c r="B1765" s="26"/>
      <c r="C1765" s="27"/>
      <c r="D1765" s="28"/>
      <c r="E1765" s="29"/>
      <c r="F1765" s="30"/>
      <c r="G1765" s="31"/>
      <c r="H1765" s="31"/>
      <c r="I1765" s="19">
        <f t="shared" si="250"/>
        <v>0</v>
      </c>
      <c r="J1765" s="20">
        <f t="shared" si="256"/>
        <v>0</v>
      </c>
      <c r="K1765" s="30"/>
      <c r="L1765" s="32"/>
      <c r="M1765" s="33"/>
      <c r="N1765" s="55" t="str">
        <f t="shared" si="258"/>
        <v/>
      </c>
      <c r="O1765" s="34"/>
      <c r="P1765" s="35"/>
      <c r="Q1765" s="36"/>
      <c r="R1765" s="37"/>
      <c r="S1765" s="37"/>
      <c r="T1765" s="21">
        <f t="shared" si="251"/>
        <v>0</v>
      </c>
      <c r="U1765" s="22">
        <f t="shared" si="257"/>
        <v>0</v>
      </c>
      <c r="V1765" s="117"/>
      <c r="W1765" s="118"/>
      <c r="X1765" s="23">
        <f t="shared" si="252"/>
        <v>0</v>
      </c>
      <c r="Y1765" s="24" t="e">
        <f t="shared" si="253"/>
        <v>#DIV/0!</v>
      </c>
      <c r="Z1765" s="25" t="str">
        <f t="shared" si="254"/>
        <v/>
      </c>
      <c r="AA1765" s="25" t="str">
        <f t="shared" ca="1" si="255"/>
        <v/>
      </c>
      <c r="AB1765" s="52"/>
    </row>
    <row r="1766" spans="1:28" s="75" customFormat="1" x14ac:dyDescent="0.25">
      <c r="A1766" s="12">
        <v>1760</v>
      </c>
      <c r="B1766" s="26"/>
      <c r="C1766" s="27"/>
      <c r="D1766" s="28"/>
      <c r="E1766" s="29"/>
      <c r="F1766" s="30"/>
      <c r="G1766" s="31"/>
      <c r="H1766" s="31"/>
      <c r="I1766" s="19">
        <f t="shared" si="250"/>
        <v>0</v>
      </c>
      <c r="J1766" s="20">
        <f t="shared" si="256"/>
        <v>0</v>
      </c>
      <c r="K1766" s="30"/>
      <c r="L1766" s="32"/>
      <c r="M1766" s="33"/>
      <c r="N1766" s="55" t="str">
        <f t="shared" si="258"/>
        <v/>
      </c>
      <c r="O1766" s="34"/>
      <c r="P1766" s="35"/>
      <c r="Q1766" s="36"/>
      <c r="R1766" s="37"/>
      <c r="S1766" s="37"/>
      <c r="T1766" s="21">
        <f t="shared" si="251"/>
        <v>0</v>
      </c>
      <c r="U1766" s="22">
        <f t="shared" si="257"/>
        <v>0</v>
      </c>
      <c r="V1766" s="117"/>
      <c r="W1766" s="118"/>
      <c r="X1766" s="23">
        <f t="shared" si="252"/>
        <v>0</v>
      </c>
      <c r="Y1766" s="24" t="e">
        <f t="shared" si="253"/>
        <v>#DIV/0!</v>
      </c>
      <c r="Z1766" s="25" t="str">
        <f t="shared" si="254"/>
        <v/>
      </c>
      <c r="AA1766" s="25" t="str">
        <f t="shared" ca="1" si="255"/>
        <v/>
      </c>
      <c r="AB1766" s="52"/>
    </row>
    <row r="1767" spans="1:28" s="75" customFormat="1" x14ac:dyDescent="0.25">
      <c r="A1767" s="12">
        <v>1761</v>
      </c>
      <c r="B1767" s="26"/>
      <c r="C1767" s="27"/>
      <c r="D1767" s="28"/>
      <c r="E1767" s="29"/>
      <c r="F1767" s="30"/>
      <c r="G1767" s="31"/>
      <c r="H1767" s="31"/>
      <c r="I1767" s="19">
        <f t="shared" si="250"/>
        <v>0</v>
      </c>
      <c r="J1767" s="20">
        <f t="shared" si="256"/>
        <v>0</v>
      </c>
      <c r="K1767" s="30"/>
      <c r="L1767" s="32"/>
      <c r="M1767" s="33"/>
      <c r="N1767" s="55" t="str">
        <f t="shared" si="258"/>
        <v/>
      </c>
      <c r="O1767" s="34"/>
      <c r="P1767" s="35"/>
      <c r="Q1767" s="36"/>
      <c r="R1767" s="37"/>
      <c r="S1767" s="37"/>
      <c r="T1767" s="21">
        <f t="shared" si="251"/>
        <v>0</v>
      </c>
      <c r="U1767" s="22">
        <f t="shared" si="257"/>
        <v>0</v>
      </c>
      <c r="V1767" s="117"/>
      <c r="W1767" s="118"/>
      <c r="X1767" s="23">
        <f t="shared" si="252"/>
        <v>0</v>
      </c>
      <c r="Y1767" s="24" t="e">
        <f t="shared" si="253"/>
        <v>#DIV/0!</v>
      </c>
      <c r="Z1767" s="25" t="str">
        <f t="shared" si="254"/>
        <v/>
      </c>
      <c r="AA1767" s="25" t="str">
        <f t="shared" ca="1" si="255"/>
        <v/>
      </c>
      <c r="AB1767" s="52"/>
    </row>
    <row r="1768" spans="1:28" s="75" customFormat="1" x14ac:dyDescent="0.25">
      <c r="A1768" s="12">
        <v>1762</v>
      </c>
      <c r="B1768" s="26"/>
      <c r="C1768" s="27"/>
      <c r="D1768" s="28"/>
      <c r="E1768" s="29"/>
      <c r="F1768" s="30"/>
      <c r="G1768" s="31"/>
      <c r="H1768" s="31"/>
      <c r="I1768" s="19">
        <f t="shared" si="250"/>
        <v>0</v>
      </c>
      <c r="J1768" s="20">
        <f t="shared" si="256"/>
        <v>0</v>
      </c>
      <c r="K1768" s="30"/>
      <c r="L1768" s="32"/>
      <c r="M1768" s="33"/>
      <c r="N1768" s="55" t="str">
        <f t="shared" si="258"/>
        <v/>
      </c>
      <c r="O1768" s="34"/>
      <c r="P1768" s="35"/>
      <c r="Q1768" s="36"/>
      <c r="R1768" s="37"/>
      <c r="S1768" s="37"/>
      <c r="T1768" s="21">
        <f t="shared" si="251"/>
        <v>0</v>
      </c>
      <c r="U1768" s="22">
        <f t="shared" si="257"/>
        <v>0</v>
      </c>
      <c r="V1768" s="117"/>
      <c r="W1768" s="118"/>
      <c r="X1768" s="23">
        <f t="shared" si="252"/>
        <v>0</v>
      </c>
      <c r="Y1768" s="24" t="e">
        <f t="shared" si="253"/>
        <v>#DIV/0!</v>
      </c>
      <c r="Z1768" s="25" t="str">
        <f t="shared" si="254"/>
        <v/>
      </c>
      <c r="AA1768" s="25" t="str">
        <f t="shared" ca="1" si="255"/>
        <v/>
      </c>
      <c r="AB1768" s="52"/>
    </row>
    <row r="1769" spans="1:28" s="75" customFormat="1" x14ac:dyDescent="0.25">
      <c r="A1769" s="12">
        <v>1763</v>
      </c>
      <c r="B1769" s="26"/>
      <c r="C1769" s="27"/>
      <c r="D1769" s="28"/>
      <c r="E1769" s="29"/>
      <c r="F1769" s="30"/>
      <c r="G1769" s="31"/>
      <c r="H1769" s="31"/>
      <c r="I1769" s="19">
        <f t="shared" si="250"/>
        <v>0</v>
      </c>
      <c r="J1769" s="20">
        <f t="shared" si="256"/>
        <v>0</v>
      </c>
      <c r="K1769" s="30"/>
      <c r="L1769" s="32"/>
      <c r="M1769" s="33"/>
      <c r="N1769" s="55" t="str">
        <f t="shared" si="258"/>
        <v/>
      </c>
      <c r="O1769" s="34"/>
      <c r="P1769" s="35"/>
      <c r="Q1769" s="36"/>
      <c r="R1769" s="37"/>
      <c r="S1769" s="37"/>
      <c r="T1769" s="21">
        <f t="shared" si="251"/>
        <v>0</v>
      </c>
      <c r="U1769" s="22">
        <f t="shared" si="257"/>
        <v>0</v>
      </c>
      <c r="V1769" s="117"/>
      <c r="W1769" s="118"/>
      <c r="X1769" s="23">
        <f t="shared" si="252"/>
        <v>0</v>
      </c>
      <c r="Y1769" s="24" t="e">
        <f t="shared" si="253"/>
        <v>#DIV/0!</v>
      </c>
      <c r="Z1769" s="25" t="str">
        <f t="shared" si="254"/>
        <v/>
      </c>
      <c r="AA1769" s="25" t="str">
        <f t="shared" ca="1" si="255"/>
        <v/>
      </c>
      <c r="AB1769" s="52"/>
    </row>
    <row r="1770" spans="1:28" s="75" customFormat="1" x14ac:dyDescent="0.25">
      <c r="A1770" s="12">
        <v>1764</v>
      </c>
      <c r="B1770" s="26"/>
      <c r="C1770" s="27"/>
      <c r="D1770" s="28"/>
      <c r="E1770" s="29"/>
      <c r="F1770" s="30"/>
      <c r="G1770" s="31"/>
      <c r="H1770" s="31"/>
      <c r="I1770" s="19">
        <f t="shared" si="250"/>
        <v>0</v>
      </c>
      <c r="J1770" s="20">
        <f t="shared" si="256"/>
        <v>0</v>
      </c>
      <c r="K1770" s="30"/>
      <c r="L1770" s="32"/>
      <c r="M1770" s="33"/>
      <c r="N1770" s="55" t="str">
        <f t="shared" si="258"/>
        <v/>
      </c>
      <c r="O1770" s="34"/>
      <c r="P1770" s="35"/>
      <c r="Q1770" s="36"/>
      <c r="R1770" s="37"/>
      <c r="S1770" s="37"/>
      <c r="T1770" s="21">
        <f t="shared" si="251"/>
        <v>0</v>
      </c>
      <c r="U1770" s="22">
        <f t="shared" si="257"/>
        <v>0</v>
      </c>
      <c r="V1770" s="117"/>
      <c r="W1770" s="118"/>
      <c r="X1770" s="23">
        <f t="shared" si="252"/>
        <v>0</v>
      </c>
      <c r="Y1770" s="24" t="e">
        <f t="shared" si="253"/>
        <v>#DIV/0!</v>
      </c>
      <c r="Z1770" s="25" t="str">
        <f t="shared" si="254"/>
        <v/>
      </c>
      <c r="AA1770" s="25" t="str">
        <f t="shared" ca="1" si="255"/>
        <v/>
      </c>
      <c r="AB1770" s="52"/>
    </row>
    <row r="1771" spans="1:28" s="75" customFormat="1" x14ac:dyDescent="0.25">
      <c r="A1771" s="12">
        <v>1765</v>
      </c>
      <c r="B1771" s="26"/>
      <c r="C1771" s="27"/>
      <c r="D1771" s="28"/>
      <c r="E1771" s="29"/>
      <c r="F1771" s="30"/>
      <c r="G1771" s="31"/>
      <c r="H1771" s="31"/>
      <c r="I1771" s="19">
        <f t="shared" si="250"/>
        <v>0</v>
      </c>
      <c r="J1771" s="20">
        <f t="shared" si="256"/>
        <v>0</v>
      </c>
      <c r="K1771" s="30"/>
      <c r="L1771" s="32"/>
      <c r="M1771" s="33"/>
      <c r="N1771" s="55" t="str">
        <f t="shared" si="258"/>
        <v/>
      </c>
      <c r="O1771" s="34"/>
      <c r="P1771" s="35"/>
      <c r="Q1771" s="36"/>
      <c r="R1771" s="37"/>
      <c r="S1771" s="37"/>
      <c r="T1771" s="21">
        <f t="shared" si="251"/>
        <v>0</v>
      </c>
      <c r="U1771" s="22">
        <f t="shared" si="257"/>
        <v>0</v>
      </c>
      <c r="V1771" s="117"/>
      <c r="W1771" s="118"/>
      <c r="X1771" s="23">
        <f t="shared" si="252"/>
        <v>0</v>
      </c>
      <c r="Y1771" s="24" t="e">
        <f t="shared" si="253"/>
        <v>#DIV/0!</v>
      </c>
      <c r="Z1771" s="25" t="str">
        <f t="shared" si="254"/>
        <v/>
      </c>
      <c r="AA1771" s="25" t="str">
        <f t="shared" ca="1" si="255"/>
        <v/>
      </c>
      <c r="AB1771" s="52"/>
    </row>
    <row r="1772" spans="1:28" s="75" customFormat="1" x14ac:dyDescent="0.25">
      <c r="A1772" s="12">
        <v>1766</v>
      </c>
      <c r="B1772" s="26"/>
      <c r="C1772" s="27"/>
      <c r="D1772" s="28"/>
      <c r="E1772" s="29"/>
      <c r="F1772" s="30"/>
      <c r="G1772" s="31"/>
      <c r="H1772" s="31"/>
      <c r="I1772" s="19">
        <f t="shared" si="250"/>
        <v>0</v>
      </c>
      <c r="J1772" s="20">
        <f t="shared" si="256"/>
        <v>0</v>
      </c>
      <c r="K1772" s="30"/>
      <c r="L1772" s="32"/>
      <c r="M1772" s="33"/>
      <c r="N1772" s="55" t="str">
        <f t="shared" si="258"/>
        <v/>
      </c>
      <c r="O1772" s="34"/>
      <c r="P1772" s="35"/>
      <c r="Q1772" s="36"/>
      <c r="R1772" s="37"/>
      <c r="S1772" s="37"/>
      <c r="T1772" s="21">
        <f t="shared" si="251"/>
        <v>0</v>
      </c>
      <c r="U1772" s="22">
        <f t="shared" si="257"/>
        <v>0</v>
      </c>
      <c r="V1772" s="117"/>
      <c r="W1772" s="118"/>
      <c r="X1772" s="23">
        <f t="shared" si="252"/>
        <v>0</v>
      </c>
      <c r="Y1772" s="24" t="e">
        <f t="shared" si="253"/>
        <v>#DIV/0!</v>
      </c>
      <c r="Z1772" s="25" t="str">
        <f t="shared" si="254"/>
        <v/>
      </c>
      <c r="AA1772" s="25" t="str">
        <f t="shared" ca="1" si="255"/>
        <v/>
      </c>
      <c r="AB1772" s="52"/>
    </row>
    <row r="1773" spans="1:28" s="75" customFormat="1" x14ac:dyDescent="0.25">
      <c r="A1773" s="12">
        <v>1767</v>
      </c>
      <c r="B1773" s="26"/>
      <c r="C1773" s="27"/>
      <c r="D1773" s="28"/>
      <c r="E1773" s="29"/>
      <c r="F1773" s="30"/>
      <c r="G1773" s="31"/>
      <c r="H1773" s="31"/>
      <c r="I1773" s="19">
        <f t="shared" si="250"/>
        <v>0</v>
      </c>
      <c r="J1773" s="20">
        <f t="shared" si="256"/>
        <v>0</v>
      </c>
      <c r="K1773" s="30"/>
      <c r="L1773" s="32"/>
      <c r="M1773" s="33"/>
      <c r="N1773" s="55" t="str">
        <f t="shared" si="258"/>
        <v/>
      </c>
      <c r="O1773" s="34"/>
      <c r="P1773" s="35"/>
      <c r="Q1773" s="36"/>
      <c r="R1773" s="37"/>
      <c r="S1773" s="37"/>
      <c r="T1773" s="21">
        <f t="shared" si="251"/>
        <v>0</v>
      </c>
      <c r="U1773" s="22">
        <f t="shared" si="257"/>
        <v>0</v>
      </c>
      <c r="V1773" s="117"/>
      <c r="W1773" s="118"/>
      <c r="X1773" s="23">
        <f t="shared" si="252"/>
        <v>0</v>
      </c>
      <c r="Y1773" s="24" t="e">
        <f t="shared" si="253"/>
        <v>#DIV/0!</v>
      </c>
      <c r="Z1773" s="25" t="str">
        <f t="shared" si="254"/>
        <v/>
      </c>
      <c r="AA1773" s="25" t="str">
        <f t="shared" ca="1" si="255"/>
        <v/>
      </c>
      <c r="AB1773" s="52"/>
    </row>
    <row r="1774" spans="1:28" s="75" customFormat="1" x14ac:dyDescent="0.25">
      <c r="A1774" s="12">
        <v>1768</v>
      </c>
      <c r="B1774" s="26"/>
      <c r="C1774" s="27"/>
      <c r="D1774" s="28"/>
      <c r="E1774" s="29"/>
      <c r="F1774" s="30"/>
      <c r="G1774" s="31"/>
      <c r="H1774" s="31"/>
      <c r="I1774" s="19">
        <f t="shared" si="250"/>
        <v>0</v>
      </c>
      <c r="J1774" s="20">
        <f t="shared" si="256"/>
        <v>0</v>
      </c>
      <c r="K1774" s="30"/>
      <c r="L1774" s="32"/>
      <c r="M1774" s="33"/>
      <c r="N1774" s="55" t="str">
        <f t="shared" si="258"/>
        <v/>
      </c>
      <c r="O1774" s="34"/>
      <c r="P1774" s="35"/>
      <c r="Q1774" s="36"/>
      <c r="R1774" s="37"/>
      <c r="S1774" s="37"/>
      <c r="T1774" s="21">
        <f t="shared" si="251"/>
        <v>0</v>
      </c>
      <c r="U1774" s="22">
        <f t="shared" si="257"/>
        <v>0</v>
      </c>
      <c r="V1774" s="117"/>
      <c r="W1774" s="118"/>
      <c r="X1774" s="23">
        <f t="shared" si="252"/>
        <v>0</v>
      </c>
      <c r="Y1774" s="24" t="e">
        <f t="shared" si="253"/>
        <v>#DIV/0!</v>
      </c>
      <c r="Z1774" s="25" t="str">
        <f t="shared" si="254"/>
        <v/>
      </c>
      <c r="AA1774" s="25" t="str">
        <f t="shared" ca="1" si="255"/>
        <v/>
      </c>
      <c r="AB1774" s="52"/>
    </row>
    <row r="1775" spans="1:28" s="75" customFormat="1" x14ac:dyDescent="0.25">
      <c r="A1775" s="12">
        <v>1769</v>
      </c>
      <c r="B1775" s="26"/>
      <c r="C1775" s="27"/>
      <c r="D1775" s="28"/>
      <c r="E1775" s="29"/>
      <c r="F1775" s="30"/>
      <c r="G1775" s="31"/>
      <c r="H1775" s="31"/>
      <c r="I1775" s="19">
        <f t="shared" si="250"/>
        <v>0</v>
      </c>
      <c r="J1775" s="20">
        <f t="shared" si="256"/>
        <v>0</v>
      </c>
      <c r="K1775" s="30"/>
      <c r="L1775" s="32"/>
      <c r="M1775" s="33"/>
      <c r="N1775" s="55" t="str">
        <f t="shared" si="258"/>
        <v/>
      </c>
      <c r="O1775" s="34"/>
      <c r="P1775" s="35"/>
      <c r="Q1775" s="36"/>
      <c r="R1775" s="37"/>
      <c r="S1775" s="37"/>
      <c r="T1775" s="21">
        <f t="shared" si="251"/>
        <v>0</v>
      </c>
      <c r="U1775" s="22">
        <f t="shared" si="257"/>
        <v>0</v>
      </c>
      <c r="V1775" s="117"/>
      <c r="W1775" s="118"/>
      <c r="X1775" s="23">
        <f t="shared" si="252"/>
        <v>0</v>
      </c>
      <c r="Y1775" s="24" t="e">
        <f t="shared" si="253"/>
        <v>#DIV/0!</v>
      </c>
      <c r="Z1775" s="25" t="str">
        <f t="shared" si="254"/>
        <v/>
      </c>
      <c r="AA1775" s="25" t="str">
        <f t="shared" ca="1" si="255"/>
        <v/>
      </c>
      <c r="AB1775" s="52"/>
    </row>
    <row r="1776" spans="1:28" s="75" customFormat="1" x14ac:dyDescent="0.25">
      <c r="A1776" s="12">
        <v>1770</v>
      </c>
      <c r="B1776" s="26"/>
      <c r="C1776" s="27"/>
      <c r="D1776" s="28"/>
      <c r="E1776" s="29"/>
      <c r="F1776" s="30"/>
      <c r="G1776" s="31"/>
      <c r="H1776" s="31"/>
      <c r="I1776" s="19">
        <f t="shared" si="250"/>
        <v>0</v>
      </c>
      <c r="J1776" s="20">
        <f t="shared" si="256"/>
        <v>0</v>
      </c>
      <c r="K1776" s="30"/>
      <c r="L1776" s="32"/>
      <c r="M1776" s="33"/>
      <c r="N1776" s="55" t="str">
        <f t="shared" si="258"/>
        <v/>
      </c>
      <c r="O1776" s="34"/>
      <c r="P1776" s="35"/>
      <c r="Q1776" s="36"/>
      <c r="R1776" s="37"/>
      <c r="S1776" s="37"/>
      <c r="T1776" s="21">
        <f t="shared" si="251"/>
        <v>0</v>
      </c>
      <c r="U1776" s="22">
        <f t="shared" si="257"/>
        <v>0</v>
      </c>
      <c r="V1776" s="117"/>
      <c r="W1776" s="118"/>
      <c r="X1776" s="23">
        <f t="shared" si="252"/>
        <v>0</v>
      </c>
      <c r="Y1776" s="24" t="e">
        <f t="shared" si="253"/>
        <v>#DIV/0!</v>
      </c>
      <c r="Z1776" s="25" t="str">
        <f t="shared" si="254"/>
        <v/>
      </c>
      <c r="AA1776" s="25" t="str">
        <f t="shared" ca="1" si="255"/>
        <v/>
      </c>
      <c r="AB1776" s="52"/>
    </row>
    <row r="1777" spans="1:28" s="75" customFormat="1" x14ac:dyDescent="0.25">
      <c r="A1777" s="12">
        <v>1771</v>
      </c>
      <c r="B1777" s="26"/>
      <c r="C1777" s="27"/>
      <c r="D1777" s="28"/>
      <c r="E1777" s="29"/>
      <c r="F1777" s="30"/>
      <c r="G1777" s="31"/>
      <c r="H1777" s="31"/>
      <c r="I1777" s="19">
        <f t="shared" si="250"/>
        <v>0</v>
      </c>
      <c r="J1777" s="20">
        <f t="shared" si="256"/>
        <v>0</v>
      </c>
      <c r="K1777" s="30"/>
      <c r="L1777" s="32"/>
      <c r="M1777" s="33"/>
      <c r="N1777" s="55" t="str">
        <f t="shared" si="258"/>
        <v/>
      </c>
      <c r="O1777" s="34"/>
      <c r="P1777" s="35"/>
      <c r="Q1777" s="36"/>
      <c r="R1777" s="37"/>
      <c r="S1777" s="37"/>
      <c r="T1777" s="21">
        <f t="shared" si="251"/>
        <v>0</v>
      </c>
      <c r="U1777" s="22">
        <f t="shared" si="257"/>
        <v>0</v>
      </c>
      <c r="V1777" s="117"/>
      <c r="W1777" s="118"/>
      <c r="X1777" s="23">
        <f t="shared" si="252"/>
        <v>0</v>
      </c>
      <c r="Y1777" s="24" t="e">
        <f t="shared" si="253"/>
        <v>#DIV/0!</v>
      </c>
      <c r="Z1777" s="25" t="str">
        <f t="shared" si="254"/>
        <v/>
      </c>
      <c r="AA1777" s="25" t="str">
        <f t="shared" ca="1" si="255"/>
        <v/>
      </c>
      <c r="AB1777" s="52"/>
    </row>
    <row r="1778" spans="1:28" s="75" customFormat="1" x14ac:dyDescent="0.25">
      <c r="A1778" s="12">
        <v>1772</v>
      </c>
      <c r="B1778" s="26"/>
      <c r="C1778" s="27"/>
      <c r="D1778" s="28"/>
      <c r="E1778" s="29"/>
      <c r="F1778" s="30"/>
      <c r="G1778" s="31"/>
      <c r="H1778" s="31"/>
      <c r="I1778" s="19">
        <f t="shared" si="250"/>
        <v>0</v>
      </c>
      <c r="J1778" s="20">
        <f t="shared" si="256"/>
        <v>0</v>
      </c>
      <c r="K1778" s="30"/>
      <c r="L1778" s="32"/>
      <c r="M1778" s="33"/>
      <c r="N1778" s="55" t="str">
        <f t="shared" si="258"/>
        <v/>
      </c>
      <c r="O1778" s="34"/>
      <c r="P1778" s="35"/>
      <c r="Q1778" s="36"/>
      <c r="R1778" s="37"/>
      <c r="S1778" s="37"/>
      <c r="T1778" s="21">
        <f t="shared" si="251"/>
        <v>0</v>
      </c>
      <c r="U1778" s="22">
        <f t="shared" si="257"/>
        <v>0</v>
      </c>
      <c r="V1778" s="117"/>
      <c r="W1778" s="118"/>
      <c r="X1778" s="23">
        <f t="shared" si="252"/>
        <v>0</v>
      </c>
      <c r="Y1778" s="24" t="e">
        <f t="shared" si="253"/>
        <v>#DIV/0!</v>
      </c>
      <c r="Z1778" s="25" t="str">
        <f t="shared" si="254"/>
        <v/>
      </c>
      <c r="AA1778" s="25" t="str">
        <f t="shared" ca="1" si="255"/>
        <v/>
      </c>
      <c r="AB1778" s="52"/>
    </row>
    <row r="1779" spans="1:28" s="75" customFormat="1" x14ac:dyDescent="0.25">
      <c r="A1779" s="12">
        <v>1773</v>
      </c>
      <c r="B1779" s="26"/>
      <c r="C1779" s="27"/>
      <c r="D1779" s="28"/>
      <c r="E1779" s="29"/>
      <c r="F1779" s="30"/>
      <c r="G1779" s="31"/>
      <c r="H1779" s="31"/>
      <c r="I1779" s="19">
        <f t="shared" si="250"/>
        <v>0</v>
      </c>
      <c r="J1779" s="20">
        <f t="shared" si="256"/>
        <v>0</v>
      </c>
      <c r="K1779" s="30"/>
      <c r="L1779" s="32"/>
      <c r="M1779" s="33"/>
      <c r="N1779" s="55" t="str">
        <f t="shared" si="258"/>
        <v/>
      </c>
      <c r="O1779" s="34"/>
      <c r="P1779" s="35"/>
      <c r="Q1779" s="36"/>
      <c r="R1779" s="37"/>
      <c r="S1779" s="37"/>
      <c r="T1779" s="21">
        <f t="shared" si="251"/>
        <v>0</v>
      </c>
      <c r="U1779" s="22">
        <f t="shared" si="257"/>
        <v>0</v>
      </c>
      <c r="V1779" s="117"/>
      <c r="W1779" s="118"/>
      <c r="X1779" s="23">
        <f t="shared" si="252"/>
        <v>0</v>
      </c>
      <c r="Y1779" s="24" t="e">
        <f t="shared" si="253"/>
        <v>#DIV/0!</v>
      </c>
      <c r="Z1779" s="25" t="str">
        <f t="shared" si="254"/>
        <v/>
      </c>
      <c r="AA1779" s="25" t="str">
        <f t="shared" ca="1" si="255"/>
        <v/>
      </c>
      <c r="AB1779" s="52"/>
    </row>
    <row r="1780" spans="1:28" s="75" customFormat="1" x14ac:dyDescent="0.25">
      <c r="A1780" s="12">
        <v>1774</v>
      </c>
      <c r="B1780" s="26"/>
      <c r="C1780" s="27"/>
      <c r="D1780" s="28"/>
      <c r="E1780" s="29"/>
      <c r="F1780" s="30"/>
      <c r="G1780" s="31"/>
      <c r="H1780" s="31"/>
      <c r="I1780" s="19">
        <f t="shared" si="250"/>
        <v>0</v>
      </c>
      <c r="J1780" s="20">
        <f t="shared" si="256"/>
        <v>0</v>
      </c>
      <c r="K1780" s="30"/>
      <c r="L1780" s="32"/>
      <c r="M1780" s="33"/>
      <c r="N1780" s="55" t="str">
        <f t="shared" si="258"/>
        <v/>
      </c>
      <c r="O1780" s="34"/>
      <c r="P1780" s="35"/>
      <c r="Q1780" s="36"/>
      <c r="R1780" s="37"/>
      <c r="S1780" s="37"/>
      <c r="T1780" s="21">
        <f t="shared" si="251"/>
        <v>0</v>
      </c>
      <c r="U1780" s="22">
        <f t="shared" si="257"/>
        <v>0</v>
      </c>
      <c r="V1780" s="117"/>
      <c r="W1780" s="118"/>
      <c r="X1780" s="23">
        <f t="shared" si="252"/>
        <v>0</v>
      </c>
      <c r="Y1780" s="24" t="e">
        <f t="shared" si="253"/>
        <v>#DIV/0!</v>
      </c>
      <c r="Z1780" s="25" t="str">
        <f t="shared" si="254"/>
        <v/>
      </c>
      <c r="AA1780" s="25" t="str">
        <f t="shared" ca="1" si="255"/>
        <v/>
      </c>
      <c r="AB1780" s="52"/>
    </row>
    <row r="1781" spans="1:28" s="75" customFormat="1" x14ac:dyDescent="0.25">
      <c r="A1781" s="12">
        <v>1775</v>
      </c>
      <c r="B1781" s="26"/>
      <c r="C1781" s="27"/>
      <c r="D1781" s="28"/>
      <c r="E1781" s="29"/>
      <c r="F1781" s="30"/>
      <c r="G1781" s="31"/>
      <c r="H1781" s="31"/>
      <c r="I1781" s="19">
        <f t="shared" si="250"/>
        <v>0</v>
      </c>
      <c r="J1781" s="20">
        <f t="shared" si="256"/>
        <v>0</v>
      </c>
      <c r="K1781" s="30"/>
      <c r="L1781" s="32"/>
      <c r="M1781" s="33"/>
      <c r="N1781" s="55" t="str">
        <f t="shared" si="258"/>
        <v/>
      </c>
      <c r="O1781" s="34"/>
      <c r="P1781" s="35"/>
      <c r="Q1781" s="36"/>
      <c r="R1781" s="37"/>
      <c r="S1781" s="37"/>
      <c r="T1781" s="21">
        <f t="shared" si="251"/>
        <v>0</v>
      </c>
      <c r="U1781" s="22">
        <f t="shared" si="257"/>
        <v>0</v>
      </c>
      <c r="V1781" s="117"/>
      <c r="W1781" s="118"/>
      <c r="X1781" s="23">
        <f t="shared" si="252"/>
        <v>0</v>
      </c>
      <c r="Y1781" s="24" t="e">
        <f t="shared" si="253"/>
        <v>#DIV/0!</v>
      </c>
      <c r="Z1781" s="25" t="str">
        <f t="shared" si="254"/>
        <v/>
      </c>
      <c r="AA1781" s="25" t="str">
        <f t="shared" ca="1" si="255"/>
        <v/>
      </c>
      <c r="AB1781" s="52"/>
    </row>
    <row r="1782" spans="1:28" s="75" customFormat="1" x14ac:dyDescent="0.25">
      <c r="A1782" s="12">
        <v>1776</v>
      </c>
      <c r="B1782" s="26"/>
      <c r="C1782" s="27"/>
      <c r="D1782" s="28"/>
      <c r="E1782" s="29"/>
      <c r="F1782" s="30"/>
      <c r="G1782" s="31"/>
      <c r="H1782" s="31"/>
      <c r="I1782" s="19">
        <f t="shared" si="250"/>
        <v>0</v>
      </c>
      <c r="J1782" s="20">
        <f t="shared" si="256"/>
        <v>0</v>
      </c>
      <c r="K1782" s="30"/>
      <c r="L1782" s="32"/>
      <c r="M1782" s="33"/>
      <c r="N1782" s="55" t="str">
        <f t="shared" si="258"/>
        <v/>
      </c>
      <c r="O1782" s="34"/>
      <c r="P1782" s="35"/>
      <c r="Q1782" s="36"/>
      <c r="R1782" s="37"/>
      <c r="S1782" s="37"/>
      <c r="T1782" s="21">
        <f t="shared" si="251"/>
        <v>0</v>
      </c>
      <c r="U1782" s="22">
        <f t="shared" si="257"/>
        <v>0</v>
      </c>
      <c r="V1782" s="117"/>
      <c r="W1782" s="118"/>
      <c r="X1782" s="23">
        <f t="shared" si="252"/>
        <v>0</v>
      </c>
      <c r="Y1782" s="24" t="e">
        <f t="shared" si="253"/>
        <v>#DIV/0!</v>
      </c>
      <c r="Z1782" s="25" t="str">
        <f t="shared" si="254"/>
        <v/>
      </c>
      <c r="AA1782" s="25" t="str">
        <f t="shared" ca="1" si="255"/>
        <v/>
      </c>
      <c r="AB1782" s="52"/>
    </row>
    <row r="1783" spans="1:28" s="75" customFormat="1" x14ac:dyDescent="0.25">
      <c r="A1783" s="12">
        <v>1777</v>
      </c>
      <c r="B1783" s="26"/>
      <c r="C1783" s="27"/>
      <c r="D1783" s="28"/>
      <c r="E1783" s="29"/>
      <c r="F1783" s="30"/>
      <c r="G1783" s="31"/>
      <c r="H1783" s="31"/>
      <c r="I1783" s="19">
        <f t="shared" si="250"/>
        <v>0</v>
      </c>
      <c r="J1783" s="20">
        <f t="shared" si="256"/>
        <v>0</v>
      </c>
      <c r="K1783" s="30"/>
      <c r="L1783" s="32"/>
      <c r="M1783" s="33"/>
      <c r="N1783" s="55" t="str">
        <f t="shared" si="258"/>
        <v/>
      </c>
      <c r="O1783" s="34"/>
      <c r="P1783" s="35"/>
      <c r="Q1783" s="36"/>
      <c r="R1783" s="37"/>
      <c r="S1783" s="37"/>
      <c r="T1783" s="21">
        <f t="shared" si="251"/>
        <v>0</v>
      </c>
      <c r="U1783" s="22">
        <f t="shared" si="257"/>
        <v>0</v>
      </c>
      <c r="V1783" s="117"/>
      <c r="W1783" s="118"/>
      <c r="X1783" s="23">
        <f t="shared" si="252"/>
        <v>0</v>
      </c>
      <c r="Y1783" s="24" t="e">
        <f t="shared" si="253"/>
        <v>#DIV/0!</v>
      </c>
      <c r="Z1783" s="25" t="str">
        <f t="shared" si="254"/>
        <v/>
      </c>
      <c r="AA1783" s="25" t="str">
        <f t="shared" ca="1" si="255"/>
        <v/>
      </c>
      <c r="AB1783" s="52"/>
    </row>
    <row r="1784" spans="1:28" s="75" customFormat="1" x14ac:dyDescent="0.25">
      <c r="A1784" s="12">
        <v>1778</v>
      </c>
      <c r="B1784" s="26"/>
      <c r="C1784" s="27"/>
      <c r="D1784" s="28"/>
      <c r="E1784" s="29"/>
      <c r="F1784" s="30"/>
      <c r="G1784" s="31"/>
      <c r="H1784" s="31"/>
      <c r="I1784" s="19">
        <f t="shared" si="250"/>
        <v>0</v>
      </c>
      <c r="J1784" s="20">
        <f t="shared" si="256"/>
        <v>0</v>
      </c>
      <c r="K1784" s="30"/>
      <c r="L1784" s="32"/>
      <c r="M1784" s="33"/>
      <c r="N1784" s="55" t="str">
        <f t="shared" si="258"/>
        <v/>
      </c>
      <c r="O1784" s="34"/>
      <c r="P1784" s="35"/>
      <c r="Q1784" s="36"/>
      <c r="R1784" s="37"/>
      <c r="S1784" s="37"/>
      <c r="T1784" s="21">
        <f t="shared" si="251"/>
        <v>0</v>
      </c>
      <c r="U1784" s="22">
        <f t="shared" si="257"/>
        <v>0</v>
      </c>
      <c r="V1784" s="117"/>
      <c r="W1784" s="118"/>
      <c r="X1784" s="23">
        <f t="shared" si="252"/>
        <v>0</v>
      </c>
      <c r="Y1784" s="24" t="e">
        <f t="shared" si="253"/>
        <v>#DIV/0!</v>
      </c>
      <c r="Z1784" s="25" t="str">
        <f t="shared" si="254"/>
        <v/>
      </c>
      <c r="AA1784" s="25" t="str">
        <f t="shared" ca="1" si="255"/>
        <v/>
      </c>
      <c r="AB1784" s="52"/>
    </row>
    <row r="1785" spans="1:28" s="75" customFormat="1" x14ac:dyDescent="0.25">
      <c r="A1785" s="12">
        <v>1779</v>
      </c>
      <c r="B1785" s="26"/>
      <c r="C1785" s="27"/>
      <c r="D1785" s="28"/>
      <c r="E1785" s="29"/>
      <c r="F1785" s="30"/>
      <c r="G1785" s="31"/>
      <c r="H1785" s="31"/>
      <c r="I1785" s="19">
        <f t="shared" si="250"/>
        <v>0</v>
      </c>
      <c r="J1785" s="20">
        <f t="shared" si="256"/>
        <v>0</v>
      </c>
      <c r="K1785" s="30"/>
      <c r="L1785" s="32"/>
      <c r="M1785" s="33"/>
      <c r="N1785" s="55" t="str">
        <f t="shared" si="258"/>
        <v/>
      </c>
      <c r="O1785" s="34"/>
      <c r="P1785" s="35"/>
      <c r="Q1785" s="36"/>
      <c r="R1785" s="37"/>
      <c r="S1785" s="37"/>
      <c r="T1785" s="21">
        <f t="shared" si="251"/>
        <v>0</v>
      </c>
      <c r="U1785" s="22">
        <f t="shared" si="257"/>
        <v>0</v>
      </c>
      <c r="V1785" s="117"/>
      <c r="W1785" s="118"/>
      <c r="X1785" s="23">
        <f t="shared" si="252"/>
        <v>0</v>
      </c>
      <c r="Y1785" s="24" t="e">
        <f t="shared" si="253"/>
        <v>#DIV/0!</v>
      </c>
      <c r="Z1785" s="25" t="str">
        <f t="shared" si="254"/>
        <v/>
      </c>
      <c r="AA1785" s="25" t="str">
        <f t="shared" ca="1" si="255"/>
        <v/>
      </c>
      <c r="AB1785" s="52"/>
    </row>
    <row r="1786" spans="1:28" s="75" customFormat="1" x14ac:dyDescent="0.25">
      <c r="A1786" s="12">
        <v>1780</v>
      </c>
      <c r="B1786" s="26"/>
      <c r="C1786" s="27"/>
      <c r="D1786" s="28"/>
      <c r="E1786" s="29"/>
      <c r="F1786" s="30"/>
      <c r="G1786" s="31"/>
      <c r="H1786" s="31"/>
      <c r="I1786" s="19">
        <f t="shared" si="250"/>
        <v>0</v>
      </c>
      <c r="J1786" s="20">
        <f t="shared" si="256"/>
        <v>0</v>
      </c>
      <c r="K1786" s="30"/>
      <c r="L1786" s="32"/>
      <c r="M1786" s="33"/>
      <c r="N1786" s="55" t="str">
        <f t="shared" si="258"/>
        <v/>
      </c>
      <c r="O1786" s="34"/>
      <c r="P1786" s="35"/>
      <c r="Q1786" s="36"/>
      <c r="R1786" s="37"/>
      <c r="S1786" s="37"/>
      <c r="T1786" s="21">
        <f t="shared" si="251"/>
        <v>0</v>
      </c>
      <c r="U1786" s="22">
        <f t="shared" si="257"/>
        <v>0</v>
      </c>
      <c r="V1786" s="117"/>
      <c r="W1786" s="118"/>
      <c r="X1786" s="23">
        <f t="shared" si="252"/>
        <v>0</v>
      </c>
      <c r="Y1786" s="24" t="e">
        <f t="shared" si="253"/>
        <v>#DIV/0!</v>
      </c>
      <c r="Z1786" s="25" t="str">
        <f t="shared" si="254"/>
        <v/>
      </c>
      <c r="AA1786" s="25" t="str">
        <f t="shared" ca="1" si="255"/>
        <v/>
      </c>
      <c r="AB1786" s="52"/>
    </row>
    <row r="1787" spans="1:28" s="75" customFormat="1" x14ac:dyDescent="0.25">
      <c r="A1787" s="12">
        <v>1781</v>
      </c>
      <c r="B1787" s="26"/>
      <c r="C1787" s="27"/>
      <c r="D1787" s="28"/>
      <c r="E1787" s="29"/>
      <c r="F1787" s="30"/>
      <c r="G1787" s="31"/>
      <c r="H1787" s="31"/>
      <c r="I1787" s="19">
        <f t="shared" si="250"/>
        <v>0</v>
      </c>
      <c r="J1787" s="20">
        <f t="shared" si="256"/>
        <v>0</v>
      </c>
      <c r="K1787" s="30"/>
      <c r="L1787" s="32"/>
      <c r="M1787" s="33"/>
      <c r="N1787" s="55" t="str">
        <f t="shared" si="258"/>
        <v/>
      </c>
      <c r="O1787" s="34"/>
      <c r="P1787" s="35"/>
      <c r="Q1787" s="36"/>
      <c r="R1787" s="37"/>
      <c r="S1787" s="37"/>
      <c r="T1787" s="21">
        <f t="shared" si="251"/>
        <v>0</v>
      </c>
      <c r="U1787" s="22">
        <f t="shared" si="257"/>
        <v>0</v>
      </c>
      <c r="V1787" s="117"/>
      <c r="W1787" s="118"/>
      <c r="X1787" s="23">
        <f t="shared" si="252"/>
        <v>0</v>
      </c>
      <c r="Y1787" s="24" t="e">
        <f t="shared" si="253"/>
        <v>#DIV/0!</v>
      </c>
      <c r="Z1787" s="25" t="str">
        <f t="shared" si="254"/>
        <v/>
      </c>
      <c r="AA1787" s="25" t="str">
        <f t="shared" ca="1" si="255"/>
        <v/>
      </c>
      <c r="AB1787" s="52"/>
    </row>
    <row r="1788" spans="1:28" s="75" customFormat="1" x14ac:dyDescent="0.25">
      <c r="A1788" s="12">
        <v>1782</v>
      </c>
      <c r="B1788" s="26"/>
      <c r="C1788" s="27"/>
      <c r="D1788" s="28"/>
      <c r="E1788" s="29"/>
      <c r="F1788" s="30"/>
      <c r="G1788" s="31"/>
      <c r="H1788" s="31"/>
      <c r="I1788" s="19">
        <f t="shared" si="250"/>
        <v>0</v>
      </c>
      <c r="J1788" s="20">
        <f t="shared" si="256"/>
        <v>0</v>
      </c>
      <c r="K1788" s="30"/>
      <c r="L1788" s="32"/>
      <c r="M1788" s="33"/>
      <c r="N1788" s="55" t="str">
        <f t="shared" si="258"/>
        <v/>
      </c>
      <c r="O1788" s="34"/>
      <c r="P1788" s="35"/>
      <c r="Q1788" s="36"/>
      <c r="R1788" s="37"/>
      <c r="S1788" s="37"/>
      <c r="T1788" s="21">
        <f t="shared" si="251"/>
        <v>0</v>
      </c>
      <c r="U1788" s="22">
        <f t="shared" si="257"/>
        <v>0</v>
      </c>
      <c r="V1788" s="117"/>
      <c r="W1788" s="118"/>
      <c r="X1788" s="23">
        <f t="shared" si="252"/>
        <v>0</v>
      </c>
      <c r="Y1788" s="24" t="e">
        <f t="shared" si="253"/>
        <v>#DIV/0!</v>
      </c>
      <c r="Z1788" s="25" t="str">
        <f t="shared" si="254"/>
        <v/>
      </c>
      <c r="AA1788" s="25" t="str">
        <f t="shared" ca="1" si="255"/>
        <v/>
      </c>
      <c r="AB1788" s="52"/>
    </row>
    <row r="1789" spans="1:28" s="75" customFormat="1" x14ac:dyDescent="0.25">
      <c r="A1789" s="12">
        <v>1783</v>
      </c>
      <c r="B1789" s="26"/>
      <c r="C1789" s="27"/>
      <c r="D1789" s="28"/>
      <c r="E1789" s="29"/>
      <c r="F1789" s="30"/>
      <c r="G1789" s="31"/>
      <c r="H1789" s="31"/>
      <c r="I1789" s="19">
        <f t="shared" si="250"/>
        <v>0</v>
      </c>
      <c r="J1789" s="20">
        <f t="shared" si="256"/>
        <v>0</v>
      </c>
      <c r="K1789" s="30"/>
      <c r="L1789" s="32"/>
      <c r="M1789" s="33"/>
      <c r="N1789" s="55" t="str">
        <f t="shared" si="258"/>
        <v/>
      </c>
      <c r="O1789" s="34"/>
      <c r="P1789" s="35"/>
      <c r="Q1789" s="36"/>
      <c r="R1789" s="37"/>
      <c r="S1789" s="37"/>
      <c r="T1789" s="21">
        <f t="shared" si="251"/>
        <v>0</v>
      </c>
      <c r="U1789" s="22">
        <f t="shared" si="257"/>
        <v>0</v>
      </c>
      <c r="V1789" s="117"/>
      <c r="W1789" s="118"/>
      <c r="X1789" s="23">
        <f t="shared" si="252"/>
        <v>0</v>
      </c>
      <c r="Y1789" s="24" t="e">
        <f t="shared" si="253"/>
        <v>#DIV/0!</v>
      </c>
      <c r="Z1789" s="25" t="str">
        <f t="shared" si="254"/>
        <v/>
      </c>
      <c r="AA1789" s="25" t="str">
        <f t="shared" ca="1" si="255"/>
        <v/>
      </c>
      <c r="AB1789" s="52"/>
    </row>
    <row r="1790" spans="1:28" s="75" customFormat="1" x14ac:dyDescent="0.25">
      <c r="A1790" s="12">
        <v>1784</v>
      </c>
      <c r="B1790" s="26"/>
      <c r="C1790" s="27"/>
      <c r="D1790" s="28"/>
      <c r="E1790" s="29"/>
      <c r="F1790" s="30"/>
      <c r="G1790" s="31"/>
      <c r="H1790" s="31"/>
      <c r="I1790" s="19">
        <f t="shared" si="250"/>
        <v>0</v>
      </c>
      <c r="J1790" s="20">
        <f t="shared" si="256"/>
        <v>0</v>
      </c>
      <c r="K1790" s="30"/>
      <c r="L1790" s="32"/>
      <c r="M1790" s="33"/>
      <c r="N1790" s="55" t="str">
        <f t="shared" si="258"/>
        <v/>
      </c>
      <c r="O1790" s="34"/>
      <c r="P1790" s="35"/>
      <c r="Q1790" s="36"/>
      <c r="R1790" s="37"/>
      <c r="S1790" s="37"/>
      <c r="T1790" s="21">
        <f t="shared" si="251"/>
        <v>0</v>
      </c>
      <c r="U1790" s="22">
        <f t="shared" si="257"/>
        <v>0</v>
      </c>
      <c r="V1790" s="117"/>
      <c r="W1790" s="118"/>
      <c r="X1790" s="23">
        <f t="shared" si="252"/>
        <v>0</v>
      </c>
      <c r="Y1790" s="24" t="e">
        <f t="shared" si="253"/>
        <v>#DIV/0!</v>
      </c>
      <c r="Z1790" s="25" t="str">
        <f t="shared" si="254"/>
        <v/>
      </c>
      <c r="AA1790" s="25" t="str">
        <f t="shared" ca="1" si="255"/>
        <v/>
      </c>
      <c r="AB1790" s="52"/>
    </row>
    <row r="1791" spans="1:28" s="75" customFormat="1" x14ac:dyDescent="0.25">
      <c r="A1791" s="12">
        <v>1785</v>
      </c>
      <c r="B1791" s="26"/>
      <c r="C1791" s="27"/>
      <c r="D1791" s="28"/>
      <c r="E1791" s="29"/>
      <c r="F1791" s="30"/>
      <c r="G1791" s="31"/>
      <c r="H1791" s="31"/>
      <c r="I1791" s="19">
        <f t="shared" si="250"/>
        <v>0</v>
      </c>
      <c r="J1791" s="20">
        <f t="shared" si="256"/>
        <v>0</v>
      </c>
      <c r="K1791" s="30"/>
      <c r="L1791" s="32"/>
      <c r="M1791" s="33"/>
      <c r="N1791" s="55" t="str">
        <f t="shared" si="258"/>
        <v/>
      </c>
      <c r="O1791" s="34"/>
      <c r="P1791" s="35"/>
      <c r="Q1791" s="36"/>
      <c r="R1791" s="37"/>
      <c r="S1791" s="37"/>
      <c r="T1791" s="21">
        <f t="shared" si="251"/>
        <v>0</v>
      </c>
      <c r="U1791" s="22">
        <f t="shared" si="257"/>
        <v>0</v>
      </c>
      <c r="V1791" s="117"/>
      <c r="W1791" s="118"/>
      <c r="X1791" s="23">
        <f t="shared" si="252"/>
        <v>0</v>
      </c>
      <c r="Y1791" s="24" t="e">
        <f t="shared" si="253"/>
        <v>#DIV/0!</v>
      </c>
      <c r="Z1791" s="25" t="str">
        <f t="shared" si="254"/>
        <v/>
      </c>
      <c r="AA1791" s="25" t="str">
        <f t="shared" ca="1" si="255"/>
        <v/>
      </c>
      <c r="AB1791" s="52"/>
    </row>
    <row r="1792" spans="1:28" s="75" customFormat="1" x14ac:dyDescent="0.25">
      <c r="A1792" s="12">
        <v>1786</v>
      </c>
      <c r="B1792" s="26"/>
      <c r="C1792" s="27"/>
      <c r="D1792" s="28"/>
      <c r="E1792" s="29"/>
      <c r="F1792" s="30"/>
      <c r="G1792" s="31"/>
      <c r="H1792" s="31"/>
      <c r="I1792" s="19">
        <f t="shared" si="250"/>
        <v>0</v>
      </c>
      <c r="J1792" s="20">
        <f t="shared" si="256"/>
        <v>0</v>
      </c>
      <c r="K1792" s="30"/>
      <c r="L1792" s="32"/>
      <c r="M1792" s="33"/>
      <c r="N1792" s="55" t="str">
        <f t="shared" si="258"/>
        <v/>
      </c>
      <c r="O1792" s="34"/>
      <c r="P1792" s="35"/>
      <c r="Q1792" s="36"/>
      <c r="R1792" s="37"/>
      <c r="S1792" s="37"/>
      <c r="T1792" s="21">
        <f t="shared" si="251"/>
        <v>0</v>
      </c>
      <c r="U1792" s="22">
        <f t="shared" si="257"/>
        <v>0</v>
      </c>
      <c r="V1792" s="117"/>
      <c r="W1792" s="118"/>
      <c r="X1792" s="23">
        <f t="shared" si="252"/>
        <v>0</v>
      </c>
      <c r="Y1792" s="24" t="e">
        <f t="shared" si="253"/>
        <v>#DIV/0!</v>
      </c>
      <c r="Z1792" s="25" t="str">
        <f t="shared" si="254"/>
        <v/>
      </c>
      <c r="AA1792" s="25" t="str">
        <f t="shared" ca="1" si="255"/>
        <v/>
      </c>
      <c r="AB1792" s="52"/>
    </row>
    <row r="1793" spans="1:28" s="75" customFormat="1" x14ac:dyDescent="0.25">
      <c r="A1793" s="12">
        <v>1787</v>
      </c>
      <c r="B1793" s="26"/>
      <c r="C1793" s="27"/>
      <c r="D1793" s="28"/>
      <c r="E1793" s="29"/>
      <c r="F1793" s="30"/>
      <c r="G1793" s="31"/>
      <c r="H1793" s="31"/>
      <c r="I1793" s="19">
        <f t="shared" si="250"/>
        <v>0</v>
      </c>
      <c r="J1793" s="20">
        <f t="shared" si="256"/>
        <v>0</v>
      </c>
      <c r="K1793" s="30"/>
      <c r="L1793" s="32"/>
      <c r="M1793" s="33"/>
      <c r="N1793" s="55" t="str">
        <f t="shared" si="258"/>
        <v/>
      </c>
      <c r="O1793" s="34"/>
      <c r="P1793" s="35"/>
      <c r="Q1793" s="36"/>
      <c r="R1793" s="37"/>
      <c r="S1793" s="37"/>
      <c r="T1793" s="21">
        <f t="shared" si="251"/>
        <v>0</v>
      </c>
      <c r="U1793" s="22">
        <f t="shared" si="257"/>
        <v>0</v>
      </c>
      <c r="V1793" s="117"/>
      <c r="W1793" s="118"/>
      <c r="X1793" s="23">
        <f t="shared" si="252"/>
        <v>0</v>
      </c>
      <c r="Y1793" s="24" t="e">
        <f t="shared" si="253"/>
        <v>#DIV/0!</v>
      </c>
      <c r="Z1793" s="25" t="str">
        <f t="shared" si="254"/>
        <v/>
      </c>
      <c r="AA1793" s="25" t="str">
        <f t="shared" ca="1" si="255"/>
        <v/>
      </c>
      <c r="AB1793" s="52"/>
    </row>
    <row r="1794" spans="1:28" s="75" customFormat="1" x14ac:dyDescent="0.25">
      <c r="A1794" s="12">
        <v>1788</v>
      </c>
      <c r="B1794" s="26"/>
      <c r="C1794" s="27"/>
      <c r="D1794" s="28"/>
      <c r="E1794" s="29"/>
      <c r="F1794" s="30"/>
      <c r="G1794" s="31"/>
      <c r="H1794" s="31"/>
      <c r="I1794" s="19">
        <f t="shared" si="250"/>
        <v>0</v>
      </c>
      <c r="J1794" s="20">
        <f t="shared" si="256"/>
        <v>0</v>
      </c>
      <c r="K1794" s="30"/>
      <c r="L1794" s="32"/>
      <c r="M1794" s="33"/>
      <c r="N1794" s="55" t="str">
        <f t="shared" si="258"/>
        <v/>
      </c>
      <c r="O1794" s="34"/>
      <c r="P1794" s="35"/>
      <c r="Q1794" s="36"/>
      <c r="R1794" s="37"/>
      <c r="S1794" s="37"/>
      <c r="T1794" s="21">
        <f t="shared" si="251"/>
        <v>0</v>
      </c>
      <c r="U1794" s="22">
        <f t="shared" si="257"/>
        <v>0</v>
      </c>
      <c r="V1794" s="117"/>
      <c r="W1794" s="118"/>
      <c r="X1794" s="23">
        <f t="shared" si="252"/>
        <v>0</v>
      </c>
      <c r="Y1794" s="24" t="e">
        <f t="shared" si="253"/>
        <v>#DIV/0!</v>
      </c>
      <c r="Z1794" s="25" t="str">
        <f t="shared" si="254"/>
        <v/>
      </c>
      <c r="AA1794" s="25" t="str">
        <f t="shared" ca="1" si="255"/>
        <v/>
      </c>
      <c r="AB1794" s="52"/>
    </row>
    <row r="1795" spans="1:28" s="75" customFormat="1" x14ac:dyDescent="0.25">
      <c r="A1795" s="12">
        <v>1789</v>
      </c>
      <c r="B1795" s="26"/>
      <c r="C1795" s="27"/>
      <c r="D1795" s="28"/>
      <c r="E1795" s="29"/>
      <c r="F1795" s="30"/>
      <c r="G1795" s="31"/>
      <c r="H1795" s="31"/>
      <c r="I1795" s="19">
        <f t="shared" si="250"/>
        <v>0</v>
      </c>
      <c r="J1795" s="20">
        <f t="shared" si="256"/>
        <v>0</v>
      </c>
      <c r="K1795" s="30"/>
      <c r="L1795" s="32"/>
      <c r="M1795" s="33"/>
      <c r="N1795" s="55" t="str">
        <f t="shared" si="258"/>
        <v/>
      </c>
      <c r="O1795" s="34"/>
      <c r="P1795" s="35"/>
      <c r="Q1795" s="36"/>
      <c r="R1795" s="37"/>
      <c r="S1795" s="37"/>
      <c r="T1795" s="21">
        <f t="shared" si="251"/>
        <v>0</v>
      </c>
      <c r="U1795" s="22">
        <f t="shared" si="257"/>
        <v>0</v>
      </c>
      <c r="V1795" s="117"/>
      <c r="W1795" s="118"/>
      <c r="X1795" s="23">
        <f t="shared" si="252"/>
        <v>0</v>
      </c>
      <c r="Y1795" s="24" t="e">
        <f t="shared" si="253"/>
        <v>#DIV/0!</v>
      </c>
      <c r="Z1795" s="25" t="str">
        <f t="shared" si="254"/>
        <v/>
      </c>
      <c r="AA1795" s="25" t="str">
        <f t="shared" ca="1" si="255"/>
        <v/>
      </c>
      <c r="AB1795" s="52"/>
    </row>
    <row r="1796" spans="1:28" s="75" customFormat="1" x14ac:dyDescent="0.25">
      <c r="A1796" s="12">
        <v>1790</v>
      </c>
      <c r="B1796" s="26"/>
      <c r="C1796" s="27"/>
      <c r="D1796" s="28"/>
      <c r="E1796" s="29"/>
      <c r="F1796" s="30"/>
      <c r="G1796" s="31"/>
      <c r="H1796" s="31"/>
      <c r="I1796" s="19">
        <f t="shared" si="250"/>
        <v>0</v>
      </c>
      <c r="J1796" s="20">
        <f t="shared" si="256"/>
        <v>0</v>
      </c>
      <c r="K1796" s="30"/>
      <c r="L1796" s="32"/>
      <c r="M1796" s="33"/>
      <c r="N1796" s="55" t="str">
        <f t="shared" si="258"/>
        <v/>
      </c>
      <c r="O1796" s="34"/>
      <c r="P1796" s="35"/>
      <c r="Q1796" s="36"/>
      <c r="R1796" s="37"/>
      <c r="S1796" s="37"/>
      <c r="T1796" s="21">
        <f t="shared" si="251"/>
        <v>0</v>
      </c>
      <c r="U1796" s="22">
        <f t="shared" si="257"/>
        <v>0</v>
      </c>
      <c r="V1796" s="117"/>
      <c r="W1796" s="118"/>
      <c r="X1796" s="23">
        <f t="shared" si="252"/>
        <v>0</v>
      </c>
      <c r="Y1796" s="24" t="e">
        <f t="shared" si="253"/>
        <v>#DIV/0!</v>
      </c>
      <c r="Z1796" s="25" t="str">
        <f t="shared" si="254"/>
        <v/>
      </c>
      <c r="AA1796" s="25" t="str">
        <f t="shared" ca="1" si="255"/>
        <v/>
      </c>
      <c r="AB1796" s="52"/>
    </row>
    <row r="1797" spans="1:28" s="75" customFormat="1" x14ac:dyDescent="0.25">
      <c r="A1797" s="12">
        <v>1791</v>
      </c>
      <c r="B1797" s="26"/>
      <c r="C1797" s="27"/>
      <c r="D1797" s="28"/>
      <c r="E1797" s="29"/>
      <c r="F1797" s="30"/>
      <c r="G1797" s="31"/>
      <c r="H1797" s="31"/>
      <c r="I1797" s="19">
        <f t="shared" si="250"/>
        <v>0</v>
      </c>
      <c r="J1797" s="20">
        <f t="shared" si="256"/>
        <v>0</v>
      </c>
      <c r="K1797" s="30"/>
      <c r="L1797" s="32"/>
      <c r="M1797" s="33"/>
      <c r="N1797" s="55" t="str">
        <f t="shared" si="258"/>
        <v/>
      </c>
      <c r="O1797" s="34"/>
      <c r="P1797" s="35"/>
      <c r="Q1797" s="36"/>
      <c r="R1797" s="37"/>
      <c r="S1797" s="37"/>
      <c r="T1797" s="21">
        <f t="shared" si="251"/>
        <v>0</v>
      </c>
      <c r="U1797" s="22">
        <f t="shared" si="257"/>
        <v>0</v>
      </c>
      <c r="V1797" s="117"/>
      <c r="W1797" s="118"/>
      <c r="X1797" s="23">
        <f t="shared" si="252"/>
        <v>0</v>
      </c>
      <c r="Y1797" s="24" t="e">
        <f t="shared" si="253"/>
        <v>#DIV/0!</v>
      </c>
      <c r="Z1797" s="25" t="str">
        <f t="shared" si="254"/>
        <v/>
      </c>
      <c r="AA1797" s="25" t="str">
        <f t="shared" ca="1" si="255"/>
        <v/>
      </c>
      <c r="AB1797" s="52"/>
    </row>
    <row r="1798" spans="1:28" s="75" customFormat="1" x14ac:dyDescent="0.25">
      <c r="A1798" s="12">
        <v>1792</v>
      </c>
      <c r="B1798" s="26"/>
      <c r="C1798" s="27"/>
      <c r="D1798" s="28"/>
      <c r="E1798" s="29"/>
      <c r="F1798" s="30"/>
      <c r="G1798" s="31"/>
      <c r="H1798" s="31"/>
      <c r="I1798" s="19">
        <f t="shared" ref="I1798:I1861" si="259">IF(U1798=0,0,(G1798-H1798))</f>
        <v>0</v>
      </c>
      <c r="J1798" s="20">
        <f t="shared" si="256"/>
        <v>0</v>
      </c>
      <c r="K1798" s="30"/>
      <c r="L1798" s="32"/>
      <c r="M1798" s="33"/>
      <c r="N1798" s="55" t="str">
        <f t="shared" si="258"/>
        <v/>
      </c>
      <c r="O1798" s="34"/>
      <c r="P1798" s="35"/>
      <c r="Q1798" s="36"/>
      <c r="R1798" s="37"/>
      <c r="S1798" s="37"/>
      <c r="T1798" s="21">
        <f t="shared" ref="T1798:T1861" si="260">R1798-S1798</f>
        <v>0</v>
      </c>
      <c r="U1798" s="22">
        <f t="shared" si="257"/>
        <v>0</v>
      </c>
      <c r="V1798" s="117"/>
      <c r="W1798" s="118"/>
      <c r="X1798" s="23">
        <f t="shared" ref="X1798:X1861" si="261">IF(T1798&gt;0,IF((T1798-I1798)=0,0.00001,(T1798-I1798)),0)</f>
        <v>0</v>
      </c>
      <c r="Y1798" s="24" t="e">
        <f t="shared" ref="Y1798:Y1861" si="262">(T1798-I1798)/I1798</f>
        <v>#DIV/0!</v>
      </c>
      <c r="Z1798" s="25" t="str">
        <f t="shared" ref="Z1798:Z1861" si="263">IF(E1798&gt;0,IF((P1798+Q1798)&gt;0,"Descargado","En Transito"),"")</f>
        <v/>
      </c>
      <c r="AA1798" s="25" t="str">
        <f t="shared" ref="AA1798:AA1861" ca="1" si="264">IF(E1798&gt;0,IF(P1798=0,((NOW())-(C1798+D1798)),((P1798+Q1798)-(C1798+D1798))),"")</f>
        <v/>
      </c>
      <c r="AB1798" s="52"/>
    </row>
    <row r="1799" spans="1:28" s="75" customFormat="1" x14ac:dyDescent="0.25">
      <c r="A1799" s="12">
        <v>1793</v>
      </c>
      <c r="B1799" s="26"/>
      <c r="C1799" s="27"/>
      <c r="D1799" s="28"/>
      <c r="E1799" s="29"/>
      <c r="F1799" s="30"/>
      <c r="G1799" s="31"/>
      <c r="H1799" s="31"/>
      <c r="I1799" s="19">
        <f t="shared" si="259"/>
        <v>0</v>
      </c>
      <c r="J1799" s="20">
        <f t="shared" ref="J1799:J1862" si="265">IF(I1799&gt;0,(I1799+J1798),0)</f>
        <v>0</v>
      </c>
      <c r="K1799" s="30"/>
      <c r="L1799" s="32"/>
      <c r="M1799" s="33"/>
      <c r="N1799" s="55" t="str">
        <f t="shared" si="258"/>
        <v/>
      </c>
      <c r="O1799" s="34"/>
      <c r="P1799" s="35"/>
      <c r="Q1799" s="36"/>
      <c r="R1799" s="37"/>
      <c r="S1799" s="37"/>
      <c r="T1799" s="21">
        <f t="shared" si="260"/>
        <v>0</v>
      </c>
      <c r="U1799" s="22">
        <f t="shared" ref="U1799:U1862" si="266">IF(T1799&gt;0,(T1799+U1798),0)</f>
        <v>0</v>
      </c>
      <c r="V1799" s="117"/>
      <c r="W1799" s="118"/>
      <c r="X1799" s="23">
        <f t="shared" si="261"/>
        <v>0</v>
      </c>
      <c r="Y1799" s="24" t="e">
        <f t="shared" si="262"/>
        <v>#DIV/0!</v>
      </c>
      <c r="Z1799" s="25" t="str">
        <f t="shared" si="263"/>
        <v/>
      </c>
      <c r="AA1799" s="25" t="str">
        <f t="shared" ca="1" si="264"/>
        <v/>
      </c>
      <c r="AB1799" s="52"/>
    </row>
    <row r="1800" spans="1:28" s="75" customFormat="1" x14ac:dyDescent="0.25">
      <c r="A1800" s="12">
        <v>1794</v>
      </c>
      <c r="B1800" s="26"/>
      <c r="C1800" s="27"/>
      <c r="D1800" s="28"/>
      <c r="E1800" s="29"/>
      <c r="F1800" s="30"/>
      <c r="G1800" s="31"/>
      <c r="H1800" s="31"/>
      <c r="I1800" s="19">
        <f t="shared" si="259"/>
        <v>0</v>
      </c>
      <c r="J1800" s="20">
        <f t="shared" si="265"/>
        <v>0</v>
      </c>
      <c r="K1800" s="30"/>
      <c r="L1800" s="32"/>
      <c r="M1800" s="33"/>
      <c r="N1800" s="55" t="str">
        <f t="shared" si="258"/>
        <v/>
      </c>
      <c r="O1800" s="34"/>
      <c r="P1800" s="35"/>
      <c r="Q1800" s="36"/>
      <c r="R1800" s="37"/>
      <c r="S1800" s="37"/>
      <c r="T1800" s="21">
        <f t="shared" si="260"/>
        <v>0</v>
      </c>
      <c r="U1800" s="22">
        <f t="shared" si="266"/>
        <v>0</v>
      </c>
      <c r="V1800" s="117"/>
      <c r="W1800" s="118"/>
      <c r="X1800" s="23">
        <f t="shared" si="261"/>
        <v>0</v>
      </c>
      <c r="Y1800" s="24" t="e">
        <f t="shared" si="262"/>
        <v>#DIV/0!</v>
      </c>
      <c r="Z1800" s="25" t="str">
        <f t="shared" si="263"/>
        <v/>
      </c>
      <c r="AA1800" s="25" t="str">
        <f t="shared" ca="1" si="264"/>
        <v/>
      </c>
      <c r="AB1800" s="52"/>
    </row>
    <row r="1801" spans="1:28" s="75" customFormat="1" x14ac:dyDescent="0.25">
      <c r="A1801" s="12">
        <v>1795</v>
      </c>
      <c r="B1801" s="26"/>
      <c r="C1801" s="27"/>
      <c r="D1801" s="28"/>
      <c r="E1801" s="29"/>
      <c r="F1801" s="30"/>
      <c r="G1801" s="31"/>
      <c r="H1801" s="31"/>
      <c r="I1801" s="19">
        <f t="shared" si="259"/>
        <v>0</v>
      </c>
      <c r="J1801" s="20">
        <f t="shared" si="265"/>
        <v>0</v>
      </c>
      <c r="K1801" s="30"/>
      <c r="L1801" s="32"/>
      <c r="M1801" s="33"/>
      <c r="N1801" s="55" t="str">
        <f t="shared" ref="N1801:N1864" si="267">IF(R1801=0,"",IF(K1801="0X50  MM T 2","T_B",IF(K1801="0X50  MM T 1","T_A",IF(K1801="TERMICO 0X50","T_CMAX",IF(K1801="0X50  MM T 4","T_D",IF(K1801="0X50  MM T 3","T_C",IF(K1801="0X12  MM T 1","T_A1",IF(K1801="0X50 MM","CNR",""))))))))</f>
        <v/>
      </c>
      <c r="O1801" s="34"/>
      <c r="P1801" s="35"/>
      <c r="Q1801" s="36"/>
      <c r="R1801" s="37"/>
      <c r="S1801" s="37"/>
      <c r="T1801" s="21">
        <f t="shared" si="260"/>
        <v>0</v>
      </c>
      <c r="U1801" s="22">
        <f t="shared" si="266"/>
        <v>0</v>
      </c>
      <c r="V1801" s="117"/>
      <c r="W1801" s="118"/>
      <c r="X1801" s="23">
        <f t="shared" si="261"/>
        <v>0</v>
      </c>
      <c r="Y1801" s="24" t="e">
        <f t="shared" si="262"/>
        <v>#DIV/0!</v>
      </c>
      <c r="Z1801" s="25" t="str">
        <f t="shared" si="263"/>
        <v/>
      </c>
      <c r="AA1801" s="25" t="str">
        <f t="shared" ca="1" si="264"/>
        <v/>
      </c>
      <c r="AB1801" s="52"/>
    </row>
    <row r="1802" spans="1:28" s="75" customFormat="1" x14ac:dyDescent="0.25">
      <c r="A1802" s="12">
        <v>1796</v>
      </c>
      <c r="B1802" s="26"/>
      <c r="C1802" s="27"/>
      <c r="D1802" s="28"/>
      <c r="E1802" s="29"/>
      <c r="F1802" s="30"/>
      <c r="G1802" s="31"/>
      <c r="H1802" s="31"/>
      <c r="I1802" s="19">
        <f t="shared" si="259"/>
        <v>0</v>
      </c>
      <c r="J1802" s="20">
        <f t="shared" si="265"/>
        <v>0</v>
      </c>
      <c r="K1802" s="30"/>
      <c r="L1802" s="32"/>
      <c r="M1802" s="33"/>
      <c r="N1802" s="55" t="str">
        <f t="shared" si="267"/>
        <v/>
      </c>
      <c r="O1802" s="34"/>
      <c r="P1802" s="35"/>
      <c r="Q1802" s="36"/>
      <c r="R1802" s="37"/>
      <c r="S1802" s="37"/>
      <c r="T1802" s="21">
        <f t="shared" si="260"/>
        <v>0</v>
      </c>
      <c r="U1802" s="22">
        <f t="shared" si="266"/>
        <v>0</v>
      </c>
      <c r="V1802" s="117"/>
      <c r="W1802" s="118"/>
      <c r="X1802" s="23">
        <f t="shared" si="261"/>
        <v>0</v>
      </c>
      <c r="Y1802" s="24" t="e">
        <f t="shared" si="262"/>
        <v>#DIV/0!</v>
      </c>
      <c r="Z1802" s="25" t="str">
        <f t="shared" si="263"/>
        <v/>
      </c>
      <c r="AA1802" s="25" t="str">
        <f t="shared" ca="1" si="264"/>
        <v/>
      </c>
      <c r="AB1802" s="52"/>
    </row>
    <row r="1803" spans="1:28" s="75" customFormat="1" x14ac:dyDescent="0.25">
      <c r="A1803" s="12">
        <v>1797</v>
      </c>
      <c r="B1803" s="26"/>
      <c r="C1803" s="27"/>
      <c r="D1803" s="28"/>
      <c r="E1803" s="29"/>
      <c r="F1803" s="30"/>
      <c r="G1803" s="31"/>
      <c r="H1803" s="31"/>
      <c r="I1803" s="19">
        <f t="shared" si="259"/>
        <v>0</v>
      </c>
      <c r="J1803" s="20">
        <f t="shared" si="265"/>
        <v>0</v>
      </c>
      <c r="K1803" s="30"/>
      <c r="L1803" s="32"/>
      <c r="M1803" s="33"/>
      <c r="N1803" s="55" t="str">
        <f t="shared" si="267"/>
        <v/>
      </c>
      <c r="O1803" s="34"/>
      <c r="P1803" s="35"/>
      <c r="Q1803" s="36"/>
      <c r="R1803" s="37"/>
      <c r="S1803" s="37"/>
      <c r="T1803" s="21">
        <f t="shared" si="260"/>
        <v>0</v>
      </c>
      <c r="U1803" s="22">
        <f t="shared" si="266"/>
        <v>0</v>
      </c>
      <c r="V1803" s="117"/>
      <c r="W1803" s="118"/>
      <c r="X1803" s="23">
        <f t="shared" si="261"/>
        <v>0</v>
      </c>
      <c r="Y1803" s="24" t="e">
        <f t="shared" si="262"/>
        <v>#DIV/0!</v>
      </c>
      <c r="Z1803" s="25" t="str">
        <f t="shared" si="263"/>
        <v/>
      </c>
      <c r="AA1803" s="25" t="str">
        <f t="shared" ca="1" si="264"/>
        <v/>
      </c>
      <c r="AB1803" s="52"/>
    </row>
    <row r="1804" spans="1:28" s="75" customFormat="1" x14ac:dyDescent="0.25">
      <c r="A1804" s="12">
        <v>1798</v>
      </c>
      <c r="B1804" s="26"/>
      <c r="C1804" s="27"/>
      <c r="D1804" s="28"/>
      <c r="E1804" s="29"/>
      <c r="F1804" s="30"/>
      <c r="G1804" s="31"/>
      <c r="H1804" s="31"/>
      <c r="I1804" s="19">
        <f t="shared" si="259"/>
        <v>0</v>
      </c>
      <c r="J1804" s="20">
        <f t="shared" si="265"/>
        <v>0</v>
      </c>
      <c r="K1804" s="30"/>
      <c r="L1804" s="32"/>
      <c r="M1804" s="33"/>
      <c r="N1804" s="55" t="str">
        <f t="shared" si="267"/>
        <v/>
      </c>
      <c r="O1804" s="34"/>
      <c r="P1804" s="35"/>
      <c r="Q1804" s="36"/>
      <c r="R1804" s="37"/>
      <c r="S1804" s="37"/>
      <c r="T1804" s="21">
        <f t="shared" si="260"/>
        <v>0</v>
      </c>
      <c r="U1804" s="22">
        <f t="shared" si="266"/>
        <v>0</v>
      </c>
      <c r="V1804" s="117"/>
      <c r="W1804" s="118"/>
      <c r="X1804" s="23">
        <f t="shared" si="261"/>
        <v>0</v>
      </c>
      <c r="Y1804" s="24" t="e">
        <f t="shared" si="262"/>
        <v>#DIV/0!</v>
      </c>
      <c r="Z1804" s="25" t="str">
        <f t="shared" si="263"/>
        <v/>
      </c>
      <c r="AA1804" s="25" t="str">
        <f t="shared" ca="1" si="264"/>
        <v/>
      </c>
      <c r="AB1804" s="52"/>
    </row>
    <row r="1805" spans="1:28" s="75" customFormat="1" x14ac:dyDescent="0.25">
      <c r="A1805" s="12">
        <v>1799</v>
      </c>
      <c r="B1805" s="26"/>
      <c r="C1805" s="27"/>
      <c r="D1805" s="28"/>
      <c r="E1805" s="29"/>
      <c r="F1805" s="30"/>
      <c r="G1805" s="31"/>
      <c r="H1805" s="31"/>
      <c r="I1805" s="19">
        <f t="shared" si="259"/>
        <v>0</v>
      </c>
      <c r="J1805" s="20">
        <f t="shared" si="265"/>
        <v>0</v>
      </c>
      <c r="K1805" s="30"/>
      <c r="L1805" s="32"/>
      <c r="M1805" s="33"/>
      <c r="N1805" s="55" t="str">
        <f t="shared" si="267"/>
        <v/>
      </c>
      <c r="O1805" s="34"/>
      <c r="P1805" s="35"/>
      <c r="Q1805" s="36"/>
      <c r="R1805" s="37"/>
      <c r="S1805" s="37"/>
      <c r="T1805" s="21">
        <f t="shared" si="260"/>
        <v>0</v>
      </c>
      <c r="U1805" s="22">
        <f t="shared" si="266"/>
        <v>0</v>
      </c>
      <c r="V1805" s="117"/>
      <c r="W1805" s="118"/>
      <c r="X1805" s="23">
        <f t="shared" si="261"/>
        <v>0</v>
      </c>
      <c r="Y1805" s="24" t="e">
        <f t="shared" si="262"/>
        <v>#DIV/0!</v>
      </c>
      <c r="Z1805" s="25" t="str">
        <f t="shared" si="263"/>
        <v/>
      </c>
      <c r="AA1805" s="25" t="str">
        <f t="shared" ca="1" si="264"/>
        <v/>
      </c>
      <c r="AB1805" s="52"/>
    </row>
    <row r="1806" spans="1:28" s="75" customFormat="1" x14ac:dyDescent="0.25">
      <c r="A1806" s="12">
        <v>1800</v>
      </c>
      <c r="B1806" s="26"/>
      <c r="C1806" s="27"/>
      <c r="D1806" s="28"/>
      <c r="E1806" s="29"/>
      <c r="F1806" s="30"/>
      <c r="G1806" s="31"/>
      <c r="H1806" s="31"/>
      <c r="I1806" s="19">
        <f t="shared" si="259"/>
        <v>0</v>
      </c>
      <c r="J1806" s="20">
        <f t="shared" si="265"/>
        <v>0</v>
      </c>
      <c r="K1806" s="30"/>
      <c r="L1806" s="32"/>
      <c r="M1806" s="33"/>
      <c r="N1806" s="55" t="str">
        <f t="shared" si="267"/>
        <v/>
      </c>
      <c r="O1806" s="34"/>
      <c r="P1806" s="35"/>
      <c r="Q1806" s="36"/>
      <c r="R1806" s="37"/>
      <c r="S1806" s="37"/>
      <c r="T1806" s="21">
        <f t="shared" si="260"/>
        <v>0</v>
      </c>
      <c r="U1806" s="22">
        <f t="shared" si="266"/>
        <v>0</v>
      </c>
      <c r="V1806" s="117"/>
      <c r="W1806" s="118"/>
      <c r="X1806" s="23">
        <f t="shared" si="261"/>
        <v>0</v>
      </c>
      <c r="Y1806" s="24" t="e">
        <f t="shared" si="262"/>
        <v>#DIV/0!</v>
      </c>
      <c r="Z1806" s="25" t="str">
        <f t="shared" si="263"/>
        <v/>
      </c>
      <c r="AA1806" s="25" t="str">
        <f t="shared" ca="1" si="264"/>
        <v/>
      </c>
      <c r="AB1806" s="52"/>
    </row>
    <row r="1807" spans="1:28" s="75" customFormat="1" x14ac:dyDescent="0.25">
      <c r="A1807" s="12">
        <v>1801</v>
      </c>
      <c r="B1807" s="26"/>
      <c r="C1807" s="27"/>
      <c r="D1807" s="28"/>
      <c r="E1807" s="29"/>
      <c r="F1807" s="30"/>
      <c r="G1807" s="31"/>
      <c r="H1807" s="31"/>
      <c r="I1807" s="19">
        <f t="shared" si="259"/>
        <v>0</v>
      </c>
      <c r="J1807" s="20">
        <f t="shared" si="265"/>
        <v>0</v>
      </c>
      <c r="K1807" s="30"/>
      <c r="L1807" s="32"/>
      <c r="M1807" s="33"/>
      <c r="N1807" s="55" t="str">
        <f t="shared" si="267"/>
        <v/>
      </c>
      <c r="O1807" s="34"/>
      <c r="P1807" s="35"/>
      <c r="Q1807" s="36"/>
      <c r="R1807" s="37"/>
      <c r="S1807" s="37"/>
      <c r="T1807" s="21">
        <f t="shared" si="260"/>
        <v>0</v>
      </c>
      <c r="U1807" s="22">
        <f t="shared" si="266"/>
        <v>0</v>
      </c>
      <c r="V1807" s="117"/>
      <c r="W1807" s="118"/>
      <c r="X1807" s="23">
        <f t="shared" si="261"/>
        <v>0</v>
      </c>
      <c r="Y1807" s="24" t="e">
        <f t="shared" si="262"/>
        <v>#DIV/0!</v>
      </c>
      <c r="Z1807" s="25" t="str">
        <f t="shared" si="263"/>
        <v/>
      </c>
      <c r="AA1807" s="25" t="str">
        <f t="shared" ca="1" si="264"/>
        <v/>
      </c>
      <c r="AB1807" s="52"/>
    </row>
    <row r="1808" spans="1:28" s="75" customFormat="1" x14ac:dyDescent="0.25">
      <c r="A1808" s="12">
        <v>1802</v>
      </c>
      <c r="B1808" s="26"/>
      <c r="C1808" s="27"/>
      <c r="D1808" s="28"/>
      <c r="E1808" s="29"/>
      <c r="F1808" s="30"/>
      <c r="G1808" s="31"/>
      <c r="H1808" s="31"/>
      <c r="I1808" s="19">
        <f t="shared" si="259"/>
        <v>0</v>
      </c>
      <c r="J1808" s="20">
        <f t="shared" si="265"/>
        <v>0</v>
      </c>
      <c r="K1808" s="30"/>
      <c r="L1808" s="32"/>
      <c r="M1808" s="33"/>
      <c r="N1808" s="55" t="str">
        <f t="shared" si="267"/>
        <v/>
      </c>
      <c r="O1808" s="34"/>
      <c r="P1808" s="35"/>
      <c r="Q1808" s="36"/>
      <c r="R1808" s="37"/>
      <c r="S1808" s="37"/>
      <c r="T1808" s="21">
        <f t="shared" si="260"/>
        <v>0</v>
      </c>
      <c r="U1808" s="22">
        <f t="shared" si="266"/>
        <v>0</v>
      </c>
      <c r="V1808" s="117"/>
      <c r="W1808" s="118"/>
      <c r="X1808" s="23">
        <f t="shared" si="261"/>
        <v>0</v>
      </c>
      <c r="Y1808" s="24" t="e">
        <f t="shared" si="262"/>
        <v>#DIV/0!</v>
      </c>
      <c r="Z1808" s="25" t="str">
        <f t="shared" si="263"/>
        <v/>
      </c>
      <c r="AA1808" s="25" t="str">
        <f t="shared" ca="1" si="264"/>
        <v/>
      </c>
      <c r="AB1808" s="52"/>
    </row>
    <row r="1809" spans="1:28" s="75" customFormat="1" x14ac:dyDescent="0.25">
      <c r="A1809" s="12">
        <v>1803</v>
      </c>
      <c r="B1809" s="26"/>
      <c r="C1809" s="27"/>
      <c r="D1809" s="28"/>
      <c r="E1809" s="29"/>
      <c r="F1809" s="30"/>
      <c r="G1809" s="31"/>
      <c r="H1809" s="31"/>
      <c r="I1809" s="19">
        <f t="shared" si="259"/>
        <v>0</v>
      </c>
      <c r="J1809" s="20">
        <f t="shared" si="265"/>
        <v>0</v>
      </c>
      <c r="K1809" s="30"/>
      <c r="L1809" s="32"/>
      <c r="M1809" s="33"/>
      <c r="N1809" s="55" t="str">
        <f t="shared" si="267"/>
        <v/>
      </c>
      <c r="O1809" s="34"/>
      <c r="P1809" s="35"/>
      <c r="Q1809" s="36"/>
      <c r="R1809" s="37"/>
      <c r="S1809" s="37"/>
      <c r="T1809" s="21">
        <f t="shared" si="260"/>
        <v>0</v>
      </c>
      <c r="U1809" s="22">
        <f t="shared" si="266"/>
        <v>0</v>
      </c>
      <c r="V1809" s="117"/>
      <c r="W1809" s="118"/>
      <c r="X1809" s="23">
        <f t="shared" si="261"/>
        <v>0</v>
      </c>
      <c r="Y1809" s="24" t="e">
        <f t="shared" si="262"/>
        <v>#DIV/0!</v>
      </c>
      <c r="Z1809" s="25" t="str">
        <f t="shared" si="263"/>
        <v/>
      </c>
      <c r="AA1809" s="25" t="str">
        <f t="shared" ca="1" si="264"/>
        <v/>
      </c>
      <c r="AB1809" s="52"/>
    </row>
    <row r="1810" spans="1:28" s="75" customFormat="1" x14ac:dyDescent="0.25">
      <c r="A1810" s="12">
        <v>1804</v>
      </c>
      <c r="B1810" s="26"/>
      <c r="C1810" s="27"/>
      <c r="D1810" s="28"/>
      <c r="E1810" s="29"/>
      <c r="F1810" s="30"/>
      <c r="G1810" s="31"/>
      <c r="H1810" s="31"/>
      <c r="I1810" s="19">
        <f t="shared" si="259"/>
        <v>0</v>
      </c>
      <c r="J1810" s="20">
        <f t="shared" si="265"/>
        <v>0</v>
      </c>
      <c r="K1810" s="30"/>
      <c r="L1810" s="32"/>
      <c r="M1810" s="33"/>
      <c r="N1810" s="55" t="str">
        <f t="shared" si="267"/>
        <v/>
      </c>
      <c r="O1810" s="34"/>
      <c r="P1810" s="35"/>
      <c r="Q1810" s="36"/>
      <c r="R1810" s="37"/>
      <c r="S1810" s="37"/>
      <c r="T1810" s="21">
        <f t="shared" si="260"/>
        <v>0</v>
      </c>
      <c r="U1810" s="22">
        <f t="shared" si="266"/>
        <v>0</v>
      </c>
      <c r="V1810" s="117"/>
      <c r="W1810" s="118"/>
      <c r="X1810" s="23">
        <f t="shared" si="261"/>
        <v>0</v>
      </c>
      <c r="Y1810" s="24" t="e">
        <f t="shared" si="262"/>
        <v>#DIV/0!</v>
      </c>
      <c r="Z1810" s="25" t="str">
        <f t="shared" si="263"/>
        <v/>
      </c>
      <c r="AA1810" s="25" t="str">
        <f t="shared" ca="1" si="264"/>
        <v/>
      </c>
      <c r="AB1810" s="52"/>
    </row>
    <row r="1811" spans="1:28" s="75" customFormat="1" x14ac:dyDescent="0.25">
      <c r="A1811" s="12">
        <v>1805</v>
      </c>
      <c r="B1811" s="26"/>
      <c r="C1811" s="27"/>
      <c r="D1811" s="28"/>
      <c r="E1811" s="29"/>
      <c r="F1811" s="30"/>
      <c r="G1811" s="31"/>
      <c r="H1811" s="31"/>
      <c r="I1811" s="19">
        <f t="shared" si="259"/>
        <v>0</v>
      </c>
      <c r="J1811" s="20">
        <f t="shared" si="265"/>
        <v>0</v>
      </c>
      <c r="K1811" s="30"/>
      <c r="L1811" s="32"/>
      <c r="M1811" s="33"/>
      <c r="N1811" s="55" t="str">
        <f t="shared" si="267"/>
        <v/>
      </c>
      <c r="O1811" s="34"/>
      <c r="P1811" s="35"/>
      <c r="Q1811" s="36"/>
      <c r="R1811" s="37"/>
      <c r="S1811" s="37"/>
      <c r="T1811" s="21">
        <f t="shared" si="260"/>
        <v>0</v>
      </c>
      <c r="U1811" s="22">
        <f t="shared" si="266"/>
        <v>0</v>
      </c>
      <c r="V1811" s="117"/>
      <c r="W1811" s="118"/>
      <c r="X1811" s="23">
        <f t="shared" si="261"/>
        <v>0</v>
      </c>
      <c r="Y1811" s="24" t="e">
        <f t="shared" si="262"/>
        <v>#DIV/0!</v>
      </c>
      <c r="Z1811" s="25" t="str">
        <f t="shared" si="263"/>
        <v/>
      </c>
      <c r="AA1811" s="25" t="str">
        <f t="shared" ca="1" si="264"/>
        <v/>
      </c>
      <c r="AB1811" s="52"/>
    </row>
    <row r="1812" spans="1:28" s="75" customFormat="1" x14ac:dyDescent="0.25">
      <c r="A1812" s="12">
        <v>1806</v>
      </c>
      <c r="B1812" s="26"/>
      <c r="C1812" s="27"/>
      <c r="D1812" s="28"/>
      <c r="E1812" s="29"/>
      <c r="F1812" s="30"/>
      <c r="G1812" s="31"/>
      <c r="H1812" s="31"/>
      <c r="I1812" s="19">
        <f t="shared" si="259"/>
        <v>0</v>
      </c>
      <c r="J1812" s="20">
        <f t="shared" si="265"/>
        <v>0</v>
      </c>
      <c r="K1812" s="30"/>
      <c r="L1812" s="32"/>
      <c r="M1812" s="33"/>
      <c r="N1812" s="55" t="str">
        <f t="shared" si="267"/>
        <v/>
      </c>
      <c r="O1812" s="34"/>
      <c r="P1812" s="35"/>
      <c r="Q1812" s="36"/>
      <c r="R1812" s="37"/>
      <c r="S1812" s="37"/>
      <c r="T1812" s="21">
        <f t="shared" si="260"/>
        <v>0</v>
      </c>
      <c r="U1812" s="22">
        <f t="shared" si="266"/>
        <v>0</v>
      </c>
      <c r="V1812" s="117"/>
      <c r="W1812" s="118"/>
      <c r="X1812" s="23">
        <f t="shared" si="261"/>
        <v>0</v>
      </c>
      <c r="Y1812" s="24" t="e">
        <f t="shared" si="262"/>
        <v>#DIV/0!</v>
      </c>
      <c r="Z1812" s="25" t="str">
        <f t="shared" si="263"/>
        <v/>
      </c>
      <c r="AA1812" s="25" t="str">
        <f t="shared" ca="1" si="264"/>
        <v/>
      </c>
      <c r="AB1812" s="52"/>
    </row>
    <row r="1813" spans="1:28" s="75" customFormat="1" x14ac:dyDescent="0.25">
      <c r="A1813" s="12">
        <v>1807</v>
      </c>
      <c r="B1813" s="26"/>
      <c r="C1813" s="27"/>
      <c r="D1813" s="28"/>
      <c r="E1813" s="29"/>
      <c r="F1813" s="30"/>
      <c r="G1813" s="31"/>
      <c r="H1813" s="31"/>
      <c r="I1813" s="19">
        <f t="shared" si="259"/>
        <v>0</v>
      </c>
      <c r="J1813" s="20">
        <f t="shared" si="265"/>
        <v>0</v>
      </c>
      <c r="K1813" s="30"/>
      <c r="L1813" s="32"/>
      <c r="M1813" s="33"/>
      <c r="N1813" s="55" t="str">
        <f t="shared" si="267"/>
        <v/>
      </c>
      <c r="O1813" s="34"/>
      <c r="P1813" s="35"/>
      <c r="Q1813" s="36"/>
      <c r="R1813" s="37"/>
      <c r="S1813" s="37"/>
      <c r="T1813" s="21">
        <f t="shared" si="260"/>
        <v>0</v>
      </c>
      <c r="U1813" s="22">
        <f t="shared" si="266"/>
        <v>0</v>
      </c>
      <c r="V1813" s="117"/>
      <c r="W1813" s="118"/>
      <c r="X1813" s="23">
        <f t="shared" si="261"/>
        <v>0</v>
      </c>
      <c r="Y1813" s="24" t="e">
        <f t="shared" si="262"/>
        <v>#DIV/0!</v>
      </c>
      <c r="Z1813" s="25" t="str">
        <f t="shared" si="263"/>
        <v/>
      </c>
      <c r="AA1813" s="25" t="str">
        <f t="shared" ca="1" si="264"/>
        <v/>
      </c>
      <c r="AB1813" s="52"/>
    </row>
    <row r="1814" spans="1:28" s="75" customFormat="1" x14ac:dyDescent="0.25">
      <c r="A1814" s="12">
        <v>1808</v>
      </c>
      <c r="B1814" s="26"/>
      <c r="C1814" s="27"/>
      <c r="D1814" s="28"/>
      <c r="E1814" s="29"/>
      <c r="F1814" s="30"/>
      <c r="G1814" s="31"/>
      <c r="H1814" s="31"/>
      <c r="I1814" s="19">
        <f t="shared" si="259"/>
        <v>0</v>
      </c>
      <c r="J1814" s="20">
        <f t="shared" si="265"/>
        <v>0</v>
      </c>
      <c r="K1814" s="30"/>
      <c r="L1814" s="32"/>
      <c r="M1814" s="33"/>
      <c r="N1814" s="55" t="str">
        <f t="shared" si="267"/>
        <v/>
      </c>
      <c r="O1814" s="34"/>
      <c r="P1814" s="35"/>
      <c r="Q1814" s="36"/>
      <c r="R1814" s="37"/>
      <c r="S1814" s="37"/>
      <c r="T1814" s="21">
        <f t="shared" si="260"/>
        <v>0</v>
      </c>
      <c r="U1814" s="22">
        <f t="shared" si="266"/>
        <v>0</v>
      </c>
      <c r="V1814" s="117"/>
      <c r="W1814" s="118"/>
      <c r="X1814" s="23">
        <f t="shared" si="261"/>
        <v>0</v>
      </c>
      <c r="Y1814" s="24" t="e">
        <f t="shared" si="262"/>
        <v>#DIV/0!</v>
      </c>
      <c r="Z1814" s="25" t="str">
        <f t="shared" si="263"/>
        <v/>
      </c>
      <c r="AA1814" s="25" t="str">
        <f t="shared" ca="1" si="264"/>
        <v/>
      </c>
      <c r="AB1814" s="52"/>
    </row>
    <row r="1815" spans="1:28" s="75" customFormat="1" x14ac:dyDescent="0.25">
      <c r="A1815" s="12">
        <v>1809</v>
      </c>
      <c r="B1815" s="26"/>
      <c r="C1815" s="27"/>
      <c r="D1815" s="28"/>
      <c r="E1815" s="29"/>
      <c r="F1815" s="30"/>
      <c r="G1815" s="31"/>
      <c r="H1815" s="31"/>
      <c r="I1815" s="19">
        <f t="shared" si="259"/>
        <v>0</v>
      </c>
      <c r="J1815" s="20">
        <f t="shared" si="265"/>
        <v>0</v>
      </c>
      <c r="K1815" s="30"/>
      <c r="L1815" s="32"/>
      <c r="M1815" s="33"/>
      <c r="N1815" s="55" t="str">
        <f t="shared" si="267"/>
        <v/>
      </c>
      <c r="O1815" s="34"/>
      <c r="P1815" s="35"/>
      <c r="Q1815" s="36"/>
      <c r="R1815" s="37"/>
      <c r="S1815" s="37"/>
      <c r="T1815" s="21">
        <f t="shared" si="260"/>
        <v>0</v>
      </c>
      <c r="U1815" s="22">
        <f t="shared" si="266"/>
        <v>0</v>
      </c>
      <c r="V1815" s="117"/>
      <c r="W1815" s="118"/>
      <c r="X1815" s="23">
        <f t="shared" si="261"/>
        <v>0</v>
      </c>
      <c r="Y1815" s="24" t="e">
        <f t="shared" si="262"/>
        <v>#DIV/0!</v>
      </c>
      <c r="Z1815" s="25" t="str">
        <f t="shared" si="263"/>
        <v/>
      </c>
      <c r="AA1815" s="25" t="str">
        <f t="shared" ca="1" si="264"/>
        <v/>
      </c>
      <c r="AB1815" s="52"/>
    </row>
    <row r="1816" spans="1:28" s="75" customFormat="1" x14ac:dyDescent="0.25">
      <c r="A1816" s="12">
        <v>1810</v>
      </c>
      <c r="B1816" s="26"/>
      <c r="C1816" s="27"/>
      <c r="D1816" s="28"/>
      <c r="E1816" s="29"/>
      <c r="F1816" s="30"/>
      <c r="G1816" s="31"/>
      <c r="H1816" s="31"/>
      <c r="I1816" s="19">
        <f t="shared" si="259"/>
        <v>0</v>
      </c>
      <c r="J1816" s="20">
        <f t="shared" si="265"/>
        <v>0</v>
      </c>
      <c r="K1816" s="30"/>
      <c r="L1816" s="32"/>
      <c r="M1816" s="33"/>
      <c r="N1816" s="55" t="str">
        <f t="shared" si="267"/>
        <v/>
      </c>
      <c r="O1816" s="34"/>
      <c r="P1816" s="35"/>
      <c r="Q1816" s="36"/>
      <c r="R1816" s="37"/>
      <c r="S1816" s="37"/>
      <c r="T1816" s="21">
        <f t="shared" si="260"/>
        <v>0</v>
      </c>
      <c r="U1816" s="22">
        <f t="shared" si="266"/>
        <v>0</v>
      </c>
      <c r="V1816" s="117"/>
      <c r="W1816" s="118"/>
      <c r="X1816" s="23">
        <f t="shared" si="261"/>
        <v>0</v>
      </c>
      <c r="Y1816" s="24" t="e">
        <f t="shared" si="262"/>
        <v>#DIV/0!</v>
      </c>
      <c r="Z1816" s="25" t="str">
        <f t="shared" si="263"/>
        <v/>
      </c>
      <c r="AA1816" s="25" t="str">
        <f t="shared" ca="1" si="264"/>
        <v/>
      </c>
      <c r="AB1816" s="52"/>
    </row>
    <row r="1817" spans="1:28" s="75" customFormat="1" x14ac:dyDescent="0.25">
      <c r="A1817" s="12">
        <v>1811</v>
      </c>
      <c r="B1817" s="26"/>
      <c r="C1817" s="27"/>
      <c r="D1817" s="28"/>
      <c r="E1817" s="29"/>
      <c r="F1817" s="30"/>
      <c r="G1817" s="31"/>
      <c r="H1817" s="31"/>
      <c r="I1817" s="19">
        <f t="shared" si="259"/>
        <v>0</v>
      </c>
      <c r="J1817" s="20">
        <f t="shared" si="265"/>
        <v>0</v>
      </c>
      <c r="K1817" s="30"/>
      <c r="L1817" s="32"/>
      <c r="M1817" s="33"/>
      <c r="N1817" s="55" t="str">
        <f t="shared" si="267"/>
        <v/>
      </c>
      <c r="O1817" s="34"/>
      <c r="P1817" s="35"/>
      <c r="Q1817" s="36"/>
      <c r="R1817" s="37"/>
      <c r="S1817" s="37"/>
      <c r="T1817" s="21">
        <f t="shared" si="260"/>
        <v>0</v>
      </c>
      <c r="U1817" s="22">
        <f t="shared" si="266"/>
        <v>0</v>
      </c>
      <c r="V1817" s="117"/>
      <c r="W1817" s="118"/>
      <c r="X1817" s="23">
        <f t="shared" si="261"/>
        <v>0</v>
      </c>
      <c r="Y1817" s="24" t="e">
        <f t="shared" si="262"/>
        <v>#DIV/0!</v>
      </c>
      <c r="Z1817" s="25" t="str">
        <f t="shared" si="263"/>
        <v/>
      </c>
      <c r="AA1817" s="25" t="str">
        <f t="shared" ca="1" si="264"/>
        <v/>
      </c>
      <c r="AB1817" s="52"/>
    </row>
    <row r="1818" spans="1:28" s="75" customFormat="1" x14ac:dyDescent="0.25">
      <c r="A1818" s="12">
        <v>1812</v>
      </c>
      <c r="B1818" s="26"/>
      <c r="C1818" s="27"/>
      <c r="D1818" s="28"/>
      <c r="E1818" s="29"/>
      <c r="F1818" s="30"/>
      <c r="G1818" s="31"/>
      <c r="H1818" s="31"/>
      <c r="I1818" s="19">
        <f t="shared" si="259"/>
        <v>0</v>
      </c>
      <c r="J1818" s="20">
        <f t="shared" si="265"/>
        <v>0</v>
      </c>
      <c r="K1818" s="30"/>
      <c r="L1818" s="32"/>
      <c r="M1818" s="33"/>
      <c r="N1818" s="55" t="str">
        <f t="shared" si="267"/>
        <v/>
      </c>
      <c r="O1818" s="34"/>
      <c r="P1818" s="35"/>
      <c r="Q1818" s="36"/>
      <c r="R1818" s="37"/>
      <c r="S1818" s="37"/>
      <c r="T1818" s="21">
        <f t="shared" si="260"/>
        <v>0</v>
      </c>
      <c r="U1818" s="22">
        <f t="shared" si="266"/>
        <v>0</v>
      </c>
      <c r="V1818" s="117"/>
      <c r="W1818" s="118"/>
      <c r="X1818" s="23">
        <f t="shared" si="261"/>
        <v>0</v>
      </c>
      <c r="Y1818" s="24" t="e">
        <f t="shared" si="262"/>
        <v>#DIV/0!</v>
      </c>
      <c r="Z1818" s="25" t="str">
        <f t="shared" si="263"/>
        <v/>
      </c>
      <c r="AA1818" s="25" t="str">
        <f t="shared" ca="1" si="264"/>
        <v/>
      </c>
      <c r="AB1818" s="52"/>
    </row>
    <row r="1819" spans="1:28" s="75" customFormat="1" x14ac:dyDescent="0.25">
      <c r="A1819" s="12">
        <v>1813</v>
      </c>
      <c r="B1819" s="26"/>
      <c r="C1819" s="27"/>
      <c r="D1819" s="28"/>
      <c r="E1819" s="29"/>
      <c r="F1819" s="30"/>
      <c r="G1819" s="31"/>
      <c r="H1819" s="31"/>
      <c r="I1819" s="19">
        <f t="shared" si="259"/>
        <v>0</v>
      </c>
      <c r="J1819" s="20">
        <f t="shared" si="265"/>
        <v>0</v>
      </c>
      <c r="K1819" s="30"/>
      <c r="L1819" s="32"/>
      <c r="M1819" s="33"/>
      <c r="N1819" s="55" t="str">
        <f t="shared" si="267"/>
        <v/>
      </c>
      <c r="O1819" s="34"/>
      <c r="P1819" s="35"/>
      <c r="Q1819" s="36"/>
      <c r="R1819" s="37"/>
      <c r="S1819" s="37"/>
      <c r="T1819" s="21">
        <f t="shared" si="260"/>
        <v>0</v>
      </c>
      <c r="U1819" s="22">
        <f t="shared" si="266"/>
        <v>0</v>
      </c>
      <c r="V1819" s="117"/>
      <c r="W1819" s="118"/>
      <c r="X1819" s="23">
        <f t="shared" si="261"/>
        <v>0</v>
      </c>
      <c r="Y1819" s="24" t="e">
        <f t="shared" si="262"/>
        <v>#DIV/0!</v>
      </c>
      <c r="Z1819" s="25" t="str">
        <f t="shared" si="263"/>
        <v/>
      </c>
      <c r="AA1819" s="25" t="str">
        <f t="shared" ca="1" si="264"/>
        <v/>
      </c>
      <c r="AB1819" s="52"/>
    </row>
    <row r="1820" spans="1:28" s="75" customFormat="1" x14ac:dyDescent="0.25">
      <c r="A1820" s="12">
        <v>1814</v>
      </c>
      <c r="B1820" s="26"/>
      <c r="C1820" s="27"/>
      <c r="D1820" s="28"/>
      <c r="E1820" s="29"/>
      <c r="F1820" s="30"/>
      <c r="G1820" s="31"/>
      <c r="H1820" s="31"/>
      <c r="I1820" s="19">
        <f t="shared" si="259"/>
        <v>0</v>
      </c>
      <c r="J1820" s="20">
        <f t="shared" si="265"/>
        <v>0</v>
      </c>
      <c r="K1820" s="30"/>
      <c r="L1820" s="32"/>
      <c r="M1820" s="33"/>
      <c r="N1820" s="55" t="str">
        <f t="shared" si="267"/>
        <v/>
      </c>
      <c r="O1820" s="34"/>
      <c r="P1820" s="35"/>
      <c r="Q1820" s="36"/>
      <c r="R1820" s="37"/>
      <c r="S1820" s="37"/>
      <c r="T1820" s="21">
        <f t="shared" si="260"/>
        <v>0</v>
      </c>
      <c r="U1820" s="22">
        <f t="shared" si="266"/>
        <v>0</v>
      </c>
      <c r="V1820" s="117"/>
      <c r="W1820" s="118"/>
      <c r="X1820" s="23">
        <f t="shared" si="261"/>
        <v>0</v>
      </c>
      <c r="Y1820" s="24" t="e">
        <f t="shared" si="262"/>
        <v>#DIV/0!</v>
      </c>
      <c r="Z1820" s="25" t="str">
        <f t="shared" si="263"/>
        <v/>
      </c>
      <c r="AA1820" s="25" t="str">
        <f t="shared" ca="1" si="264"/>
        <v/>
      </c>
      <c r="AB1820" s="52"/>
    </row>
    <row r="1821" spans="1:28" s="75" customFormat="1" x14ac:dyDescent="0.25">
      <c r="A1821" s="12">
        <v>1815</v>
      </c>
      <c r="B1821" s="26"/>
      <c r="C1821" s="27"/>
      <c r="D1821" s="28"/>
      <c r="E1821" s="29"/>
      <c r="F1821" s="30"/>
      <c r="G1821" s="31"/>
      <c r="H1821" s="31"/>
      <c r="I1821" s="19">
        <f t="shared" si="259"/>
        <v>0</v>
      </c>
      <c r="J1821" s="20">
        <f t="shared" si="265"/>
        <v>0</v>
      </c>
      <c r="K1821" s="30"/>
      <c r="L1821" s="32"/>
      <c r="M1821" s="33"/>
      <c r="N1821" s="55" t="str">
        <f t="shared" si="267"/>
        <v/>
      </c>
      <c r="O1821" s="34"/>
      <c r="P1821" s="35"/>
      <c r="Q1821" s="36"/>
      <c r="R1821" s="37"/>
      <c r="S1821" s="37"/>
      <c r="T1821" s="21">
        <f t="shared" si="260"/>
        <v>0</v>
      </c>
      <c r="U1821" s="22">
        <f t="shared" si="266"/>
        <v>0</v>
      </c>
      <c r="V1821" s="117"/>
      <c r="W1821" s="118"/>
      <c r="X1821" s="23">
        <f t="shared" si="261"/>
        <v>0</v>
      </c>
      <c r="Y1821" s="24" t="e">
        <f t="shared" si="262"/>
        <v>#DIV/0!</v>
      </c>
      <c r="Z1821" s="25" t="str">
        <f t="shared" si="263"/>
        <v/>
      </c>
      <c r="AA1821" s="25" t="str">
        <f t="shared" ca="1" si="264"/>
        <v/>
      </c>
      <c r="AB1821" s="52"/>
    </row>
    <row r="1822" spans="1:28" s="75" customFormat="1" x14ac:dyDescent="0.25">
      <c r="A1822" s="12">
        <v>1816</v>
      </c>
      <c r="B1822" s="26"/>
      <c r="C1822" s="27"/>
      <c r="D1822" s="28"/>
      <c r="E1822" s="29"/>
      <c r="F1822" s="30"/>
      <c r="G1822" s="31"/>
      <c r="H1822" s="31"/>
      <c r="I1822" s="19">
        <f t="shared" si="259"/>
        <v>0</v>
      </c>
      <c r="J1822" s="20">
        <f t="shared" si="265"/>
        <v>0</v>
      </c>
      <c r="K1822" s="30"/>
      <c r="L1822" s="32"/>
      <c r="M1822" s="33"/>
      <c r="N1822" s="55" t="str">
        <f t="shared" si="267"/>
        <v/>
      </c>
      <c r="O1822" s="34"/>
      <c r="P1822" s="35"/>
      <c r="Q1822" s="36"/>
      <c r="R1822" s="37"/>
      <c r="S1822" s="37"/>
      <c r="T1822" s="21">
        <f t="shared" si="260"/>
        <v>0</v>
      </c>
      <c r="U1822" s="22">
        <f t="shared" si="266"/>
        <v>0</v>
      </c>
      <c r="V1822" s="117"/>
      <c r="W1822" s="118"/>
      <c r="X1822" s="23">
        <f t="shared" si="261"/>
        <v>0</v>
      </c>
      <c r="Y1822" s="24" t="e">
        <f t="shared" si="262"/>
        <v>#DIV/0!</v>
      </c>
      <c r="Z1822" s="25" t="str">
        <f t="shared" si="263"/>
        <v/>
      </c>
      <c r="AA1822" s="25" t="str">
        <f t="shared" ca="1" si="264"/>
        <v/>
      </c>
      <c r="AB1822" s="52"/>
    </row>
    <row r="1823" spans="1:28" s="75" customFormat="1" x14ac:dyDescent="0.25">
      <c r="A1823" s="12">
        <v>1817</v>
      </c>
      <c r="B1823" s="26"/>
      <c r="C1823" s="27"/>
      <c r="D1823" s="28"/>
      <c r="E1823" s="29"/>
      <c r="F1823" s="30"/>
      <c r="G1823" s="31"/>
      <c r="H1823" s="31"/>
      <c r="I1823" s="19">
        <f t="shared" si="259"/>
        <v>0</v>
      </c>
      <c r="J1823" s="20">
        <f t="shared" si="265"/>
        <v>0</v>
      </c>
      <c r="K1823" s="30"/>
      <c r="L1823" s="32"/>
      <c r="M1823" s="33"/>
      <c r="N1823" s="55" t="str">
        <f t="shared" si="267"/>
        <v/>
      </c>
      <c r="O1823" s="34"/>
      <c r="P1823" s="35"/>
      <c r="Q1823" s="36"/>
      <c r="R1823" s="37"/>
      <c r="S1823" s="37"/>
      <c r="T1823" s="21">
        <f t="shared" si="260"/>
        <v>0</v>
      </c>
      <c r="U1823" s="22">
        <f t="shared" si="266"/>
        <v>0</v>
      </c>
      <c r="V1823" s="117"/>
      <c r="W1823" s="118"/>
      <c r="X1823" s="23">
        <f t="shared" si="261"/>
        <v>0</v>
      </c>
      <c r="Y1823" s="24" t="e">
        <f t="shared" si="262"/>
        <v>#DIV/0!</v>
      </c>
      <c r="Z1823" s="25" t="str">
        <f t="shared" si="263"/>
        <v/>
      </c>
      <c r="AA1823" s="25" t="str">
        <f t="shared" ca="1" si="264"/>
        <v/>
      </c>
      <c r="AB1823" s="52"/>
    </row>
    <row r="1824" spans="1:28" s="75" customFormat="1" x14ac:dyDescent="0.25">
      <c r="A1824" s="12">
        <v>1818</v>
      </c>
      <c r="B1824" s="26"/>
      <c r="C1824" s="27"/>
      <c r="D1824" s="28"/>
      <c r="E1824" s="29"/>
      <c r="F1824" s="30"/>
      <c r="G1824" s="31"/>
      <c r="H1824" s="31"/>
      <c r="I1824" s="19">
        <f t="shared" si="259"/>
        <v>0</v>
      </c>
      <c r="J1824" s="20">
        <f t="shared" si="265"/>
        <v>0</v>
      </c>
      <c r="K1824" s="30"/>
      <c r="L1824" s="32"/>
      <c r="M1824" s="33"/>
      <c r="N1824" s="55" t="str">
        <f t="shared" si="267"/>
        <v/>
      </c>
      <c r="O1824" s="34"/>
      <c r="P1824" s="35"/>
      <c r="Q1824" s="36"/>
      <c r="R1824" s="37"/>
      <c r="S1824" s="37"/>
      <c r="T1824" s="21">
        <f t="shared" si="260"/>
        <v>0</v>
      </c>
      <c r="U1824" s="22">
        <f t="shared" si="266"/>
        <v>0</v>
      </c>
      <c r="V1824" s="117"/>
      <c r="W1824" s="118"/>
      <c r="X1824" s="23">
        <f t="shared" si="261"/>
        <v>0</v>
      </c>
      <c r="Y1824" s="24" t="e">
        <f t="shared" si="262"/>
        <v>#DIV/0!</v>
      </c>
      <c r="Z1824" s="25" t="str">
        <f t="shared" si="263"/>
        <v/>
      </c>
      <c r="AA1824" s="25" t="str">
        <f t="shared" ca="1" si="264"/>
        <v/>
      </c>
      <c r="AB1824" s="52"/>
    </row>
    <row r="1825" spans="1:28" s="75" customFormat="1" x14ac:dyDescent="0.25">
      <c r="A1825" s="12">
        <v>1819</v>
      </c>
      <c r="B1825" s="26"/>
      <c r="C1825" s="27"/>
      <c r="D1825" s="28"/>
      <c r="E1825" s="29"/>
      <c r="F1825" s="30"/>
      <c r="G1825" s="31"/>
      <c r="H1825" s="31"/>
      <c r="I1825" s="19">
        <f t="shared" si="259"/>
        <v>0</v>
      </c>
      <c r="J1825" s="20">
        <f t="shared" si="265"/>
        <v>0</v>
      </c>
      <c r="K1825" s="30"/>
      <c r="L1825" s="32"/>
      <c r="M1825" s="33"/>
      <c r="N1825" s="55" t="str">
        <f t="shared" si="267"/>
        <v/>
      </c>
      <c r="O1825" s="34"/>
      <c r="P1825" s="35"/>
      <c r="Q1825" s="36"/>
      <c r="R1825" s="37"/>
      <c r="S1825" s="37"/>
      <c r="T1825" s="21">
        <f t="shared" si="260"/>
        <v>0</v>
      </c>
      <c r="U1825" s="22">
        <f t="shared" si="266"/>
        <v>0</v>
      </c>
      <c r="V1825" s="117"/>
      <c r="W1825" s="118"/>
      <c r="X1825" s="23">
        <f t="shared" si="261"/>
        <v>0</v>
      </c>
      <c r="Y1825" s="24" t="e">
        <f t="shared" si="262"/>
        <v>#DIV/0!</v>
      </c>
      <c r="Z1825" s="25" t="str">
        <f t="shared" si="263"/>
        <v/>
      </c>
      <c r="AA1825" s="25" t="str">
        <f t="shared" ca="1" si="264"/>
        <v/>
      </c>
      <c r="AB1825" s="52"/>
    </row>
    <row r="1826" spans="1:28" s="75" customFormat="1" x14ac:dyDescent="0.25">
      <c r="A1826" s="12">
        <v>1820</v>
      </c>
      <c r="B1826" s="26"/>
      <c r="C1826" s="27"/>
      <c r="D1826" s="28"/>
      <c r="E1826" s="29"/>
      <c r="F1826" s="30"/>
      <c r="G1826" s="31"/>
      <c r="H1826" s="31"/>
      <c r="I1826" s="19">
        <f t="shared" si="259"/>
        <v>0</v>
      </c>
      <c r="J1826" s="20">
        <f t="shared" si="265"/>
        <v>0</v>
      </c>
      <c r="K1826" s="30"/>
      <c r="L1826" s="32"/>
      <c r="M1826" s="33"/>
      <c r="N1826" s="55" t="str">
        <f t="shared" si="267"/>
        <v/>
      </c>
      <c r="O1826" s="34"/>
      <c r="P1826" s="35"/>
      <c r="Q1826" s="36"/>
      <c r="R1826" s="37"/>
      <c r="S1826" s="37"/>
      <c r="T1826" s="21">
        <f t="shared" si="260"/>
        <v>0</v>
      </c>
      <c r="U1826" s="22">
        <f t="shared" si="266"/>
        <v>0</v>
      </c>
      <c r="V1826" s="117"/>
      <c r="W1826" s="118"/>
      <c r="X1826" s="23">
        <f t="shared" si="261"/>
        <v>0</v>
      </c>
      <c r="Y1826" s="24" t="e">
        <f t="shared" si="262"/>
        <v>#DIV/0!</v>
      </c>
      <c r="Z1826" s="25" t="str">
        <f t="shared" si="263"/>
        <v/>
      </c>
      <c r="AA1826" s="25" t="str">
        <f t="shared" ca="1" si="264"/>
        <v/>
      </c>
      <c r="AB1826" s="52"/>
    </row>
    <row r="1827" spans="1:28" s="75" customFormat="1" x14ac:dyDescent="0.25">
      <c r="A1827" s="12">
        <v>1821</v>
      </c>
      <c r="B1827" s="26"/>
      <c r="C1827" s="27"/>
      <c r="D1827" s="28"/>
      <c r="E1827" s="29"/>
      <c r="F1827" s="30"/>
      <c r="G1827" s="31"/>
      <c r="H1827" s="31"/>
      <c r="I1827" s="19">
        <f t="shared" si="259"/>
        <v>0</v>
      </c>
      <c r="J1827" s="20">
        <f t="shared" si="265"/>
        <v>0</v>
      </c>
      <c r="K1827" s="30"/>
      <c r="L1827" s="32"/>
      <c r="M1827" s="33"/>
      <c r="N1827" s="55" t="str">
        <f t="shared" si="267"/>
        <v/>
      </c>
      <c r="O1827" s="34"/>
      <c r="P1827" s="35"/>
      <c r="Q1827" s="36"/>
      <c r="R1827" s="37"/>
      <c r="S1827" s="37"/>
      <c r="T1827" s="21">
        <f t="shared" si="260"/>
        <v>0</v>
      </c>
      <c r="U1827" s="22">
        <f t="shared" si="266"/>
        <v>0</v>
      </c>
      <c r="V1827" s="117"/>
      <c r="W1827" s="118"/>
      <c r="X1827" s="23">
        <f t="shared" si="261"/>
        <v>0</v>
      </c>
      <c r="Y1827" s="24" t="e">
        <f t="shared" si="262"/>
        <v>#DIV/0!</v>
      </c>
      <c r="Z1827" s="25" t="str">
        <f t="shared" si="263"/>
        <v/>
      </c>
      <c r="AA1827" s="25" t="str">
        <f t="shared" ca="1" si="264"/>
        <v/>
      </c>
      <c r="AB1827" s="52"/>
    </row>
    <row r="1828" spans="1:28" s="75" customFormat="1" x14ac:dyDescent="0.25">
      <c r="A1828" s="12">
        <v>1822</v>
      </c>
      <c r="B1828" s="26"/>
      <c r="C1828" s="27"/>
      <c r="D1828" s="28"/>
      <c r="E1828" s="29"/>
      <c r="F1828" s="30"/>
      <c r="G1828" s="31"/>
      <c r="H1828" s="31"/>
      <c r="I1828" s="19">
        <f t="shared" si="259"/>
        <v>0</v>
      </c>
      <c r="J1828" s="20">
        <f t="shared" si="265"/>
        <v>0</v>
      </c>
      <c r="K1828" s="30"/>
      <c r="L1828" s="32"/>
      <c r="M1828" s="33"/>
      <c r="N1828" s="55" t="str">
        <f t="shared" si="267"/>
        <v/>
      </c>
      <c r="O1828" s="34"/>
      <c r="P1828" s="35"/>
      <c r="Q1828" s="36"/>
      <c r="R1828" s="37"/>
      <c r="S1828" s="37"/>
      <c r="T1828" s="21">
        <f t="shared" si="260"/>
        <v>0</v>
      </c>
      <c r="U1828" s="22">
        <f t="shared" si="266"/>
        <v>0</v>
      </c>
      <c r="V1828" s="117"/>
      <c r="W1828" s="118"/>
      <c r="X1828" s="23">
        <f t="shared" si="261"/>
        <v>0</v>
      </c>
      <c r="Y1828" s="24" t="e">
        <f t="shared" si="262"/>
        <v>#DIV/0!</v>
      </c>
      <c r="Z1828" s="25" t="str">
        <f t="shared" si="263"/>
        <v/>
      </c>
      <c r="AA1828" s="25" t="str">
        <f t="shared" ca="1" si="264"/>
        <v/>
      </c>
      <c r="AB1828" s="52"/>
    </row>
    <row r="1829" spans="1:28" s="75" customFormat="1" x14ac:dyDescent="0.25">
      <c r="A1829" s="12">
        <v>1823</v>
      </c>
      <c r="B1829" s="26"/>
      <c r="C1829" s="27"/>
      <c r="D1829" s="28"/>
      <c r="E1829" s="29"/>
      <c r="F1829" s="30"/>
      <c r="G1829" s="31"/>
      <c r="H1829" s="31"/>
      <c r="I1829" s="19">
        <f t="shared" si="259"/>
        <v>0</v>
      </c>
      <c r="J1829" s="20">
        <f t="shared" si="265"/>
        <v>0</v>
      </c>
      <c r="K1829" s="30"/>
      <c r="L1829" s="32"/>
      <c r="M1829" s="33"/>
      <c r="N1829" s="55" t="str">
        <f t="shared" si="267"/>
        <v/>
      </c>
      <c r="O1829" s="34"/>
      <c r="P1829" s="35"/>
      <c r="Q1829" s="36"/>
      <c r="R1829" s="37"/>
      <c r="S1829" s="37"/>
      <c r="T1829" s="21">
        <f t="shared" si="260"/>
        <v>0</v>
      </c>
      <c r="U1829" s="22">
        <f t="shared" si="266"/>
        <v>0</v>
      </c>
      <c r="V1829" s="117"/>
      <c r="W1829" s="118"/>
      <c r="X1829" s="23">
        <f t="shared" si="261"/>
        <v>0</v>
      </c>
      <c r="Y1829" s="24" t="e">
        <f t="shared" si="262"/>
        <v>#DIV/0!</v>
      </c>
      <c r="Z1829" s="25" t="str">
        <f t="shared" si="263"/>
        <v/>
      </c>
      <c r="AA1829" s="25" t="str">
        <f t="shared" ca="1" si="264"/>
        <v/>
      </c>
      <c r="AB1829" s="52"/>
    </row>
    <row r="1830" spans="1:28" s="75" customFormat="1" x14ac:dyDescent="0.25">
      <c r="A1830" s="12">
        <v>1824</v>
      </c>
      <c r="B1830" s="26"/>
      <c r="C1830" s="27"/>
      <c r="D1830" s="28"/>
      <c r="E1830" s="29"/>
      <c r="F1830" s="30"/>
      <c r="G1830" s="31"/>
      <c r="H1830" s="31"/>
      <c r="I1830" s="19">
        <f t="shared" si="259"/>
        <v>0</v>
      </c>
      <c r="J1830" s="20">
        <f t="shared" si="265"/>
        <v>0</v>
      </c>
      <c r="K1830" s="30"/>
      <c r="L1830" s="32"/>
      <c r="M1830" s="33"/>
      <c r="N1830" s="55" t="str">
        <f t="shared" si="267"/>
        <v/>
      </c>
      <c r="O1830" s="34"/>
      <c r="P1830" s="35"/>
      <c r="Q1830" s="36"/>
      <c r="R1830" s="37"/>
      <c r="S1830" s="37"/>
      <c r="T1830" s="21">
        <f t="shared" si="260"/>
        <v>0</v>
      </c>
      <c r="U1830" s="22">
        <f t="shared" si="266"/>
        <v>0</v>
      </c>
      <c r="V1830" s="117"/>
      <c r="W1830" s="118"/>
      <c r="X1830" s="23">
        <f t="shared" si="261"/>
        <v>0</v>
      </c>
      <c r="Y1830" s="24" t="e">
        <f t="shared" si="262"/>
        <v>#DIV/0!</v>
      </c>
      <c r="Z1830" s="25" t="str">
        <f t="shared" si="263"/>
        <v/>
      </c>
      <c r="AA1830" s="25" t="str">
        <f t="shared" ca="1" si="264"/>
        <v/>
      </c>
      <c r="AB1830" s="52"/>
    </row>
    <row r="1831" spans="1:28" s="75" customFormat="1" x14ac:dyDescent="0.25">
      <c r="A1831" s="12">
        <v>1825</v>
      </c>
      <c r="B1831" s="26"/>
      <c r="C1831" s="27"/>
      <c r="D1831" s="28"/>
      <c r="E1831" s="29"/>
      <c r="F1831" s="30"/>
      <c r="G1831" s="31"/>
      <c r="H1831" s="31"/>
      <c r="I1831" s="19">
        <f t="shared" si="259"/>
        <v>0</v>
      </c>
      <c r="J1831" s="20">
        <f t="shared" si="265"/>
        <v>0</v>
      </c>
      <c r="K1831" s="30"/>
      <c r="L1831" s="32"/>
      <c r="M1831" s="33"/>
      <c r="N1831" s="55" t="str">
        <f t="shared" si="267"/>
        <v/>
      </c>
      <c r="O1831" s="34"/>
      <c r="P1831" s="35"/>
      <c r="Q1831" s="36"/>
      <c r="R1831" s="37"/>
      <c r="S1831" s="37"/>
      <c r="T1831" s="21">
        <f t="shared" si="260"/>
        <v>0</v>
      </c>
      <c r="U1831" s="22">
        <f t="shared" si="266"/>
        <v>0</v>
      </c>
      <c r="V1831" s="117"/>
      <c r="W1831" s="118"/>
      <c r="X1831" s="23">
        <f t="shared" si="261"/>
        <v>0</v>
      </c>
      <c r="Y1831" s="24" t="e">
        <f t="shared" si="262"/>
        <v>#DIV/0!</v>
      </c>
      <c r="Z1831" s="25" t="str">
        <f t="shared" si="263"/>
        <v/>
      </c>
      <c r="AA1831" s="25" t="str">
        <f t="shared" ca="1" si="264"/>
        <v/>
      </c>
      <c r="AB1831" s="52"/>
    </row>
    <row r="1832" spans="1:28" s="75" customFormat="1" x14ac:dyDescent="0.25">
      <c r="A1832" s="12">
        <v>1826</v>
      </c>
      <c r="B1832" s="26"/>
      <c r="C1832" s="27"/>
      <c r="D1832" s="28"/>
      <c r="E1832" s="29"/>
      <c r="F1832" s="30"/>
      <c r="G1832" s="31"/>
      <c r="H1832" s="31"/>
      <c r="I1832" s="19">
        <f t="shared" si="259"/>
        <v>0</v>
      </c>
      <c r="J1832" s="20">
        <f t="shared" si="265"/>
        <v>0</v>
      </c>
      <c r="K1832" s="30"/>
      <c r="L1832" s="32"/>
      <c r="M1832" s="33"/>
      <c r="N1832" s="55" t="str">
        <f t="shared" si="267"/>
        <v/>
      </c>
      <c r="O1832" s="34"/>
      <c r="P1832" s="35"/>
      <c r="Q1832" s="36"/>
      <c r="R1832" s="37"/>
      <c r="S1832" s="37"/>
      <c r="T1832" s="21">
        <f t="shared" si="260"/>
        <v>0</v>
      </c>
      <c r="U1832" s="22">
        <f t="shared" si="266"/>
        <v>0</v>
      </c>
      <c r="V1832" s="117"/>
      <c r="W1832" s="118"/>
      <c r="X1832" s="23">
        <f t="shared" si="261"/>
        <v>0</v>
      </c>
      <c r="Y1832" s="24" t="e">
        <f t="shared" si="262"/>
        <v>#DIV/0!</v>
      </c>
      <c r="Z1832" s="25" t="str">
        <f t="shared" si="263"/>
        <v/>
      </c>
      <c r="AA1832" s="25" t="str">
        <f t="shared" ca="1" si="264"/>
        <v/>
      </c>
      <c r="AB1832" s="52"/>
    </row>
    <row r="1833" spans="1:28" s="75" customFormat="1" x14ac:dyDescent="0.25">
      <c r="A1833" s="12">
        <v>1827</v>
      </c>
      <c r="B1833" s="26"/>
      <c r="C1833" s="27"/>
      <c r="D1833" s="28"/>
      <c r="E1833" s="29"/>
      <c r="F1833" s="30"/>
      <c r="G1833" s="31"/>
      <c r="H1833" s="31"/>
      <c r="I1833" s="19">
        <f t="shared" si="259"/>
        <v>0</v>
      </c>
      <c r="J1833" s="20">
        <f t="shared" si="265"/>
        <v>0</v>
      </c>
      <c r="K1833" s="30"/>
      <c r="L1833" s="32"/>
      <c r="M1833" s="33"/>
      <c r="N1833" s="55" t="str">
        <f t="shared" si="267"/>
        <v/>
      </c>
      <c r="O1833" s="34"/>
      <c r="P1833" s="35"/>
      <c r="Q1833" s="36"/>
      <c r="R1833" s="37"/>
      <c r="S1833" s="37"/>
      <c r="T1833" s="21">
        <f t="shared" si="260"/>
        <v>0</v>
      </c>
      <c r="U1833" s="22">
        <f t="shared" si="266"/>
        <v>0</v>
      </c>
      <c r="V1833" s="117"/>
      <c r="W1833" s="118"/>
      <c r="X1833" s="23">
        <f t="shared" si="261"/>
        <v>0</v>
      </c>
      <c r="Y1833" s="24" t="e">
        <f t="shared" si="262"/>
        <v>#DIV/0!</v>
      </c>
      <c r="Z1833" s="25" t="str">
        <f t="shared" si="263"/>
        <v/>
      </c>
      <c r="AA1833" s="25" t="str">
        <f t="shared" ca="1" si="264"/>
        <v/>
      </c>
      <c r="AB1833" s="52"/>
    </row>
    <row r="1834" spans="1:28" s="75" customFormat="1" x14ac:dyDescent="0.25">
      <c r="A1834" s="12">
        <v>1828</v>
      </c>
      <c r="B1834" s="26"/>
      <c r="C1834" s="27"/>
      <c r="D1834" s="28"/>
      <c r="E1834" s="29"/>
      <c r="F1834" s="30"/>
      <c r="G1834" s="31"/>
      <c r="H1834" s="31"/>
      <c r="I1834" s="19">
        <f t="shared" si="259"/>
        <v>0</v>
      </c>
      <c r="J1834" s="20">
        <f t="shared" si="265"/>
        <v>0</v>
      </c>
      <c r="K1834" s="30"/>
      <c r="L1834" s="32"/>
      <c r="M1834" s="33"/>
      <c r="N1834" s="55" t="str">
        <f t="shared" si="267"/>
        <v/>
      </c>
      <c r="O1834" s="34"/>
      <c r="P1834" s="35"/>
      <c r="Q1834" s="36"/>
      <c r="R1834" s="37"/>
      <c r="S1834" s="37"/>
      <c r="T1834" s="21">
        <f t="shared" si="260"/>
        <v>0</v>
      </c>
      <c r="U1834" s="22">
        <f t="shared" si="266"/>
        <v>0</v>
      </c>
      <c r="V1834" s="117"/>
      <c r="W1834" s="118"/>
      <c r="X1834" s="23">
        <f t="shared" si="261"/>
        <v>0</v>
      </c>
      <c r="Y1834" s="24" t="e">
        <f t="shared" si="262"/>
        <v>#DIV/0!</v>
      </c>
      <c r="Z1834" s="25" t="str">
        <f t="shared" si="263"/>
        <v/>
      </c>
      <c r="AA1834" s="25" t="str">
        <f t="shared" ca="1" si="264"/>
        <v/>
      </c>
      <c r="AB1834" s="52"/>
    </row>
    <row r="1835" spans="1:28" s="75" customFormat="1" x14ac:dyDescent="0.25">
      <c r="A1835" s="12">
        <v>1829</v>
      </c>
      <c r="B1835" s="26"/>
      <c r="C1835" s="27"/>
      <c r="D1835" s="28"/>
      <c r="E1835" s="29"/>
      <c r="F1835" s="30"/>
      <c r="G1835" s="31"/>
      <c r="H1835" s="31"/>
      <c r="I1835" s="19">
        <f t="shared" si="259"/>
        <v>0</v>
      </c>
      <c r="J1835" s="20">
        <f t="shared" si="265"/>
        <v>0</v>
      </c>
      <c r="K1835" s="30"/>
      <c r="L1835" s="32"/>
      <c r="M1835" s="33"/>
      <c r="N1835" s="55" t="str">
        <f t="shared" si="267"/>
        <v/>
      </c>
      <c r="O1835" s="34"/>
      <c r="P1835" s="35"/>
      <c r="Q1835" s="36"/>
      <c r="R1835" s="37"/>
      <c r="S1835" s="37"/>
      <c r="T1835" s="21">
        <f t="shared" si="260"/>
        <v>0</v>
      </c>
      <c r="U1835" s="22">
        <f t="shared" si="266"/>
        <v>0</v>
      </c>
      <c r="V1835" s="117"/>
      <c r="W1835" s="118"/>
      <c r="X1835" s="23">
        <f t="shared" si="261"/>
        <v>0</v>
      </c>
      <c r="Y1835" s="24" t="e">
        <f t="shared" si="262"/>
        <v>#DIV/0!</v>
      </c>
      <c r="Z1835" s="25" t="str">
        <f t="shared" si="263"/>
        <v/>
      </c>
      <c r="AA1835" s="25" t="str">
        <f t="shared" ca="1" si="264"/>
        <v/>
      </c>
      <c r="AB1835" s="52"/>
    </row>
    <row r="1836" spans="1:28" s="75" customFormat="1" x14ac:dyDescent="0.25">
      <c r="A1836" s="12">
        <v>1830</v>
      </c>
      <c r="B1836" s="26"/>
      <c r="C1836" s="27"/>
      <c r="D1836" s="28"/>
      <c r="E1836" s="29"/>
      <c r="F1836" s="30"/>
      <c r="G1836" s="31"/>
      <c r="H1836" s="31"/>
      <c r="I1836" s="19">
        <f t="shared" si="259"/>
        <v>0</v>
      </c>
      <c r="J1836" s="20">
        <f t="shared" si="265"/>
        <v>0</v>
      </c>
      <c r="K1836" s="30"/>
      <c r="L1836" s="32"/>
      <c r="M1836" s="33"/>
      <c r="N1836" s="55" t="str">
        <f t="shared" si="267"/>
        <v/>
      </c>
      <c r="O1836" s="34"/>
      <c r="P1836" s="35"/>
      <c r="Q1836" s="36"/>
      <c r="R1836" s="37"/>
      <c r="S1836" s="37"/>
      <c r="T1836" s="21">
        <f t="shared" si="260"/>
        <v>0</v>
      </c>
      <c r="U1836" s="22">
        <f t="shared" si="266"/>
        <v>0</v>
      </c>
      <c r="V1836" s="117"/>
      <c r="W1836" s="118"/>
      <c r="X1836" s="23">
        <f t="shared" si="261"/>
        <v>0</v>
      </c>
      <c r="Y1836" s="24" t="e">
        <f t="shared" si="262"/>
        <v>#DIV/0!</v>
      </c>
      <c r="Z1836" s="25" t="str">
        <f t="shared" si="263"/>
        <v/>
      </c>
      <c r="AA1836" s="25" t="str">
        <f t="shared" ca="1" si="264"/>
        <v/>
      </c>
      <c r="AB1836" s="52"/>
    </row>
    <row r="1837" spans="1:28" s="75" customFormat="1" x14ac:dyDescent="0.25">
      <c r="A1837" s="12">
        <v>1831</v>
      </c>
      <c r="B1837" s="26"/>
      <c r="C1837" s="27"/>
      <c r="D1837" s="28"/>
      <c r="E1837" s="29"/>
      <c r="F1837" s="30"/>
      <c r="G1837" s="31"/>
      <c r="H1837" s="31"/>
      <c r="I1837" s="19">
        <f t="shared" si="259"/>
        <v>0</v>
      </c>
      <c r="J1837" s="20">
        <f t="shared" si="265"/>
        <v>0</v>
      </c>
      <c r="K1837" s="30"/>
      <c r="L1837" s="32"/>
      <c r="M1837" s="33"/>
      <c r="N1837" s="55" t="str">
        <f t="shared" si="267"/>
        <v/>
      </c>
      <c r="O1837" s="34"/>
      <c r="P1837" s="35"/>
      <c r="Q1837" s="36"/>
      <c r="R1837" s="37"/>
      <c r="S1837" s="37"/>
      <c r="T1837" s="21">
        <f t="shared" si="260"/>
        <v>0</v>
      </c>
      <c r="U1837" s="22">
        <f t="shared" si="266"/>
        <v>0</v>
      </c>
      <c r="V1837" s="117"/>
      <c r="W1837" s="118"/>
      <c r="X1837" s="23">
        <f t="shared" si="261"/>
        <v>0</v>
      </c>
      <c r="Y1837" s="24" t="e">
        <f t="shared" si="262"/>
        <v>#DIV/0!</v>
      </c>
      <c r="Z1837" s="25" t="str">
        <f t="shared" si="263"/>
        <v/>
      </c>
      <c r="AA1837" s="25" t="str">
        <f t="shared" ca="1" si="264"/>
        <v/>
      </c>
      <c r="AB1837" s="52"/>
    </row>
    <row r="1838" spans="1:28" s="75" customFormat="1" x14ac:dyDescent="0.25">
      <c r="A1838" s="12">
        <v>1832</v>
      </c>
      <c r="B1838" s="26"/>
      <c r="C1838" s="27"/>
      <c r="D1838" s="28"/>
      <c r="E1838" s="29"/>
      <c r="F1838" s="30"/>
      <c r="G1838" s="31"/>
      <c r="H1838" s="31"/>
      <c r="I1838" s="19">
        <f t="shared" si="259"/>
        <v>0</v>
      </c>
      <c r="J1838" s="20">
        <f t="shared" si="265"/>
        <v>0</v>
      </c>
      <c r="K1838" s="30"/>
      <c r="L1838" s="32"/>
      <c r="M1838" s="33"/>
      <c r="N1838" s="55" t="str">
        <f t="shared" si="267"/>
        <v/>
      </c>
      <c r="O1838" s="34"/>
      <c r="P1838" s="35"/>
      <c r="Q1838" s="36"/>
      <c r="R1838" s="37"/>
      <c r="S1838" s="37"/>
      <c r="T1838" s="21">
        <f t="shared" si="260"/>
        <v>0</v>
      </c>
      <c r="U1838" s="22">
        <f t="shared" si="266"/>
        <v>0</v>
      </c>
      <c r="V1838" s="117"/>
      <c r="W1838" s="118"/>
      <c r="X1838" s="23">
        <f t="shared" si="261"/>
        <v>0</v>
      </c>
      <c r="Y1838" s="24" t="e">
        <f t="shared" si="262"/>
        <v>#DIV/0!</v>
      </c>
      <c r="Z1838" s="25" t="str">
        <f t="shared" si="263"/>
        <v/>
      </c>
      <c r="AA1838" s="25" t="str">
        <f t="shared" ca="1" si="264"/>
        <v/>
      </c>
      <c r="AB1838" s="52"/>
    </row>
    <row r="1839" spans="1:28" s="75" customFormat="1" x14ac:dyDescent="0.25">
      <c r="A1839" s="12">
        <v>1833</v>
      </c>
      <c r="B1839" s="26"/>
      <c r="C1839" s="27"/>
      <c r="D1839" s="28"/>
      <c r="E1839" s="29"/>
      <c r="F1839" s="30"/>
      <c r="G1839" s="31"/>
      <c r="H1839" s="31"/>
      <c r="I1839" s="19">
        <f t="shared" si="259"/>
        <v>0</v>
      </c>
      <c r="J1839" s="20">
        <f t="shared" si="265"/>
        <v>0</v>
      </c>
      <c r="K1839" s="30"/>
      <c r="L1839" s="32"/>
      <c r="M1839" s="33"/>
      <c r="N1839" s="55" t="str">
        <f t="shared" si="267"/>
        <v/>
      </c>
      <c r="O1839" s="34"/>
      <c r="P1839" s="35"/>
      <c r="Q1839" s="36"/>
      <c r="R1839" s="37"/>
      <c r="S1839" s="37"/>
      <c r="T1839" s="21">
        <f t="shared" si="260"/>
        <v>0</v>
      </c>
      <c r="U1839" s="22">
        <f t="shared" si="266"/>
        <v>0</v>
      </c>
      <c r="V1839" s="117"/>
      <c r="W1839" s="118"/>
      <c r="X1839" s="23">
        <f t="shared" si="261"/>
        <v>0</v>
      </c>
      <c r="Y1839" s="24" t="e">
        <f t="shared" si="262"/>
        <v>#DIV/0!</v>
      </c>
      <c r="Z1839" s="25" t="str">
        <f t="shared" si="263"/>
        <v/>
      </c>
      <c r="AA1839" s="25" t="str">
        <f t="shared" ca="1" si="264"/>
        <v/>
      </c>
      <c r="AB1839" s="52"/>
    </row>
    <row r="1840" spans="1:28" s="75" customFormat="1" x14ac:dyDescent="0.25">
      <c r="A1840" s="12">
        <v>1834</v>
      </c>
      <c r="B1840" s="26"/>
      <c r="C1840" s="27"/>
      <c r="D1840" s="28"/>
      <c r="E1840" s="29"/>
      <c r="F1840" s="30"/>
      <c r="G1840" s="31"/>
      <c r="H1840" s="31"/>
      <c r="I1840" s="19">
        <f t="shared" si="259"/>
        <v>0</v>
      </c>
      <c r="J1840" s="20">
        <f t="shared" si="265"/>
        <v>0</v>
      </c>
      <c r="K1840" s="30"/>
      <c r="L1840" s="32"/>
      <c r="M1840" s="33"/>
      <c r="N1840" s="55" t="str">
        <f t="shared" si="267"/>
        <v/>
      </c>
      <c r="O1840" s="34"/>
      <c r="P1840" s="35"/>
      <c r="Q1840" s="36"/>
      <c r="R1840" s="37"/>
      <c r="S1840" s="37"/>
      <c r="T1840" s="21">
        <f t="shared" si="260"/>
        <v>0</v>
      </c>
      <c r="U1840" s="22">
        <f t="shared" si="266"/>
        <v>0</v>
      </c>
      <c r="V1840" s="117"/>
      <c r="W1840" s="118"/>
      <c r="X1840" s="23">
        <f t="shared" si="261"/>
        <v>0</v>
      </c>
      <c r="Y1840" s="24" t="e">
        <f t="shared" si="262"/>
        <v>#DIV/0!</v>
      </c>
      <c r="Z1840" s="25" t="str">
        <f t="shared" si="263"/>
        <v/>
      </c>
      <c r="AA1840" s="25" t="str">
        <f t="shared" ca="1" si="264"/>
        <v/>
      </c>
      <c r="AB1840" s="52"/>
    </row>
    <row r="1841" spans="1:28" s="75" customFormat="1" x14ac:dyDescent="0.25">
      <c r="A1841" s="12">
        <v>1835</v>
      </c>
      <c r="B1841" s="26"/>
      <c r="C1841" s="27"/>
      <c r="D1841" s="28"/>
      <c r="E1841" s="29"/>
      <c r="F1841" s="30"/>
      <c r="G1841" s="31"/>
      <c r="H1841" s="31"/>
      <c r="I1841" s="19">
        <f t="shared" si="259"/>
        <v>0</v>
      </c>
      <c r="J1841" s="20">
        <f t="shared" si="265"/>
        <v>0</v>
      </c>
      <c r="K1841" s="30"/>
      <c r="L1841" s="32"/>
      <c r="M1841" s="33"/>
      <c r="N1841" s="55" t="str">
        <f t="shared" si="267"/>
        <v/>
      </c>
      <c r="O1841" s="34"/>
      <c r="P1841" s="35"/>
      <c r="Q1841" s="36"/>
      <c r="R1841" s="37"/>
      <c r="S1841" s="37"/>
      <c r="T1841" s="21">
        <f t="shared" si="260"/>
        <v>0</v>
      </c>
      <c r="U1841" s="22">
        <f t="shared" si="266"/>
        <v>0</v>
      </c>
      <c r="V1841" s="117"/>
      <c r="W1841" s="118"/>
      <c r="X1841" s="23">
        <f t="shared" si="261"/>
        <v>0</v>
      </c>
      <c r="Y1841" s="24" t="e">
        <f t="shared" si="262"/>
        <v>#DIV/0!</v>
      </c>
      <c r="Z1841" s="25" t="str">
        <f t="shared" si="263"/>
        <v/>
      </c>
      <c r="AA1841" s="25" t="str">
        <f t="shared" ca="1" si="264"/>
        <v/>
      </c>
      <c r="AB1841" s="52"/>
    </row>
    <row r="1842" spans="1:28" s="75" customFormat="1" x14ac:dyDescent="0.25">
      <c r="A1842" s="12">
        <v>1836</v>
      </c>
      <c r="B1842" s="26"/>
      <c r="C1842" s="27"/>
      <c r="D1842" s="28"/>
      <c r="E1842" s="29"/>
      <c r="F1842" s="30"/>
      <c r="G1842" s="31"/>
      <c r="H1842" s="31"/>
      <c r="I1842" s="19">
        <f t="shared" si="259"/>
        <v>0</v>
      </c>
      <c r="J1842" s="20">
        <f t="shared" si="265"/>
        <v>0</v>
      </c>
      <c r="K1842" s="30"/>
      <c r="L1842" s="32"/>
      <c r="M1842" s="33"/>
      <c r="N1842" s="55" t="str">
        <f t="shared" si="267"/>
        <v/>
      </c>
      <c r="O1842" s="34"/>
      <c r="P1842" s="35"/>
      <c r="Q1842" s="36"/>
      <c r="R1842" s="37"/>
      <c r="S1842" s="37"/>
      <c r="T1842" s="21">
        <f t="shared" si="260"/>
        <v>0</v>
      </c>
      <c r="U1842" s="22">
        <f t="shared" si="266"/>
        <v>0</v>
      </c>
      <c r="V1842" s="117"/>
      <c r="W1842" s="118"/>
      <c r="X1842" s="23">
        <f t="shared" si="261"/>
        <v>0</v>
      </c>
      <c r="Y1842" s="24" t="e">
        <f t="shared" si="262"/>
        <v>#DIV/0!</v>
      </c>
      <c r="Z1842" s="25" t="str">
        <f t="shared" si="263"/>
        <v/>
      </c>
      <c r="AA1842" s="25" t="str">
        <f t="shared" ca="1" si="264"/>
        <v/>
      </c>
      <c r="AB1842" s="52"/>
    </row>
    <row r="1843" spans="1:28" s="75" customFormat="1" x14ac:dyDescent="0.25">
      <c r="A1843" s="12">
        <v>1837</v>
      </c>
      <c r="B1843" s="26"/>
      <c r="C1843" s="27"/>
      <c r="D1843" s="28"/>
      <c r="E1843" s="29"/>
      <c r="F1843" s="30"/>
      <c r="G1843" s="31"/>
      <c r="H1843" s="31"/>
      <c r="I1843" s="19">
        <f t="shared" si="259"/>
        <v>0</v>
      </c>
      <c r="J1843" s="20">
        <f t="shared" si="265"/>
        <v>0</v>
      </c>
      <c r="K1843" s="30"/>
      <c r="L1843" s="32"/>
      <c r="M1843" s="33"/>
      <c r="N1843" s="55" t="str">
        <f t="shared" si="267"/>
        <v/>
      </c>
      <c r="O1843" s="34"/>
      <c r="P1843" s="35"/>
      <c r="Q1843" s="36"/>
      <c r="R1843" s="37"/>
      <c r="S1843" s="37"/>
      <c r="T1843" s="21">
        <f t="shared" si="260"/>
        <v>0</v>
      </c>
      <c r="U1843" s="22">
        <f t="shared" si="266"/>
        <v>0</v>
      </c>
      <c r="V1843" s="117"/>
      <c r="W1843" s="118"/>
      <c r="X1843" s="23">
        <f t="shared" si="261"/>
        <v>0</v>
      </c>
      <c r="Y1843" s="24" t="e">
        <f t="shared" si="262"/>
        <v>#DIV/0!</v>
      </c>
      <c r="Z1843" s="25" t="str">
        <f t="shared" si="263"/>
        <v/>
      </c>
      <c r="AA1843" s="25" t="str">
        <f t="shared" ca="1" si="264"/>
        <v/>
      </c>
      <c r="AB1843" s="52"/>
    </row>
    <row r="1844" spans="1:28" s="75" customFormat="1" x14ac:dyDescent="0.25">
      <c r="A1844" s="12">
        <v>1838</v>
      </c>
      <c r="B1844" s="26"/>
      <c r="C1844" s="27"/>
      <c r="D1844" s="28"/>
      <c r="E1844" s="29"/>
      <c r="F1844" s="30"/>
      <c r="G1844" s="31"/>
      <c r="H1844" s="31"/>
      <c r="I1844" s="19">
        <f t="shared" si="259"/>
        <v>0</v>
      </c>
      <c r="J1844" s="20">
        <f t="shared" si="265"/>
        <v>0</v>
      </c>
      <c r="K1844" s="30"/>
      <c r="L1844" s="32"/>
      <c r="M1844" s="33"/>
      <c r="N1844" s="55" t="str">
        <f t="shared" si="267"/>
        <v/>
      </c>
      <c r="O1844" s="34"/>
      <c r="P1844" s="35"/>
      <c r="Q1844" s="36"/>
      <c r="R1844" s="37"/>
      <c r="S1844" s="37"/>
      <c r="T1844" s="21">
        <f t="shared" si="260"/>
        <v>0</v>
      </c>
      <c r="U1844" s="22">
        <f t="shared" si="266"/>
        <v>0</v>
      </c>
      <c r="V1844" s="117"/>
      <c r="W1844" s="118"/>
      <c r="X1844" s="23">
        <f t="shared" si="261"/>
        <v>0</v>
      </c>
      <c r="Y1844" s="24" t="e">
        <f t="shared" si="262"/>
        <v>#DIV/0!</v>
      </c>
      <c r="Z1844" s="25" t="str">
        <f t="shared" si="263"/>
        <v/>
      </c>
      <c r="AA1844" s="25" t="str">
        <f t="shared" ca="1" si="264"/>
        <v/>
      </c>
      <c r="AB1844" s="52"/>
    </row>
    <row r="1845" spans="1:28" s="75" customFormat="1" x14ac:dyDescent="0.25">
      <c r="A1845" s="12">
        <v>1839</v>
      </c>
      <c r="B1845" s="26"/>
      <c r="C1845" s="27"/>
      <c r="D1845" s="28"/>
      <c r="E1845" s="29"/>
      <c r="F1845" s="30"/>
      <c r="G1845" s="31"/>
      <c r="H1845" s="31"/>
      <c r="I1845" s="19">
        <f t="shared" si="259"/>
        <v>0</v>
      </c>
      <c r="J1845" s="20">
        <f t="shared" si="265"/>
        <v>0</v>
      </c>
      <c r="K1845" s="30"/>
      <c r="L1845" s="32"/>
      <c r="M1845" s="33"/>
      <c r="N1845" s="55" t="str">
        <f t="shared" si="267"/>
        <v/>
      </c>
      <c r="O1845" s="34"/>
      <c r="P1845" s="35"/>
      <c r="Q1845" s="36"/>
      <c r="R1845" s="37"/>
      <c r="S1845" s="37"/>
      <c r="T1845" s="21">
        <f t="shared" si="260"/>
        <v>0</v>
      </c>
      <c r="U1845" s="22">
        <f t="shared" si="266"/>
        <v>0</v>
      </c>
      <c r="V1845" s="117"/>
      <c r="W1845" s="118"/>
      <c r="X1845" s="23">
        <f t="shared" si="261"/>
        <v>0</v>
      </c>
      <c r="Y1845" s="24" t="e">
        <f t="shared" si="262"/>
        <v>#DIV/0!</v>
      </c>
      <c r="Z1845" s="25" t="str">
        <f t="shared" si="263"/>
        <v/>
      </c>
      <c r="AA1845" s="25" t="str">
        <f t="shared" ca="1" si="264"/>
        <v/>
      </c>
      <c r="AB1845" s="52"/>
    </row>
    <row r="1846" spans="1:28" s="75" customFormat="1" x14ac:dyDescent="0.25">
      <c r="A1846" s="12">
        <v>1840</v>
      </c>
      <c r="B1846" s="26"/>
      <c r="C1846" s="27"/>
      <c r="D1846" s="28"/>
      <c r="E1846" s="29"/>
      <c r="F1846" s="30"/>
      <c r="G1846" s="31"/>
      <c r="H1846" s="31"/>
      <c r="I1846" s="19">
        <f t="shared" si="259"/>
        <v>0</v>
      </c>
      <c r="J1846" s="20">
        <f t="shared" si="265"/>
        <v>0</v>
      </c>
      <c r="K1846" s="30"/>
      <c r="L1846" s="32"/>
      <c r="M1846" s="33"/>
      <c r="N1846" s="55" t="str">
        <f t="shared" si="267"/>
        <v/>
      </c>
      <c r="O1846" s="34"/>
      <c r="P1846" s="35"/>
      <c r="Q1846" s="36"/>
      <c r="R1846" s="37"/>
      <c r="S1846" s="37"/>
      <c r="T1846" s="21">
        <f t="shared" si="260"/>
        <v>0</v>
      </c>
      <c r="U1846" s="22">
        <f t="shared" si="266"/>
        <v>0</v>
      </c>
      <c r="V1846" s="117"/>
      <c r="W1846" s="118"/>
      <c r="X1846" s="23">
        <f t="shared" si="261"/>
        <v>0</v>
      </c>
      <c r="Y1846" s="24" t="e">
        <f t="shared" si="262"/>
        <v>#DIV/0!</v>
      </c>
      <c r="Z1846" s="25" t="str">
        <f t="shared" si="263"/>
        <v/>
      </c>
      <c r="AA1846" s="25" t="str">
        <f t="shared" ca="1" si="264"/>
        <v/>
      </c>
      <c r="AB1846" s="52"/>
    </row>
    <row r="1847" spans="1:28" s="75" customFormat="1" x14ac:dyDescent="0.25">
      <c r="A1847" s="12">
        <v>1841</v>
      </c>
      <c r="B1847" s="26"/>
      <c r="C1847" s="27"/>
      <c r="D1847" s="28"/>
      <c r="E1847" s="29"/>
      <c r="F1847" s="30"/>
      <c r="G1847" s="31"/>
      <c r="H1847" s="31"/>
      <c r="I1847" s="19">
        <f t="shared" si="259"/>
        <v>0</v>
      </c>
      <c r="J1847" s="20">
        <f t="shared" si="265"/>
        <v>0</v>
      </c>
      <c r="K1847" s="30"/>
      <c r="L1847" s="32"/>
      <c r="M1847" s="33"/>
      <c r="N1847" s="55" t="str">
        <f t="shared" si="267"/>
        <v/>
      </c>
      <c r="O1847" s="34"/>
      <c r="P1847" s="35"/>
      <c r="Q1847" s="36"/>
      <c r="R1847" s="37"/>
      <c r="S1847" s="37"/>
      <c r="T1847" s="21">
        <f t="shared" si="260"/>
        <v>0</v>
      </c>
      <c r="U1847" s="22">
        <f t="shared" si="266"/>
        <v>0</v>
      </c>
      <c r="V1847" s="117"/>
      <c r="W1847" s="118"/>
      <c r="X1847" s="23">
        <f t="shared" si="261"/>
        <v>0</v>
      </c>
      <c r="Y1847" s="24" t="e">
        <f t="shared" si="262"/>
        <v>#DIV/0!</v>
      </c>
      <c r="Z1847" s="25" t="str">
        <f t="shared" si="263"/>
        <v/>
      </c>
      <c r="AA1847" s="25" t="str">
        <f t="shared" ca="1" si="264"/>
        <v/>
      </c>
      <c r="AB1847" s="52"/>
    </row>
    <row r="1848" spans="1:28" s="75" customFormat="1" x14ac:dyDescent="0.25">
      <c r="A1848" s="12">
        <v>1842</v>
      </c>
      <c r="B1848" s="26"/>
      <c r="C1848" s="27"/>
      <c r="D1848" s="28"/>
      <c r="E1848" s="29"/>
      <c r="F1848" s="30"/>
      <c r="G1848" s="31"/>
      <c r="H1848" s="31"/>
      <c r="I1848" s="19">
        <f t="shared" si="259"/>
        <v>0</v>
      </c>
      <c r="J1848" s="20">
        <f t="shared" si="265"/>
        <v>0</v>
      </c>
      <c r="K1848" s="30"/>
      <c r="L1848" s="32"/>
      <c r="M1848" s="33"/>
      <c r="N1848" s="55" t="str">
        <f t="shared" si="267"/>
        <v/>
      </c>
      <c r="O1848" s="34"/>
      <c r="P1848" s="35"/>
      <c r="Q1848" s="36"/>
      <c r="R1848" s="37"/>
      <c r="S1848" s="37"/>
      <c r="T1848" s="21">
        <f t="shared" si="260"/>
        <v>0</v>
      </c>
      <c r="U1848" s="22">
        <f t="shared" si="266"/>
        <v>0</v>
      </c>
      <c r="V1848" s="117"/>
      <c r="W1848" s="118"/>
      <c r="X1848" s="23">
        <f t="shared" si="261"/>
        <v>0</v>
      </c>
      <c r="Y1848" s="24" t="e">
        <f t="shared" si="262"/>
        <v>#DIV/0!</v>
      </c>
      <c r="Z1848" s="25" t="str">
        <f t="shared" si="263"/>
        <v/>
      </c>
      <c r="AA1848" s="25" t="str">
        <f t="shared" ca="1" si="264"/>
        <v/>
      </c>
      <c r="AB1848" s="52"/>
    </row>
    <row r="1849" spans="1:28" s="75" customFormat="1" x14ac:dyDescent="0.25">
      <c r="A1849" s="12">
        <v>1843</v>
      </c>
      <c r="B1849" s="26"/>
      <c r="C1849" s="27"/>
      <c r="D1849" s="28"/>
      <c r="E1849" s="29"/>
      <c r="F1849" s="30"/>
      <c r="G1849" s="31"/>
      <c r="H1849" s="31"/>
      <c r="I1849" s="19">
        <f t="shared" si="259"/>
        <v>0</v>
      </c>
      <c r="J1849" s="20">
        <f t="shared" si="265"/>
        <v>0</v>
      </c>
      <c r="K1849" s="30"/>
      <c r="L1849" s="32"/>
      <c r="M1849" s="33"/>
      <c r="N1849" s="55" t="str">
        <f t="shared" si="267"/>
        <v/>
      </c>
      <c r="O1849" s="34"/>
      <c r="P1849" s="35"/>
      <c r="Q1849" s="36"/>
      <c r="R1849" s="37"/>
      <c r="S1849" s="37"/>
      <c r="T1849" s="21">
        <f t="shared" si="260"/>
        <v>0</v>
      </c>
      <c r="U1849" s="22">
        <f t="shared" si="266"/>
        <v>0</v>
      </c>
      <c r="V1849" s="117"/>
      <c r="W1849" s="118"/>
      <c r="X1849" s="23">
        <f t="shared" si="261"/>
        <v>0</v>
      </c>
      <c r="Y1849" s="24" t="e">
        <f t="shared" si="262"/>
        <v>#DIV/0!</v>
      </c>
      <c r="Z1849" s="25" t="str">
        <f t="shared" si="263"/>
        <v/>
      </c>
      <c r="AA1849" s="25" t="str">
        <f t="shared" ca="1" si="264"/>
        <v/>
      </c>
      <c r="AB1849" s="52"/>
    </row>
    <row r="1850" spans="1:28" s="75" customFormat="1" x14ac:dyDescent="0.25">
      <c r="A1850" s="12">
        <v>1844</v>
      </c>
      <c r="B1850" s="26"/>
      <c r="C1850" s="27"/>
      <c r="D1850" s="28"/>
      <c r="E1850" s="29"/>
      <c r="F1850" s="30"/>
      <c r="G1850" s="31"/>
      <c r="H1850" s="31"/>
      <c r="I1850" s="19">
        <f t="shared" si="259"/>
        <v>0</v>
      </c>
      <c r="J1850" s="20">
        <f t="shared" si="265"/>
        <v>0</v>
      </c>
      <c r="K1850" s="30"/>
      <c r="L1850" s="32"/>
      <c r="M1850" s="33"/>
      <c r="N1850" s="55" t="str">
        <f t="shared" si="267"/>
        <v/>
      </c>
      <c r="O1850" s="34"/>
      <c r="P1850" s="35"/>
      <c r="Q1850" s="36"/>
      <c r="R1850" s="37"/>
      <c r="S1850" s="37"/>
      <c r="T1850" s="21">
        <f t="shared" si="260"/>
        <v>0</v>
      </c>
      <c r="U1850" s="22">
        <f t="shared" si="266"/>
        <v>0</v>
      </c>
      <c r="V1850" s="117"/>
      <c r="W1850" s="118"/>
      <c r="X1850" s="23">
        <f t="shared" si="261"/>
        <v>0</v>
      </c>
      <c r="Y1850" s="24" t="e">
        <f t="shared" si="262"/>
        <v>#DIV/0!</v>
      </c>
      <c r="Z1850" s="25" t="str">
        <f t="shared" si="263"/>
        <v/>
      </c>
      <c r="AA1850" s="25" t="str">
        <f t="shared" ca="1" si="264"/>
        <v/>
      </c>
      <c r="AB1850" s="52"/>
    </row>
    <row r="1851" spans="1:28" s="75" customFormat="1" x14ac:dyDescent="0.25">
      <c r="A1851" s="12">
        <v>1845</v>
      </c>
      <c r="B1851" s="26"/>
      <c r="C1851" s="27"/>
      <c r="D1851" s="28"/>
      <c r="E1851" s="29"/>
      <c r="F1851" s="30"/>
      <c r="G1851" s="31"/>
      <c r="H1851" s="31"/>
      <c r="I1851" s="19">
        <f t="shared" si="259"/>
        <v>0</v>
      </c>
      <c r="J1851" s="20">
        <f t="shared" si="265"/>
        <v>0</v>
      </c>
      <c r="K1851" s="30"/>
      <c r="L1851" s="32"/>
      <c r="M1851" s="33"/>
      <c r="N1851" s="55" t="str">
        <f t="shared" si="267"/>
        <v/>
      </c>
      <c r="O1851" s="34"/>
      <c r="P1851" s="35"/>
      <c r="Q1851" s="36"/>
      <c r="R1851" s="37"/>
      <c r="S1851" s="37"/>
      <c r="T1851" s="21">
        <f t="shared" si="260"/>
        <v>0</v>
      </c>
      <c r="U1851" s="22">
        <f t="shared" si="266"/>
        <v>0</v>
      </c>
      <c r="V1851" s="117"/>
      <c r="W1851" s="118"/>
      <c r="X1851" s="23">
        <f t="shared" si="261"/>
        <v>0</v>
      </c>
      <c r="Y1851" s="24" t="e">
        <f t="shared" si="262"/>
        <v>#DIV/0!</v>
      </c>
      <c r="Z1851" s="25" t="str">
        <f t="shared" si="263"/>
        <v/>
      </c>
      <c r="AA1851" s="25" t="str">
        <f t="shared" ca="1" si="264"/>
        <v/>
      </c>
      <c r="AB1851" s="52"/>
    </row>
    <row r="1852" spans="1:28" s="75" customFormat="1" x14ac:dyDescent="0.25">
      <c r="A1852" s="12">
        <v>1846</v>
      </c>
      <c r="B1852" s="26"/>
      <c r="C1852" s="27"/>
      <c r="D1852" s="28"/>
      <c r="E1852" s="29"/>
      <c r="F1852" s="30"/>
      <c r="G1852" s="31"/>
      <c r="H1852" s="31"/>
      <c r="I1852" s="19">
        <f t="shared" si="259"/>
        <v>0</v>
      </c>
      <c r="J1852" s="20">
        <f t="shared" si="265"/>
        <v>0</v>
      </c>
      <c r="K1852" s="30"/>
      <c r="L1852" s="32"/>
      <c r="M1852" s="33"/>
      <c r="N1852" s="55" t="str">
        <f t="shared" si="267"/>
        <v/>
      </c>
      <c r="O1852" s="34"/>
      <c r="P1852" s="35"/>
      <c r="Q1852" s="36"/>
      <c r="R1852" s="37"/>
      <c r="S1852" s="37"/>
      <c r="T1852" s="21">
        <f t="shared" si="260"/>
        <v>0</v>
      </c>
      <c r="U1852" s="22">
        <f t="shared" si="266"/>
        <v>0</v>
      </c>
      <c r="V1852" s="117"/>
      <c r="W1852" s="118"/>
      <c r="X1852" s="23">
        <f t="shared" si="261"/>
        <v>0</v>
      </c>
      <c r="Y1852" s="24" t="e">
        <f t="shared" si="262"/>
        <v>#DIV/0!</v>
      </c>
      <c r="Z1852" s="25" t="str">
        <f t="shared" si="263"/>
        <v/>
      </c>
      <c r="AA1852" s="25" t="str">
        <f t="shared" ca="1" si="264"/>
        <v/>
      </c>
      <c r="AB1852" s="52"/>
    </row>
    <row r="1853" spans="1:28" s="75" customFormat="1" x14ac:dyDescent="0.25">
      <c r="A1853" s="12">
        <v>1847</v>
      </c>
      <c r="B1853" s="26"/>
      <c r="C1853" s="27"/>
      <c r="D1853" s="28"/>
      <c r="E1853" s="29"/>
      <c r="F1853" s="30"/>
      <c r="G1853" s="31"/>
      <c r="H1853" s="31"/>
      <c r="I1853" s="19">
        <f t="shared" si="259"/>
        <v>0</v>
      </c>
      <c r="J1853" s="20">
        <f t="shared" si="265"/>
        <v>0</v>
      </c>
      <c r="K1853" s="30"/>
      <c r="L1853" s="32"/>
      <c r="M1853" s="33"/>
      <c r="N1853" s="55" t="str">
        <f t="shared" si="267"/>
        <v/>
      </c>
      <c r="O1853" s="34"/>
      <c r="P1853" s="35"/>
      <c r="Q1853" s="36"/>
      <c r="R1853" s="37"/>
      <c r="S1853" s="37"/>
      <c r="T1853" s="21">
        <f t="shared" si="260"/>
        <v>0</v>
      </c>
      <c r="U1853" s="22">
        <f t="shared" si="266"/>
        <v>0</v>
      </c>
      <c r="V1853" s="117"/>
      <c r="W1853" s="118"/>
      <c r="X1853" s="23">
        <f t="shared" si="261"/>
        <v>0</v>
      </c>
      <c r="Y1853" s="24" t="e">
        <f t="shared" si="262"/>
        <v>#DIV/0!</v>
      </c>
      <c r="Z1853" s="25" t="str">
        <f t="shared" si="263"/>
        <v/>
      </c>
      <c r="AA1853" s="25" t="str">
        <f t="shared" ca="1" si="264"/>
        <v/>
      </c>
      <c r="AB1853" s="52"/>
    </row>
    <row r="1854" spans="1:28" s="75" customFormat="1" x14ac:dyDescent="0.25">
      <c r="A1854" s="12">
        <v>1848</v>
      </c>
      <c r="B1854" s="26"/>
      <c r="C1854" s="27"/>
      <c r="D1854" s="28"/>
      <c r="E1854" s="29"/>
      <c r="F1854" s="30"/>
      <c r="G1854" s="31"/>
      <c r="H1854" s="31"/>
      <c r="I1854" s="19">
        <f t="shared" si="259"/>
        <v>0</v>
      </c>
      <c r="J1854" s="20">
        <f t="shared" si="265"/>
        <v>0</v>
      </c>
      <c r="K1854" s="30"/>
      <c r="L1854" s="32"/>
      <c r="M1854" s="33"/>
      <c r="N1854" s="55" t="str">
        <f t="shared" si="267"/>
        <v/>
      </c>
      <c r="O1854" s="34"/>
      <c r="P1854" s="35"/>
      <c r="Q1854" s="36"/>
      <c r="R1854" s="37"/>
      <c r="S1854" s="37"/>
      <c r="T1854" s="21">
        <f t="shared" si="260"/>
        <v>0</v>
      </c>
      <c r="U1854" s="22">
        <f t="shared" si="266"/>
        <v>0</v>
      </c>
      <c r="V1854" s="117"/>
      <c r="W1854" s="118"/>
      <c r="X1854" s="23">
        <f t="shared" si="261"/>
        <v>0</v>
      </c>
      <c r="Y1854" s="24" t="e">
        <f t="shared" si="262"/>
        <v>#DIV/0!</v>
      </c>
      <c r="Z1854" s="25" t="str">
        <f t="shared" si="263"/>
        <v/>
      </c>
      <c r="AA1854" s="25" t="str">
        <f t="shared" ca="1" si="264"/>
        <v/>
      </c>
      <c r="AB1854" s="52"/>
    </row>
    <row r="1855" spans="1:28" s="75" customFormat="1" x14ac:dyDescent="0.25">
      <c r="A1855" s="12">
        <v>1849</v>
      </c>
      <c r="B1855" s="26"/>
      <c r="C1855" s="27"/>
      <c r="D1855" s="28"/>
      <c r="E1855" s="29"/>
      <c r="F1855" s="30"/>
      <c r="G1855" s="31"/>
      <c r="H1855" s="31"/>
      <c r="I1855" s="19">
        <f t="shared" si="259"/>
        <v>0</v>
      </c>
      <c r="J1855" s="20">
        <f t="shared" si="265"/>
        <v>0</v>
      </c>
      <c r="K1855" s="30"/>
      <c r="L1855" s="32"/>
      <c r="M1855" s="33"/>
      <c r="N1855" s="55" t="str">
        <f t="shared" si="267"/>
        <v/>
      </c>
      <c r="O1855" s="34"/>
      <c r="P1855" s="35"/>
      <c r="Q1855" s="36"/>
      <c r="R1855" s="37"/>
      <c r="S1855" s="37"/>
      <c r="T1855" s="21">
        <f t="shared" si="260"/>
        <v>0</v>
      </c>
      <c r="U1855" s="22">
        <f t="shared" si="266"/>
        <v>0</v>
      </c>
      <c r="V1855" s="117"/>
      <c r="W1855" s="118"/>
      <c r="X1855" s="23">
        <f t="shared" si="261"/>
        <v>0</v>
      </c>
      <c r="Y1855" s="24" t="e">
        <f t="shared" si="262"/>
        <v>#DIV/0!</v>
      </c>
      <c r="Z1855" s="25" t="str">
        <f t="shared" si="263"/>
        <v/>
      </c>
      <c r="AA1855" s="25" t="str">
        <f t="shared" ca="1" si="264"/>
        <v/>
      </c>
      <c r="AB1855" s="52"/>
    </row>
    <row r="1856" spans="1:28" s="75" customFormat="1" x14ac:dyDescent="0.25">
      <c r="A1856" s="12">
        <v>1850</v>
      </c>
      <c r="B1856" s="26"/>
      <c r="C1856" s="27"/>
      <c r="D1856" s="28"/>
      <c r="E1856" s="29"/>
      <c r="F1856" s="30"/>
      <c r="G1856" s="31"/>
      <c r="H1856" s="31"/>
      <c r="I1856" s="19">
        <f t="shared" si="259"/>
        <v>0</v>
      </c>
      <c r="J1856" s="20">
        <f t="shared" si="265"/>
        <v>0</v>
      </c>
      <c r="K1856" s="30"/>
      <c r="L1856" s="32"/>
      <c r="M1856" s="33"/>
      <c r="N1856" s="55" t="str">
        <f t="shared" si="267"/>
        <v/>
      </c>
      <c r="O1856" s="34"/>
      <c r="P1856" s="35"/>
      <c r="Q1856" s="36"/>
      <c r="R1856" s="37"/>
      <c r="S1856" s="37"/>
      <c r="T1856" s="21">
        <f t="shared" si="260"/>
        <v>0</v>
      </c>
      <c r="U1856" s="22">
        <f t="shared" si="266"/>
        <v>0</v>
      </c>
      <c r="V1856" s="117"/>
      <c r="W1856" s="118"/>
      <c r="X1856" s="23">
        <f t="shared" si="261"/>
        <v>0</v>
      </c>
      <c r="Y1856" s="24" t="e">
        <f t="shared" si="262"/>
        <v>#DIV/0!</v>
      </c>
      <c r="Z1856" s="25" t="str">
        <f t="shared" si="263"/>
        <v/>
      </c>
      <c r="AA1856" s="25" t="str">
        <f t="shared" ca="1" si="264"/>
        <v/>
      </c>
      <c r="AB1856" s="52"/>
    </row>
    <row r="1857" spans="1:28" s="75" customFormat="1" x14ac:dyDescent="0.25">
      <c r="A1857" s="12">
        <v>1851</v>
      </c>
      <c r="B1857" s="26"/>
      <c r="C1857" s="27"/>
      <c r="D1857" s="28"/>
      <c r="E1857" s="29"/>
      <c r="F1857" s="30"/>
      <c r="G1857" s="31"/>
      <c r="H1857" s="31"/>
      <c r="I1857" s="19">
        <f t="shared" si="259"/>
        <v>0</v>
      </c>
      <c r="J1857" s="20">
        <f t="shared" si="265"/>
        <v>0</v>
      </c>
      <c r="K1857" s="30"/>
      <c r="L1857" s="32"/>
      <c r="M1857" s="33"/>
      <c r="N1857" s="55" t="str">
        <f t="shared" si="267"/>
        <v/>
      </c>
      <c r="O1857" s="34"/>
      <c r="P1857" s="35"/>
      <c r="Q1857" s="36"/>
      <c r="R1857" s="37"/>
      <c r="S1857" s="37"/>
      <c r="T1857" s="21">
        <f t="shared" si="260"/>
        <v>0</v>
      </c>
      <c r="U1857" s="22">
        <f t="shared" si="266"/>
        <v>0</v>
      </c>
      <c r="V1857" s="117"/>
      <c r="W1857" s="118"/>
      <c r="X1857" s="23">
        <f t="shared" si="261"/>
        <v>0</v>
      </c>
      <c r="Y1857" s="24" t="e">
        <f t="shared" si="262"/>
        <v>#DIV/0!</v>
      </c>
      <c r="Z1857" s="25" t="str">
        <f t="shared" si="263"/>
        <v/>
      </c>
      <c r="AA1857" s="25" t="str">
        <f t="shared" ca="1" si="264"/>
        <v/>
      </c>
      <c r="AB1857" s="52"/>
    </row>
    <row r="1858" spans="1:28" s="75" customFormat="1" x14ac:dyDescent="0.25">
      <c r="A1858" s="12">
        <v>1852</v>
      </c>
      <c r="B1858" s="26"/>
      <c r="C1858" s="27"/>
      <c r="D1858" s="28"/>
      <c r="E1858" s="29"/>
      <c r="F1858" s="30"/>
      <c r="G1858" s="31"/>
      <c r="H1858" s="31"/>
      <c r="I1858" s="19">
        <f t="shared" si="259"/>
        <v>0</v>
      </c>
      <c r="J1858" s="20">
        <f t="shared" si="265"/>
        <v>0</v>
      </c>
      <c r="K1858" s="30"/>
      <c r="L1858" s="32"/>
      <c r="M1858" s="33"/>
      <c r="N1858" s="55" t="str">
        <f t="shared" si="267"/>
        <v/>
      </c>
      <c r="O1858" s="34"/>
      <c r="P1858" s="35"/>
      <c r="Q1858" s="36"/>
      <c r="R1858" s="37"/>
      <c r="S1858" s="37"/>
      <c r="T1858" s="21">
        <f t="shared" si="260"/>
        <v>0</v>
      </c>
      <c r="U1858" s="22">
        <f t="shared" si="266"/>
        <v>0</v>
      </c>
      <c r="V1858" s="117"/>
      <c r="W1858" s="118"/>
      <c r="X1858" s="23">
        <f t="shared" si="261"/>
        <v>0</v>
      </c>
      <c r="Y1858" s="24" t="e">
        <f t="shared" si="262"/>
        <v>#DIV/0!</v>
      </c>
      <c r="Z1858" s="25" t="str">
        <f t="shared" si="263"/>
        <v/>
      </c>
      <c r="AA1858" s="25" t="str">
        <f t="shared" ca="1" si="264"/>
        <v/>
      </c>
      <c r="AB1858" s="52"/>
    </row>
    <row r="1859" spans="1:28" s="75" customFormat="1" x14ac:dyDescent="0.25">
      <c r="A1859" s="12">
        <v>1853</v>
      </c>
      <c r="B1859" s="26"/>
      <c r="C1859" s="27"/>
      <c r="D1859" s="28"/>
      <c r="E1859" s="29"/>
      <c r="F1859" s="30"/>
      <c r="G1859" s="31"/>
      <c r="H1859" s="31"/>
      <c r="I1859" s="19">
        <f t="shared" si="259"/>
        <v>0</v>
      </c>
      <c r="J1859" s="20">
        <f t="shared" si="265"/>
        <v>0</v>
      </c>
      <c r="K1859" s="30"/>
      <c r="L1859" s="32"/>
      <c r="M1859" s="33"/>
      <c r="N1859" s="55" t="str">
        <f t="shared" si="267"/>
        <v/>
      </c>
      <c r="O1859" s="34"/>
      <c r="P1859" s="35"/>
      <c r="Q1859" s="36"/>
      <c r="R1859" s="37"/>
      <c r="S1859" s="37"/>
      <c r="T1859" s="21">
        <f t="shared" si="260"/>
        <v>0</v>
      </c>
      <c r="U1859" s="22">
        <f t="shared" si="266"/>
        <v>0</v>
      </c>
      <c r="V1859" s="117"/>
      <c r="W1859" s="118"/>
      <c r="X1859" s="23">
        <f t="shared" si="261"/>
        <v>0</v>
      </c>
      <c r="Y1859" s="24" t="e">
        <f t="shared" si="262"/>
        <v>#DIV/0!</v>
      </c>
      <c r="Z1859" s="25" t="str">
        <f t="shared" si="263"/>
        <v/>
      </c>
      <c r="AA1859" s="25" t="str">
        <f t="shared" ca="1" si="264"/>
        <v/>
      </c>
      <c r="AB1859" s="52"/>
    </row>
    <row r="1860" spans="1:28" s="75" customFormat="1" x14ac:dyDescent="0.25">
      <c r="A1860" s="12">
        <v>1854</v>
      </c>
      <c r="B1860" s="26"/>
      <c r="C1860" s="27"/>
      <c r="D1860" s="28"/>
      <c r="E1860" s="29"/>
      <c r="F1860" s="30"/>
      <c r="G1860" s="31"/>
      <c r="H1860" s="31"/>
      <c r="I1860" s="19">
        <f t="shared" si="259"/>
        <v>0</v>
      </c>
      <c r="J1860" s="20">
        <f t="shared" si="265"/>
        <v>0</v>
      </c>
      <c r="K1860" s="30"/>
      <c r="L1860" s="32"/>
      <c r="M1860" s="33"/>
      <c r="N1860" s="55" t="str">
        <f t="shared" si="267"/>
        <v/>
      </c>
      <c r="O1860" s="34"/>
      <c r="P1860" s="35"/>
      <c r="Q1860" s="36"/>
      <c r="R1860" s="37"/>
      <c r="S1860" s="37"/>
      <c r="T1860" s="21">
        <f t="shared" si="260"/>
        <v>0</v>
      </c>
      <c r="U1860" s="22">
        <f t="shared" si="266"/>
        <v>0</v>
      </c>
      <c r="V1860" s="117"/>
      <c r="W1860" s="118"/>
      <c r="X1860" s="23">
        <f t="shared" si="261"/>
        <v>0</v>
      </c>
      <c r="Y1860" s="24" t="e">
        <f t="shared" si="262"/>
        <v>#DIV/0!</v>
      </c>
      <c r="Z1860" s="25" t="str">
        <f t="shared" si="263"/>
        <v/>
      </c>
      <c r="AA1860" s="25" t="str">
        <f t="shared" ca="1" si="264"/>
        <v/>
      </c>
      <c r="AB1860" s="52"/>
    </row>
    <row r="1861" spans="1:28" s="75" customFormat="1" x14ac:dyDescent="0.25">
      <c r="A1861" s="12">
        <v>1855</v>
      </c>
      <c r="B1861" s="26"/>
      <c r="C1861" s="27"/>
      <c r="D1861" s="28"/>
      <c r="E1861" s="29"/>
      <c r="F1861" s="30"/>
      <c r="G1861" s="31"/>
      <c r="H1861" s="31"/>
      <c r="I1861" s="19">
        <f t="shared" si="259"/>
        <v>0</v>
      </c>
      <c r="J1861" s="20">
        <f t="shared" si="265"/>
        <v>0</v>
      </c>
      <c r="K1861" s="30"/>
      <c r="L1861" s="32"/>
      <c r="M1861" s="33"/>
      <c r="N1861" s="55" t="str">
        <f t="shared" si="267"/>
        <v/>
      </c>
      <c r="O1861" s="34"/>
      <c r="P1861" s="35"/>
      <c r="Q1861" s="36"/>
      <c r="R1861" s="37"/>
      <c r="S1861" s="37"/>
      <c r="T1861" s="21">
        <f t="shared" si="260"/>
        <v>0</v>
      </c>
      <c r="U1861" s="22">
        <f t="shared" si="266"/>
        <v>0</v>
      </c>
      <c r="V1861" s="117"/>
      <c r="W1861" s="118"/>
      <c r="X1861" s="23">
        <f t="shared" si="261"/>
        <v>0</v>
      </c>
      <c r="Y1861" s="24" t="e">
        <f t="shared" si="262"/>
        <v>#DIV/0!</v>
      </c>
      <c r="Z1861" s="25" t="str">
        <f t="shared" si="263"/>
        <v/>
      </c>
      <c r="AA1861" s="25" t="str">
        <f t="shared" ca="1" si="264"/>
        <v/>
      </c>
      <c r="AB1861" s="52"/>
    </row>
    <row r="1862" spans="1:28" s="75" customFormat="1" x14ac:dyDescent="0.25">
      <c r="A1862" s="12">
        <v>1856</v>
      </c>
      <c r="B1862" s="26"/>
      <c r="C1862" s="27"/>
      <c r="D1862" s="28"/>
      <c r="E1862" s="29"/>
      <c r="F1862" s="30"/>
      <c r="G1862" s="31"/>
      <c r="H1862" s="31"/>
      <c r="I1862" s="19">
        <f t="shared" ref="I1862:I1925" si="268">IF(U1862=0,0,(G1862-H1862))</f>
        <v>0</v>
      </c>
      <c r="J1862" s="20">
        <f t="shared" si="265"/>
        <v>0</v>
      </c>
      <c r="K1862" s="30"/>
      <c r="L1862" s="32"/>
      <c r="M1862" s="33"/>
      <c r="N1862" s="55" t="str">
        <f t="shared" si="267"/>
        <v/>
      </c>
      <c r="O1862" s="34"/>
      <c r="P1862" s="35"/>
      <c r="Q1862" s="36"/>
      <c r="R1862" s="37"/>
      <c r="S1862" s="37"/>
      <c r="T1862" s="21">
        <f t="shared" ref="T1862:T1925" si="269">R1862-S1862</f>
        <v>0</v>
      </c>
      <c r="U1862" s="22">
        <f t="shared" si="266"/>
        <v>0</v>
      </c>
      <c r="V1862" s="117"/>
      <c r="W1862" s="118"/>
      <c r="X1862" s="23">
        <f t="shared" ref="X1862:X1908" si="270">IF(T1862&gt;0,IF((T1862-I1862)=0,0.00001,(T1862-I1862)),0)</f>
        <v>0</v>
      </c>
      <c r="Y1862" s="24" t="e">
        <f t="shared" ref="Y1862:Y1925" si="271">(T1862-I1862)/I1862</f>
        <v>#DIV/0!</v>
      </c>
      <c r="Z1862" s="25" t="str">
        <f t="shared" ref="Z1862:Z1925" si="272">IF(E1862&gt;0,IF((P1862+Q1862)&gt;0,"Descargado","En Transito"),"")</f>
        <v/>
      </c>
      <c r="AA1862" s="25" t="str">
        <f t="shared" ref="AA1862:AA1925" ca="1" si="273">IF(E1862&gt;0,IF(P1862=0,((NOW())-(C1862+D1862)),((P1862+Q1862)-(C1862+D1862))),"")</f>
        <v/>
      </c>
      <c r="AB1862" s="52"/>
    </row>
    <row r="1863" spans="1:28" s="75" customFormat="1" x14ac:dyDescent="0.25">
      <c r="A1863" s="12">
        <v>1857</v>
      </c>
      <c r="B1863" s="26"/>
      <c r="C1863" s="27"/>
      <c r="D1863" s="28"/>
      <c r="E1863" s="29"/>
      <c r="F1863" s="30"/>
      <c r="G1863" s="31"/>
      <c r="H1863" s="31"/>
      <c r="I1863" s="19">
        <f t="shared" si="268"/>
        <v>0</v>
      </c>
      <c r="J1863" s="20">
        <f t="shared" ref="J1863:J1926" si="274">IF(I1863&gt;0,(I1863+J1862),0)</f>
        <v>0</v>
      </c>
      <c r="K1863" s="30"/>
      <c r="L1863" s="32"/>
      <c r="M1863" s="33"/>
      <c r="N1863" s="55" t="str">
        <f t="shared" si="267"/>
        <v/>
      </c>
      <c r="O1863" s="34"/>
      <c r="P1863" s="35"/>
      <c r="Q1863" s="36"/>
      <c r="R1863" s="37"/>
      <c r="S1863" s="37"/>
      <c r="T1863" s="21">
        <f t="shared" si="269"/>
        <v>0</v>
      </c>
      <c r="U1863" s="22">
        <f t="shared" ref="U1863:U1926" si="275">IF(T1863&gt;0,(T1863+U1862),0)</f>
        <v>0</v>
      </c>
      <c r="V1863" s="117"/>
      <c r="W1863" s="118"/>
      <c r="X1863" s="23">
        <f t="shared" si="270"/>
        <v>0</v>
      </c>
      <c r="Y1863" s="24" t="e">
        <f t="shared" si="271"/>
        <v>#DIV/0!</v>
      </c>
      <c r="Z1863" s="25" t="str">
        <f t="shared" si="272"/>
        <v/>
      </c>
      <c r="AA1863" s="25" t="str">
        <f t="shared" ca="1" si="273"/>
        <v/>
      </c>
      <c r="AB1863" s="52"/>
    </row>
    <row r="1864" spans="1:28" s="75" customFormat="1" x14ac:dyDescent="0.25">
      <c r="A1864" s="12">
        <v>1858</v>
      </c>
      <c r="B1864" s="26"/>
      <c r="C1864" s="27"/>
      <c r="D1864" s="28"/>
      <c r="E1864" s="29"/>
      <c r="F1864" s="30"/>
      <c r="G1864" s="31"/>
      <c r="H1864" s="31"/>
      <c r="I1864" s="19">
        <f t="shared" si="268"/>
        <v>0</v>
      </c>
      <c r="J1864" s="20">
        <f t="shared" si="274"/>
        <v>0</v>
      </c>
      <c r="K1864" s="30"/>
      <c r="L1864" s="32"/>
      <c r="M1864" s="33"/>
      <c r="N1864" s="55" t="str">
        <f t="shared" si="267"/>
        <v/>
      </c>
      <c r="O1864" s="34"/>
      <c r="P1864" s="35"/>
      <c r="Q1864" s="36"/>
      <c r="R1864" s="37"/>
      <c r="S1864" s="37"/>
      <c r="T1864" s="21">
        <f t="shared" si="269"/>
        <v>0</v>
      </c>
      <c r="U1864" s="22">
        <f t="shared" si="275"/>
        <v>0</v>
      </c>
      <c r="V1864" s="117"/>
      <c r="W1864" s="118"/>
      <c r="X1864" s="23">
        <f t="shared" si="270"/>
        <v>0</v>
      </c>
      <c r="Y1864" s="24" t="e">
        <f t="shared" si="271"/>
        <v>#DIV/0!</v>
      </c>
      <c r="Z1864" s="25" t="str">
        <f t="shared" si="272"/>
        <v/>
      </c>
      <c r="AA1864" s="25" t="str">
        <f t="shared" ca="1" si="273"/>
        <v/>
      </c>
      <c r="AB1864" s="52"/>
    </row>
    <row r="1865" spans="1:28" s="75" customFormat="1" x14ac:dyDescent="0.25">
      <c r="A1865" s="12">
        <v>1859</v>
      </c>
      <c r="B1865" s="26"/>
      <c r="C1865" s="27"/>
      <c r="D1865" s="28"/>
      <c r="E1865" s="29"/>
      <c r="F1865" s="30"/>
      <c r="G1865" s="31"/>
      <c r="H1865" s="31"/>
      <c r="I1865" s="19">
        <f t="shared" si="268"/>
        <v>0</v>
      </c>
      <c r="J1865" s="20">
        <f t="shared" si="274"/>
        <v>0</v>
      </c>
      <c r="K1865" s="30"/>
      <c r="L1865" s="32"/>
      <c r="M1865" s="33"/>
      <c r="N1865" s="55" t="str">
        <f t="shared" ref="N1865:N1928" si="276">IF(R1865=0,"",IF(K1865="0X50  MM T 2","T_B",IF(K1865="0X50  MM T 1","T_A",IF(K1865="TERMICO 0X50","T_CMAX",IF(K1865="0X50  MM T 4","T_D",IF(K1865="0X50  MM T 3","T_C",IF(K1865="0X12  MM T 1","T_A1",IF(K1865="0X50 MM","CNR",""))))))))</f>
        <v/>
      </c>
      <c r="O1865" s="34"/>
      <c r="P1865" s="35"/>
      <c r="Q1865" s="36"/>
      <c r="R1865" s="37"/>
      <c r="S1865" s="37"/>
      <c r="T1865" s="21">
        <f t="shared" si="269"/>
        <v>0</v>
      </c>
      <c r="U1865" s="22">
        <f t="shared" si="275"/>
        <v>0</v>
      </c>
      <c r="V1865" s="117"/>
      <c r="W1865" s="118"/>
      <c r="X1865" s="23">
        <f t="shared" si="270"/>
        <v>0</v>
      </c>
      <c r="Y1865" s="24" t="e">
        <f t="shared" si="271"/>
        <v>#DIV/0!</v>
      </c>
      <c r="Z1865" s="25" t="str">
        <f t="shared" si="272"/>
        <v/>
      </c>
      <c r="AA1865" s="25" t="str">
        <f t="shared" ca="1" si="273"/>
        <v/>
      </c>
      <c r="AB1865" s="52"/>
    </row>
    <row r="1866" spans="1:28" s="75" customFormat="1" x14ac:dyDescent="0.25">
      <c r="A1866" s="12">
        <v>1860</v>
      </c>
      <c r="B1866" s="26"/>
      <c r="C1866" s="27"/>
      <c r="D1866" s="28"/>
      <c r="E1866" s="29"/>
      <c r="F1866" s="30"/>
      <c r="G1866" s="31"/>
      <c r="H1866" s="31"/>
      <c r="I1866" s="19">
        <f t="shared" si="268"/>
        <v>0</v>
      </c>
      <c r="J1866" s="20">
        <f t="shared" si="274"/>
        <v>0</v>
      </c>
      <c r="K1866" s="30"/>
      <c r="L1866" s="32"/>
      <c r="M1866" s="33"/>
      <c r="N1866" s="55" t="str">
        <f t="shared" si="276"/>
        <v/>
      </c>
      <c r="O1866" s="34"/>
      <c r="P1866" s="35"/>
      <c r="Q1866" s="36"/>
      <c r="R1866" s="37"/>
      <c r="S1866" s="37"/>
      <c r="T1866" s="21">
        <f t="shared" si="269"/>
        <v>0</v>
      </c>
      <c r="U1866" s="22">
        <f t="shared" si="275"/>
        <v>0</v>
      </c>
      <c r="V1866" s="117"/>
      <c r="W1866" s="118"/>
      <c r="X1866" s="23">
        <f t="shared" si="270"/>
        <v>0</v>
      </c>
      <c r="Y1866" s="24" t="e">
        <f t="shared" si="271"/>
        <v>#DIV/0!</v>
      </c>
      <c r="Z1866" s="25" t="str">
        <f t="shared" si="272"/>
        <v/>
      </c>
      <c r="AA1866" s="25" t="str">
        <f t="shared" ca="1" si="273"/>
        <v/>
      </c>
      <c r="AB1866" s="52"/>
    </row>
    <row r="1867" spans="1:28" s="75" customFormat="1" x14ac:dyDescent="0.25">
      <c r="A1867" s="12">
        <v>1861</v>
      </c>
      <c r="B1867" s="26"/>
      <c r="C1867" s="27"/>
      <c r="D1867" s="28"/>
      <c r="E1867" s="29"/>
      <c r="F1867" s="30"/>
      <c r="G1867" s="31"/>
      <c r="H1867" s="31"/>
      <c r="I1867" s="19">
        <f t="shared" si="268"/>
        <v>0</v>
      </c>
      <c r="J1867" s="20">
        <f t="shared" si="274"/>
        <v>0</v>
      </c>
      <c r="K1867" s="30"/>
      <c r="L1867" s="32"/>
      <c r="M1867" s="33"/>
      <c r="N1867" s="55" t="str">
        <f t="shared" si="276"/>
        <v/>
      </c>
      <c r="O1867" s="34"/>
      <c r="P1867" s="35"/>
      <c r="Q1867" s="36"/>
      <c r="R1867" s="37"/>
      <c r="S1867" s="37"/>
      <c r="T1867" s="21">
        <f t="shared" si="269"/>
        <v>0</v>
      </c>
      <c r="U1867" s="22">
        <f t="shared" si="275"/>
        <v>0</v>
      </c>
      <c r="V1867" s="117"/>
      <c r="W1867" s="118"/>
      <c r="X1867" s="23">
        <f t="shared" si="270"/>
        <v>0</v>
      </c>
      <c r="Y1867" s="24" t="e">
        <f t="shared" si="271"/>
        <v>#DIV/0!</v>
      </c>
      <c r="Z1867" s="25" t="str">
        <f t="shared" si="272"/>
        <v/>
      </c>
      <c r="AA1867" s="25" t="str">
        <f t="shared" ca="1" si="273"/>
        <v/>
      </c>
      <c r="AB1867" s="52"/>
    </row>
    <row r="1868" spans="1:28" s="75" customFormat="1" x14ac:dyDescent="0.25">
      <c r="A1868" s="12">
        <v>1862</v>
      </c>
      <c r="B1868" s="26"/>
      <c r="C1868" s="27"/>
      <c r="D1868" s="28"/>
      <c r="E1868" s="29"/>
      <c r="F1868" s="30"/>
      <c r="G1868" s="31"/>
      <c r="H1868" s="31"/>
      <c r="I1868" s="19">
        <f t="shared" si="268"/>
        <v>0</v>
      </c>
      <c r="J1868" s="20">
        <f t="shared" si="274"/>
        <v>0</v>
      </c>
      <c r="K1868" s="30"/>
      <c r="L1868" s="32"/>
      <c r="M1868" s="33"/>
      <c r="N1868" s="55" t="str">
        <f t="shared" si="276"/>
        <v/>
      </c>
      <c r="O1868" s="34"/>
      <c r="P1868" s="35"/>
      <c r="Q1868" s="36"/>
      <c r="R1868" s="37"/>
      <c r="S1868" s="37"/>
      <c r="T1868" s="21">
        <f t="shared" si="269"/>
        <v>0</v>
      </c>
      <c r="U1868" s="22">
        <f t="shared" si="275"/>
        <v>0</v>
      </c>
      <c r="V1868" s="117"/>
      <c r="W1868" s="118"/>
      <c r="X1868" s="23">
        <f t="shared" si="270"/>
        <v>0</v>
      </c>
      <c r="Y1868" s="24" t="e">
        <f t="shared" si="271"/>
        <v>#DIV/0!</v>
      </c>
      <c r="Z1868" s="25" t="str">
        <f t="shared" si="272"/>
        <v/>
      </c>
      <c r="AA1868" s="25" t="str">
        <f t="shared" ca="1" si="273"/>
        <v/>
      </c>
      <c r="AB1868" s="52"/>
    </row>
    <row r="1869" spans="1:28" s="75" customFormat="1" x14ac:dyDescent="0.25">
      <c r="A1869" s="12">
        <v>1863</v>
      </c>
      <c r="B1869" s="26"/>
      <c r="C1869" s="27"/>
      <c r="D1869" s="28"/>
      <c r="E1869" s="29"/>
      <c r="F1869" s="30"/>
      <c r="G1869" s="31"/>
      <c r="H1869" s="31"/>
      <c r="I1869" s="19">
        <f t="shared" si="268"/>
        <v>0</v>
      </c>
      <c r="J1869" s="20">
        <f t="shared" si="274"/>
        <v>0</v>
      </c>
      <c r="K1869" s="30"/>
      <c r="L1869" s="32"/>
      <c r="M1869" s="33"/>
      <c r="N1869" s="55" t="str">
        <f t="shared" si="276"/>
        <v/>
      </c>
      <c r="O1869" s="34"/>
      <c r="P1869" s="35"/>
      <c r="Q1869" s="36"/>
      <c r="R1869" s="37"/>
      <c r="S1869" s="37"/>
      <c r="T1869" s="21">
        <f t="shared" si="269"/>
        <v>0</v>
      </c>
      <c r="U1869" s="22">
        <f t="shared" si="275"/>
        <v>0</v>
      </c>
      <c r="V1869" s="117"/>
      <c r="W1869" s="118"/>
      <c r="X1869" s="23">
        <f t="shared" si="270"/>
        <v>0</v>
      </c>
      <c r="Y1869" s="24" t="e">
        <f t="shared" si="271"/>
        <v>#DIV/0!</v>
      </c>
      <c r="Z1869" s="25" t="str">
        <f t="shared" si="272"/>
        <v/>
      </c>
      <c r="AA1869" s="25" t="str">
        <f t="shared" ca="1" si="273"/>
        <v/>
      </c>
      <c r="AB1869" s="52"/>
    </row>
    <row r="1870" spans="1:28" s="75" customFormat="1" x14ac:dyDescent="0.25">
      <c r="A1870" s="12">
        <v>1864</v>
      </c>
      <c r="B1870" s="26"/>
      <c r="C1870" s="27"/>
      <c r="D1870" s="28"/>
      <c r="E1870" s="29"/>
      <c r="F1870" s="30"/>
      <c r="G1870" s="31"/>
      <c r="H1870" s="31"/>
      <c r="I1870" s="19">
        <f t="shared" si="268"/>
        <v>0</v>
      </c>
      <c r="J1870" s="20">
        <f t="shared" si="274"/>
        <v>0</v>
      </c>
      <c r="K1870" s="30"/>
      <c r="L1870" s="32"/>
      <c r="M1870" s="33"/>
      <c r="N1870" s="55" t="str">
        <f t="shared" si="276"/>
        <v/>
      </c>
      <c r="O1870" s="34"/>
      <c r="P1870" s="35"/>
      <c r="Q1870" s="36"/>
      <c r="R1870" s="37"/>
      <c r="S1870" s="37"/>
      <c r="T1870" s="21">
        <f t="shared" si="269"/>
        <v>0</v>
      </c>
      <c r="U1870" s="22">
        <f t="shared" si="275"/>
        <v>0</v>
      </c>
      <c r="V1870" s="117"/>
      <c r="W1870" s="118"/>
      <c r="X1870" s="23">
        <f t="shared" si="270"/>
        <v>0</v>
      </c>
      <c r="Y1870" s="24" t="e">
        <f t="shared" si="271"/>
        <v>#DIV/0!</v>
      </c>
      <c r="Z1870" s="25" t="str">
        <f t="shared" si="272"/>
        <v/>
      </c>
      <c r="AA1870" s="25" t="str">
        <f t="shared" ca="1" si="273"/>
        <v/>
      </c>
      <c r="AB1870" s="52"/>
    </row>
    <row r="1871" spans="1:28" s="75" customFormat="1" x14ac:dyDescent="0.25">
      <c r="A1871" s="12">
        <v>1865</v>
      </c>
      <c r="B1871" s="26"/>
      <c r="C1871" s="27"/>
      <c r="D1871" s="28"/>
      <c r="E1871" s="29"/>
      <c r="F1871" s="30"/>
      <c r="G1871" s="31"/>
      <c r="H1871" s="31"/>
      <c r="I1871" s="19">
        <f t="shared" si="268"/>
        <v>0</v>
      </c>
      <c r="J1871" s="20">
        <f t="shared" si="274"/>
        <v>0</v>
      </c>
      <c r="K1871" s="30"/>
      <c r="L1871" s="32"/>
      <c r="M1871" s="33"/>
      <c r="N1871" s="55" t="str">
        <f t="shared" si="276"/>
        <v/>
      </c>
      <c r="O1871" s="34"/>
      <c r="P1871" s="35"/>
      <c r="Q1871" s="36"/>
      <c r="R1871" s="37"/>
      <c r="S1871" s="37"/>
      <c r="T1871" s="21">
        <f t="shared" si="269"/>
        <v>0</v>
      </c>
      <c r="U1871" s="22">
        <f t="shared" si="275"/>
        <v>0</v>
      </c>
      <c r="V1871" s="117"/>
      <c r="W1871" s="118"/>
      <c r="X1871" s="23">
        <f t="shared" si="270"/>
        <v>0</v>
      </c>
      <c r="Y1871" s="24" t="e">
        <f t="shared" si="271"/>
        <v>#DIV/0!</v>
      </c>
      <c r="Z1871" s="25" t="str">
        <f t="shared" si="272"/>
        <v/>
      </c>
      <c r="AA1871" s="25" t="str">
        <f t="shared" ca="1" si="273"/>
        <v/>
      </c>
      <c r="AB1871" s="52"/>
    </row>
    <row r="1872" spans="1:28" s="75" customFormat="1" x14ac:dyDescent="0.25">
      <c r="A1872" s="12">
        <v>1866</v>
      </c>
      <c r="B1872" s="26"/>
      <c r="C1872" s="27"/>
      <c r="D1872" s="28"/>
      <c r="E1872" s="29"/>
      <c r="F1872" s="30"/>
      <c r="G1872" s="31"/>
      <c r="H1872" s="31"/>
      <c r="I1872" s="19">
        <f t="shared" si="268"/>
        <v>0</v>
      </c>
      <c r="J1872" s="20">
        <f t="shared" si="274"/>
        <v>0</v>
      </c>
      <c r="K1872" s="30"/>
      <c r="L1872" s="32"/>
      <c r="M1872" s="33"/>
      <c r="N1872" s="55" t="str">
        <f t="shared" si="276"/>
        <v/>
      </c>
      <c r="O1872" s="34"/>
      <c r="P1872" s="35"/>
      <c r="Q1872" s="36"/>
      <c r="R1872" s="37"/>
      <c r="S1872" s="37"/>
      <c r="T1872" s="21">
        <f t="shared" si="269"/>
        <v>0</v>
      </c>
      <c r="U1872" s="22">
        <f t="shared" si="275"/>
        <v>0</v>
      </c>
      <c r="V1872" s="117"/>
      <c r="W1872" s="118"/>
      <c r="X1872" s="23">
        <f t="shared" si="270"/>
        <v>0</v>
      </c>
      <c r="Y1872" s="24" t="e">
        <f t="shared" si="271"/>
        <v>#DIV/0!</v>
      </c>
      <c r="Z1872" s="25" t="str">
        <f t="shared" si="272"/>
        <v/>
      </c>
      <c r="AA1872" s="25" t="str">
        <f t="shared" ca="1" si="273"/>
        <v/>
      </c>
      <c r="AB1872" s="52"/>
    </row>
    <row r="1873" spans="1:28" s="75" customFormat="1" x14ac:dyDescent="0.25">
      <c r="A1873" s="12">
        <v>1867</v>
      </c>
      <c r="B1873" s="26"/>
      <c r="C1873" s="27"/>
      <c r="D1873" s="28"/>
      <c r="E1873" s="29"/>
      <c r="F1873" s="30"/>
      <c r="G1873" s="31"/>
      <c r="H1873" s="31"/>
      <c r="I1873" s="19">
        <f t="shared" si="268"/>
        <v>0</v>
      </c>
      <c r="J1873" s="20">
        <f t="shared" si="274"/>
        <v>0</v>
      </c>
      <c r="K1873" s="30"/>
      <c r="L1873" s="32"/>
      <c r="M1873" s="33"/>
      <c r="N1873" s="55" t="str">
        <f t="shared" si="276"/>
        <v/>
      </c>
      <c r="O1873" s="34"/>
      <c r="P1873" s="35"/>
      <c r="Q1873" s="36"/>
      <c r="R1873" s="37"/>
      <c r="S1873" s="37"/>
      <c r="T1873" s="21">
        <f t="shared" si="269"/>
        <v>0</v>
      </c>
      <c r="U1873" s="22">
        <f t="shared" si="275"/>
        <v>0</v>
      </c>
      <c r="V1873" s="117"/>
      <c r="W1873" s="118"/>
      <c r="X1873" s="23">
        <f t="shared" si="270"/>
        <v>0</v>
      </c>
      <c r="Y1873" s="24" t="e">
        <f t="shared" si="271"/>
        <v>#DIV/0!</v>
      </c>
      <c r="Z1873" s="25" t="str">
        <f t="shared" si="272"/>
        <v/>
      </c>
      <c r="AA1873" s="25" t="str">
        <f t="shared" ca="1" si="273"/>
        <v/>
      </c>
      <c r="AB1873" s="52"/>
    </row>
    <row r="1874" spans="1:28" s="75" customFormat="1" x14ac:dyDescent="0.25">
      <c r="A1874" s="12">
        <v>1868</v>
      </c>
      <c r="B1874" s="26"/>
      <c r="C1874" s="27"/>
      <c r="D1874" s="28"/>
      <c r="E1874" s="29"/>
      <c r="F1874" s="30"/>
      <c r="G1874" s="31"/>
      <c r="H1874" s="31"/>
      <c r="I1874" s="19">
        <f t="shared" si="268"/>
        <v>0</v>
      </c>
      <c r="J1874" s="20">
        <f t="shared" si="274"/>
        <v>0</v>
      </c>
      <c r="K1874" s="30"/>
      <c r="L1874" s="32"/>
      <c r="M1874" s="33"/>
      <c r="N1874" s="55" t="str">
        <f t="shared" si="276"/>
        <v/>
      </c>
      <c r="O1874" s="34"/>
      <c r="P1874" s="35"/>
      <c r="Q1874" s="36"/>
      <c r="R1874" s="37"/>
      <c r="S1874" s="37"/>
      <c r="T1874" s="21">
        <f t="shared" si="269"/>
        <v>0</v>
      </c>
      <c r="U1874" s="22">
        <f t="shared" si="275"/>
        <v>0</v>
      </c>
      <c r="V1874" s="117"/>
      <c r="W1874" s="118"/>
      <c r="X1874" s="23">
        <f t="shared" si="270"/>
        <v>0</v>
      </c>
      <c r="Y1874" s="24" t="e">
        <f t="shared" si="271"/>
        <v>#DIV/0!</v>
      </c>
      <c r="Z1874" s="25" t="str">
        <f t="shared" si="272"/>
        <v/>
      </c>
      <c r="AA1874" s="25" t="str">
        <f t="shared" ca="1" si="273"/>
        <v/>
      </c>
      <c r="AB1874" s="52"/>
    </row>
    <row r="1875" spans="1:28" s="75" customFormat="1" x14ac:dyDescent="0.25">
      <c r="A1875" s="12">
        <v>1869</v>
      </c>
      <c r="B1875" s="26"/>
      <c r="C1875" s="27"/>
      <c r="D1875" s="28"/>
      <c r="E1875" s="29"/>
      <c r="F1875" s="30"/>
      <c r="G1875" s="31"/>
      <c r="H1875" s="31"/>
      <c r="I1875" s="19">
        <f t="shared" si="268"/>
        <v>0</v>
      </c>
      <c r="J1875" s="20">
        <f t="shared" si="274"/>
        <v>0</v>
      </c>
      <c r="K1875" s="30"/>
      <c r="L1875" s="32"/>
      <c r="M1875" s="33"/>
      <c r="N1875" s="55" t="str">
        <f t="shared" si="276"/>
        <v/>
      </c>
      <c r="O1875" s="34"/>
      <c r="P1875" s="35"/>
      <c r="Q1875" s="36"/>
      <c r="R1875" s="37"/>
      <c r="S1875" s="37"/>
      <c r="T1875" s="21">
        <f t="shared" si="269"/>
        <v>0</v>
      </c>
      <c r="U1875" s="22">
        <f t="shared" si="275"/>
        <v>0</v>
      </c>
      <c r="V1875" s="117"/>
      <c r="W1875" s="118"/>
      <c r="X1875" s="23">
        <f t="shared" si="270"/>
        <v>0</v>
      </c>
      <c r="Y1875" s="24" t="e">
        <f t="shared" si="271"/>
        <v>#DIV/0!</v>
      </c>
      <c r="Z1875" s="25" t="str">
        <f t="shared" si="272"/>
        <v/>
      </c>
      <c r="AA1875" s="25" t="str">
        <f t="shared" ca="1" si="273"/>
        <v/>
      </c>
      <c r="AB1875" s="52"/>
    </row>
    <row r="1876" spans="1:28" s="75" customFormat="1" x14ac:dyDescent="0.25">
      <c r="A1876" s="12">
        <v>1870</v>
      </c>
      <c r="B1876" s="26"/>
      <c r="C1876" s="27"/>
      <c r="D1876" s="28"/>
      <c r="E1876" s="29"/>
      <c r="F1876" s="30"/>
      <c r="G1876" s="31"/>
      <c r="H1876" s="31"/>
      <c r="I1876" s="19">
        <f t="shared" si="268"/>
        <v>0</v>
      </c>
      <c r="J1876" s="20">
        <f t="shared" si="274"/>
        <v>0</v>
      </c>
      <c r="K1876" s="30"/>
      <c r="L1876" s="32"/>
      <c r="M1876" s="33"/>
      <c r="N1876" s="55" t="str">
        <f t="shared" si="276"/>
        <v/>
      </c>
      <c r="O1876" s="34"/>
      <c r="P1876" s="35"/>
      <c r="Q1876" s="36"/>
      <c r="R1876" s="37"/>
      <c r="S1876" s="37"/>
      <c r="T1876" s="21">
        <f t="shared" si="269"/>
        <v>0</v>
      </c>
      <c r="U1876" s="22">
        <f t="shared" si="275"/>
        <v>0</v>
      </c>
      <c r="V1876" s="117"/>
      <c r="W1876" s="118"/>
      <c r="X1876" s="23">
        <f t="shared" si="270"/>
        <v>0</v>
      </c>
      <c r="Y1876" s="24" t="e">
        <f t="shared" si="271"/>
        <v>#DIV/0!</v>
      </c>
      <c r="Z1876" s="25" t="str">
        <f t="shared" si="272"/>
        <v/>
      </c>
      <c r="AA1876" s="25" t="str">
        <f t="shared" ca="1" si="273"/>
        <v/>
      </c>
      <c r="AB1876" s="52"/>
    </row>
    <row r="1877" spans="1:28" s="75" customFormat="1" x14ac:dyDescent="0.25">
      <c r="A1877" s="12">
        <v>1871</v>
      </c>
      <c r="B1877" s="26"/>
      <c r="C1877" s="27"/>
      <c r="D1877" s="28"/>
      <c r="E1877" s="29"/>
      <c r="F1877" s="30"/>
      <c r="G1877" s="31"/>
      <c r="H1877" s="31"/>
      <c r="I1877" s="19">
        <f t="shared" si="268"/>
        <v>0</v>
      </c>
      <c r="J1877" s="20">
        <f t="shared" si="274"/>
        <v>0</v>
      </c>
      <c r="K1877" s="30"/>
      <c r="L1877" s="32"/>
      <c r="M1877" s="33"/>
      <c r="N1877" s="55" t="str">
        <f t="shared" si="276"/>
        <v/>
      </c>
      <c r="O1877" s="34"/>
      <c r="P1877" s="35"/>
      <c r="Q1877" s="36"/>
      <c r="R1877" s="37"/>
      <c r="S1877" s="37"/>
      <c r="T1877" s="21">
        <f t="shared" si="269"/>
        <v>0</v>
      </c>
      <c r="U1877" s="22">
        <f t="shared" si="275"/>
        <v>0</v>
      </c>
      <c r="V1877" s="117"/>
      <c r="W1877" s="118"/>
      <c r="X1877" s="23">
        <f t="shared" si="270"/>
        <v>0</v>
      </c>
      <c r="Y1877" s="24" t="e">
        <f t="shared" si="271"/>
        <v>#DIV/0!</v>
      </c>
      <c r="Z1877" s="25" t="str">
        <f t="shared" si="272"/>
        <v/>
      </c>
      <c r="AA1877" s="25" t="str">
        <f t="shared" ca="1" si="273"/>
        <v/>
      </c>
      <c r="AB1877" s="52"/>
    </row>
    <row r="1878" spans="1:28" s="75" customFormat="1" x14ac:dyDescent="0.25">
      <c r="A1878" s="12">
        <v>1872</v>
      </c>
      <c r="B1878" s="26"/>
      <c r="C1878" s="27"/>
      <c r="D1878" s="28"/>
      <c r="E1878" s="29"/>
      <c r="F1878" s="30"/>
      <c r="G1878" s="31"/>
      <c r="H1878" s="31"/>
      <c r="I1878" s="19">
        <f t="shared" si="268"/>
        <v>0</v>
      </c>
      <c r="J1878" s="20">
        <f t="shared" si="274"/>
        <v>0</v>
      </c>
      <c r="K1878" s="30"/>
      <c r="L1878" s="32"/>
      <c r="M1878" s="33"/>
      <c r="N1878" s="55" t="str">
        <f t="shared" si="276"/>
        <v/>
      </c>
      <c r="O1878" s="34"/>
      <c r="P1878" s="35"/>
      <c r="Q1878" s="36"/>
      <c r="R1878" s="37"/>
      <c r="S1878" s="37"/>
      <c r="T1878" s="21">
        <f t="shared" si="269"/>
        <v>0</v>
      </c>
      <c r="U1878" s="22">
        <f t="shared" si="275"/>
        <v>0</v>
      </c>
      <c r="V1878" s="117"/>
      <c r="W1878" s="118"/>
      <c r="X1878" s="23">
        <f t="shared" si="270"/>
        <v>0</v>
      </c>
      <c r="Y1878" s="24" t="e">
        <f t="shared" si="271"/>
        <v>#DIV/0!</v>
      </c>
      <c r="Z1878" s="25" t="str">
        <f t="shared" si="272"/>
        <v/>
      </c>
      <c r="AA1878" s="25" t="str">
        <f t="shared" ca="1" si="273"/>
        <v/>
      </c>
      <c r="AB1878" s="52"/>
    </row>
    <row r="1879" spans="1:28" s="75" customFormat="1" x14ac:dyDescent="0.25">
      <c r="A1879" s="12">
        <v>1873</v>
      </c>
      <c r="B1879" s="26"/>
      <c r="C1879" s="27"/>
      <c r="D1879" s="28"/>
      <c r="E1879" s="29"/>
      <c r="F1879" s="30"/>
      <c r="G1879" s="31"/>
      <c r="H1879" s="31"/>
      <c r="I1879" s="19">
        <f t="shared" si="268"/>
        <v>0</v>
      </c>
      <c r="J1879" s="20">
        <f t="shared" si="274"/>
        <v>0</v>
      </c>
      <c r="K1879" s="30"/>
      <c r="L1879" s="32"/>
      <c r="M1879" s="33"/>
      <c r="N1879" s="55" t="str">
        <f t="shared" si="276"/>
        <v/>
      </c>
      <c r="O1879" s="34"/>
      <c r="P1879" s="35"/>
      <c r="Q1879" s="36"/>
      <c r="R1879" s="37"/>
      <c r="S1879" s="37"/>
      <c r="T1879" s="21">
        <f t="shared" si="269"/>
        <v>0</v>
      </c>
      <c r="U1879" s="22">
        <f t="shared" si="275"/>
        <v>0</v>
      </c>
      <c r="V1879" s="117"/>
      <c r="W1879" s="118"/>
      <c r="X1879" s="23">
        <f t="shared" si="270"/>
        <v>0</v>
      </c>
      <c r="Y1879" s="24" t="e">
        <f t="shared" si="271"/>
        <v>#DIV/0!</v>
      </c>
      <c r="Z1879" s="25" t="str">
        <f t="shared" si="272"/>
        <v/>
      </c>
      <c r="AA1879" s="25" t="str">
        <f t="shared" ca="1" si="273"/>
        <v/>
      </c>
      <c r="AB1879" s="52"/>
    </row>
    <row r="1880" spans="1:28" s="75" customFormat="1" x14ac:dyDescent="0.25">
      <c r="A1880" s="12">
        <v>1874</v>
      </c>
      <c r="B1880" s="26"/>
      <c r="C1880" s="27"/>
      <c r="D1880" s="28"/>
      <c r="E1880" s="29"/>
      <c r="F1880" s="30"/>
      <c r="G1880" s="31"/>
      <c r="H1880" s="31"/>
      <c r="I1880" s="19">
        <f t="shared" si="268"/>
        <v>0</v>
      </c>
      <c r="J1880" s="20">
        <f t="shared" si="274"/>
        <v>0</v>
      </c>
      <c r="K1880" s="30"/>
      <c r="L1880" s="32"/>
      <c r="M1880" s="33"/>
      <c r="N1880" s="55" t="str">
        <f t="shared" si="276"/>
        <v/>
      </c>
      <c r="O1880" s="34"/>
      <c r="P1880" s="35"/>
      <c r="Q1880" s="36"/>
      <c r="R1880" s="37"/>
      <c r="S1880" s="37"/>
      <c r="T1880" s="21">
        <f t="shared" si="269"/>
        <v>0</v>
      </c>
      <c r="U1880" s="22">
        <f t="shared" si="275"/>
        <v>0</v>
      </c>
      <c r="V1880" s="117"/>
      <c r="W1880" s="118"/>
      <c r="X1880" s="23">
        <f t="shared" si="270"/>
        <v>0</v>
      </c>
      <c r="Y1880" s="24" t="e">
        <f t="shared" si="271"/>
        <v>#DIV/0!</v>
      </c>
      <c r="Z1880" s="25" t="str">
        <f t="shared" si="272"/>
        <v/>
      </c>
      <c r="AA1880" s="25" t="str">
        <f t="shared" ca="1" si="273"/>
        <v/>
      </c>
      <c r="AB1880" s="52"/>
    </row>
    <row r="1881" spans="1:28" s="75" customFormat="1" x14ac:dyDescent="0.25">
      <c r="A1881" s="12">
        <v>1875</v>
      </c>
      <c r="B1881" s="26"/>
      <c r="C1881" s="27"/>
      <c r="D1881" s="28"/>
      <c r="E1881" s="29"/>
      <c r="F1881" s="30"/>
      <c r="G1881" s="31"/>
      <c r="H1881" s="31"/>
      <c r="I1881" s="19">
        <f t="shared" si="268"/>
        <v>0</v>
      </c>
      <c r="J1881" s="20">
        <f t="shared" si="274"/>
        <v>0</v>
      </c>
      <c r="K1881" s="30"/>
      <c r="L1881" s="32"/>
      <c r="M1881" s="33"/>
      <c r="N1881" s="55" t="str">
        <f t="shared" si="276"/>
        <v/>
      </c>
      <c r="O1881" s="34"/>
      <c r="P1881" s="35"/>
      <c r="Q1881" s="36"/>
      <c r="R1881" s="37"/>
      <c r="S1881" s="37"/>
      <c r="T1881" s="21">
        <f t="shared" si="269"/>
        <v>0</v>
      </c>
      <c r="U1881" s="22">
        <f t="shared" si="275"/>
        <v>0</v>
      </c>
      <c r="V1881" s="117"/>
      <c r="W1881" s="118"/>
      <c r="X1881" s="23">
        <f t="shared" si="270"/>
        <v>0</v>
      </c>
      <c r="Y1881" s="24" t="e">
        <f t="shared" si="271"/>
        <v>#DIV/0!</v>
      </c>
      <c r="Z1881" s="25" t="str">
        <f t="shared" si="272"/>
        <v/>
      </c>
      <c r="AA1881" s="25" t="str">
        <f t="shared" ca="1" si="273"/>
        <v/>
      </c>
      <c r="AB1881" s="52"/>
    </row>
    <row r="1882" spans="1:28" s="75" customFormat="1" x14ac:dyDescent="0.25">
      <c r="A1882" s="12">
        <v>1876</v>
      </c>
      <c r="B1882" s="26"/>
      <c r="C1882" s="27"/>
      <c r="D1882" s="28"/>
      <c r="E1882" s="29"/>
      <c r="F1882" s="30"/>
      <c r="G1882" s="31"/>
      <c r="H1882" s="31"/>
      <c r="I1882" s="19">
        <f t="shared" si="268"/>
        <v>0</v>
      </c>
      <c r="J1882" s="20">
        <f t="shared" si="274"/>
        <v>0</v>
      </c>
      <c r="K1882" s="30"/>
      <c r="L1882" s="32"/>
      <c r="M1882" s="33"/>
      <c r="N1882" s="55" t="str">
        <f t="shared" si="276"/>
        <v/>
      </c>
      <c r="O1882" s="34"/>
      <c r="P1882" s="35"/>
      <c r="Q1882" s="36"/>
      <c r="R1882" s="37"/>
      <c r="S1882" s="37"/>
      <c r="T1882" s="21">
        <f t="shared" si="269"/>
        <v>0</v>
      </c>
      <c r="U1882" s="22">
        <f t="shared" si="275"/>
        <v>0</v>
      </c>
      <c r="V1882" s="117"/>
      <c r="W1882" s="118"/>
      <c r="X1882" s="23">
        <f t="shared" si="270"/>
        <v>0</v>
      </c>
      <c r="Y1882" s="24" t="e">
        <f t="shared" si="271"/>
        <v>#DIV/0!</v>
      </c>
      <c r="Z1882" s="25" t="str">
        <f t="shared" si="272"/>
        <v/>
      </c>
      <c r="AA1882" s="25" t="str">
        <f t="shared" ca="1" si="273"/>
        <v/>
      </c>
      <c r="AB1882" s="52"/>
    </row>
    <row r="1883" spans="1:28" s="75" customFormat="1" x14ac:dyDescent="0.25">
      <c r="A1883" s="12">
        <v>1877</v>
      </c>
      <c r="B1883" s="26"/>
      <c r="C1883" s="27"/>
      <c r="D1883" s="28"/>
      <c r="E1883" s="29"/>
      <c r="F1883" s="30"/>
      <c r="G1883" s="31"/>
      <c r="H1883" s="31"/>
      <c r="I1883" s="19">
        <f t="shared" si="268"/>
        <v>0</v>
      </c>
      <c r="J1883" s="20">
        <f t="shared" si="274"/>
        <v>0</v>
      </c>
      <c r="K1883" s="30"/>
      <c r="L1883" s="32"/>
      <c r="M1883" s="33"/>
      <c r="N1883" s="55" t="str">
        <f t="shared" si="276"/>
        <v/>
      </c>
      <c r="O1883" s="34"/>
      <c r="P1883" s="35"/>
      <c r="Q1883" s="36"/>
      <c r="R1883" s="37"/>
      <c r="S1883" s="37"/>
      <c r="T1883" s="21">
        <f t="shared" si="269"/>
        <v>0</v>
      </c>
      <c r="U1883" s="22">
        <f t="shared" si="275"/>
        <v>0</v>
      </c>
      <c r="V1883" s="117"/>
      <c r="W1883" s="118"/>
      <c r="X1883" s="23">
        <f t="shared" si="270"/>
        <v>0</v>
      </c>
      <c r="Y1883" s="24" t="e">
        <f t="shared" si="271"/>
        <v>#DIV/0!</v>
      </c>
      <c r="Z1883" s="25" t="str">
        <f t="shared" si="272"/>
        <v/>
      </c>
      <c r="AA1883" s="25" t="str">
        <f t="shared" ca="1" si="273"/>
        <v/>
      </c>
      <c r="AB1883" s="52"/>
    </row>
    <row r="1884" spans="1:28" s="75" customFormat="1" x14ac:dyDescent="0.25">
      <c r="A1884" s="12">
        <v>1878</v>
      </c>
      <c r="B1884" s="26"/>
      <c r="C1884" s="27"/>
      <c r="D1884" s="28"/>
      <c r="E1884" s="29"/>
      <c r="F1884" s="30"/>
      <c r="G1884" s="31"/>
      <c r="H1884" s="31"/>
      <c r="I1884" s="19">
        <f t="shared" si="268"/>
        <v>0</v>
      </c>
      <c r="J1884" s="20">
        <f t="shared" si="274"/>
        <v>0</v>
      </c>
      <c r="K1884" s="30"/>
      <c r="L1884" s="32"/>
      <c r="M1884" s="33"/>
      <c r="N1884" s="55" t="str">
        <f t="shared" si="276"/>
        <v/>
      </c>
      <c r="O1884" s="34"/>
      <c r="P1884" s="35"/>
      <c r="Q1884" s="36"/>
      <c r="R1884" s="37"/>
      <c r="S1884" s="37"/>
      <c r="T1884" s="21">
        <f t="shared" si="269"/>
        <v>0</v>
      </c>
      <c r="U1884" s="22">
        <f t="shared" si="275"/>
        <v>0</v>
      </c>
      <c r="V1884" s="117"/>
      <c r="W1884" s="118"/>
      <c r="X1884" s="23">
        <f t="shared" si="270"/>
        <v>0</v>
      </c>
      <c r="Y1884" s="24" t="e">
        <f t="shared" si="271"/>
        <v>#DIV/0!</v>
      </c>
      <c r="Z1884" s="25" t="str">
        <f t="shared" si="272"/>
        <v/>
      </c>
      <c r="AA1884" s="25" t="str">
        <f t="shared" ca="1" si="273"/>
        <v/>
      </c>
      <c r="AB1884" s="52"/>
    </row>
    <row r="1885" spans="1:28" s="75" customFormat="1" x14ac:dyDescent="0.25">
      <c r="A1885" s="12">
        <v>1879</v>
      </c>
      <c r="B1885" s="26"/>
      <c r="C1885" s="27"/>
      <c r="D1885" s="28"/>
      <c r="E1885" s="29"/>
      <c r="F1885" s="30"/>
      <c r="G1885" s="31"/>
      <c r="H1885" s="31"/>
      <c r="I1885" s="19">
        <f t="shared" si="268"/>
        <v>0</v>
      </c>
      <c r="J1885" s="20">
        <f t="shared" si="274"/>
        <v>0</v>
      </c>
      <c r="K1885" s="30"/>
      <c r="L1885" s="32"/>
      <c r="M1885" s="33"/>
      <c r="N1885" s="55" t="str">
        <f t="shared" si="276"/>
        <v/>
      </c>
      <c r="O1885" s="34"/>
      <c r="P1885" s="35"/>
      <c r="Q1885" s="36"/>
      <c r="R1885" s="37"/>
      <c r="S1885" s="37"/>
      <c r="T1885" s="21">
        <f t="shared" si="269"/>
        <v>0</v>
      </c>
      <c r="U1885" s="22">
        <f t="shared" si="275"/>
        <v>0</v>
      </c>
      <c r="V1885" s="117"/>
      <c r="W1885" s="118"/>
      <c r="X1885" s="23">
        <f t="shared" si="270"/>
        <v>0</v>
      </c>
      <c r="Y1885" s="24" t="e">
        <f t="shared" si="271"/>
        <v>#DIV/0!</v>
      </c>
      <c r="Z1885" s="25" t="str">
        <f t="shared" si="272"/>
        <v/>
      </c>
      <c r="AA1885" s="25" t="str">
        <f t="shared" ca="1" si="273"/>
        <v/>
      </c>
      <c r="AB1885" s="52"/>
    </row>
    <row r="1886" spans="1:28" s="75" customFormat="1" x14ac:dyDescent="0.25">
      <c r="A1886" s="12">
        <v>1880</v>
      </c>
      <c r="B1886" s="26"/>
      <c r="C1886" s="27"/>
      <c r="D1886" s="28"/>
      <c r="E1886" s="29"/>
      <c r="F1886" s="30"/>
      <c r="G1886" s="31"/>
      <c r="H1886" s="31"/>
      <c r="I1886" s="19">
        <f t="shared" si="268"/>
        <v>0</v>
      </c>
      <c r="J1886" s="20">
        <f t="shared" si="274"/>
        <v>0</v>
      </c>
      <c r="K1886" s="30"/>
      <c r="L1886" s="32"/>
      <c r="M1886" s="33"/>
      <c r="N1886" s="55" t="str">
        <f t="shared" si="276"/>
        <v/>
      </c>
      <c r="O1886" s="34"/>
      <c r="P1886" s="35"/>
      <c r="Q1886" s="36"/>
      <c r="R1886" s="37"/>
      <c r="S1886" s="37"/>
      <c r="T1886" s="21">
        <f t="shared" si="269"/>
        <v>0</v>
      </c>
      <c r="U1886" s="22">
        <f t="shared" si="275"/>
        <v>0</v>
      </c>
      <c r="V1886" s="117"/>
      <c r="W1886" s="118"/>
      <c r="X1886" s="23">
        <f t="shared" si="270"/>
        <v>0</v>
      </c>
      <c r="Y1886" s="24" t="e">
        <f t="shared" si="271"/>
        <v>#DIV/0!</v>
      </c>
      <c r="Z1886" s="25" t="str">
        <f t="shared" si="272"/>
        <v/>
      </c>
      <c r="AA1886" s="25" t="str">
        <f t="shared" ca="1" si="273"/>
        <v/>
      </c>
      <c r="AB1886" s="52"/>
    </row>
    <row r="1887" spans="1:28" s="75" customFormat="1" x14ac:dyDescent="0.25">
      <c r="A1887" s="12">
        <v>1881</v>
      </c>
      <c r="B1887" s="26"/>
      <c r="C1887" s="27"/>
      <c r="D1887" s="28"/>
      <c r="E1887" s="29"/>
      <c r="F1887" s="30"/>
      <c r="G1887" s="31"/>
      <c r="H1887" s="31"/>
      <c r="I1887" s="19">
        <f t="shared" si="268"/>
        <v>0</v>
      </c>
      <c r="J1887" s="20">
        <f t="shared" si="274"/>
        <v>0</v>
      </c>
      <c r="K1887" s="30"/>
      <c r="L1887" s="32"/>
      <c r="M1887" s="33"/>
      <c r="N1887" s="55" t="str">
        <f t="shared" si="276"/>
        <v/>
      </c>
      <c r="O1887" s="34"/>
      <c r="P1887" s="35"/>
      <c r="Q1887" s="36"/>
      <c r="R1887" s="37"/>
      <c r="S1887" s="37"/>
      <c r="T1887" s="21">
        <f t="shared" si="269"/>
        <v>0</v>
      </c>
      <c r="U1887" s="22">
        <f t="shared" si="275"/>
        <v>0</v>
      </c>
      <c r="V1887" s="117"/>
      <c r="W1887" s="118"/>
      <c r="X1887" s="23">
        <f t="shared" si="270"/>
        <v>0</v>
      </c>
      <c r="Y1887" s="24" t="e">
        <f t="shared" si="271"/>
        <v>#DIV/0!</v>
      </c>
      <c r="Z1887" s="25" t="str">
        <f t="shared" si="272"/>
        <v/>
      </c>
      <c r="AA1887" s="25" t="str">
        <f t="shared" ca="1" si="273"/>
        <v/>
      </c>
      <c r="AB1887" s="52"/>
    </row>
    <row r="1888" spans="1:28" s="75" customFormat="1" x14ac:dyDescent="0.25">
      <c r="A1888" s="12">
        <v>1882</v>
      </c>
      <c r="B1888" s="26"/>
      <c r="C1888" s="27"/>
      <c r="D1888" s="28"/>
      <c r="E1888" s="29"/>
      <c r="F1888" s="30"/>
      <c r="G1888" s="31"/>
      <c r="H1888" s="31"/>
      <c r="I1888" s="19">
        <f t="shared" si="268"/>
        <v>0</v>
      </c>
      <c r="J1888" s="20">
        <f t="shared" si="274"/>
        <v>0</v>
      </c>
      <c r="K1888" s="30"/>
      <c r="L1888" s="32"/>
      <c r="M1888" s="33"/>
      <c r="N1888" s="55" t="str">
        <f t="shared" si="276"/>
        <v/>
      </c>
      <c r="O1888" s="34"/>
      <c r="P1888" s="35"/>
      <c r="Q1888" s="36"/>
      <c r="R1888" s="37"/>
      <c r="S1888" s="37"/>
      <c r="T1888" s="21">
        <f t="shared" si="269"/>
        <v>0</v>
      </c>
      <c r="U1888" s="22">
        <f t="shared" si="275"/>
        <v>0</v>
      </c>
      <c r="V1888" s="117"/>
      <c r="W1888" s="118"/>
      <c r="X1888" s="23">
        <f t="shared" si="270"/>
        <v>0</v>
      </c>
      <c r="Y1888" s="24" t="e">
        <f t="shared" si="271"/>
        <v>#DIV/0!</v>
      </c>
      <c r="Z1888" s="25" t="str">
        <f t="shared" si="272"/>
        <v/>
      </c>
      <c r="AA1888" s="25" t="str">
        <f t="shared" ca="1" si="273"/>
        <v/>
      </c>
      <c r="AB1888" s="52"/>
    </row>
    <row r="1889" spans="1:28" s="75" customFormat="1" x14ac:dyDescent="0.25">
      <c r="A1889" s="12">
        <v>1883</v>
      </c>
      <c r="B1889" s="26"/>
      <c r="C1889" s="27"/>
      <c r="D1889" s="28"/>
      <c r="E1889" s="29"/>
      <c r="F1889" s="30"/>
      <c r="G1889" s="31"/>
      <c r="H1889" s="31"/>
      <c r="I1889" s="19">
        <f t="shared" si="268"/>
        <v>0</v>
      </c>
      <c r="J1889" s="20">
        <f t="shared" si="274"/>
        <v>0</v>
      </c>
      <c r="K1889" s="30"/>
      <c r="L1889" s="32"/>
      <c r="M1889" s="33"/>
      <c r="N1889" s="55" t="str">
        <f t="shared" si="276"/>
        <v/>
      </c>
      <c r="O1889" s="34"/>
      <c r="P1889" s="35"/>
      <c r="Q1889" s="36"/>
      <c r="R1889" s="37"/>
      <c r="S1889" s="37"/>
      <c r="T1889" s="21">
        <f t="shared" si="269"/>
        <v>0</v>
      </c>
      <c r="U1889" s="22">
        <f t="shared" si="275"/>
        <v>0</v>
      </c>
      <c r="V1889" s="117"/>
      <c r="W1889" s="118"/>
      <c r="X1889" s="23">
        <f t="shared" si="270"/>
        <v>0</v>
      </c>
      <c r="Y1889" s="24" t="e">
        <f t="shared" si="271"/>
        <v>#DIV/0!</v>
      </c>
      <c r="Z1889" s="25" t="str">
        <f t="shared" si="272"/>
        <v/>
      </c>
      <c r="AA1889" s="25" t="str">
        <f t="shared" ca="1" si="273"/>
        <v/>
      </c>
      <c r="AB1889" s="52"/>
    </row>
    <row r="1890" spans="1:28" s="75" customFormat="1" x14ac:dyDescent="0.25">
      <c r="A1890" s="12">
        <v>1884</v>
      </c>
      <c r="B1890" s="26"/>
      <c r="C1890" s="27"/>
      <c r="D1890" s="28"/>
      <c r="E1890" s="29"/>
      <c r="F1890" s="30"/>
      <c r="G1890" s="31"/>
      <c r="H1890" s="31"/>
      <c r="I1890" s="19">
        <f t="shared" si="268"/>
        <v>0</v>
      </c>
      <c r="J1890" s="20">
        <f t="shared" si="274"/>
        <v>0</v>
      </c>
      <c r="K1890" s="30"/>
      <c r="L1890" s="32"/>
      <c r="M1890" s="33"/>
      <c r="N1890" s="55" t="str">
        <f t="shared" si="276"/>
        <v/>
      </c>
      <c r="O1890" s="34"/>
      <c r="P1890" s="35"/>
      <c r="Q1890" s="36"/>
      <c r="R1890" s="37"/>
      <c r="S1890" s="37"/>
      <c r="T1890" s="21">
        <f t="shared" si="269"/>
        <v>0</v>
      </c>
      <c r="U1890" s="22">
        <f t="shared" si="275"/>
        <v>0</v>
      </c>
      <c r="V1890" s="117"/>
      <c r="W1890" s="118"/>
      <c r="X1890" s="23">
        <f t="shared" si="270"/>
        <v>0</v>
      </c>
      <c r="Y1890" s="24" t="e">
        <f t="shared" si="271"/>
        <v>#DIV/0!</v>
      </c>
      <c r="Z1890" s="25" t="str">
        <f t="shared" si="272"/>
        <v/>
      </c>
      <c r="AA1890" s="25" t="str">
        <f t="shared" ca="1" si="273"/>
        <v/>
      </c>
      <c r="AB1890" s="52"/>
    </row>
    <row r="1891" spans="1:28" s="75" customFormat="1" x14ac:dyDescent="0.25">
      <c r="A1891" s="12">
        <v>1885</v>
      </c>
      <c r="B1891" s="26"/>
      <c r="C1891" s="27"/>
      <c r="D1891" s="28"/>
      <c r="E1891" s="29"/>
      <c r="F1891" s="30"/>
      <c r="G1891" s="31"/>
      <c r="H1891" s="31"/>
      <c r="I1891" s="19">
        <f t="shared" si="268"/>
        <v>0</v>
      </c>
      <c r="J1891" s="20">
        <f t="shared" si="274"/>
        <v>0</v>
      </c>
      <c r="K1891" s="30"/>
      <c r="L1891" s="32"/>
      <c r="M1891" s="33"/>
      <c r="N1891" s="55" t="str">
        <f t="shared" si="276"/>
        <v/>
      </c>
      <c r="O1891" s="34"/>
      <c r="P1891" s="35"/>
      <c r="Q1891" s="36"/>
      <c r="R1891" s="37"/>
      <c r="S1891" s="37"/>
      <c r="T1891" s="21">
        <f t="shared" si="269"/>
        <v>0</v>
      </c>
      <c r="U1891" s="22">
        <f t="shared" si="275"/>
        <v>0</v>
      </c>
      <c r="V1891" s="117"/>
      <c r="W1891" s="118"/>
      <c r="X1891" s="23">
        <f t="shared" si="270"/>
        <v>0</v>
      </c>
      <c r="Y1891" s="24" t="e">
        <f t="shared" si="271"/>
        <v>#DIV/0!</v>
      </c>
      <c r="Z1891" s="25" t="str">
        <f t="shared" si="272"/>
        <v/>
      </c>
      <c r="AA1891" s="25" t="str">
        <f t="shared" ca="1" si="273"/>
        <v/>
      </c>
      <c r="AB1891" s="52"/>
    </row>
    <row r="1892" spans="1:28" s="75" customFormat="1" x14ac:dyDescent="0.25">
      <c r="A1892" s="12">
        <v>1886</v>
      </c>
      <c r="B1892" s="26"/>
      <c r="C1892" s="27"/>
      <c r="D1892" s="28"/>
      <c r="E1892" s="29"/>
      <c r="F1892" s="30"/>
      <c r="G1892" s="31"/>
      <c r="H1892" s="31"/>
      <c r="I1892" s="19">
        <f t="shared" si="268"/>
        <v>0</v>
      </c>
      <c r="J1892" s="20">
        <f t="shared" si="274"/>
        <v>0</v>
      </c>
      <c r="K1892" s="30"/>
      <c r="L1892" s="32"/>
      <c r="M1892" s="33"/>
      <c r="N1892" s="55" t="str">
        <f t="shared" si="276"/>
        <v/>
      </c>
      <c r="O1892" s="34"/>
      <c r="P1892" s="35"/>
      <c r="Q1892" s="36"/>
      <c r="R1892" s="37"/>
      <c r="S1892" s="37"/>
      <c r="T1892" s="21">
        <f t="shared" si="269"/>
        <v>0</v>
      </c>
      <c r="U1892" s="22">
        <f t="shared" si="275"/>
        <v>0</v>
      </c>
      <c r="V1892" s="117"/>
      <c r="W1892" s="118"/>
      <c r="X1892" s="23">
        <f t="shared" si="270"/>
        <v>0</v>
      </c>
      <c r="Y1892" s="24" t="e">
        <f t="shared" si="271"/>
        <v>#DIV/0!</v>
      </c>
      <c r="Z1892" s="25" t="str">
        <f t="shared" si="272"/>
        <v/>
      </c>
      <c r="AA1892" s="25" t="str">
        <f t="shared" ca="1" si="273"/>
        <v/>
      </c>
      <c r="AB1892" s="52"/>
    </row>
    <row r="1893" spans="1:28" s="75" customFormat="1" x14ac:dyDescent="0.25">
      <c r="A1893" s="12">
        <v>1887</v>
      </c>
      <c r="B1893" s="26"/>
      <c r="C1893" s="27"/>
      <c r="D1893" s="28"/>
      <c r="E1893" s="29"/>
      <c r="F1893" s="30"/>
      <c r="G1893" s="31"/>
      <c r="H1893" s="31"/>
      <c r="I1893" s="19">
        <f t="shared" si="268"/>
        <v>0</v>
      </c>
      <c r="J1893" s="20">
        <f t="shared" si="274"/>
        <v>0</v>
      </c>
      <c r="K1893" s="30"/>
      <c r="L1893" s="32"/>
      <c r="M1893" s="33"/>
      <c r="N1893" s="55" t="str">
        <f t="shared" si="276"/>
        <v/>
      </c>
      <c r="O1893" s="34"/>
      <c r="P1893" s="35"/>
      <c r="Q1893" s="36"/>
      <c r="R1893" s="37"/>
      <c r="S1893" s="37"/>
      <c r="T1893" s="21">
        <f t="shared" si="269"/>
        <v>0</v>
      </c>
      <c r="U1893" s="22">
        <f t="shared" si="275"/>
        <v>0</v>
      </c>
      <c r="V1893" s="117"/>
      <c r="W1893" s="118"/>
      <c r="X1893" s="23">
        <f t="shared" si="270"/>
        <v>0</v>
      </c>
      <c r="Y1893" s="24" t="e">
        <f t="shared" si="271"/>
        <v>#DIV/0!</v>
      </c>
      <c r="Z1893" s="25" t="str">
        <f t="shared" si="272"/>
        <v/>
      </c>
      <c r="AA1893" s="25" t="str">
        <f t="shared" ca="1" si="273"/>
        <v/>
      </c>
      <c r="AB1893" s="52"/>
    </row>
    <row r="1894" spans="1:28" s="75" customFormat="1" x14ac:dyDescent="0.25">
      <c r="A1894" s="12">
        <v>1888</v>
      </c>
      <c r="B1894" s="26"/>
      <c r="C1894" s="27"/>
      <c r="D1894" s="28"/>
      <c r="E1894" s="29"/>
      <c r="F1894" s="30"/>
      <c r="G1894" s="31"/>
      <c r="H1894" s="31"/>
      <c r="I1894" s="19">
        <f t="shared" si="268"/>
        <v>0</v>
      </c>
      <c r="J1894" s="20">
        <f t="shared" si="274"/>
        <v>0</v>
      </c>
      <c r="K1894" s="30"/>
      <c r="L1894" s="32"/>
      <c r="M1894" s="33"/>
      <c r="N1894" s="55" t="str">
        <f t="shared" si="276"/>
        <v/>
      </c>
      <c r="O1894" s="34"/>
      <c r="P1894" s="35"/>
      <c r="Q1894" s="36"/>
      <c r="R1894" s="37"/>
      <c r="S1894" s="37"/>
      <c r="T1894" s="21">
        <f t="shared" si="269"/>
        <v>0</v>
      </c>
      <c r="U1894" s="22">
        <f t="shared" si="275"/>
        <v>0</v>
      </c>
      <c r="V1894" s="117"/>
      <c r="W1894" s="118"/>
      <c r="X1894" s="23">
        <f t="shared" si="270"/>
        <v>0</v>
      </c>
      <c r="Y1894" s="24" t="e">
        <f t="shared" si="271"/>
        <v>#DIV/0!</v>
      </c>
      <c r="Z1894" s="25" t="str">
        <f t="shared" si="272"/>
        <v/>
      </c>
      <c r="AA1894" s="25" t="str">
        <f t="shared" ca="1" si="273"/>
        <v/>
      </c>
      <c r="AB1894" s="52"/>
    </row>
    <row r="1895" spans="1:28" s="75" customFormat="1" x14ac:dyDescent="0.25">
      <c r="A1895" s="12">
        <v>1889</v>
      </c>
      <c r="B1895" s="26"/>
      <c r="C1895" s="27"/>
      <c r="D1895" s="28"/>
      <c r="E1895" s="29"/>
      <c r="F1895" s="30"/>
      <c r="G1895" s="31"/>
      <c r="H1895" s="31"/>
      <c r="I1895" s="19">
        <f t="shared" si="268"/>
        <v>0</v>
      </c>
      <c r="J1895" s="20">
        <f t="shared" si="274"/>
        <v>0</v>
      </c>
      <c r="K1895" s="30"/>
      <c r="L1895" s="32"/>
      <c r="M1895" s="33"/>
      <c r="N1895" s="55" t="str">
        <f t="shared" si="276"/>
        <v/>
      </c>
      <c r="O1895" s="34"/>
      <c r="P1895" s="35"/>
      <c r="Q1895" s="36"/>
      <c r="R1895" s="37"/>
      <c r="S1895" s="37"/>
      <c r="T1895" s="21">
        <f t="shared" si="269"/>
        <v>0</v>
      </c>
      <c r="U1895" s="22">
        <f t="shared" si="275"/>
        <v>0</v>
      </c>
      <c r="V1895" s="117"/>
      <c r="W1895" s="118"/>
      <c r="X1895" s="23">
        <f t="shared" si="270"/>
        <v>0</v>
      </c>
      <c r="Y1895" s="24" t="e">
        <f t="shared" si="271"/>
        <v>#DIV/0!</v>
      </c>
      <c r="Z1895" s="25" t="str">
        <f t="shared" si="272"/>
        <v/>
      </c>
      <c r="AA1895" s="25" t="str">
        <f t="shared" ca="1" si="273"/>
        <v/>
      </c>
      <c r="AB1895" s="52"/>
    </row>
    <row r="1896" spans="1:28" s="75" customFormat="1" x14ac:dyDescent="0.25">
      <c r="A1896" s="12">
        <v>1890</v>
      </c>
      <c r="B1896" s="26"/>
      <c r="C1896" s="27"/>
      <c r="D1896" s="28"/>
      <c r="E1896" s="29"/>
      <c r="F1896" s="30"/>
      <c r="G1896" s="31"/>
      <c r="H1896" s="31"/>
      <c r="I1896" s="19">
        <f t="shared" si="268"/>
        <v>0</v>
      </c>
      <c r="J1896" s="20">
        <f t="shared" si="274"/>
        <v>0</v>
      </c>
      <c r="K1896" s="30"/>
      <c r="L1896" s="32"/>
      <c r="M1896" s="33"/>
      <c r="N1896" s="55" t="str">
        <f t="shared" si="276"/>
        <v/>
      </c>
      <c r="O1896" s="34"/>
      <c r="P1896" s="35"/>
      <c r="Q1896" s="36"/>
      <c r="R1896" s="37"/>
      <c r="S1896" s="37"/>
      <c r="T1896" s="21">
        <f t="shared" si="269"/>
        <v>0</v>
      </c>
      <c r="U1896" s="22">
        <f t="shared" si="275"/>
        <v>0</v>
      </c>
      <c r="V1896" s="117"/>
      <c r="W1896" s="118"/>
      <c r="X1896" s="23">
        <f t="shared" si="270"/>
        <v>0</v>
      </c>
      <c r="Y1896" s="24" t="e">
        <f t="shared" si="271"/>
        <v>#DIV/0!</v>
      </c>
      <c r="Z1896" s="25" t="str">
        <f t="shared" si="272"/>
        <v/>
      </c>
      <c r="AA1896" s="25" t="str">
        <f t="shared" ca="1" si="273"/>
        <v/>
      </c>
      <c r="AB1896" s="52"/>
    </row>
    <row r="1897" spans="1:28" s="75" customFormat="1" x14ac:dyDescent="0.25">
      <c r="A1897" s="12">
        <v>1891</v>
      </c>
      <c r="B1897" s="26"/>
      <c r="C1897" s="27"/>
      <c r="D1897" s="28"/>
      <c r="E1897" s="29"/>
      <c r="F1897" s="30"/>
      <c r="G1897" s="31"/>
      <c r="H1897" s="31"/>
      <c r="I1897" s="19">
        <f t="shared" si="268"/>
        <v>0</v>
      </c>
      <c r="J1897" s="20">
        <f t="shared" si="274"/>
        <v>0</v>
      </c>
      <c r="K1897" s="30"/>
      <c r="L1897" s="32"/>
      <c r="M1897" s="33"/>
      <c r="N1897" s="55" t="str">
        <f t="shared" si="276"/>
        <v/>
      </c>
      <c r="O1897" s="34"/>
      <c r="P1897" s="35"/>
      <c r="Q1897" s="36"/>
      <c r="R1897" s="37"/>
      <c r="S1897" s="37"/>
      <c r="T1897" s="21">
        <f t="shared" si="269"/>
        <v>0</v>
      </c>
      <c r="U1897" s="22">
        <f t="shared" si="275"/>
        <v>0</v>
      </c>
      <c r="V1897" s="117"/>
      <c r="W1897" s="118"/>
      <c r="X1897" s="23">
        <f t="shared" si="270"/>
        <v>0</v>
      </c>
      <c r="Y1897" s="24" t="e">
        <f t="shared" si="271"/>
        <v>#DIV/0!</v>
      </c>
      <c r="Z1897" s="25" t="str">
        <f t="shared" si="272"/>
        <v/>
      </c>
      <c r="AA1897" s="25" t="str">
        <f t="shared" ca="1" si="273"/>
        <v/>
      </c>
      <c r="AB1897" s="52"/>
    </row>
    <row r="1898" spans="1:28" s="75" customFormat="1" x14ac:dyDescent="0.25">
      <c r="A1898" s="12">
        <v>1892</v>
      </c>
      <c r="B1898" s="26"/>
      <c r="C1898" s="27"/>
      <c r="D1898" s="28"/>
      <c r="E1898" s="29"/>
      <c r="F1898" s="30"/>
      <c r="G1898" s="31"/>
      <c r="H1898" s="31"/>
      <c r="I1898" s="19">
        <f t="shared" si="268"/>
        <v>0</v>
      </c>
      <c r="J1898" s="20">
        <f t="shared" si="274"/>
        <v>0</v>
      </c>
      <c r="K1898" s="30"/>
      <c r="L1898" s="32"/>
      <c r="M1898" s="33"/>
      <c r="N1898" s="55" t="str">
        <f t="shared" si="276"/>
        <v/>
      </c>
      <c r="O1898" s="34"/>
      <c r="P1898" s="35"/>
      <c r="Q1898" s="36"/>
      <c r="R1898" s="37"/>
      <c r="S1898" s="37"/>
      <c r="T1898" s="21">
        <f t="shared" si="269"/>
        <v>0</v>
      </c>
      <c r="U1898" s="22">
        <f t="shared" si="275"/>
        <v>0</v>
      </c>
      <c r="V1898" s="117"/>
      <c r="W1898" s="118"/>
      <c r="X1898" s="23">
        <f t="shared" si="270"/>
        <v>0</v>
      </c>
      <c r="Y1898" s="24" t="e">
        <f t="shared" si="271"/>
        <v>#DIV/0!</v>
      </c>
      <c r="Z1898" s="25" t="str">
        <f t="shared" si="272"/>
        <v/>
      </c>
      <c r="AA1898" s="25" t="str">
        <f t="shared" ca="1" si="273"/>
        <v/>
      </c>
      <c r="AB1898" s="52"/>
    </row>
    <row r="1899" spans="1:28" s="75" customFormat="1" x14ac:dyDescent="0.25">
      <c r="A1899" s="12">
        <v>1893</v>
      </c>
      <c r="B1899" s="26"/>
      <c r="C1899" s="27"/>
      <c r="D1899" s="28"/>
      <c r="E1899" s="29"/>
      <c r="F1899" s="30"/>
      <c r="G1899" s="31"/>
      <c r="H1899" s="31"/>
      <c r="I1899" s="19">
        <f t="shared" si="268"/>
        <v>0</v>
      </c>
      <c r="J1899" s="20">
        <f t="shared" si="274"/>
        <v>0</v>
      </c>
      <c r="K1899" s="30"/>
      <c r="L1899" s="32"/>
      <c r="M1899" s="33"/>
      <c r="N1899" s="55" t="str">
        <f t="shared" si="276"/>
        <v/>
      </c>
      <c r="O1899" s="34"/>
      <c r="P1899" s="35"/>
      <c r="Q1899" s="36"/>
      <c r="R1899" s="37"/>
      <c r="S1899" s="37"/>
      <c r="T1899" s="21">
        <f t="shared" si="269"/>
        <v>0</v>
      </c>
      <c r="U1899" s="22">
        <f t="shared" si="275"/>
        <v>0</v>
      </c>
      <c r="V1899" s="117"/>
      <c r="W1899" s="118"/>
      <c r="X1899" s="23">
        <f t="shared" si="270"/>
        <v>0</v>
      </c>
      <c r="Y1899" s="24" t="e">
        <f t="shared" si="271"/>
        <v>#DIV/0!</v>
      </c>
      <c r="Z1899" s="25" t="str">
        <f t="shared" si="272"/>
        <v/>
      </c>
      <c r="AA1899" s="25" t="str">
        <f t="shared" ca="1" si="273"/>
        <v/>
      </c>
      <c r="AB1899" s="52"/>
    </row>
    <row r="1900" spans="1:28" s="75" customFormat="1" x14ac:dyDescent="0.25">
      <c r="A1900" s="12">
        <v>1894</v>
      </c>
      <c r="B1900" s="26"/>
      <c r="C1900" s="27"/>
      <c r="D1900" s="28"/>
      <c r="E1900" s="29"/>
      <c r="F1900" s="30"/>
      <c r="G1900" s="31"/>
      <c r="H1900" s="31"/>
      <c r="I1900" s="19">
        <f t="shared" si="268"/>
        <v>0</v>
      </c>
      <c r="J1900" s="20">
        <f t="shared" si="274"/>
        <v>0</v>
      </c>
      <c r="K1900" s="30"/>
      <c r="L1900" s="32"/>
      <c r="M1900" s="33"/>
      <c r="N1900" s="55" t="str">
        <f t="shared" si="276"/>
        <v/>
      </c>
      <c r="O1900" s="34"/>
      <c r="P1900" s="35"/>
      <c r="Q1900" s="36"/>
      <c r="R1900" s="37"/>
      <c r="S1900" s="37"/>
      <c r="T1900" s="21">
        <f t="shared" si="269"/>
        <v>0</v>
      </c>
      <c r="U1900" s="22">
        <f t="shared" si="275"/>
        <v>0</v>
      </c>
      <c r="V1900" s="117"/>
      <c r="W1900" s="118"/>
      <c r="X1900" s="23">
        <f t="shared" si="270"/>
        <v>0</v>
      </c>
      <c r="Y1900" s="24" t="e">
        <f t="shared" si="271"/>
        <v>#DIV/0!</v>
      </c>
      <c r="Z1900" s="25" t="str">
        <f t="shared" si="272"/>
        <v/>
      </c>
      <c r="AA1900" s="25" t="str">
        <f t="shared" ca="1" si="273"/>
        <v/>
      </c>
      <c r="AB1900" s="52"/>
    </row>
    <row r="1901" spans="1:28" s="75" customFormat="1" x14ac:dyDescent="0.25">
      <c r="A1901" s="12">
        <v>1895</v>
      </c>
      <c r="B1901" s="26"/>
      <c r="C1901" s="27"/>
      <c r="D1901" s="28"/>
      <c r="E1901" s="29"/>
      <c r="F1901" s="30"/>
      <c r="G1901" s="31"/>
      <c r="H1901" s="31"/>
      <c r="I1901" s="19">
        <f t="shared" si="268"/>
        <v>0</v>
      </c>
      <c r="J1901" s="20">
        <f t="shared" si="274"/>
        <v>0</v>
      </c>
      <c r="K1901" s="30"/>
      <c r="L1901" s="32"/>
      <c r="M1901" s="33"/>
      <c r="N1901" s="55" t="str">
        <f t="shared" si="276"/>
        <v/>
      </c>
      <c r="O1901" s="34"/>
      <c r="P1901" s="35"/>
      <c r="Q1901" s="36"/>
      <c r="R1901" s="37"/>
      <c r="S1901" s="37"/>
      <c r="T1901" s="21">
        <f t="shared" si="269"/>
        <v>0</v>
      </c>
      <c r="U1901" s="22">
        <f t="shared" si="275"/>
        <v>0</v>
      </c>
      <c r="V1901" s="117"/>
      <c r="W1901" s="118"/>
      <c r="X1901" s="23">
        <f t="shared" si="270"/>
        <v>0</v>
      </c>
      <c r="Y1901" s="24" t="e">
        <f t="shared" si="271"/>
        <v>#DIV/0!</v>
      </c>
      <c r="Z1901" s="25" t="str">
        <f t="shared" si="272"/>
        <v/>
      </c>
      <c r="AA1901" s="25" t="str">
        <f t="shared" ca="1" si="273"/>
        <v/>
      </c>
      <c r="AB1901" s="52"/>
    </row>
    <row r="1902" spans="1:28" s="75" customFormat="1" x14ac:dyDescent="0.25">
      <c r="A1902" s="12">
        <v>1896</v>
      </c>
      <c r="B1902" s="26"/>
      <c r="C1902" s="27"/>
      <c r="D1902" s="28"/>
      <c r="E1902" s="29"/>
      <c r="F1902" s="30"/>
      <c r="G1902" s="31"/>
      <c r="H1902" s="31"/>
      <c r="I1902" s="19">
        <f t="shared" si="268"/>
        <v>0</v>
      </c>
      <c r="J1902" s="20">
        <f t="shared" si="274"/>
        <v>0</v>
      </c>
      <c r="K1902" s="30"/>
      <c r="L1902" s="32"/>
      <c r="M1902" s="33"/>
      <c r="N1902" s="55" t="str">
        <f t="shared" si="276"/>
        <v/>
      </c>
      <c r="O1902" s="34"/>
      <c r="P1902" s="35"/>
      <c r="Q1902" s="36"/>
      <c r="R1902" s="37"/>
      <c r="S1902" s="37"/>
      <c r="T1902" s="21">
        <f t="shared" si="269"/>
        <v>0</v>
      </c>
      <c r="U1902" s="22">
        <f t="shared" si="275"/>
        <v>0</v>
      </c>
      <c r="V1902" s="117"/>
      <c r="W1902" s="118"/>
      <c r="X1902" s="23">
        <f t="shared" si="270"/>
        <v>0</v>
      </c>
      <c r="Y1902" s="24" t="e">
        <f t="shared" si="271"/>
        <v>#DIV/0!</v>
      </c>
      <c r="Z1902" s="25" t="str">
        <f t="shared" si="272"/>
        <v/>
      </c>
      <c r="AA1902" s="25" t="str">
        <f t="shared" ca="1" si="273"/>
        <v/>
      </c>
      <c r="AB1902" s="52"/>
    </row>
    <row r="1903" spans="1:28" s="75" customFormat="1" x14ac:dyDescent="0.25">
      <c r="A1903" s="12">
        <v>1897</v>
      </c>
      <c r="B1903" s="26"/>
      <c r="C1903" s="27"/>
      <c r="D1903" s="28"/>
      <c r="E1903" s="29"/>
      <c r="F1903" s="30"/>
      <c r="G1903" s="31"/>
      <c r="H1903" s="31"/>
      <c r="I1903" s="19">
        <f t="shared" si="268"/>
        <v>0</v>
      </c>
      <c r="J1903" s="20">
        <f t="shared" si="274"/>
        <v>0</v>
      </c>
      <c r="K1903" s="30"/>
      <c r="L1903" s="32"/>
      <c r="M1903" s="33"/>
      <c r="N1903" s="55" t="str">
        <f t="shared" si="276"/>
        <v/>
      </c>
      <c r="O1903" s="34"/>
      <c r="P1903" s="35"/>
      <c r="Q1903" s="36"/>
      <c r="R1903" s="37"/>
      <c r="S1903" s="37"/>
      <c r="T1903" s="21">
        <f t="shared" si="269"/>
        <v>0</v>
      </c>
      <c r="U1903" s="22">
        <f t="shared" si="275"/>
        <v>0</v>
      </c>
      <c r="V1903" s="117"/>
      <c r="W1903" s="118"/>
      <c r="X1903" s="23">
        <f t="shared" si="270"/>
        <v>0</v>
      </c>
      <c r="Y1903" s="24" t="e">
        <f t="shared" si="271"/>
        <v>#DIV/0!</v>
      </c>
      <c r="Z1903" s="25" t="str">
        <f t="shared" si="272"/>
        <v/>
      </c>
      <c r="AA1903" s="25" t="str">
        <f t="shared" ca="1" si="273"/>
        <v/>
      </c>
      <c r="AB1903" s="52"/>
    </row>
    <row r="1904" spans="1:28" s="75" customFormat="1" x14ac:dyDescent="0.25">
      <c r="A1904" s="12">
        <v>1898</v>
      </c>
      <c r="B1904" s="26"/>
      <c r="C1904" s="27"/>
      <c r="D1904" s="28"/>
      <c r="E1904" s="29"/>
      <c r="F1904" s="30"/>
      <c r="G1904" s="31"/>
      <c r="H1904" s="31"/>
      <c r="I1904" s="19">
        <f t="shared" si="268"/>
        <v>0</v>
      </c>
      <c r="J1904" s="20">
        <f t="shared" si="274"/>
        <v>0</v>
      </c>
      <c r="K1904" s="30"/>
      <c r="L1904" s="32"/>
      <c r="M1904" s="33"/>
      <c r="N1904" s="55" t="str">
        <f t="shared" si="276"/>
        <v/>
      </c>
      <c r="O1904" s="34"/>
      <c r="P1904" s="35"/>
      <c r="Q1904" s="36"/>
      <c r="R1904" s="37"/>
      <c r="S1904" s="37"/>
      <c r="T1904" s="21">
        <f t="shared" si="269"/>
        <v>0</v>
      </c>
      <c r="U1904" s="22">
        <f t="shared" si="275"/>
        <v>0</v>
      </c>
      <c r="V1904" s="117"/>
      <c r="W1904" s="118"/>
      <c r="X1904" s="23">
        <f t="shared" si="270"/>
        <v>0</v>
      </c>
      <c r="Y1904" s="24" t="e">
        <f t="shared" si="271"/>
        <v>#DIV/0!</v>
      </c>
      <c r="Z1904" s="25" t="str">
        <f t="shared" si="272"/>
        <v/>
      </c>
      <c r="AA1904" s="25" t="str">
        <f t="shared" ca="1" si="273"/>
        <v/>
      </c>
      <c r="AB1904" s="52"/>
    </row>
    <row r="1905" spans="1:28" s="75" customFormat="1" x14ac:dyDescent="0.25">
      <c r="A1905" s="12">
        <v>1899</v>
      </c>
      <c r="B1905" s="26"/>
      <c r="C1905" s="27"/>
      <c r="D1905" s="28"/>
      <c r="E1905" s="29"/>
      <c r="F1905" s="30"/>
      <c r="G1905" s="31"/>
      <c r="H1905" s="31"/>
      <c r="I1905" s="19">
        <f t="shared" si="268"/>
        <v>0</v>
      </c>
      <c r="J1905" s="20">
        <f t="shared" si="274"/>
        <v>0</v>
      </c>
      <c r="K1905" s="30"/>
      <c r="L1905" s="32"/>
      <c r="M1905" s="33"/>
      <c r="N1905" s="55" t="str">
        <f t="shared" si="276"/>
        <v/>
      </c>
      <c r="O1905" s="34"/>
      <c r="P1905" s="35"/>
      <c r="Q1905" s="36"/>
      <c r="R1905" s="37"/>
      <c r="S1905" s="37"/>
      <c r="T1905" s="21">
        <f t="shared" si="269"/>
        <v>0</v>
      </c>
      <c r="U1905" s="22">
        <f t="shared" si="275"/>
        <v>0</v>
      </c>
      <c r="V1905" s="117"/>
      <c r="W1905" s="118"/>
      <c r="X1905" s="23">
        <f t="shared" si="270"/>
        <v>0</v>
      </c>
      <c r="Y1905" s="24" t="e">
        <f t="shared" si="271"/>
        <v>#DIV/0!</v>
      </c>
      <c r="Z1905" s="25" t="str">
        <f t="shared" si="272"/>
        <v/>
      </c>
      <c r="AA1905" s="25" t="str">
        <f t="shared" ca="1" si="273"/>
        <v/>
      </c>
      <c r="AB1905" s="52"/>
    </row>
    <row r="1906" spans="1:28" s="75" customFormat="1" x14ac:dyDescent="0.25">
      <c r="A1906" s="12">
        <v>1900</v>
      </c>
      <c r="B1906" s="26"/>
      <c r="C1906" s="27"/>
      <c r="D1906" s="28"/>
      <c r="E1906" s="29"/>
      <c r="F1906" s="30"/>
      <c r="G1906" s="31"/>
      <c r="H1906" s="31"/>
      <c r="I1906" s="19">
        <f t="shared" si="268"/>
        <v>0</v>
      </c>
      <c r="J1906" s="20">
        <f t="shared" si="274"/>
        <v>0</v>
      </c>
      <c r="K1906" s="30"/>
      <c r="L1906" s="32"/>
      <c r="M1906" s="33"/>
      <c r="N1906" s="55" t="str">
        <f t="shared" si="276"/>
        <v/>
      </c>
      <c r="O1906" s="34"/>
      <c r="P1906" s="35"/>
      <c r="Q1906" s="36"/>
      <c r="R1906" s="37"/>
      <c r="S1906" s="37"/>
      <c r="T1906" s="21">
        <f t="shared" si="269"/>
        <v>0</v>
      </c>
      <c r="U1906" s="22">
        <f t="shared" si="275"/>
        <v>0</v>
      </c>
      <c r="V1906" s="117"/>
      <c r="W1906" s="118"/>
      <c r="X1906" s="23">
        <f t="shared" si="270"/>
        <v>0</v>
      </c>
      <c r="Y1906" s="24" t="e">
        <f t="shared" si="271"/>
        <v>#DIV/0!</v>
      </c>
      <c r="Z1906" s="25" t="str">
        <f t="shared" si="272"/>
        <v/>
      </c>
      <c r="AA1906" s="25" t="str">
        <f t="shared" ca="1" si="273"/>
        <v/>
      </c>
      <c r="AB1906" s="52"/>
    </row>
    <row r="1907" spans="1:28" s="75" customFormat="1" x14ac:dyDescent="0.25">
      <c r="A1907" s="12">
        <v>1901</v>
      </c>
      <c r="B1907" s="26"/>
      <c r="C1907" s="27"/>
      <c r="D1907" s="28"/>
      <c r="E1907" s="29"/>
      <c r="F1907" s="30"/>
      <c r="G1907" s="31"/>
      <c r="H1907" s="31"/>
      <c r="I1907" s="19">
        <f t="shared" si="268"/>
        <v>0</v>
      </c>
      <c r="J1907" s="20">
        <f t="shared" si="274"/>
        <v>0</v>
      </c>
      <c r="K1907" s="30"/>
      <c r="L1907" s="32"/>
      <c r="M1907" s="33"/>
      <c r="N1907" s="55" t="str">
        <f t="shared" si="276"/>
        <v/>
      </c>
      <c r="O1907" s="34"/>
      <c r="P1907" s="35"/>
      <c r="Q1907" s="36"/>
      <c r="R1907" s="37"/>
      <c r="S1907" s="37"/>
      <c r="T1907" s="21">
        <f t="shared" si="269"/>
        <v>0</v>
      </c>
      <c r="U1907" s="22">
        <f t="shared" si="275"/>
        <v>0</v>
      </c>
      <c r="V1907" s="117"/>
      <c r="W1907" s="118"/>
      <c r="X1907" s="23">
        <f t="shared" si="270"/>
        <v>0</v>
      </c>
      <c r="Y1907" s="24" t="e">
        <f t="shared" si="271"/>
        <v>#DIV/0!</v>
      </c>
      <c r="Z1907" s="25" t="str">
        <f t="shared" si="272"/>
        <v/>
      </c>
      <c r="AA1907" s="25" t="str">
        <f t="shared" ca="1" si="273"/>
        <v/>
      </c>
      <c r="AB1907" s="52"/>
    </row>
    <row r="1908" spans="1:28" s="75" customFormat="1" x14ac:dyDescent="0.25">
      <c r="A1908" s="12">
        <v>1902</v>
      </c>
      <c r="B1908" s="26"/>
      <c r="C1908" s="27"/>
      <c r="D1908" s="28"/>
      <c r="E1908" s="29"/>
      <c r="F1908" s="30"/>
      <c r="G1908" s="31"/>
      <c r="H1908" s="31"/>
      <c r="I1908" s="19">
        <f t="shared" si="268"/>
        <v>0</v>
      </c>
      <c r="J1908" s="20">
        <f t="shared" si="274"/>
        <v>0</v>
      </c>
      <c r="K1908" s="30"/>
      <c r="L1908" s="32"/>
      <c r="M1908" s="33"/>
      <c r="N1908" s="55" t="str">
        <f t="shared" si="276"/>
        <v/>
      </c>
      <c r="O1908" s="34"/>
      <c r="P1908" s="35"/>
      <c r="Q1908" s="36"/>
      <c r="R1908" s="37"/>
      <c r="S1908" s="37"/>
      <c r="T1908" s="21">
        <f t="shared" si="269"/>
        <v>0</v>
      </c>
      <c r="U1908" s="22">
        <f t="shared" si="275"/>
        <v>0</v>
      </c>
      <c r="V1908" s="117"/>
      <c r="W1908" s="118"/>
      <c r="X1908" s="23">
        <f t="shared" si="270"/>
        <v>0</v>
      </c>
      <c r="Y1908" s="24" t="e">
        <f t="shared" si="271"/>
        <v>#DIV/0!</v>
      </c>
      <c r="Z1908" s="25" t="str">
        <f t="shared" si="272"/>
        <v/>
      </c>
      <c r="AA1908" s="25" t="str">
        <f t="shared" ca="1" si="273"/>
        <v/>
      </c>
      <c r="AB1908" s="52"/>
    </row>
    <row r="1909" spans="1:28" s="75" customFormat="1" x14ac:dyDescent="0.25">
      <c r="A1909" s="12">
        <v>1903</v>
      </c>
      <c r="B1909" s="26"/>
      <c r="C1909" s="27"/>
      <c r="D1909" s="28"/>
      <c r="E1909" s="29"/>
      <c r="F1909" s="30"/>
      <c r="G1909" s="31"/>
      <c r="H1909" s="31"/>
      <c r="I1909" s="19">
        <f t="shared" si="268"/>
        <v>0</v>
      </c>
      <c r="J1909" s="20">
        <f t="shared" si="274"/>
        <v>0</v>
      </c>
      <c r="K1909" s="30"/>
      <c r="L1909" s="32"/>
      <c r="M1909" s="33"/>
      <c r="N1909" s="55" t="str">
        <f t="shared" si="276"/>
        <v/>
      </c>
      <c r="O1909" s="34"/>
      <c r="P1909" s="35"/>
      <c r="Q1909" s="36"/>
      <c r="R1909" s="37"/>
      <c r="S1909" s="37"/>
      <c r="T1909" s="21">
        <f t="shared" si="269"/>
        <v>0</v>
      </c>
      <c r="U1909" s="22">
        <f t="shared" si="275"/>
        <v>0</v>
      </c>
      <c r="V1909" s="117"/>
      <c r="W1909" s="118"/>
      <c r="X1909" s="23"/>
      <c r="Y1909" s="24" t="e">
        <f t="shared" si="271"/>
        <v>#DIV/0!</v>
      </c>
      <c r="Z1909" s="25" t="str">
        <f t="shared" si="272"/>
        <v/>
      </c>
      <c r="AA1909" s="25" t="str">
        <f t="shared" ca="1" si="273"/>
        <v/>
      </c>
      <c r="AB1909" s="52"/>
    </row>
    <row r="1910" spans="1:28" s="75" customFormat="1" x14ac:dyDescent="0.25">
      <c r="A1910" s="12">
        <v>1904</v>
      </c>
      <c r="B1910" s="26"/>
      <c r="C1910" s="27"/>
      <c r="D1910" s="28"/>
      <c r="E1910" s="29"/>
      <c r="F1910" s="30"/>
      <c r="G1910" s="31"/>
      <c r="H1910" s="31"/>
      <c r="I1910" s="19">
        <f t="shared" si="268"/>
        <v>0</v>
      </c>
      <c r="J1910" s="20">
        <f t="shared" si="274"/>
        <v>0</v>
      </c>
      <c r="K1910" s="30"/>
      <c r="L1910" s="32"/>
      <c r="M1910" s="33"/>
      <c r="N1910" s="55" t="str">
        <f t="shared" si="276"/>
        <v/>
      </c>
      <c r="O1910" s="34"/>
      <c r="P1910" s="35"/>
      <c r="Q1910" s="36"/>
      <c r="R1910" s="37"/>
      <c r="S1910" s="37"/>
      <c r="T1910" s="21">
        <f t="shared" si="269"/>
        <v>0</v>
      </c>
      <c r="U1910" s="22">
        <f t="shared" si="275"/>
        <v>0</v>
      </c>
      <c r="V1910" s="117"/>
      <c r="W1910" s="118"/>
      <c r="X1910" s="23"/>
      <c r="Y1910" s="24" t="e">
        <f t="shared" si="271"/>
        <v>#DIV/0!</v>
      </c>
      <c r="Z1910" s="25" t="str">
        <f t="shared" si="272"/>
        <v/>
      </c>
      <c r="AA1910" s="25" t="str">
        <f t="shared" ca="1" si="273"/>
        <v/>
      </c>
      <c r="AB1910" s="52"/>
    </row>
    <row r="1911" spans="1:28" s="75" customFormat="1" x14ac:dyDescent="0.25">
      <c r="A1911" s="12">
        <v>1905</v>
      </c>
      <c r="B1911" s="26"/>
      <c r="C1911" s="27"/>
      <c r="D1911" s="28"/>
      <c r="E1911" s="29"/>
      <c r="F1911" s="30"/>
      <c r="G1911" s="31"/>
      <c r="H1911" s="31"/>
      <c r="I1911" s="19">
        <f t="shared" si="268"/>
        <v>0</v>
      </c>
      <c r="J1911" s="20">
        <f t="shared" si="274"/>
        <v>0</v>
      </c>
      <c r="K1911" s="30"/>
      <c r="L1911" s="32"/>
      <c r="M1911" s="33"/>
      <c r="N1911" s="55" t="str">
        <f t="shared" si="276"/>
        <v/>
      </c>
      <c r="O1911" s="34"/>
      <c r="P1911" s="35"/>
      <c r="Q1911" s="36"/>
      <c r="R1911" s="37"/>
      <c r="S1911" s="37"/>
      <c r="T1911" s="21">
        <f t="shared" si="269"/>
        <v>0</v>
      </c>
      <c r="U1911" s="22">
        <f t="shared" si="275"/>
        <v>0</v>
      </c>
      <c r="V1911" s="117"/>
      <c r="W1911" s="118"/>
      <c r="X1911" s="23"/>
      <c r="Y1911" s="24" t="e">
        <f t="shared" si="271"/>
        <v>#DIV/0!</v>
      </c>
      <c r="Z1911" s="25" t="str">
        <f t="shared" si="272"/>
        <v/>
      </c>
      <c r="AA1911" s="25" t="str">
        <f t="shared" ca="1" si="273"/>
        <v/>
      </c>
      <c r="AB1911" s="52"/>
    </row>
    <row r="1912" spans="1:28" s="75" customFormat="1" x14ac:dyDescent="0.25">
      <c r="A1912" s="12">
        <v>1906</v>
      </c>
      <c r="B1912" s="26"/>
      <c r="C1912" s="27"/>
      <c r="D1912" s="28"/>
      <c r="E1912" s="29"/>
      <c r="F1912" s="30"/>
      <c r="G1912" s="31"/>
      <c r="H1912" s="31"/>
      <c r="I1912" s="19">
        <f t="shared" si="268"/>
        <v>0</v>
      </c>
      <c r="J1912" s="20">
        <f t="shared" si="274"/>
        <v>0</v>
      </c>
      <c r="K1912" s="30"/>
      <c r="L1912" s="32"/>
      <c r="M1912" s="33"/>
      <c r="N1912" s="55" t="str">
        <f t="shared" si="276"/>
        <v/>
      </c>
      <c r="O1912" s="34"/>
      <c r="P1912" s="35"/>
      <c r="Q1912" s="36"/>
      <c r="R1912" s="37"/>
      <c r="S1912" s="37"/>
      <c r="T1912" s="21">
        <f t="shared" si="269"/>
        <v>0</v>
      </c>
      <c r="U1912" s="22">
        <f t="shared" si="275"/>
        <v>0</v>
      </c>
      <c r="V1912" s="117"/>
      <c r="W1912" s="118"/>
      <c r="X1912" s="23"/>
      <c r="Y1912" s="24" t="e">
        <f t="shared" si="271"/>
        <v>#DIV/0!</v>
      </c>
      <c r="Z1912" s="25" t="str">
        <f t="shared" si="272"/>
        <v/>
      </c>
      <c r="AA1912" s="25" t="str">
        <f t="shared" ca="1" si="273"/>
        <v/>
      </c>
      <c r="AB1912" s="52"/>
    </row>
    <row r="1913" spans="1:28" s="75" customFormat="1" x14ac:dyDescent="0.25">
      <c r="A1913" s="12">
        <v>1907</v>
      </c>
      <c r="B1913" s="26"/>
      <c r="C1913" s="27"/>
      <c r="D1913" s="28"/>
      <c r="E1913" s="29"/>
      <c r="F1913" s="30"/>
      <c r="G1913" s="31"/>
      <c r="H1913" s="31"/>
      <c r="I1913" s="19">
        <f t="shared" si="268"/>
        <v>0</v>
      </c>
      <c r="J1913" s="20">
        <f t="shared" si="274"/>
        <v>0</v>
      </c>
      <c r="K1913" s="30"/>
      <c r="L1913" s="32"/>
      <c r="M1913" s="33"/>
      <c r="N1913" s="55" t="str">
        <f t="shared" si="276"/>
        <v/>
      </c>
      <c r="O1913" s="34"/>
      <c r="P1913" s="35"/>
      <c r="Q1913" s="36"/>
      <c r="R1913" s="37"/>
      <c r="S1913" s="37"/>
      <c r="T1913" s="21">
        <f t="shared" si="269"/>
        <v>0</v>
      </c>
      <c r="U1913" s="22">
        <f t="shared" si="275"/>
        <v>0</v>
      </c>
      <c r="V1913" s="117"/>
      <c r="W1913" s="118"/>
      <c r="X1913" s="23"/>
      <c r="Y1913" s="24" t="e">
        <f t="shared" si="271"/>
        <v>#DIV/0!</v>
      </c>
      <c r="Z1913" s="25" t="str">
        <f t="shared" si="272"/>
        <v/>
      </c>
      <c r="AA1913" s="25" t="str">
        <f t="shared" ca="1" si="273"/>
        <v/>
      </c>
      <c r="AB1913" s="52"/>
    </row>
    <row r="1914" spans="1:28" s="75" customFormat="1" x14ac:dyDescent="0.25">
      <c r="A1914" s="12">
        <v>1908</v>
      </c>
      <c r="B1914" s="26"/>
      <c r="C1914" s="27"/>
      <c r="D1914" s="28"/>
      <c r="E1914" s="29"/>
      <c r="F1914" s="30"/>
      <c r="G1914" s="31"/>
      <c r="H1914" s="31"/>
      <c r="I1914" s="19">
        <f t="shared" si="268"/>
        <v>0</v>
      </c>
      <c r="J1914" s="20">
        <f t="shared" si="274"/>
        <v>0</v>
      </c>
      <c r="K1914" s="30"/>
      <c r="L1914" s="32"/>
      <c r="M1914" s="33"/>
      <c r="N1914" s="55" t="str">
        <f t="shared" si="276"/>
        <v/>
      </c>
      <c r="O1914" s="34"/>
      <c r="P1914" s="35"/>
      <c r="Q1914" s="36"/>
      <c r="R1914" s="37"/>
      <c r="S1914" s="37"/>
      <c r="T1914" s="21">
        <f t="shared" si="269"/>
        <v>0</v>
      </c>
      <c r="U1914" s="22">
        <f t="shared" si="275"/>
        <v>0</v>
      </c>
      <c r="V1914" s="117"/>
      <c r="W1914" s="118"/>
      <c r="X1914" s="23"/>
      <c r="Y1914" s="24" t="e">
        <f t="shared" si="271"/>
        <v>#DIV/0!</v>
      </c>
      <c r="Z1914" s="25" t="str">
        <f t="shared" si="272"/>
        <v/>
      </c>
      <c r="AA1914" s="25" t="str">
        <f t="shared" ca="1" si="273"/>
        <v/>
      </c>
      <c r="AB1914" s="52"/>
    </row>
    <row r="1915" spans="1:28" s="75" customFormat="1" x14ac:dyDescent="0.25">
      <c r="A1915" s="12">
        <v>1909</v>
      </c>
      <c r="B1915" s="26"/>
      <c r="C1915" s="27"/>
      <c r="D1915" s="28"/>
      <c r="E1915" s="29"/>
      <c r="F1915" s="30"/>
      <c r="G1915" s="31"/>
      <c r="H1915" s="31"/>
      <c r="I1915" s="19">
        <f t="shared" si="268"/>
        <v>0</v>
      </c>
      <c r="J1915" s="20">
        <f t="shared" si="274"/>
        <v>0</v>
      </c>
      <c r="K1915" s="30"/>
      <c r="L1915" s="32"/>
      <c r="M1915" s="33"/>
      <c r="N1915" s="55" t="str">
        <f t="shared" si="276"/>
        <v/>
      </c>
      <c r="O1915" s="34"/>
      <c r="P1915" s="35"/>
      <c r="Q1915" s="36"/>
      <c r="R1915" s="37"/>
      <c r="S1915" s="37"/>
      <c r="T1915" s="21">
        <f t="shared" si="269"/>
        <v>0</v>
      </c>
      <c r="U1915" s="22">
        <f t="shared" si="275"/>
        <v>0</v>
      </c>
      <c r="V1915" s="117"/>
      <c r="W1915" s="118"/>
      <c r="X1915" s="23"/>
      <c r="Y1915" s="24" t="e">
        <f t="shared" si="271"/>
        <v>#DIV/0!</v>
      </c>
      <c r="Z1915" s="25" t="str">
        <f t="shared" si="272"/>
        <v/>
      </c>
      <c r="AA1915" s="25" t="str">
        <f t="shared" ca="1" si="273"/>
        <v/>
      </c>
      <c r="AB1915" s="52"/>
    </row>
    <row r="1916" spans="1:28" s="75" customFormat="1" x14ac:dyDescent="0.25">
      <c r="A1916" s="12">
        <v>1910</v>
      </c>
      <c r="B1916" s="26"/>
      <c r="C1916" s="27"/>
      <c r="D1916" s="28"/>
      <c r="E1916" s="29"/>
      <c r="F1916" s="30"/>
      <c r="G1916" s="31"/>
      <c r="H1916" s="31"/>
      <c r="I1916" s="19">
        <f t="shared" si="268"/>
        <v>0</v>
      </c>
      <c r="J1916" s="20">
        <f t="shared" si="274"/>
        <v>0</v>
      </c>
      <c r="K1916" s="30"/>
      <c r="L1916" s="32"/>
      <c r="M1916" s="33"/>
      <c r="N1916" s="55" t="str">
        <f t="shared" si="276"/>
        <v/>
      </c>
      <c r="O1916" s="34"/>
      <c r="P1916" s="35"/>
      <c r="Q1916" s="36"/>
      <c r="R1916" s="37"/>
      <c r="S1916" s="37"/>
      <c r="T1916" s="21">
        <f t="shared" si="269"/>
        <v>0</v>
      </c>
      <c r="U1916" s="22">
        <f t="shared" si="275"/>
        <v>0</v>
      </c>
      <c r="V1916" s="117"/>
      <c r="W1916" s="118"/>
      <c r="X1916" s="23"/>
      <c r="Y1916" s="24" t="e">
        <f t="shared" si="271"/>
        <v>#DIV/0!</v>
      </c>
      <c r="Z1916" s="25" t="str">
        <f t="shared" si="272"/>
        <v/>
      </c>
      <c r="AA1916" s="25" t="str">
        <f t="shared" ca="1" si="273"/>
        <v/>
      </c>
      <c r="AB1916" s="52"/>
    </row>
    <row r="1917" spans="1:28" s="75" customFormat="1" x14ac:dyDescent="0.25">
      <c r="A1917" s="12">
        <v>1911</v>
      </c>
      <c r="B1917" s="26"/>
      <c r="C1917" s="27"/>
      <c r="D1917" s="28"/>
      <c r="E1917" s="29"/>
      <c r="F1917" s="30"/>
      <c r="G1917" s="31"/>
      <c r="H1917" s="31"/>
      <c r="I1917" s="19">
        <f t="shared" si="268"/>
        <v>0</v>
      </c>
      <c r="J1917" s="20">
        <f t="shared" si="274"/>
        <v>0</v>
      </c>
      <c r="K1917" s="30"/>
      <c r="L1917" s="32"/>
      <c r="M1917" s="33"/>
      <c r="N1917" s="55" t="str">
        <f t="shared" si="276"/>
        <v/>
      </c>
      <c r="O1917" s="34"/>
      <c r="P1917" s="35"/>
      <c r="Q1917" s="36"/>
      <c r="R1917" s="37"/>
      <c r="S1917" s="37"/>
      <c r="T1917" s="21">
        <f t="shared" si="269"/>
        <v>0</v>
      </c>
      <c r="U1917" s="22">
        <f t="shared" si="275"/>
        <v>0</v>
      </c>
      <c r="V1917" s="117"/>
      <c r="W1917" s="118"/>
      <c r="X1917" s="23"/>
      <c r="Y1917" s="24" t="e">
        <f t="shared" si="271"/>
        <v>#DIV/0!</v>
      </c>
      <c r="Z1917" s="25" t="str">
        <f t="shared" si="272"/>
        <v/>
      </c>
      <c r="AA1917" s="25" t="str">
        <f t="shared" ca="1" si="273"/>
        <v/>
      </c>
      <c r="AB1917" s="52"/>
    </row>
    <row r="1918" spans="1:28" s="75" customFormat="1" x14ac:dyDescent="0.25">
      <c r="A1918" s="12">
        <v>1912</v>
      </c>
      <c r="B1918" s="26"/>
      <c r="C1918" s="27"/>
      <c r="D1918" s="28"/>
      <c r="E1918" s="29"/>
      <c r="F1918" s="30"/>
      <c r="G1918" s="31"/>
      <c r="H1918" s="31"/>
      <c r="I1918" s="19">
        <f t="shared" si="268"/>
        <v>0</v>
      </c>
      <c r="J1918" s="20">
        <f t="shared" si="274"/>
        <v>0</v>
      </c>
      <c r="K1918" s="30"/>
      <c r="L1918" s="32"/>
      <c r="M1918" s="33"/>
      <c r="N1918" s="55" t="str">
        <f t="shared" si="276"/>
        <v/>
      </c>
      <c r="O1918" s="34"/>
      <c r="P1918" s="35"/>
      <c r="Q1918" s="36"/>
      <c r="R1918" s="37"/>
      <c r="S1918" s="37"/>
      <c r="T1918" s="21">
        <f t="shared" si="269"/>
        <v>0</v>
      </c>
      <c r="U1918" s="22">
        <f t="shared" si="275"/>
        <v>0</v>
      </c>
      <c r="V1918" s="117"/>
      <c r="W1918" s="118"/>
      <c r="X1918" s="23"/>
      <c r="Y1918" s="24" t="e">
        <f t="shared" si="271"/>
        <v>#DIV/0!</v>
      </c>
      <c r="Z1918" s="25" t="str">
        <f t="shared" si="272"/>
        <v/>
      </c>
      <c r="AA1918" s="25" t="str">
        <f t="shared" ca="1" si="273"/>
        <v/>
      </c>
      <c r="AB1918" s="52"/>
    </row>
    <row r="1919" spans="1:28" s="75" customFormat="1" x14ac:dyDescent="0.25">
      <c r="A1919" s="12">
        <v>1913</v>
      </c>
      <c r="B1919" s="26"/>
      <c r="C1919" s="27"/>
      <c r="D1919" s="28"/>
      <c r="E1919" s="29"/>
      <c r="F1919" s="30"/>
      <c r="G1919" s="31"/>
      <c r="H1919" s="31"/>
      <c r="I1919" s="19">
        <f t="shared" si="268"/>
        <v>0</v>
      </c>
      <c r="J1919" s="20">
        <f t="shared" si="274"/>
        <v>0</v>
      </c>
      <c r="K1919" s="30"/>
      <c r="L1919" s="32"/>
      <c r="M1919" s="33"/>
      <c r="N1919" s="55" t="str">
        <f t="shared" si="276"/>
        <v/>
      </c>
      <c r="O1919" s="34"/>
      <c r="P1919" s="35"/>
      <c r="Q1919" s="36"/>
      <c r="R1919" s="37"/>
      <c r="S1919" s="37"/>
      <c r="T1919" s="21">
        <f t="shared" si="269"/>
        <v>0</v>
      </c>
      <c r="U1919" s="22">
        <f t="shared" si="275"/>
        <v>0</v>
      </c>
      <c r="V1919" s="117"/>
      <c r="W1919" s="118"/>
      <c r="X1919" s="23"/>
      <c r="Y1919" s="24" t="e">
        <f t="shared" si="271"/>
        <v>#DIV/0!</v>
      </c>
      <c r="Z1919" s="25" t="str">
        <f t="shared" si="272"/>
        <v/>
      </c>
      <c r="AA1919" s="25" t="str">
        <f t="shared" ca="1" si="273"/>
        <v/>
      </c>
      <c r="AB1919" s="52"/>
    </row>
    <row r="1920" spans="1:28" s="75" customFormat="1" x14ac:dyDescent="0.25">
      <c r="A1920" s="12">
        <v>1914</v>
      </c>
      <c r="B1920" s="26"/>
      <c r="C1920" s="27"/>
      <c r="D1920" s="28"/>
      <c r="E1920" s="29"/>
      <c r="F1920" s="30"/>
      <c r="G1920" s="31"/>
      <c r="H1920" s="31"/>
      <c r="I1920" s="19">
        <f t="shared" si="268"/>
        <v>0</v>
      </c>
      <c r="J1920" s="20">
        <f t="shared" si="274"/>
        <v>0</v>
      </c>
      <c r="K1920" s="30"/>
      <c r="L1920" s="32"/>
      <c r="M1920" s="33"/>
      <c r="N1920" s="55" t="str">
        <f t="shared" si="276"/>
        <v/>
      </c>
      <c r="O1920" s="34"/>
      <c r="P1920" s="35"/>
      <c r="Q1920" s="36"/>
      <c r="R1920" s="37"/>
      <c r="S1920" s="37"/>
      <c r="T1920" s="21">
        <f t="shared" si="269"/>
        <v>0</v>
      </c>
      <c r="U1920" s="22">
        <f t="shared" si="275"/>
        <v>0</v>
      </c>
      <c r="V1920" s="117"/>
      <c r="W1920" s="118"/>
      <c r="X1920" s="23"/>
      <c r="Y1920" s="24" t="e">
        <f t="shared" si="271"/>
        <v>#DIV/0!</v>
      </c>
      <c r="Z1920" s="25" t="str">
        <f t="shared" si="272"/>
        <v/>
      </c>
      <c r="AA1920" s="25" t="str">
        <f t="shared" ca="1" si="273"/>
        <v/>
      </c>
      <c r="AB1920" s="52"/>
    </row>
    <row r="1921" spans="1:28" s="75" customFormat="1" x14ac:dyDescent="0.25">
      <c r="A1921" s="12">
        <v>1915</v>
      </c>
      <c r="B1921" s="26"/>
      <c r="C1921" s="27"/>
      <c r="D1921" s="28"/>
      <c r="E1921" s="29"/>
      <c r="F1921" s="30"/>
      <c r="G1921" s="31"/>
      <c r="H1921" s="31"/>
      <c r="I1921" s="19">
        <f t="shared" si="268"/>
        <v>0</v>
      </c>
      <c r="J1921" s="20">
        <f t="shared" si="274"/>
        <v>0</v>
      </c>
      <c r="K1921" s="30"/>
      <c r="L1921" s="32"/>
      <c r="M1921" s="33"/>
      <c r="N1921" s="55" t="str">
        <f t="shared" si="276"/>
        <v/>
      </c>
      <c r="O1921" s="34"/>
      <c r="P1921" s="35"/>
      <c r="Q1921" s="36"/>
      <c r="R1921" s="37"/>
      <c r="S1921" s="37"/>
      <c r="T1921" s="21">
        <f t="shared" si="269"/>
        <v>0</v>
      </c>
      <c r="U1921" s="22">
        <f t="shared" si="275"/>
        <v>0</v>
      </c>
      <c r="V1921" s="117"/>
      <c r="W1921" s="118"/>
      <c r="X1921" s="23"/>
      <c r="Y1921" s="24" t="e">
        <f t="shared" si="271"/>
        <v>#DIV/0!</v>
      </c>
      <c r="Z1921" s="25" t="str">
        <f t="shared" si="272"/>
        <v/>
      </c>
      <c r="AA1921" s="25" t="str">
        <f t="shared" ca="1" si="273"/>
        <v/>
      </c>
      <c r="AB1921" s="52"/>
    </row>
    <row r="1922" spans="1:28" s="75" customFormat="1" x14ac:dyDescent="0.25">
      <c r="A1922" s="12">
        <v>1916</v>
      </c>
      <c r="B1922" s="26"/>
      <c r="C1922" s="27"/>
      <c r="D1922" s="28"/>
      <c r="E1922" s="29"/>
      <c r="F1922" s="30"/>
      <c r="G1922" s="31"/>
      <c r="H1922" s="31"/>
      <c r="I1922" s="19">
        <f t="shared" si="268"/>
        <v>0</v>
      </c>
      <c r="J1922" s="20">
        <f t="shared" si="274"/>
        <v>0</v>
      </c>
      <c r="K1922" s="30"/>
      <c r="L1922" s="32"/>
      <c r="M1922" s="33"/>
      <c r="N1922" s="55" t="str">
        <f t="shared" si="276"/>
        <v/>
      </c>
      <c r="O1922" s="34"/>
      <c r="P1922" s="35"/>
      <c r="Q1922" s="36"/>
      <c r="R1922" s="37"/>
      <c r="S1922" s="37"/>
      <c r="T1922" s="21">
        <f t="shared" si="269"/>
        <v>0</v>
      </c>
      <c r="U1922" s="22">
        <f t="shared" si="275"/>
        <v>0</v>
      </c>
      <c r="V1922" s="117"/>
      <c r="W1922" s="118"/>
      <c r="X1922" s="23"/>
      <c r="Y1922" s="24" t="e">
        <f t="shared" si="271"/>
        <v>#DIV/0!</v>
      </c>
      <c r="Z1922" s="25" t="str">
        <f t="shared" si="272"/>
        <v/>
      </c>
      <c r="AA1922" s="25" t="str">
        <f t="shared" ca="1" si="273"/>
        <v/>
      </c>
      <c r="AB1922" s="52"/>
    </row>
    <row r="1923" spans="1:28" s="75" customFormat="1" x14ac:dyDescent="0.25">
      <c r="A1923" s="12">
        <v>1917</v>
      </c>
      <c r="B1923" s="26"/>
      <c r="C1923" s="27"/>
      <c r="D1923" s="28"/>
      <c r="E1923" s="29"/>
      <c r="F1923" s="30"/>
      <c r="G1923" s="31"/>
      <c r="H1923" s="31"/>
      <c r="I1923" s="19">
        <f t="shared" si="268"/>
        <v>0</v>
      </c>
      <c r="J1923" s="20">
        <f t="shared" si="274"/>
        <v>0</v>
      </c>
      <c r="K1923" s="30"/>
      <c r="L1923" s="32"/>
      <c r="M1923" s="33"/>
      <c r="N1923" s="55" t="str">
        <f t="shared" si="276"/>
        <v/>
      </c>
      <c r="O1923" s="34"/>
      <c r="P1923" s="35"/>
      <c r="Q1923" s="36"/>
      <c r="R1923" s="37"/>
      <c r="S1923" s="37"/>
      <c r="T1923" s="21">
        <f t="shared" si="269"/>
        <v>0</v>
      </c>
      <c r="U1923" s="22">
        <f t="shared" si="275"/>
        <v>0</v>
      </c>
      <c r="V1923" s="117"/>
      <c r="W1923" s="118"/>
      <c r="X1923" s="23"/>
      <c r="Y1923" s="24" t="e">
        <f t="shared" si="271"/>
        <v>#DIV/0!</v>
      </c>
      <c r="Z1923" s="25" t="str">
        <f t="shared" si="272"/>
        <v/>
      </c>
      <c r="AA1923" s="25" t="str">
        <f t="shared" ca="1" si="273"/>
        <v/>
      </c>
      <c r="AB1923" s="52"/>
    </row>
    <row r="1924" spans="1:28" s="75" customFormat="1" x14ac:dyDescent="0.25">
      <c r="A1924" s="12">
        <v>1918</v>
      </c>
      <c r="B1924" s="26"/>
      <c r="C1924" s="27"/>
      <c r="D1924" s="28"/>
      <c r="E1924" s="29"/>
      <c r="F1924" s="30"/>
      <c r="G1924" s="31"/>
      <c r="H1924" s="31"/>
      <c r="I1924" s="19">
        <f t="shared" si="268"/>
        <v>0</v>
      </c>
      <c r="J1924" s="20">
        <f t="shared" si="274"/>
        <v>0</v>
      </c>
      <c r="K1924" s="30"/>
      <c r="L1924" s="32"/>
      <c r="M1924" s="33"/>
      <c r="N1924" s="55" t="str">
        <f t="shared" si="276"/>
        <v/>
      </c>
      <c r="O1924" s="34"/>
      <c r="P1924" s="35"/>
      <c r="Q1924" s="36"/>
      <c r="R1924" s="37"/>
      <c r="S1924" s="37"/>
      <c r="T1924" s="21">
        <f t="shared" si="269"/>
        <v>0</v>
      </c>
      <c r="U1924" s="22">
        <f t="shared" si="275"/>
        <v>0</v>
      </c>
      <c r="V1924" s="117"/>
      <c r="W1924" s="118"/>
      <c r="X1924" s="23"/>
      <c r="Y1924" s="24" t="e">
        <f t="shared" si="271"/>
        <v>#DIV/0!</v>
      </c>
      <c r="Z1924" s="25" t="str">
        <f t="shared" si="272"/>
        <v/>
      </c>
      <c r="AA1924" s="25" t="str">
        <f t="shared" ca="1" si="273"/>
        <v/>
      </c>
      <c r="AB1924" s="52"/>
    </row>
    <row r="1925" spans="1:28" s="75" customFormat="1" x14ac:dyDescent="0.25">
      <c r="A1925" s="12">
        <v>1919</v>
      </c>
      <c r="B1925" s="26"/>
      <c r="C1925" s="27"/>
      <c r="D1925" s="28"/>
      <c r="E1925" s="29"/>
      <c r="F1925" s="30"/>
      <c r="G1925" s="31"/>
      <c r="H1925" s="31"/>
      <c r="I1925" s="19">
        <f t="shared" si="268"/>
        <v>0</v>
      </c>
      <c r="J1925" s="20">
        <f t="shared" si="274"/>
        <v>0</v>
      </c>
      <c r="K1925" s="30"/>
      <c r="L1925" s="32"/>
      <c r="M1925" s="33"/>
      <c r="N1925" s="55" t="str">
        <f t="shared" si="276"/>
        <v/>
      </c>
      <c r="O1925" s="34"/>
      <c r="P1925" s="35"/>
      <c r="Q1925" s="36"/>
      <c r="R1925" s="37"/>
      <c r="S1925" s="37"/>
      <c r="T1925" s="21">
        <f t="shared" si="269"/>
        <v>0</v>
      </c>
      <c r="U1925" s="22">
        <f t="shared" si="275"/>
        <v>0</v>
      </c>
      <c r="V1925" s="117"/>
      <c r="W1925" s="118"/>
      <c r="X1925" s="23"/>
      <c r="Y1925" s="24" t="e">
        <f t="shared" si="271"/>
        <v>#DIV/0!</v>
      </c>
      <c r="Z1925" s="25" t="str">
        <f t="shared" si="272"/>
        <v/>
      </c>
      <c r="AA1925" s="25" t="str">
        <f t="shared" ca="1" si="273"/>
        <v/>
      </c>
      <c r="AB1925" s="52"/>
    </row>
    <row r="1926" spans="1:28" s="75" customFormat="1" x14ac:dyDescent="0.25">
      <c r="A1926" s="12">
        <v>1920</v>
      </c>
      <c r="B1926" s="26"/>
      <c r="C1926" s="27"/>
      <c r="D1926" s="28"/>
      <c r="E1926" s="29"/>
      <c r="F1926" s="30"/>
      <c r="G1926" s="31"/>
      <c r="H1926" s="31"/>
      <c r="I1926" s="19">
        <f t="shared" ref="I1926:I1968" si="277">IF(U1926=0,0,(G1926-H1926))</f>
        <v>0</v>
      </c>
      <c r="J1926" s="20">
        <f t="shared" si="274"/>
        <v>0</v>
      </c>
      <c r="K1926" s="30"/>
      <c r="L1926" s="32"/>
      <c r="M1926" s="33"/>
      <c r="N1926" s="55" t="str">
        <f t="shared" si="276"/>
        <v/>
      </c>
      <c r="O1926" s="34"/>
      <c r="P1926" s="35"/>
      <c r="Q1926" s="36"/>
      <c r="R1926" s="37"/>
      <c r="S1926" s="37"/>
      <c r="T1926" s="21">
        <f t="shared" ref="T1926:T1968" si="278">R1926-S1926</f>
        <v>0</v>
      </c>
      <c r="U1926" s="22">
        <f t="shared" si="275"/>
        <v>0</v>
      </c>
      <c r="V1926" s="117"/>
      <c r="W1926" s="118"/>
      <c r="X1926" s="23"/>
      <c r="Y1926" s="24" t="e">
        <f t="shared" ref="Y1926:Y1968" si="279">(T1926-I1926)/I1926</f>
        <v>#DIV/0!</v>
      </c>
      <c r="Z1926" s="25" t="str">
        <f t="shared" ref="Z1926:Z1968" si="280">IF(E1926&gt;0,IF((P1926+Q1926)&gt;0,"Descargado","En Transito"),"")</f>
        <v/>
      </c>
      <c r="AA1926" s="25" t="str">
        <f t="shared" ref="AA1926:AA1969" ca="1" si="281">IF(E1926&gt;0,IF(P1926=0,((NOW())-(C1926+D1926)),((P1926+Q1926)-(C1926+D1926))),"")</f>
        <v/>
      </c>
      <c r="AB1926" s="52"/>
    </row>
    <row r="1927" spans="1:28" s="75" customFormat="1" x14ac:dyDescent="0.25">
      <c r="A1927" s="12">
        <v>1921</v>
      </c>
      <c r="B1927" s="26"/>
      <c r="C1927" s="27"/>
      <c r="D1927" s="28"/>
      <c r="E1927" s="29"/>
      <c r="F1927" s="30"/>
      <c r="G1927" s="31"/>
      <c r="H1927" s="31"/>
      <c r="I1927" s="19">
        <f t="shared" si="277"/>
        <v>0</v>
      </c>
      <c r="J1927" s="20">
        <f t="shared" ref="J1927:J1968" si="282">IF(I1927&gt;0,(I1927+J1926),0)</f>
        <v>0</v>
      </c>
      <c r="K1927" s="30"/>
      <c r="L1927" s="32"/>
      <c r="M1927" s="33"/>
      <c r="N1927" s="55" t="str">
        <f t="shared" si="276"/>
        <v/>
      </c>
      <c r="O1927" s="34"/>
      <c r="P1927" s="35"/>
      <c r="Q1927" s="36"/>
      <c r="R1927" s="37"/>
      <c r="S1927" s="37"/>
      <c r="T1927" s="21">
        <f t="shared" si="278"/>
        <v>0</v>
      </c>
      <c r="U1927" s="22">
        <f t="shared" ref="U1927:U1968" si="283">IF(T1927&gt;0,(T1927+U1926),0)</f>
        <v>0</v>
      </c>
      <c r="V1927" s="117"/>
      <c r="W1927" s="118"/>
      <c r="X1927" s="23"/>
      <c r="Y1927" s="24" t="e">
        <f t="shared" si="279"/>
        <v>#DIV/0!</v>
      </c>
      <c r="Z1927" s="25" t="str">
        <f t="shared" si="280"/>
        <v/>
      </c>
      <c r="AA1927" s="25" t="str">
        <f t="shared" ca="1" si="281"/>
        <v/>
      </c>
      <c r="AB1927" s="52"/>
    </row>
    <row r="1928" spans="1:28" s="75" customFormat="1" x14ac:dyDescent="0.25">
      <c r="A1928" s="12">
        <v>1922</v>
      </c>
      <c r="B1928" s="26"/>
      <c r="C1928" s="27"/>
      <c r="D1928" s="28"/>
      <c r="E1928" s="29"/>
      <c r="F1928" s="30"/>
      <c r="G1928" s="31"/>
      <c r="H1928" s="31"/>
      <c r="I1928" s="19">
        <f t="shared" si="277"/>
        <v>0</v>
      </c>
      <c r="J1928" s="20">
        <f t="shared" si="282"/>
        <v>0</v>
      </c>
      <c r="K1928" s="30"/>
      <c r="L1928" s="32"/>
      <c r="M1928" s="33"/>
      <c r="N1928" s="55" t="str">
        <f t="shared" si="276"/>
        <v/>
      </c>
      <c r="O1928" s="34"/>
      <c r="P1928" s="35"/>
      <c r="Q1928" s="36"/>
      <c r="R1928" s="37"/>
      <c r="S1928" s="37"/>
      <c r="T1928" s="21">
        <f t="shared" si="278"/>
        <v>0</v>
      </c>
      <c r="U1928" s="22">
        <f t="shared" si="283"/>
        <v>0</v>
      </c>
      <c r="V1928" s="117"/>
      <c r="W1928" s="118"/>
      <c r="X1928" s="23"/>
      <c r="Y1928" s="24" t="e">
        <f t="shared" si="279"/>
        <v>#DIV/0!</v>
      </c>
      <c r="Z1928" s="25" t="str">
        <f t="shared" si="280"/>
        <v/>
      </c>
      <c r="AA1928" s="25" t="str">
        <f t="shared" ca="1" si="281"/>
        <v/>
      </c>
      <c r="AB1928" s="52"/>
    </row>
    <row r="1929" spans="1:28" s="75" customFormat="1" x14ac:dyDescent="0.25">
      <c r="A1929" s="12">
        <v>1923</v>
      </c>
      <c r="B1929" s="26"/>
      <c r="C1929" s="27"/>
      <c r="D1929" s="28"/>
      <c r="E1929" s="29"/>
      <c r="F1929" s="30"/>
      <c r="G1929" s="31"/>
      <c r="H1929" s="31"/>
      <c r="I1929" s="19">
        <f t="shared" si="277"/>
        <v>0</v>
      </c>
      <c r="J1929" s="20">
        <f t="shared" si="282"/>
        <v>0</v>
      </c>
      <c r="K1929" s="30"/>
      <c r="L1929" s="32"/>
      <c r="M1929" s="33"/>
      <c r="N1929" s="55" t="str">
        <f t="shared" ref="N1929:N1966" si="284">IF(R1929=0,"",IF(K1929="0X50  MM T 2","T_B",IF(K1929="0X50  MM T 1","T_A",IF(K1929="TERMICO 0X50","T_CMAX",IF(K1929="0X50  MM T 4","T_D",IF(K1929="0X50  MM T 3","T_C",IF(K1929="0X12  MM T 1","T_A1",IF(K1929="0X50 MM","CNR",""))))))))</f>
        <v/>
      </c>
      <c r="O1929" s="34"/>
      <c r="P1929" s="35"/>
      <c r="Q1929" s="36"/>
      <c r="R1929" s="37"/>
      <c r="S1929" s="37"/>
      <c r="T1929" s="21">
        <f t="shared" si="278"/>
        <v>0</v>
      </c>
      <c r="U1929" s="22">
        <f t="shared" si="283"/>
        <v>0</v>
      </c>
      <c r="V1929" s="117"/>
      <c r="W1929" s="118"/>
      <c r="X1929" s="23"/>
      <c r="Y1929" s="24" t="e">
        <f t="shared" si="279"/>
        <v>#DIV/0!</v>
      </c>
      <c r="Z1929" s="25" t="str">
        <f t="shared" si="280"/>
        <v/>
      </c>
      <c r="AA1929" s="25" t="str">
        <f t="shared" ca="1" si="281"/>
        <v/>
      </c>
      <c r="AB1929" s="52"/>
    </row>
    <row r="1930" spans="1:28" s="75" customFormat="1" x14ac:dyDescent="0.25">
      <c r="A1930" s="12">
        <v>1924</v>
      </c>
      <c r="B1930" s="26"/>
      <c r="C1930" s="27"/>
      <c r="D1930" s="28"/>
      <c r="E1930" s="29"/>
      <c r="F1930" s="30"/>
      <c r="G1930" s="31"/>
      <c r="H1930" s="31"/>
      <c r="I1930" s="19">
        <f t="shared" si="277"/>
        <v>0</v>
      </c>
      <c r="J1930" s="20">
        <f t="shared" si="282"/>
        <v>0</v>
      </c>
      <c r="K1930" s="30"/>
      <c r="L1930" s="32"/>
      <c r="M1930" s="33"/>
      <c r="N1930" s="55" t="str">
        <f t="shared" si="284"/>
        <v/>
      </c>
      <c r="O1930" s="34"/>
      <c r="P1930" s="35"/>
      <c r="Q1930" s="36"/>
      <c r="R1930" s="37"/>
      <c r="S1930" s="37"/>
      <c r="T1930" s="21">
        <f t="shared" si="278"/>
        <v>0</v>
      </c>
      <c r="U1930" s="22">
        <f t="shared" si="283"/>
        <v>0</v>
      </c>
      <c r="V1930" s="117"/>
      <c r="W1930" s="118"/>
      <c r="X1930" s="23"/>
      <c r="Y1930" s="24" t="e">
        <f t="shared" si="279"/>
        <v>#DIV/0!</v>
      </c>
      <c r="Z1930" s="25" t="str">
        <f t="shared" si="280"/>
        <v/>
      </c>
      <c r="AA1930" s="25" t="str">
        <f t="shared" ca="1" si="281"/>
        <v/>
      </c>
      <c r="AB1930" s="52"/>
    </row>
    <row r="1931" spans="1:28" s="75" customFormat="1" x14ac:dyDescent="0.25">
      <c r="A1931" s="12">
        <v>1925</v>
      </c>
      <c r="B1931" s="26"/>
      <c r="C1931" s="27"/>
      <c r="D1931" s="28"/>
      <c r="E1931" s="29"/>
      <c r="F1931" s="30"/>
      <c r="G1931" s="31"/>
      <c r="H1931" s="31"/>
      <c r="I1931" s="19">
        <f t="shared" si="277"/>
        <v>0</v>
      </c>
      <c r="J1931" s="20">
        <f t="shared" si="282"/>
        <v>0</v>
      </c>
      <c r="K1931" s="30"/>
      <c r="L1931" s="32"/>
      <c r="M1931" s="33"/>
      <c r="N1931" s="55" t="str">
        <f t="shared" si="284"/>
        <v/>
      </c>
      <c r="O1931" s="34"/>
      <c r="P1931" s="35"/>
      <c r="Q1931" s="36"/>
      <c r="R1931" s="37"/>
      <c r="S1931" s="37"/>
      <c r="T1931" s="21">
        <f t="shared" si="278"/>
        <v>0</v>
      </c>
      <c r="U1931" s="22">
        <f t="shared" si="283"/>
        <v>0</v>
      </c>
      <c r="V1931" s="117"/>
      <c r="W1931" s="118"/>
      <c r="X1931" s="23"/>
      <c r="Y1931" s="24" t="e">
        <f t="shared" si="279"/>
        <v>#DIV/0!</v>
      </c>
      <c r="Z1931" s="25" t="str">
        <f t="shared" si="280"/>
        <v/>
      </c>
      <c r="AA1931" s="25" t="str">
        <f t="shared" ca="1" si="281"/>
        <v/>
      </c>
      <c r="AB1931" s="52"/>
    </row>
    <row r="1932" spans="1:28" s="75" customFormat="1" x14ac:dyDescent="0.25">
      <c r="A1932" s="12">
        <v>1926</v>
      </c>
      <c r="B1932" s="26"/>
      <c r="C1932" s="27"/>
      <c r="D1932" s="28"/>
      <c r="E1932" s="29"/>
      <c r="F1932" s="30"/>
      <c r="G1932" s="31"/>
      <c r="H1932" s="31"/>
      <c r="I1932" s="19">
        <f t="shared" si="277"/>
        <v>0</v>
      </c>
      <c r="J1932" s="20">
        <f t="shared" si="282"/>
        <v>0</v>
      </c>
      <c r="K1932" s="30"/>
      <c r="L1932" s="32"/>
      <c r="M1932" s="33"/>
      <c r="N1932" s="55" t="str">
        <f t="shared" si="284"/>
        <v/>
      </c>
      <c r="O1932" s="34"/>
      <c r="P1932" s="35"/>
      <c r="Q1932" s="36"/>
      <c r="R1932" s="37"/>
      <c r="S1932" s="37"/>
      <c r="T1932" s="21">
        <f t="shared" si="278"/>
        <v>0</v>
      </c>
      <c r="U1932" s="22">
        <f t="shared" si="283"/>
        <v>0</v>
      </c>
      <c r="V1932" s="117"/>
      <c r="W1932" s="118"/>
      <c r="X1932" s="23"/>
      <c r="Y1932" s="24" t="e">
        <f t="shared" si="279"/>
        <v>#DIV/0!</v>
      </c>
      <c r="Z1932" s="25" t="str">
        <f t="shared" si="280"/>
        <v/>
      </c>
      <c r="AA1932" s="25" t="str">
        <f t="shared" ca="1" si="281"/>
        <v/>
      </c>
      <c r="AB1932" s="52"/>
    </row>
    <row r="1933" spans="1:28" s="75" customFormat="1" x14ac:dyDescent="0.25">
      <c r="A1933" s="12">
        <v>1927</v>
      </c>
      <c r="B1933" s="26"/>
      <c r="C1933" s="27"/>
      <c r="D1933" s="28"/>
      <c r="E1933" s="29"/>
      <c r="F1933" s="30"/>
      <c r="G1933" s="31"/>
      <c r="H1933" s="31"/>
      <c r="I1933" s="19">
        <f t="shared" si="277"/>
        <v>0</v>
      </c>
      <c r="J1933" s="20">
        <f t="shared" si="282"/>
        <v>0</v>
      </c>
      <c r="K1933" s="30"/>
      <c r="L1933" s="32"/>
      <c r="M1933" s="33"/>
      <c r="N1933" s="55" t="str">
        <f t="shared" si="284"/>
        <v/>
      </c>
      <c r="O1933" s="34"/>
      <c r="P1933" s="35"/>
      <c r="Q1933" s="36"/>
      <c r="R1933" s="37"/>
      <c r="S1933" s="37"/>
      <c r="T1933" s="21">
        <f t="shared" si="278"/>
        <v>0</v>
      </c>
      <c r="U1933" s="22">
        <f t="shared" si="283"/>
        <v>0</v>
      </c>
      <c r="V1933" s="117"/>
      <c r="W1933" s="118"/>
      <c r="X1933" s="23"/>
      <c r="Y1933" s="24" t="e">
        <f t="shared" si="279"/>
        <v>#DIV/0!</v>
      </c>
      <c r="Z1933" s="25" t="str">
        <f t="shared" si="280"/>
        <v/>
      </c>
      <c r="AA1933" s="25" t="str">
        <f t="shared" ca="1" si="281"/>
        <v/>
      </c>
      <c r="AB1933" s="52"/>
    </row>
    <row r="1934" spans="1:28" s="75" customFormat="1" x14ac:dyDescent="0.25">
      <c r="A1934" s="12">
        <v>1928</v>
      </c>
      <c r="B1934" s="26"/>
      <c r="C1934" s="27"/>
      <c r="D1934" s="28"/>
      <c r="E1934" s="29"/>
      <c r="F1934" s="30"/>
      <c r="G1934" s="31"/>
      <c r="H1934" s="31"/>
      <c r="I1934" s="19">
        <f t="shared" si="277"/>
        <v>0</v>
      </c>
      <c r="J1934" s="20">
        <f t="shared" si="282"/>
        <v>0</v>
      </c>
      <c r="K1934" s="30"/>
      <c r="L1934" s="32"/>
      <c r="M1934" s="33"/>
      <c r="N1934" s="55" t="str">
        <f t="shared" si="284"/>
        <v/>
      </c>
      <c r="O1934" s="34"/>
      <c r="P1934" s="35"/>
      <c r="Q1934" s="36"/>
      <c r="R1934" s="37"/>
      <c r="S1934" s="37"/>
      <c r="T1934" s="21">
        <f t="shared" si="278"/>
        <v>0</v>
      </c>
      <c r="U1934" s="22">
        <f t="shared" si="283"/>
        <v>0</v>
      </c>
      <c r="V1934" s="117"/>
      <c r="W1934" s="118"/>
      <c r="X1934" s="23"/>
      <c r="Y1934" s="24" t="e">
        <f t="shared" si="279"/>
        <v>#DIV/0!</v>
      </c>
      <c r="Z1934" s="25" t="str">
        <f t="shared" si="280"/>
        <v/>
      </c>
      <c r="AA1934" s="25" t="str">
        <f t="shared" ca="1" si="281"/>
        <v/>
      </c>
      <c r="AB1934" s="52"/>
    </row>
    <row r="1935" spans="1:28" s="75" customFormat="1" x14ac:dyDescent="0.25">
      <c r="A1935" s="12">
        <v>1929</v>
      </c>
      <c r="B1935" s="26"/>
      <c r="C1935" s="27"/>
      <c r="D1935" s="28"/>
      <c r="E1935" s="29"/>
      <c r="F1935" s="30"/>
      <c r="G1935" s="31"/>
      <c r="H1935" s="31"/>
      <c r="I1935" s="19">
        <f t="shared" si="277"/>
        <v>0</v>
      </c>
      <c r="J1935" s="20">
        <f t="shared" si="282"/>
        <v>0</v>
      </c>
      <c r="K1935" s="30"/>
      <c r="L1935" s="32"/>
      <c r="M1935" s="33"/>
      <c r="N1935" s="55" t="str">
        <f t="shared" si="284"/>
        <v/>
      </c>
      <c r="O1935" s="34"/>
      <c r="P1935" s="35"/>
      <c r="Q1935" s="36"/>
      <c r="R1935" s="37"/>
      <c r="S1935" s="37"/>
      <c r="T1935" s="21">
        <f t="shared" si="278"/>
        <v>0</v>
      </c>
      <c r="U1935" s="22">
        <f t="shared" si="283"/>
        <v>0</v>
      </c>
      <c r="V1935" s="117"/>
      <c r="W1935" s="118"/>
      <c r="X1935" s="23"/>
      <c r="Y1935" s="24" t="e">
        <f t="shared" si="279"/>
        <v>#DIV/0!</v>
      </c>
      <c r="Z1935" s="25" t="str">
        <f t="shared" si="280"/>
        <v/>
      </c>
      <c r="AA1935" s="25" t="str">
        <f t="shared" ca="1" si="281"/>
        <v/>
      </c>
      <c r="AB1935" s="52"/>
    </row>
    <row r="1936" spans="1:28" s="75" customFormat="1" x14ac:dyDescent="0.25">
      <c r="A1936" s="12">
        <v>1930</v>
      </c>
      <c r="B1936" s="26"/>
      <c r="C1936" s="27"/>
      <c r="D1936" s="28"/>
      <c r="E1936" s="29"/>
      <c r="F1936" s="30"/>
      <c r="G1936" s="31"/>
      <c r="H1936" s="31"/>
      <c r="I1936" s="19">
        <f t="shared" si="277"/>
        <v>0</v>
      </c>
      <c r="J1936" s="20">
        <f t="shared" si="282"/>
        <v>0</v>
      </c>
      <c r="K1936" s="30"/>
      <c r="L1936" s="32"/>
      <c r="M1936" s="33"/>
      <c r="N1936" s="55" t="str">
        <f t="shared" si="284"/>
        <v/>
      </c>
      <c r="O1936" s="34"/>
      <c r="P1936" s="35"/>
      <c r="Q1936" s="36"/>
      <c r="R1936" s="37"/>
      <c r="S1936" s="37"/>
      <c r="T1936" s="21">
        <f t="shared" si="278"/>
        <v>0</v>
      </c>
      <c r="U1936" s="22">
        <f t="shared" si="283"/>
        <v>0</v>
      </c>
      <c r="V1936" s="117"/>
      <c r="W1936" s="118"/>
      <c r="X1936" s="23"/>
      <c r="Y1936" s="24" t="e">
        <f t="shared" si="279"/>
        <v>#DIV/0!</v>
      </c>
      <c r="Z1936" s="25" t="str">
        <f t="shared" si="280"/>
        <v/>
      </c>
      <c r="AA1936" s="25" t="str">
        <f t="shared" ca="1" si="281"/>
        <v/>
      </c>
      <c r="AB1936" s="52"/>
    </row>
    <row r="1937" spans="1:28" s="75" customFormat="1" x14ac:dyDescent="0.25">
      <c r="A1937" s="12">
        <v>1931</v>
      </c>
      <c r="B1937" s="26"/>
      <c r="C1937" s="27"/>
      <c r="D1937" s="28"/>
      <c r="E1937" s="29"/>
      <c r="F1937" s="30"/>
      <c r="G1937" s="31"/>
      <c r="H1937" s="31"/>
      <c r="I1937" s="19">
        <f t="shared" si="277"/>
        <v>0</v>
      </c>
      <c r="J1937" s="20">
        <f t="shared" si="282"/>
        <v>0</v>
      </c>
      <c r="K1937" s="30"/>
      <c r="L1937" s="32"/>
      <c r="M1937" s="33"/>
      <c r="N1937" s="55" t="str">
        <f t="shared" si="284"/>
        <v/>
      </c>
      <c r="O1937" s="34"/>
      <c r="P1937" s="35"/>
      <c r="Q1937" s="36"/>
      <c r="R1937" s="37"/>
      <c r="S1937" s="37"/>
      <c r="T1937" s="21">
        <f t="shared" si="278"/>
        <v>0</v>
      </c>
      <c r="U1937" s="22">
        <f t="shared" si="283"/>
        <v>0</v>
      </c>
      <c r="V1937" s="117"/>
      <c r="W1937" s="118"/>
      <c r="X1937" s="23"/>
      <c r="Y1937" s="24" t="e">
        <f t="shared" si="279"/>
        <v>#DIV/0!</v>
      </c>
      <c r="Z1937" s="25" t="str">
        <f t="shared" si="280"/>
        <v/>
      </c>
      <c r="AA1937" s="25" t="str">
        <f t="shared" ca="1" si="281"/>
        <v/>
      </c>
      <c r="AB1937" s="52"/>
    </row>
    <row r="1938" spans="1:28" s="75" customFormat="1" x14ac:dyDescent="0.25">
      <c r="A1938" s="12">
        <v>1932</v>
      </c>
      <c r="B1938" s="26"/>
      <c r="C1938" s="27"/>
      <c r="D1938" s="28"/>
      <c r="E1938" s="29"/>
      <c r="F1938" s="30"/>
      <c r="G1938" s="31"/>
      <c r="H1938" s="31"/>
      <c r="I1938" s="19">
        <f t="shared" si="277"/>
        <v>0</v>
      </c>
      <c r="J1938" s="20">
        <f t="shared" si="282"/>
        <v>0</v>
      </c>
      <c r="K1938" s="30"/>
      <c r="L1938" s="32"/>
      <c r="M1938" s="33"/>
      <c r="N1938" s="55" t="str">
        <f t="shared" si="284"/>
        <v/>
      </c>
      <c r="O1938" s="34"/>
      <c r="P1938" s="35"/>
      <c r="Q1938" s="36"/>
      <c r="R1938" s="37"/>
      <c r="S1938" s="37"/>
      <c r="T1938" s="21">
        <f t="shared" si="278"/>
        <v>0</v>
      </c>
      <c r="U1938" s="22">
        <f t="shared" si="283"/>
        <v>0</v>
      </c>
      <c r="V1938" s="117"/>
      <c r="W1938" s="118"/>
      <c r="X1938" s="23"/>
      <c r="Y1938" s="24" t="e">
        <f t="shared" si="279"/>
        <v>#DIV/0!</v>
      </c>
      <c r="Z1938" s="25" t="str">
        <f t="shared" si="280"/>
        <v/>
      </c>
      <c r="AA1938" s="25" t="str">
        <f t="shared" ca="1" si="281"/>
        <v/>
      </c>
      <c r="AB1938" s="52"/>
    </row>
    <row r="1939" spans="1:28" s="75" customFormat="1" x14ac:dyDescent="0.25">
      <c r="A1939" s="12">
        <v>1933</v>
      </c>
      <c r="B1939" s="26"/>
      <c r="C1939" s="27"/>
      <c r="D1939" s="28"/>
      <c r="E1939" s="29"/>
      <c r="F1939" s="30"/>
      <c r="G1939" s="31"/>
      <c r="H1939" s="31"/>
      <c r="I1939" s="19">
        <f t="shared" si="277"/>
        <v>0</v>
      </c>
      <c r="J1939" s="20">
        <f t="shared" si="282"/>
        <v>0</v>
      </c>
      <c r="K1939" s="30"/>
      <c r="L1939" s="32"/>
      <c r="M1939" s="33"/>
      <c r="N1939" s="55" t="str">
        <f t="shared" si="284"/>
        <v/>
      </c>
      <c r="O1939" s="34"/>
      <c r="P1939" s="35"/>
      <c r="Q1939" s="36"/>
      <c r="R1939" s="37"/>
      <c r="S1939" s="37"/>
      <c r="T1939" s="21">
        <f t="shared" si="278"/>
        <v>0</v>
      </c>
      <c r="U1939" s="22">
        <f t="shared" si="283"/>
        <v>0</v>
      </c>
      <c r="V1939" s="117"/>
      <c r="W1939" s="118"/>
      <c r="X1939" s="23"/>
      <c r="Y1939" s="24" t="e">
        <f t="shared" si="279"/>
        <v>#DIV/0!</v>
      </c>
      <c r="Z1939" s="25" t="str">
        <f t="shared" si="280"/>
        <v/>
      </c>
      <c r="AA1939" s="25" t="str">
        <f t="shared" ca="1" si="281"/>
        <v/>
      </c>
      <c r="AB1939" s="52"/>
    </row>
    <row r="1940" spans="1:28" s="75" customFormat="1" x14ac:dyDescent="0.25">
      <c r="A1940" s="12">
        <v>1934</v>
      </c>
      <c r="B1940" s="26"/>
      <c r="C1940" s="27"/>
      <c r="D1940" s="28"/>
      <c r="E1940" s="29"/>
      <c r="F1940" s="30"/>
      <c r="G1940" s="31"/>
      <c r="H1940" s="31"/>
      <c r="I1940" s="19">
        <f t="shared" si="277"/>
        <v>0</v>
      </c>
      <c r="J1940" s="20">
        <f t="shared" si="282"/>
        <v>0</v>
      </c>
      <c r="K1940" s="30"/>
      <c r="L1940" s="32"/>
      <c r="M1940" s="33"/>
      <c r="N1940" s="55" t="str">
        <f t="shared" si="284"/>
        <v/>
      </c>
      <c r="O1940" s="34"/>
      <c r="P1940" s="35"/>
      <c r="Q1940" s="36"/>
      <c r="R1940" s="37"/>
      <c r="S1940" s="37"/>
      <c r="T1940" s="21">
        <f t="shared" si="278"/>
        <v>0</v>
      </c>
      <c r="U1940" s="22">
        <f t="shared" si="283"/>
        <v>0</v>
      </c>
      <c r="V1940" s="117"/>
      <c r="W1940" s="118"/>
      <c r="X1940" s="23"/>
      <c r="Y1940" s="24" t="e">
        <f t="shared" si="279"/>
        <v>#DIV/0!</v>
      </c>
      <c r="Z1940" s="25" t="str">
        <f t="shared" si="280"/>
        <v/>
      </c>
      <c r="AA1940" s="25" t="str">
        <f t="shared" ca="1" si="281"/>
        <v/>
      </c>
      <c r="AB1940" s="52"/>
    </row>
    <row r="1941" spans="1:28" s="75" customFormat="1" x14ac:dyDescent="0.25">
      <c r="A1941" s="12">
        <v>1935</v>
      </c>
      <c r="B1941" s="26"/>
      <c r="C1941" s="27"/>
      <c r="D1941" s="28"/>
      <c r="E1941" s="29"/>
      <c r="F1941" s="30"/>
      <c r="G1941" s="31"/>
      <c r="H1941" s="31"/>
      <c r="I1941" s="19">
        <f t="shared" si="277"/>
        <v>0</v>
      </c>
      <c r="J1941" s="20">
        <f t="shared" si="282"/>
        <v>0</v>
      </c>
      <c r="K1941" s="30"/>
      <c r="L1941" s="32"/>
      <c r="M1941" s="33"/>
      <c r="N1941" s="55" t="str">
        <f t="shared" si="284"/>
        <v/>
      </c>
      <c r="O1941" s="34"/>
      <c r="P1941" s="35"/>
      <c r="Q1941" s="36"/>
      <c r="R1941" s="37"/>
      <c r="S1941" s="37"/>
      <c r="T1941" s="21">
        <f t="shared" si="278"/>
        <v>0</v>
      </c>
      <c r="U1941" s="22">
        <f t="shared" si="283"/>
        <v>0</v>
      </c>
      <c r="V1941" s="117"/>
      <c r="W1941" s="118"/>
      <c r="X1941" s="23"/>
      <c r="Y1941" s="24" t="e">
        <f t="shared" si="279"/>
        <v>#DIV/0!</v>
      </c>
      <c r="Z1941" s="25" t="str">
        <f t="shared" si="280"/>
        <v/>
      </c>
      <c r="AA1941" s="25" t="str">
        <f t="shared" ca="1" si="281"/>
        <v/>
      </c>
      <c r="AB1941" s="52"/>
    </row>
    <row r="1942" spans="1:28" s="75" customFormat="1" x14ac:dyDescent="0.25">
      <c r="A1942" s="12">
        <v>1936</v>
      </c>
      <c r="B1942" s="26"/>
      <c r="C1942" s="27"/>
      <c r="D1942" s="28"/>
      <c r="E1942" s="29"/>
      <c r="F1942" s="30"/>
      <c r="G1942" s="31"/>
      <c r="H1942" s="31"/>
      <c r="I1942" s="19">
        <f t="shared" si="277"/>
        <v>0</v>
      </c>
      <c r="J1942" s="20">
        <f t="shared" si="282"/>
        <v>0</v>
      </c>
      <c r="K1942" s="30"/>
      <c r="L1942" s="32"/>
      <c r="M1942" s="33"/>
      <c r="N1942" s="55" t="str">
        <f t="shared" si="284"/>
        <v/>
      </c>
      <c r="O1942" s="34"/>
      <c r="P1942" s="35"/>
      <c r="Q1942" s="36"/>
      <c r="R1942" s="37"/>
      <c r="S1942" s="37"/>
      <c r="T1942" s="21">
        <f t="shared" si="278"/>
        <v>0</v>
      </c>
      <c r="U1942" s="22">
        <f t="shared" si="283"/>
        <v>0</v>
      </c>
      <c r="V1942" s="117"/>
      <c r="W1942" s="118"/>
      <c r="X1942" s="23"/>
      <c r="Y1942" s="24" t="e">
        <f t="shared" si="279"/>
        <v>#DIV/0!</v>
      </c>
      <c r="Z1942" s="25" t="str">
        <f t="shared" si="280"/>
        <v/>
      </c>
      <c r="AA1942" s="25" t="str">
        <f t="shared" ca="1" si="281"/>
        <v/>
      </c>
      <c r="AB1942" s="52"/>
    </row>
    <row r="1943" spans="1:28" s="75" customFormat="1" x14ac:dyDescent="0.25">
      <c r="A1943" s="12">
        <v>1937</v>
      </c>
      <c r="B1943" s="26"/>
      <c r="C1943" s="27"/>
      <c r="D1943" s="28"/>
      <c r="E1943" s="29"/>
      <c r="F1943" s="30"/>
      <c r="G1943" s="31"/>
      <c r="H1943" s="31"/>
      <c r="I1943" s="19">
        <f t="shared" si="277"/>
        <v>0</v>
      </c>
      <c r="J1943" s="20">
        <f t="shared" si="282"/>
        <v>0</v>
      </c>
      <c r="K1943" s="30"/>
      <c r="L1943" s="32"/>
      <c r="M1943" s="33"/>
      <c r="N1943" s="55" t="str">
        <f t="shared" si="284"/>
        <v/>
      </c>
      <c r="O1943" s="34"/>
      <c r="P1943" s="35"/>
      <c r="Q1943" s="36"/>
      <c r="R1943" s="37"/>
      <c r="S1943" s="37"/>
      <c r="T1943" s="21">
        <f t="shared" si="278"/>
        <v>0</v>
      </c>
      <c r="U1943" s="22">
        <f t="shared" si="283"/>
        <v>0</v>
      </c>
      <c r="V1943" s="117"/>
      <c r="W1943" s="118"/>
      <c r="X1943" s="23"/>
      <c r="Y1943" s="24" t="e">
        <f t="shared" si="279"/>
        <v>#DIV/0!</v>
      </c>
      <c r="Z1943" s="25" t="str">
        <f t="shared" si="280"/>
        <v/>
      </c>
      <c r="AA1943" s="25" t="str">
        <f t="shared" ca="1" si="281"/>
        <v/>
      </c>
      <c r="AB1943" s="52"/>
    </row>
    <row r="1944" spans="1:28" s="75" customFormat="1" x14ac:dyDescent="0.25">
      <c r="A1944" s="12">
        <v>1938</v>
      </c>
      <c r="B1944" s="26"/>
      <c r="C1944" s="27"/>
      <c r="D1944" s="28"/>
      <c r="E1944" s="29"/>
      <c r="F1944" s="30"/>
      <c r="G1944" s="31"/>
      <c r="H1944" s="31"/>
      <c r="I1944" s="19">
        <f t="shared" si="277"/>
        <v>0</v>
      </c>
      <c r="J1944" s="20">
        <f t="shared" si="282"/>
        <v>0</v>
      </c>
      <c r="K1944" s="30"/>
      <c r="L1944" s="32"/>
      <c r="M1944" s="33"/>
      <c r="N1944" s="55" t="str">
        <f t="shared" si="284"/>
        <v/>
      </c>
      <c r="O1944" s="34"/>
      <c r="P1944" s="35"/>
      <c r="Q1944" s="36"/>
      <c r="R1944" s="37"/>
      <c r="S1944" s="37"/>
      <c r="T1944" s="21">
        <f t="shared" si="278"/>
        <v>0</v>
      </c>
      <c r="U1944" s="22">
        <f t="shared" si="283"/>
        <v>0</v>
      </c>
      <c r="V1944" s="117"/>
      <c r="W1944" s="118"/>
      <c r="X1944" s="23"/>
      <c r="Y1944" s="24" t="e">
        <f t="shared" si="279"/>
        <v>#DIV/0!</v>
      </c>
      <c r="Z1944" s="25" t="str">
        <f t="shared" si="280"/>
        <v/>
      </c>
      <c r="AA1944" s="25" t="str">
        <f t="shared" ca="1" si="281"/>
        <v/>
      </c>
      <c r="AB1944" s="52"/>
    </row>
    <row r="1945" spans="1:28" s="75" customFormat="1" x14ac:dyDescent="0.25">
      <c r="A1945" s="12">
        <v>1939</v>
      </c>
      <c r="B1945" s="26"/>
      <c r="C1945" s="27"/>
      <c r="D1945" s="28"/>
      <c r="E1945" s="29"/>
      <c r="F1945" s="30"/>
      <c r="G1945" s="31"/>
      <c r="H1945" s="31"/>
      <c r="I1945" s="19">
        <f t="shared" si="277"/>
        <v>0</v>
      </c>
      <c r="J1945" s="20">
        <f t="shared" si="282"/>
        <v>0</v>
      </c>
      <c r="K1945" s="30"/>
      <c r="L1945" s="32"/>
      <c r="M1945" s="33"/>
      <c r="N1945" s="55" t="str">
        <f t="shared" si="284"/>
        <v/>
      </c>
      <c r="O1945" s="34"/>
      <c r="P1945" s="35"/>
      <c r="Q1945" s="36"/>
      <c r="R1945" s="37"/>
      <c r="S1945" s="37"/>
      <c r="T1945" s="21">
        <f t="shared" si="278"/>
        <v>0</v>
      </c>
      <c r="U1945" s="22">
        <f t="shared" si="283"/>
        <v>0</v>
      </c>
      <c r="V1945" s="117"/>
      <c r="W1945" s="118"/>
      <c r="X1945" s="23"/>
      <c r="Y1945" s="24" t="e">
        <f t="shared" si="279"/>
        <v>#DIV/0!</v>
      </c>
      <c r="Z1945" s="25" t="str">
        <f t="shared" si="280"/>
        <v/>
      </c>
      <c r="AA1945" s="25" t="str">
        <f t="shared" ca="1" si="281"/>
        <v/>
      </c>
      <c r="AB1945" s="52"/>
    </row>
    <row r="1946" spans="1:28" s="75" customFormat="1" x14ac:dyDescent="0.25">
      <c r="A1946" s="12">
        <v>1940</v>
      </c>
      <c r="B1946" s="26"/>
      <c r="C1946" s="27"/>
      <c r="D1946" s="28"/>
      <c r="E1946" s="29"/>
      <c r="F1946" s="30"/>
      <c r="G1946" s="31"/>
      <c r="H1946" s="31"/>
      <c r="I1946" s="19">
        <f t="shared" si="277"/>
        <v>0</v>
      </c>
      <c r="J1946" s="20">
        <f t="shared" si="282"/>
        <v>0</v>
      </c>
      <c r="K1946" s="30"/>
      <c r="L1946" s="32"/>
      <c r="M1946" s="33"/>
      <c r="N1946" s="55" t="str">
        <f t="shared" si="284"/>
        <v/>
      </c>
      <c r="O1946" s="34"/>
      <c r="P1946" s="35"/>
      <c r="Q1946" s="36"/>
      <c r="R1946" s="37"/>
      <c r="S1946" s="37"/>
      <c r="T1946" s="21">
        <f t="shared" si="278"/>
        <v>0</v>
      </c>
      <c r="U1946" s="22">
        <f t="shared" si="283"/>
        <v>0</v>
      </c>
      <c r="V1946" s="117"/>
      <c r="W1946" s="118"/>
      <c r="X1946" s="23"/>
      <c r="Y1946" s="24" t="e">
        <f t="shared" si="279"/>
        <v>#DIV/0!</v>
      </c>
      <c r="Z1946" s="25" t="str">
        <f t="shared" si="280"/>
        <v/>
      </c>
      <c r="AA1946" s="25" t="str">
        <f t="shared" ca="1" si="281"/>
        <v/>
      </c>
      <c r="AB1946" s="52"/>
    </row>
    <row r="1947" spans="1:28" s="75" customFormat="1" x14ac:dyDescent="0.25">
      <c r="A1947" s="12">
        <v>1941</v>
      </c>
      <c r="B1947" s="26"/>
      <c r="C1947" s="27"/>
      <c r="D1947" s="28"/>
      <c r="E1947" s="29"/>
      <c r="F1947" s="30"/>
      <c r="G1947" s="31"/>
      <c r="H1947" s="31"/>
      <c r="I1947" s="19">
        <f t="shared" si="277"/>
        <v>0</v>
      </c>
      <c r="J1947" s="20">
        <f t="shared" si="282"/>
        <v>0</v>
      </c>
      <c r="K1947" s="30"/>
      <c r="L1947" s="32"/>
      <c r="M1947" s="33"/>
      <c r="N1947" s="55" t="str">
        <f t="shared" si="284"/>
        <v/>
      </c>
      <c r="O1947" s="34"/>
      <c r="P1947" s="35"/>
      <c r="Q1947" s="36"/>
      <c r="R1947" s="37"/>
      <c r="S1947" s="37"/>
      <c r="T1947" s="21">
        <f t="shared" si="278"/>
        <v>0</v>
      </c>
      <c r="U1947" s="22">
        <f t="shared" si="283"/>
        <v>0</v>
      </c>
      <c r="V1947" s="117"/>
      <c r="W1947" s="118"/>
      <c r="X1947" s="23"/>
      <c r="Y1947" s="24" t="e">
        <f t="shared" si="279"/>
        <v>#DIV/0!</v>
      </c>
      <c r="Z1947" s="25" t="str">
        <f t="shared" si="280"/>
        <v/>
      </c>
      <c r="AA1947" s="25" t="str">
        <f t="shared" ca="1" si="281"/>
        <v/>
      </c>
      <c r="AB1947" s="52"/>
    </row>
    <row r="1948" spans="1:28" s="75" customFormat="1" x14ac:dyDescent="0.25">
      <c r="A1948" s="12">
        <v>1942</v>
      </c>
      <c r="B1948" s="26"/>
      <c r="C1948" s="27"/>
      <c r="D1948" s="28"/>
      <c r="E1948" s="29"/>
      <c r="F1948" s="30"/>
      <c r="G1948" s="31"/>
      <c r="H1948" s="31"/>
      <c r="I1948" s="19">
        <f t="shared" si="277"/>
        <v>0</v>
      </c>
      <c r="J1948" s="20">
        <f t="shared" si="282"/>
        <v>0</v>
      </c>
      <c r="K1948" s="30"/>
      <c r="L1948" s="32"/>
      <c r="M1948" s="33"/>
      <c r="N1948" s="55" t="str">
        <f t="shared" si="284"/>
        <v/>
      </c>
      <c r="O1948" s="34"/>
      <c r="P1948" s="35"/>
      <c r="Q1948" s="36"/>
      <c r="R1948" s="37"/>
      <c r="S1948" s="37"/>
      <c r="T1948" s="21">
        <f t="shared" si="278"/>
        <v>0</v>
      </c>
      <c r="U1948" s="22">
        <f t="shared" si="283"/>
        <v>0</v>
      </c>
      <c r="V1948" s="117"/>
      <c r="W1948" s="118"/>
      <c r="X1948" s="23"/>
      <c r="Y1948" s="24" t="e">
        <f t="shared" si="279"/>
        <v>#DIV/0!</v>
      </c>
      <c r="Z1948" s="25" t="str">
        <f t="shared" si="280"/>
        <v/>
      </c>
      <c r="AA1948" s="25" t="str">
        <f t="shared" ca="1" si="281"/>
        <v/>
      </c>
      <c r="AB1948" s="52"/>
    </row>
    <row r="1949" spans="1:28" s="75" customFormat="1" x14ac:dyDescent="0.25">
      <c r="A1949" s="12">
        <v>1943</v>
      </c>
      <c r="B1949" s="26"/>
      <c r="C1949" s="27"/>
      <c r="D1949" s="28"/>
      <c r="E1949" s="29"/>
      <c r="F1949" s="30"/>
      <c r="G1949" s="31"/>
      <c r="H1949" s="31"/>
      <c r="I1949" s="19">
        <f t="shared" si="277"/>
        <v>0</v>
      </c>
      <c r="J1949" s="20">
        <f t="shared" si="282"/>
        <v>0</v>
      </c>
      <c r="K1949" s="30"/>
      <c r="L1949" s="32"/>
      <c r="M1949" s="33"/>
      <c r="N1949" s="55" t="str">
        <f t="shared" si="284"/>
        <v/>
      </c>
      <c r="O1949" s="34"/>
      <c r="P1949" s="35"/>
      <c r="Q1949" s="36"/>
      <c r="R1949" s="37"/>
      <c r="S1949" s="37"/>
      <c r="T1949" s="21">
        <f t="shared" si="278"/>
        <v>0</v>
      </c>
      <c r="U1949" s="22">
        <f t="shared" si="283"/>
        <v>0</v>
      </c>
      <c r="V1949" s="117"/>
      <c r="W1949" s="118"/>
      <c r="X1949" s="23"/>
      <c r="Y1949" s="24" t="e">
        <f t="shared" si="279"/>
        <v>#DIV/0!</v>
      </c>
      <c r="Z1949" s="25" t="str">
        <f t="shared" si="280"/>
        <v/>
      </c>
      <c r="AA1949" s="25" t="str">
        <f t="shared" ca="1" si="281"/>
        <v/>
      </c>
      <c r="AB1949" s="52"/>
    </row>
    <row r="1950" spans="1:28" s="75" customFormat="1" x14ac:dyDescent="0.25">
      <c r="A1950" s="12">
        <v>1944</v>
      </c>
      <c r="B1950" s="26"/>
      <c r="C1950" s="27"/>
      <c r="D1950" s="28"/>
      <c r="E1950" s="29"/>
      <c r="F1950" s="30"/>
      <c r="G1950" s="31"/>
      <c r="H1950" s="31"/>
      <c r="I1950" s="19">
        <f t="shared" si="277"/>
        <v>0</v>
      </c>
      <c r="J1950" s="20">
        <f t="shared" si="282"/>
        <v>0</v>
      </c>
      <c r="K1950" s="30"/>
      <c r="L1950" s="32"/>
      <c r="M1950" s="33"/>
      <c r="N1950" s="55" t="str">
        <f t="shared" si="284"/>
        <v/>
      </c>
      <c r="O1950" s="34"/>
      <c r="P1950" s="35"/>
      <c r="Q1950" s="36"/>
      <c r="R1950" s="37"/>
      <c r="S1950" s="37"/>
      <c r="T1950" s="21">
        <f t="shared" si="278"/>
        <v>0</v>
      </c>
      <c r="U1950" s="22">
        <f t="shared" si="283"/>
        <v>0</v>
      </c>
      <c r="V1950" s="117"/>
      <c r="W1950" s="118"/>
      <c r="X1950" s="23"/>
      <c r="Y1950" s="24" t="e">
        <f t="shared" si="279"/>
        <v>#DIV/0!</v>
      </c>
      <c r="Z1950" s="25" t="str">
        <f t="shared" si="280"/>
        <v/>
      </c>
      <c r="AA1950" s="25" t="str">
        <f t="shared" ca="1" si="281"/>
        <v/>
      </c>
      <c r="AB1950" s="52"/>
    </row>
    <row r="1951" spans="1:28" s="75" customFormat="1" x14ac:dyDescent="0.25">
      <c r="A1951" s="12">
        <v>1945</v>
      </c>
      <c r="B1951" s="26"/>
      <c r="C1951" s="27"/>
      <c r="D1951" s="28"/>
      <c r="E1951" s="29"/>
      <c r="F1951" s="30"/>
      <c r="G1951" s="31"/>
      <c r="H1951" s="31"/>
      <c r="I1951" s="19">
        <f t="shared" si="277"/>
        <v>0</v>
      </c>
      <c r="J1951" s="20">
        <f t="shared" si="282"/>
        <v>0</v>
      </c>
      <c r="K1951" s="30"/>
      <c r="L1951" s="32"/>
      <c r="M1951" s="33"/>
      <c r="N1951" s="55" t="str">
        <f t="shared" si="284"/>
        <v/>
      </c>
      <c r="O1951" s="34"/>
      <c r="P1951" s="35"/>
      <c r="Q1951" s="36"/>
      <c r="R1951" s="37"/>
      <c r="S1951" s="37"/>
      <c r="T1951" s="21">
        <f t="shared" si="278"/>
        <v>0</v>
      </c>
      <c r="U1951" s="22">
        <f t="shared" si="283"/>
        <v>0</v>
      </c>
      <c r="V1951" s="117"/>
      <c r="W1951" s="118"/>
      <c r="X1951" s="23"/>
      <c r="Y1951" s="24" t="e">
        <f t="shared" si="279"/>
        <v>#DIV/0!</v>
      </c>
      <c r="Z1951" s="25" t="str">
        <f t="shared" si="280"/>
        <v/>
      </c>
      <c r="AA1951" s="25" t="str">
        <f t="shared" ca="1" si="281"/>
        <v/>
      </c>
      <c r="AB1951" s="52"/>
    </row>
    <row r="1952" spans="1:28" s="75" customFormat="1" x14ac:dyDescent="0.25">
      <c r="A1952" s="12">
        <v>1946</v>
      </c>
      <c r="B1952" s="26"/>
      <c r="C1952" s="27"/>
      <c r="D1952" s="28"/>
      <c r="E1952" s="29"/>
      <c r="F1952" s="30"/>
      <c r="G1952" s="31"/>
      <c r="H1952" s="31"/>
      <c r="I1952" s="19">
        <f t="shared" si="277"/>
        <v>0</v>
      </c>
      <c r="J1952" s="20">
        <f t="shared" si="282"/>
        <v>0</v>
      </c>
      <c r="K1952" s="30"/>
      <c r="L1952" s="32"/>
      <c r="M1952" s="33"/>
      <c r="N1952" s="55" t="str">
        <f t="shared" si="284"/>
        <v/>
      </c>
      <c r="O1952" s="34"/>
      <c r="P1952" s="35"/>
      <c r="Q1952" s="36"/>
      <c r="R1952" s="37"/>
      <c r="S1952" s="37"/>
      <c r="T1952" s="21">
        <f t="shared" si="278"/>
        <v>0</v>
      </c>
      <c r="U1952" s="22">
        <f t="shared" si="283"/>
        <v>0</v>
      </c>
      <c r="V1952" s="117"/>
      <c r="W1952" s="118"/>
      <c r="X1952" s="23"/>
      <c r="Y1952" s="24" t="e">
        <f t="shared" si="279"/>
        <v>#DIV/0!</v>
      </c>
      <c r="Z1952" s="25" t="str">
        <f t="shared" si="280"/>
        <v/>
      </c>
      <c r="AA1952" s="25" t="str">
        <f t="shared" ca="1" si="281"/>
        <v/>
      </c>
      <c r="AB1952" s="52"/>
    </row>
    <row r="1953" spans="1:28" s="75" customFormat="1" x14ac:dyDescent="0.25">
      <c r="A1953" s="12">
        <v>1947</v>
      </c>
      <c r="B1953" s="26"/>
      <c r="C1953" s="27"/>
      <c r="D1953" s="28"/>
      <c r="E1953" s="29"/>
      <c r="F1953" s="30"/>
      <c r="G1953" s="31"/>
      <c r="H1953" s="31"/>
      <c r="I1953" s="19">
        <f t="shared" si="277"/>
        <v>0</v>
      </c>
      <c r="J1953" s="20">
        <f t="shared" si="282"/>
        <v>0</v>
      </c>
      <c r="K1953" s="30"/>
      <c r="L1953" s="32"/>
      <c r="M1953" s="33"/>
      <c r="N1953" s="55" t="str">
        <f t="shared" si="284"/>
        <v/>
      </c>
      <c r="O1953" s="34"/>
      <c r="P1953" s="35"/>
      <c r="Q1953" s="36"/>
      <c r="R1953" s="37"/>
      <c r="S1953" s="37"/>
      <c r="T1953" s="21">
        <f t="shared" si="278"/>
        <v>0</v>
      </c>
      <c r="U1953" s="22">
        <f t="shared" si="283"/>
        <v>0</v>
      </c>
      <c r="V1953" s="117"/>
      <c r="W1953" s="118"/>
      <c r="X1953" s="23"/>
      <c r="Y1953" s="24" t="e">
        <f t="shared" si="279"/>
        <v>#DIV/0!</v>
      </c>
      <c r="Z1953" s="25" t="str">
        <f t="shared" si="280"/>
        <v/>
      </c>
      <c r="AA1953" s="25" t="str">
        <f t="shared" ca="1" si="281"/>
        <v/>
      </c>
      <c r="AB1953" s="52"/>
    </row>
    <row r="1954" spans="1:28" s="75" customFormat="1" x14ac:dyDescent="0.25">
      <c r="A1954" s="12">
        <v>1948</v>
      </c>
      <c r="B1954" s="26"/>
      <c r="C1954" s="27"/>
      <c r="D1954" s="28"/>
      <c r="E1954" s="29"/>
      <c r="F1954" s="30"/>
      <c r="G1954" s="31"/>
      <c r="H1954" s="31"/>
      <c r="I1954" s="19">
        <f t="shared" si="277"/>
        <v>0</v>
      </c>
      <c r="J1954" s="20">
        <f t="shared" si="282"/>
        <v>0</v>
      </c>
      <c r="K1954" s="30"/>
      <c r="L1954" s="32"/>
      <c r="M1954" s="33"/>
      <c r="N1954" s="55" t="str">
        <f t="shared" si="284"/>
        <v/>
      </c>
      <c r="O1954" s="34"/>
      <c r="P1954" s="35"/>
      <c r="Q1954" s="36"/>
      <c r="R1954" s="37"/>
      <c r="S1954" s="37"/>
      <c r="T1954" s="21">
        <f t="shared" si="278"/>
        <v>0</v>
      </c>
      <c r="U1954" s="22">
        <f t="shared" si="283"/>
        <v>0</v>
      </c>
      <c r="V1954" s="117"/>
      <c r="W1954" s="118"/>
      <c r="X1954" s="23"/>
      <c r="Y1954" s="24" t="e">
        <f t="shared" si="279"/>
        <v>#DIV/0!</v>
      </c>
      <c r="Z1954" s="25" t="str">
        <f t="shared" si="280"/>
        <v/>
      </c>
      <c r="AA1954" s="25" t="str">
        <f t="shared" ca="1" si="281"/>
        <v/>
      </c>
      <c r="AB1954" s="52"/>
    </row>
    <row r="1955" spans="1:28" s="75" customFormat="1" x14ac:dyDescent="0.25">
      <c r="A1955" s="12">
        <v>1949</v>
      </c>
      <c r="B1955" s="26"/>
      <c r="C1955" s="27"/>
      <c r="D1955" s="28"/>
      <c r="E1955" s="29"/>
      <c r="F1955" s="30"/>
      <c r="G1955" s="31"/>
      <c r="H1955" s="31"/>
      <c r="I1955" s="19">
        <f t="shared" si="277"/>
        <v>0</v>
      </c>
      <c r="J1955" s="20">
        <f t="shared" si="282"/>
        <v>0</v>
      </c>
      <c r="K1955" s="30"/>
      <c r="L1955" s="32"/>
      <c r="M1955" s="33"/>
      <c r="N1955" s="55" t="str">
        <f t="shared" si="284"/>
        <v/>
      </c>
      <c r="O1955" s="34"/>
      <c r="P1955" s="35"/>
      <c r="Q1955" s="36"/>
      <c r="R1955" s="37"/>
      <c r="S1955" s="37"/>
      <c r="T1955" s="21">
        <f t="shared" si="278"/>
        <v>0</v>
      </c>
      <c r="U1955" s="22">
        <f t="shared" si="283"/>
        <v>0</v>
      </c>
      <c r="V1955" s="117"/>
      <c r="W1955" s="118"/>
      <c r="X1955" s="23"/>
      <c r="Y1955" s="24" t="e">
        <f t="shared" si="279"/>
        <v>#DIV/0!</v>
      </c>
      <c r="Z1955" s="25" t="str">
        <f t="shared" si="280"/>
        <v/>
      </c>
      <c r="AA1955" s="25" t="str">
        <f t="shared" ca="1" si="281"/>
        <v/>
      </c>
      <c r="AB1955" s="52"/>
    </row>
    <row r="1956" spans="1:28" s="75" customFormat="1" x14ac:dyDescent="0.25">
      <c r="A1956" s="12">
        <v>1950</v>
      </c>
      <c r="B1956" s="26"/>
      <c r="C1956" s="27"/>
      <c r="D1956" s="28"/>
      <c r="E1956" s="29"/>
      <c r="F1956" s="30"/>
      <c r="G1956" s="31"/>
      <c r="H1956" s="31"/>
      <c r="I1956" s="19">
        <f t="shared" si="277"/>
        <v>0</v>
      </c>
      <c r="J1956" s="20">
        <f t="shared" si="282"/>
        <v>0</v>
      </c>
      <c r="K1956" s="30"/>
      <c r="L1956" s="32"/>
      <c r="M1956" s="33"/>
      <c r="N1956" s="55" t="str">
        <f t="shared" si="284"/>
        <v/>
      </c>
      <c r="O1956" s="34"/>
      <c r="P1956" s="35"/>
      <c r="Q1956" s="36"/>
      <c r="R1956" s="37"/>
      <c r="S1956" s="37"/>
      <c r="T1956" s="21">
        <f t="shared" si="278"/>
        <v>0</v>
      </c>
      <c r="U1956" s="22">
        <f t="shared" si="283"/>
        <v>0</v>
      </c>
      <c r="V1956" s="117"/>
      <c r="W1956" s="118"/>
      <c r="X1956" s="23"/>
      <c r="Y1956" s="24" t="e">
        <f t="shared" si="279"/>
        <v>#DIV/0!</v>
      </c>
      <c r="Z1956" s="25" t="str">
        <f t="shared" si="280"/>
        <v/>
      </c>
      <c r="AA1956" s="25" t="str">
        <f t="shared" ca="1" si="281"/>
        <v/>
      </c>
      <c r="AB1956" s="52"/>
    </row>
    <row r="1957" spans="1:28" s="75" customFormat="1" x14ac:dyDescent="0.25">
      <c r="A1957" s="12">
        <v>1951</v>
      </c>
      <c r="B1957" s="26"/>
      <c r="C1957" s="27"/>
      <c r="D1957" s="28"/>
      <c r="E1957" s="29"/>
      <c r="F1957" s="30"/>
      <c r="G1957" s="31"/>
      <c r="H1957" s="31"/>
      <c r="I1957" s="19">
        <f t="shared" si="277"/>
        <v>0</v>
      </c>
      <c r="J1957" s="20">
        <f t="shared" si="282"/>
        <v>0</v>
      </c>
      <c r="K1957" s="30"/>
      <c r="L1957" s="32"/>
      <c r="M1957" s="33"/>
      <c r="N1957" s="55" t="str">
        <f t="shared" si="284"/>
        <v/>
      </c>
      <c r="O1957" s="34"/>
      <c r="P1957" s="35"/>
      <c r="Q1957" s="36"/>
      <c r="R1957" s="37"/>
      <c r="S1957" s="37"/>
      <c r="T1957" s="21">
        <f t="shared" si="278"/>
        <v>0</v>
      </c>
      <c r="U1957" s="22">
        <f t="shared" si="283"/>
        <v>0</v>
      </c>
      <c r="V1957" s="117"/>
      <c r="W1957" s="118"/>
      <c r="X1957" s="23"/>
      <c r="Y1957" s="24" t="e">
        <f t="shared" si="279"/>
        <v>#DIV/0!</v>
      </c>
      <c r="Z1957" s="25" t="str">
        <f t="shared" si="280"/>
        <v/>
      </c>
      <c r="AA1957" s="25" t="str">
        <f t="shared" ca="1" si="281"/>
        <v/>
      </c>
      <c r="AB1957" s="52"/>
    </row>
    <row r="1958" spans="1:28" s="75" customFormat="1" x14ac:dyDescent="0.25">
      <c r="A1958" s="12">
        <v>1952</v>
      </c>
      <c r="B1958" s="26"/>
      <c r="C1958" s="27"/>
      <c r="D1958" s="28"/>
      <c r="E1958" s="29"/>
      <c r="F1958" s="30"/>
      <c r="G1958" s="31"/>
      <c r="H1958" s="31"/>
      <c r="I1958" s="19">
        <f t="shared" si="277"/>
        <v>0</v>
      </c>
      <c r="J1958" s="20">
        <f t="shared" si="282"/>
        <v>0</v>
      </c>
      <c r="K1958" s="30"/>
      <c r="L1958" s="32"/>
      <c r="M1958" s="33"/>
      <c r="N1958" s="55" t="str">
        <f t="shared" si="284"/>
        <v/>
      </c>
      <c r="O1958" s="34"/>
      <c r="P1958" s="35"/>
      <c r="Q1958" s="36"/>
      <c r="R1958" s="37"/>
      <c r="S1958" s="37"/>
      <c r="T1958" s="21">
        <f t="shared" si="278"/>
        <v>0</v>
      </c>
      <c r="U1958" s="22">
        <f t="shared" si="283"/>
        <v>0</v>
      </c>
      <c r="V1958" s="117"/>
      <c r="W1958" s="118"/>
      <c r="X1958" s="23"/>
      <c r="Y1958" s="24" t="e">
        <f t="shared" si="279"/>
        <v>#DIV/0!</v>
      </c>
      <c r="Z1958" s="25" t="str">
        <f t="shared" si="280"/>
        <v/>
      </c>
      <c r="AA1958" s="25" t="str">
        <f t="shared" ca="1" si="281"/>
        <v/>
      </c>
      <c r="AB1958" s="52"/>
    </row>
    <row r="1959" spans="1:28" s="75" customFormat="1" x14ac:dyDescent="0.25">
      <c r="A1959" s="12">
        <v>1953</v>
      </c>
      <c r="B1959" s="26"/>
      <c r="C1959" s="27"/>
      <c r="D1959" s="28"/>
      <c r="E1959" s="29"/>
      <c r="F1959" s="30"/>
      <c r="G1959" s="31"/>
      <c r="H1959" s="31"/>
      <c r="I1959" s="19">
        <f t="shared" si="277"/>
        <v>0</v>
      </c>
      <c r="J1959" s="20">
        <f t="shared" si="282"/>
        <v>0</v>
      </c>
      <c r="K1959" s="30"/>
      <c r="L1959" s="32"/>
      <c r="M1959" s="33"/>
      <c r="N1959" s="55" t="str">
        <f t="shared" si="284"/>
        <v/>
      </c>
      <c r="O1959" s="34"/>
      <c r="P1959" s="35"/>
      <c r="Q1959" s="36"/>
      <c r="R1959" s="37"/>
      <c r="S1959" s="37"/>
      <c r="T1959" s="21">
        <f t="shared" si="278"/>
        <v>0</v>
      </c>
      <c r="U1959" s="22">
        <f t="shared" si="283"/>
        <v>0</v>
      </c>
      <c r="V1959" s="117"/>
      <c r="W1959" s="118"/>
      <c r="X1959" s="23"/>
      <c r="Y1959" s="24" t="e">
        <f t="shared" si="279"/>
        <v>#DIV/0!</v>
      </c>
      <c r="Z1959" s="25" t="str">
        <f t="shared" si="280"/>
        <v/>
      </c>
      <c r="AA1959" s="25" t="str">
        <f t="shared" ca="1" si="281"/>
        <v/>
      </c>
      <c r="AB1959" s="52"/>
    </row>
    <row r="1960" spans="1:28" s="75" customFormat="1" x14ac:dyDescent="0.25">
      <c r="A1960" s="12">
        <v>1954</v>
      </c>
      <c r="B1960" s="26"/>
      <c r="C1960" s="27"/>
      <c r="D1960" s="28"/>
      <c r="E1960" s="29"/>
      <c r="F1960" s="30"/>
      <c r="G1960" s="31"/>
      <c r="H1960" s="31"/>
      <c r="I1960" s="19">
        <f t="shared" si="277"/>
        <v>0</v>
      </c>
      <c r="J1960" s="20">
        <f t="shared" si="282"/>
        <v>0</v>
      </c>
      <c r="K1960" s="30"/>
      <c r="L1960" s="32"/>
      <c r="M1960" s="33"/>
      <c r="N1960" s="55" t="str">
        <f t="shared" si="284"/>
        <v/>
      </c>
      <c r="O1960" s="34"/>
      <c r="P1960" s="35"/>
      <c r="Q1960" s="36"/>
      <c r="R1960" s="37"/>
      <c r="S1960" s="37"/>
      <c r="T1960" s="21">
        <f t="shared" si="278"/>
        <v>0</v>
      </c>
      <c r="U1960" s="22">
        <f t="shared" si="283"/>
        <v>0</v>
      </c>
      <c r="V1960" s="117"/>
      <c r="W1960" s="118"/>
      <c r="X1960" s="23"/>
      <c r="Y1960" s="24" t="e">
        <f t="shared" si="279"/>
        <v>#DIV/0!</v>
      </c>
      <c r="Z1960" s="25" t="str">
        <f t="shared" si="280"/>
        <v/>
      </c>
      <c r="AA1960" s="25" t="str">
        <f t="shared" ca="1" si="281"/>
        <v/>
      </c>
      <c r="AB1960" s="52"/>
    </row>
    <row r="1961" spans="1:28" s="75" customFormat="1" x14ac:dyDescent="0.25">
      <c r="A1961" s="12">
        <v>1955</v>
      </c>
      <c r="B1961" s="26"/>
      <c r="C1961" s="27"/>
      <c r="D1961" s="28"/>
      <c r="E1961" s="29"/>
      <c r="F1961" s="30"/>
      <c r="G1961" s="31"/>
      <c r="H1961" s="31"/>
      <c r="I1961" s="19">
        <f t="shared" si="277"/>
        <v>0</v>
      </c>
      <c r="J1961" s="20">
        <f t="shared" si="282"/>
        <v>0</v>
      </c>
      <c r="K1961" s="30"/>
      <c r="L1961" s="32"/>
      <c r="M1961" s="33"/>
      <c r="N1961" s="55" t="str">
        <f t="shared" si="284"/>
        <v/>
      </c>
      <c r="O1961" s="34"/>
      <c r="P1961" s="35"/>
      <c r="Q1961" s="36"/>
      <c r="R1961" s="37"/>
      <c r="S1961" s="37"/>
      <c r="T1961" s="21">
        <f t="shared" si="278"/>
        <v>0</v>
      </c>
      <c r="U1961" s="22">
        <f t="shared" si="283"/>
        <v>0</v>
      </c>
      <c r="V1961" s="117"/>
      <c r="W1961" s="118"/>
      <c r="X1961" s="23"/>
      <c r="Y1961" s="24" t="e">
        <f t="shared" si="279"/>
        <v>#DIV/0!</v>
      </c>
      <c r="Z1961" s="25" t="str">
        <f t="shared" si="280"/>
        <v/>
      </c>
      <c r="AA1961" s="25" t="str">
        <f t="shared" ca="1" si="281"/>
        <v/>
      </c>
      <c r="AB1961" s="52"/>
    </row>
    <row r="1962" spans="1:28" s="75" customFormat="1" x14ac:dyDescent="0.25">
      <c r="A1962" s="12">
        <v>1956</v>
      </c>
      <c r="B1962" s="26"/>
      <c r="C1962" s="27"/>
      <c r="D1962" s="28"/>
      <c r="E1962" s="29"/>
      <c r="F1962" s="30"/>
      <c r="G1962" s="31"/>
      <c r="H1962" s="31"/>
      <c r="I1962" s="19">
        <f t="shared" si="277"/>
        <v>0</v>
      </c>
      <c r="J1962" s="20">
        <f t="shared" si="282"/>
        <v>0</v>
      </c>
      <c r="K1962" s="30"/>
      <c r="L1962" s="32"/>
      <c r="M1962" s="33"/>
      <c r="N1962" s="55" t="str">
        <f t="shared" si="284"/>
        <v/>
      </c>
      <c r="O1962" s="34"/>
      <c r="P1962" s="35"/>
      <c r="Q1962" s="36"/>
      <c r="R1962" s="37"/>
      <c r="S1962" s="37"/>
      <c r="T1962" s="21">
        <f t="shared" si="278"/>
        <v>0</v>
      </c>
      <c r="U1962" s="22">
        <f t="shared" si="283"/>
        <v>0</v>
      </c>
      <c r="V1962" s="117"/>
      <c r="W1962" s="118"/>
      <c r="X1962" s="23"/>
      <c r="Y1962" s="24" t="e">
        <f t="shared" si="279"/>
        <v>#DIV/0!</v>
      </c>
      <c r="Z1962" s="25" t="str">
        <f t="shared" si="280"/>
        <v/>
      </c>
      <c r="AA1962" s="25" t="str">
        <f t="shared" ca="1" si="281"/>
        <v/>
      </c>
      <c r="AB1962" s="52"/>
    </row>
    <row r="1963" spans="1:28" s="75" customFormat="1" x14ac:dyDescent="0.25">
      <c r="A1963" s="12">
        <v>1957</v>
      </c>
      <c r="B1963" s="26"/>
      <c r="C1963" s="27"/>
      <c r="D1963" s="28"/>
      <c r="E1963" s="29"/>
      <c r="F1963" s="30"/>
      <c r="G1963" s="31"/>
      <c r="H1963" s="31"/>
      <c r="I1963" s="19">
        <f t="shared" si="277"/>
        <v>0</v>
      </c>
      <c r="J1963" s="20">
        <f t="shared" si="282"/>
        <v>0</v>
      </c>
      <c r="K1963" s="30"/>
      <c r="L1963" s="32"/>
      <c r="M1963" s="33"/>
      <c r="N1963" s="55" t="str">
        <f t="shared" si="284"/>
        <v/>
      </c>
      <c r="O1963" s="34"/>
      <c r="P1963" s="35"/>
      <c r="Q1963" s="36"/>
      <c r="R1963" s="37"/>
      <c r="S1963" s="37"/>
      <c r="T1963" s="21">
        <f t="shared" si="278"/>
        <v>0</v>
      </c>
      <c r="U1963" s="22">
        <f t="shared" si="283"/>
        <v>0</v>
      </c>
      <c r="V1963" s="117"/>
      <c r="W1963" s="118"/>
      <c r="X1963" s="23"/>
      <c r="Y1963" s="24" t="e">
        <f t="shared" si="279"/>
        <v>#DIV/0!</v>
      </c>
      <c r="Z1963" s="25" t="str">
        <f t="shared" si="280"/>
        <v/>
      </c>
      <c r="AA1963" s="25" t="str">
        <f t="shared" ca="1" si="281"/>
        <v/>
      </c>
      <c r="AB1963" s="52"/>
    </row>
    <row r="1964" spans="1:28" s="75" customFormat="1" x14ac:dyDescent="0.25">
      <c r="A1964" s="12">
        <v>1958</v>
      </c>
      <c r="B1964" s="26"/>
      <c r="C1964" s="27"/>
      <c r="D1964" s="28"/>
      <c r="E1964" s="29"/>
      <c r="F1964" s="30"/>
      <c r="G1964" s="31"/>
      <c r="H1964" s="31"/>
      <c r="I1964" s="19">
        <f t="shared" si="277"/>
        <v>0</v>
      </c>
      <c r="J1964" s="20">
        <f t="shared" si="282"/>
        <v>0</v>
      </c>
      <c r="K1964" s="30"/>
      <c r="L1964" s="32"/>
      <c r="M1964" s="33"/>
      <c r="N1964" s="55" t="str">
        <f t="shared" si="284"/>
        <v/>
      </c>
      <c r="O1964" s="34"/>
      <c r="P1964" s="35"/>
      <c r="Q1964" s="36"/>
      <c r="R1964" s="37"/>
      <c r="S1964" s="37"/>
      <c r="T1964" s="21">
        <f t="shared" si="278"/>
        <v>0</v>
      </c>
      <c r="U1964" s="22">
        <f t="shared" si="283"/>
        <v>0</v>
      </c>
      <c r="V1964" s="117"/>
      <c r="W1964" s="118"/>
      <c r="X1964" s="23"/>
      <c r="Y1964" s="24" t="e">
        <f t="shared" si="279"/>
        <v>#DIV/0!</v>
      </c>
      <c r="Z1964" s="25" t="str">
        <f t="shared" si="280"/>
        <v/>
      </c>
      <c r="AA1964" s="25" t="str">
        <f t="shared" ca="1" si="281"/>
        <v/>
      </c>
      <c r="AB1964" s="52"/>
    </row>
    <row r="1965" spans="1:28" s="75" customFormat="1" x14ac:dyDescent="0.25">
      <c r="A1965" s="12">
        <v>1959</v>
      </c>
      <c r="B1965" s="26"/>
      <c r="C1965" s="27"/>
      <c r="D1965" s="28"/>
      <c r="E1965" s="29"/>
      <c r="F1965" s="30"/>
      <c r="G1965" s="31"/>
      <c r="H1965" s="31"/>
      <c r="I1965" s="19">
        <f t="shared" si="277"/>
        <v>0</v>
      </c>
      <c r="J1965" s="20">
        <f t="shared" si="282"/>
        <v>0</v>
      </c>
      <c r="K1965" s="30"/>
      <c r="L1965" s="32"/>
      <c r="M1965" s="33"/>
      <c r="N1965" s="55" t="str">
        <f t="shared" si="284"/>
        <v/>
      </c>
      <c r="O1965" s="34"/>
      <c r="P1965" s="35"/>
      <c r="Q1965" s="36"/>
      <c r="R1965" s="37"/>
      <c r="S1965" s="37"/>
      <c r="T1965" s="21">
        <f t="shared" si="278"/>
        <v>0</v>
      </c>
      <c r="U1965" s="22">
        <f t="shared" si="283"/>
        <v>0</v>
      </c>
      <c r="V1965" s="117"/>
      <c r="W1965" s="118"/>
      <c r="X1965" s="23"/>
      <c r="Y1965" s="24" t="e">
        <f t="shared" si="279"/>
        <v>#DIV/0!</v>
      </c>
      <c r="Z1965" s="25" t="str">
        <f t="shared" si="280"/>
        <v/>
      </c>
      <c r="AA1965" s="25" t="str">
        <f t="shared" ca="1" si="281"/>
        <v/>
      </c>
      <c r="AB1965" s="52"/>
    </row>
    <row r="1966" spans="1:28" s="75" customFormat="1" x14ac:dyDescent="0.25">
      <c r="A1966" s="12">
        <v>1960</v>
      </c>
      <c r="B1966" s="26"/>
      <c r="C1966" s="27"/>
      <c r="D1966" s="28"/>
      <c r="E1966" s="29"/>
      <c r="F1966" s="30"/>
      <c r="G1966" s="31"/>
      <c r="H1966" s="31"/>
      <c r="I1966" s="19">
        <f t="shared" si="277"/>
        <v>0</v>
      </c>
      <c r="J1966" s="20">
        <f t="shared" si="282"/>
        <v>0</v>
      </c>
      <c r="K1966" s="30"/>
      <c r="L1966" s="32"/>
      <c r="M1966" s="33"/>
      <c r="N1966" s="55" t="str">
        <f t="shared" si="284"/>
        <v/>
      </c>
      <c r="O1966" s="34"/>
      <c r="P1966" s="35"/>
      <c r="Q1966" s="36"/>
      <c r="R1966" s="37"/>
      <c r="S1966" s="37"/>
      <c r="T1966" s="21">
        <f t="shared" si="278"/>
        <v>0</v>
      </c>
      <c r="U1966" s="22">
        <f t="shared" si="283"/>
        <v>0</v>
      </c>
      <c r="V1966" s="117"/>
      <c r="W1966" s="118"/>
      <c r="X1966" s="23"/>
      <c r="Y1966" s="24" t="e">
        <f t="shared" si="279"/>
        <v>#DIV/0!</v>
      </c>
      <c r="Z1966" s="25" t="str">
        <f t="shared" si="280"/>
        <v/>
      </c>
      <c r="AA1966" s="25" t="str">
        <f t="shared" ca="1" si="281"/>
        <v/>
      </c>
      <c r="AB1966" s="52"/>
    </row>
    <row r="1967" spans="1:28" s="75" customFormat="1" x14ac:dyDescent="0.25">
      <c r="A1967" s="12">
        <v>1961</v>
      </c>
      <c r="B1967" s="26"/>
      <c r="C1967" s="27"/>
      <c r="D1967" s="28"/>
      <c r="E1967" s="29"/>
      <c r="F1967" s="30"/>
      <c r="G1967" s="31"/>
      <c r="H1967" s="31"/>
      <c r="I1967" s="19">
        <f t="shared" si="277"/>
        <v>0</v>
      </c>
      <c r="J1967" s="20">
        <f t="shared" si="282"/>
        <v>0</v>
      </c>
      <c r="K1967" s="30"/>
      <c r="L1967" s="32"/>
      <c r="M1967" s="33"/>
      <c r="N1967" s="55" t="str">
        <f>IF(R1967=0,"",IF(K1967="0X50  MM T 2","T_B",IF(K1967="0X50  MM T 1","T_A",IF(K1967="TERMICO 0X50","T_CMAX",IF(K1967="0X50  MM T 1 B","T_A2",IF(K1967="0X50  MM T 3","T_C",IF(K1967="0X12  MM T 1","T_A1",IF(K1967="0X50 MM","R",""))))))))</f>
        <v/>
      </c>
      <c r="O1967" s="34"/>
      <c r="P1967" s="35"/>
      <c r="Q1967" s="36"/>
      <c r="R1967" s="37"/>
      <c r="S1967" s="37"/>
      <c r="T1967" s="21">
        <f t="shared" si="278"/>
        <v>0</v>
      </c>
      <c r="U1967" s="22">
        <f t="shared" si="283"/>
        <v>0</v>
      </c>
      <c r="V1967" s="117"/>
      <c r="W1967" s="118"/>
      <c r="X1967" s="23"/>
      <c r="Y1967" s="24" t="e">
        <f t="shared" si="279"/>
        <v>#DIV/0!</v>
      </c>
      <c r="Z1967" s="25" t="str">
        <f t="shared" si="280"/>
        <v/>
      </c>
      <c r="AA1967" s="25" t="str">
        <f t="shared" ca="1" si="281"/>
        <v/>
      </c>
      <c r="AB1967" s="52"/>
    </row>
    <row r="1968" spans="1:28" x14ac:dyDescent="0.25">
      <c r="A1968" s="12">
        <v>1962</v>
      </c>
      <c r="B1968" s="26"/>
      <c r="C1968" s="27"/>
      <c r="D1968" s="28"/>
      <c r="E1968" s="29"/>
      <c r="F1968" s="30"/>
      <c r="G1968" s="31"/>
      <c r="H1968" s="31"/>
      <c r="I1968" s="19">
        <f t="shared" si="277"/>
        <v>0</v>
      </c>
      <c r="J1968" s="20">
        <f t="shared" si="282"/>
        <v>0</v>
      </c>
      <c r="K1968" s="30"/>
      <c r="L1968" s="32"/>
      <c r="M1968" s="33"/>
      <c r="N1968" s="55" t="str">
        <f>IF(R1968=0,"",IF(K1968="0X50  MM T 2","T_B",IF(K1968="0X50  MM T 1","T_A",IF(K1968="TERMICO 0X50","T_CMAX",IF(K1968="0X50  MM T 1 B","T_A2",IF(K1968="0X50  MM T 3","T_C",IF(K1968="0X12  MM T 1","T_A1",IF(K1968="0X50 MM","R",""))))))))</f>
        <v/>
      </c>
      <c r="O1968" s="34"/>
      <c r="P1968" s="35"/>
      <c r="Q1968" s="36"/>
      <c r="R1968" s="37"/>
      <c r="S1968" s="37"/>
      <c r="T1968" s="21">
        <f t="shared" si="278"/>
        <v>0</v>
      </c>
      <c r="U1968" s="22">
        <f t="shared" si="283"/>
        <v>0</v>
      </c>
      <c r="V1968" s="117"/>
      <c r="W1968" s="118"/>
      <c r="X1968" s="23"/>
      <c r="Y1968" s="24" t="e">
        <f t="shared" si="279"/>
        <v>#DIV/0!</v>
      </c>
      <c r="Z1968" s="25" t="str">
        <f t="shared" si="280"/>
        <v/>
      </c>
      <c r="AA1968" s="25" t="str">
        <f t="shared" ca="1" si="281"/>
        <v/>
      </c>
      <c r="AB1968" s="52"/>
    </row>
    <row r="1969" spans="1:28" x14ac:dyDescent="0.25">
      <c r="A1969" s="14" t="s">
        <v>60</v>
      </c>
      <c r="B1969" s="177" t="s">
        <v>60</v>
      </c>
      <c r="C1969" s="178" t="s">
        <v>60</v>
      </c>
      <c r="D1969" s="179" t="s">
        <v>60</v>
      </c>
      <c r="E1969" s="177" t="s">
        <v>60</v>
      </c>
      <c r="F1969" s="178" t="s">
        <v>60</v>
      </c>
      <c r="G1969" s="178" t="s">
        <v>60</v>
      </c>
      <c r="H1969" s="178" t="s">
        <v>60</v>
      </c>
      <c r="I1969" s="178" t="s">
        <v>60</v>
      </c>
      <c r="J1969" s="178" t="s">
        <v>60</v>
      </c>
      <c r="K1969" s="178" t="s">
        <v>60</v>
      </c>
      <c r="L1969" s="178" t="s">
        <v>60</v>
      </c>
      <c r="M1969" s="178"/>
      <c r="N1969" s="178" t="s">
        <v>60</v>
      </c>
      <c r="O1969" s="178" t="s">
        <v>60</v>
      </c>
      <c r="P1969" s="178" t="s">
        <v>60</v>
      </c>
      <c r="Q1969" s="178" t="s">
        <v>60</v>
      </c>
      <c r="R1969" s="178" t="s">
        <v>60</v>
      </c>
      <c r="S1969" s="178" t="s">
        <v>60</v>
      </c>
      <c r="T1969" s="178" t="s">
        <v>60</v>
      </c>
      <c r="U1969" s="178" t="s">
        <v>60</v>
      </c>
      <c r="V1969" s="178" t="s">
        <v>60</v>
      </c>
      <c r="W1969" s="178"/>
      <c r="X1969" s="178" t="s">
        <v>60</v>
      </c>
      <c r="Y1969" s="178" t="s">
        <v>60</v>
      </c>
      <c r="Z1969" s="178" t="s">
        <v>60</v>
      </c>
      <c r="AA1969" s="25" t="e">
        <f t="shared" ca="1" si="281"/>
        <v>#VALUE!</v>
      </c>
      <c r="AB1969" s="178" t="s">
        <v>60</v>
      </c>
    </row>
  </sheetData>
  <autoFilter ref="A5:AB1969" xr:uid="{00000000-0001-0000-0000-000000000000}">
    <sortState xmlns:xlrd2="http://schemas.microsoft.com/office/spreadsheetml/2017/richdata2" ref="A6:AB1969">
      <sortCondition ref="A5:A1969"/>
    </sortState>
  </autoFilter>
  <mergeCells count="2">
    <mergeCell ref="F1:AB3"/>
    <mergeCell ref="A1:A3"/>
  </mergeCells>
  <phoneticPr fontId="6" type="noConversion"/>
  <conditionalFormatting sqref="I6:J1968">
    <cfRule type="cellIs" dxfId="1262" priority="114" operator="equal">
      <formula>0</formula>
    </cfRule>
  </conditionalFormatting>
  <conditionalFormatting sqref="U6:U1968">
    <cfRule type="cellIs" dxfId="1261" priority="111" operator="equal">
      <formula>0</formula>
    </cfRule>
  </conditionalFormatting>
  <conditionalFormatting sqref="T6:T1968">
    <cfRule type="cellIs" dxfId="1260" priority="110" operator="equal">
      <formula>0</formula>
    </cfRule>
  </conditionalFormatting>
  <conditionalFormatting sqref="X6:X1968">
    <cfRule type="cellIs" dxfId="1259" priority="109" operator="equal">
      <formula>0</formula>
    </cfRule>
  </conditionalFormatting>
  <conditionalFormatting sqref="Y6:Y1968">
    <cfRule type="containsErrors" dxfId="1258" priority="116">
      <formula>ISERROR(Y6)</formula>
    </cfRule>
  </conditionalFormatting>
  <conditionalFormatting sqref="AA6:AA1969">
    <cfRule type="cellIs" dxfId="1257" priority="98" operator="lessThanOrEqual">
      <formula>1</formula>
    </cfRule>
    <cfRule type="cellIs" dxfId="1256" priority="102" operator="greaterThan">
      <formula>1</formula>
    </cfRule>
    <cfRule type="cellIs" dxfId="1255" priority="103" operator="equal">
      <formula>0</formula>
    </cfRule>
  </conditionalFormatting>
  <conditionalFormatting sqref="X6:Y1968">
    <cfRule type="cellIs" dxfId="1254" priority="105" operator="greaterThan">
      <formula>0</formula>
    </cfRule>
    <cfRule type="cellIs" dxfId="1253" priority="106" operator="lessThan">
      <formula>0</formula>
    </cfRule>
  </conditionalFormatting>
  <conditionalFormatting sqref="Z6:Z1968">
    <cfRule type="containsText" dxfId="1252" priority="99" operator="containsText" text="En transito">
      <formula>NOT(ISERROR(SEARCH("En transito",Z6)))</formula>
    </cfRule>
    <cfRule type="containsText" dxfId="1251" priority="100" operator="containsText" text="Descargado">
      <formula>NOT(ISERROR(SEARCH("Descargado",Z6)))</formula>
    </cfRule>
    <cfRule type="cellIs" dxfId="1250" priority="101" operator="equal">
      <formula>0</formula>
    </cfRule>
  </conditionalFormatting>
  <conditionalFormatting sqref="B1501:B1968 B197:B1499">
    <cfRule type="duplicateValues" dxfId="1249" priority="229"/>
  </conditionalFormatting>
  <conditionalFormatting sqref="O963:O1034 O1036:O1127 O1129:O1968 O6:O961">
    <cfRule type="duplicateValues" dxfId="1248" priority="232"/>
  </conditionalFormatting>
  <conditionalFormatting sqref="B6">
    <cfRule type="duplicateValues" dxfId="1247" priority="91"/>
  </conditionalFormatting>
  <conditionalFormatting sqref="B738">
    <cfRule type="duplicateValues" dxfId="1246" priority="86"/>
  </conditionalFormatting>
  <conditionalFormatting sqref="O1035">
    <cfRule type="duplicateValues" dxfId="1245" priority="85"/>
  </conditionalFormatting>
  <conditionalFormatting sqref="O1128">
    <cfRule type="duplicateValues" dxfId="1244" priority="79"/>
  </conditionalFormatting>
  <conditionalFormatting sqref="B1500">
    <cfRule type="duplicateValues" dxfId="1243" priority="78"/>
  </conditionalFormatting>
  <conditionalFormatting sqref="B740">
    <cfRule type="duplicateValues" dxfId="1242" priority="77"/>
  </conditionalFormatting>
  <conditionalFormatting sqref="O833">
    <cfRule type="duplicateValues" dxfId="1241" priority="73"/>
  </conditionalFormatting>
  <conditionalFormatting sqref="O607">
    <cfRule type="duplicateValues" dxfId="1240" priority="63"/>
  </conditionalFormatting>
  <conditionalFormatting sqref="O832">
    <cfRule type="duplicateValues" dxfId="1239" priority="62"/>
  </conditionalFormatting>
  <conditionalFormatting sqref="O952">
    <cfRule type="duplicateValues" dxfId="1238" priority="61"/>
  </conditionalFormatting>
  <conditionalFormatting sqref="O958">
    <cfRule type="duplicateValues" dxfId="1237" priority="60"/>
  </conditionalFormatting>
  <conditionalFormatting sqref="O962">
    <cfRule type="duplicateValues" dxfId="1236" priority="59"/>
  </conditionalFormatting>
  <conditionalFormatting sqref="B737">
    <cfRule type="duplicateValues" dxfId="1235" priority="57"/>
  </conditionalFormatting>
  <conditionalFormatting sqref="B739">
    <cfRule type="duplicateValues" dxfId="1234" priority="56"/>
  </conditionalFormatting>
  <conditionalFormatting sqref="O645">
    <cfRule type="duplicateValues" dxfId="1233" priority="54"/>
  </conditionalFormatting>
  <conditionalFormatting sqref="O832">
    <cfRule type="duplicateValues" dxfId="1232" priority="51"/>
  </conditionalFormatting>
  <conditionalFormatting sqref="O606">
    <cfRule type="duplicateValues" dxfId="1231" priority="50"/>
  </conditionalFormatting>
  <conditionalFormatting sqref="O831">
    <cfRule type="duplicateValues" dxfId="1230" priority="49"/>
  </conditionalFormatting>
  <conditionalFormatting sqref="O951">
    <cfRule type="duplicateValues" dxfId="1229" priority="48"/>
  </conditionalFormatting>
  <conditionalFormatting sqref="O957">
    <cfRule type="duplicateValues" dxfId="1228" priority="47"/>
  </conditionalFormatting>
  <conditionalFormatting sqref="O961">
    <cfRule type="duplicateValues" dxfId="1227" priority="46"/>
  </conditionalFormatting>
  <conditionalFormatting sqref="B7">
    <cfRule type="duplicateValues" dxfId="1226" priority="45"/>
  </conditionalFormatting>
  <conditionalFormatting sqref="O577">
    <cfRule type="duplicateValues" dxfId="1225" priority="41"/>
  </conditionalFormatting>
  <conditionalFormatting sqref="O576">
    <cfRule type="duplicateValues" dxfId="1224" priority="40"/>
  </conditionalFormatting>
  <conditionalFormatting sqref="O403">
    <cfRule type="duplicateValues" dxfId="1223" priority="39"/>
  </conditionalFormatting>
  <conditionalFormatting sqref="O402">
    <cfRule type="duplicateValues" dxfId="1222" priority="38"/>
  </conditionalFormatting>
  <conditionalFormatting sqref="B20:B196">
    <cfRule type="duplicateValues" dxfId="1221" priority="37"/>
  </conditionalFormatting>
  <conditionalFormatting sqref="O32:O39">
    <cfRule type="duplicateValues" dxfId="1220" priority="36"/>
  </conditionalFormatting>
  <conditionalFormatting sqref="O175">
    <cfRule type="duplicateValues" dxfId="1219" priority="35"/>
  </conditionalFormatting>
  <conditionalFormatting sqref="O174">
    <cfRule type="duplicateValues" dxfId="1218" priority="34"/>
  </conditionalFormatting>
  <conditionalFormatting sqref="O640">
    <cfRule type="duplicateValues" dxfId="1217" priority="33"/>
  </conditionalFormatting>
  <conditionalFormatting sqref="O207">
    <cfRule type="duplicateValues" dxfId="1216" priority="32"/>
  </conditionalFormatting>
  <conditionalFormatting sqref="O202">
    <cfRule type="duplicateValues" dxfId="1215" priority="31"/>
  </conditionalFormatting>
  <conditionalFormatting sqref="B720">
    <cfRule type="duplicateValues" dxfId="1214" priority="30"/>
  </conditionalFormatting>
  <conditionalFormatting sqref="B248">
    <cfRule type="duplicateValues" dxfId="1213" priority="29"/>
  </conditionalFormatting>
  <conditionalFormatting sqref="B790">
    <cfRule type="duplicateValues" dxfId="1212" priority="28"/>
  </conditionalFormatting>
  <conditionalFormatting sqref="O797">
    <cfRule type="duplicateValues" dxfId="1211" priority="27"/>
  </conditionalFormatting>
  <conditionalFormatting sqref="O796">
    <cfRule type="duplicateValues" dxfId="1210" priority="26"/>
  </conditionalFormatting>
  <conditionalFormatting sqref="O796">
    <cfRule type="duplicateValues" dxfId="1209" priority="25"/>
  </conditionalFormatting>
  <conditionalFormatting sqref="B276">
    <cfRule type="duplicateValues" dxfId="1208" priority="24"/>
  </conditionalFormatting>
  <conditionalFormatting sqref="O283">
    <cfRule type="duplicateValues" dxfId="1207" priority="23"/>
  </conditionalFormatting>
  <conditionalFormatting sqref="O282">
    <cfRule type="duplicateValues" dxfId="1206" priority="22"/>
  </conditionalFormatting>
  <conditionalFormatting sqref="O282">
    <cfRule type="duplicateValues" dxfId="1205" priority="21"/>
  </conditionalFormatting>
  <conditionalFormatting sqref="B8">
    <cfRule type="duplicateValues" dxfId="1204" priority="20"/>
  </conditionalFormatting>
  <conditionalFormatting sqref="B10">
    <cfRule type="duplicateValues" dxfId="1203" priority="18"/>
  </conditionalFormatting>
  <conditionalFormatting sqref="B11">
    <cfRule type="duplicateValues" dxfId="1202" priority="17"/>
  </conditionalFormatting>
  <conditionalFormatting sqref="B12">
    <cfRule type="duplicateValues" dxfId="1201" priority="16"/>
  </conditionalFormatting>
  <conditionalFormatting sqref="B13">
    <cfRule type="duplicateValues" dxfId="1200" priority="15"/>
  </conditionalFormatting>
  <conditionalFormatting sqref="B14">
    <cfRule type="duplicateValues" dxfId="1199" priority="14"/>
  </conditionalFormatting>
  <conditionalFormatting sqref="B13:B16">
    <cfRule type="duplicateValues" dxfId="1198" priority="13"/>
  </conditionalFormatting>
  <conditionalFormatting sqref="B17">
    <cfRule type="duplicateValues" dxfId="1197" priority="12"/>
  </conditionalFormatting>
  <conditionalFormatting sqref="B18">
    <cfRule type="duplicateValues" dxfId="1196" priority="11"/>
  </conditionalFormatting>
  <conditionalFormatting sqref="B19">
    <cfRule type="duplicateValues" dxfId="1195" priority="10"/>
  </conditionalFormatting>
  <conditionalFormatting sqref="B18:B21">
    <cfRule type="duplicateValues" dxfId="1194" priority="9"/>
  </conditionalFormatting>
  <conditionalFormatting sqref="B6:B1969">
    <cfRule type="duplicateValues" dxfId="1193" priority="8"/>
  </conditionalFormatting>
  <conditionalFormatting sqref="B9">
    <cfRule type="duplicateValues" dxfId="1192" priority="7"/>
  </conditionalFormatting>
  <conditionalFormatting sqref="B10">
    <cfRule type="duplicateValues" dxfId="1191" priority="6"/>
  </conditionalFormatting>
  <conditionalFormatting sqref="B11">
    <cfRule type="duplicateValues" dxfId="1190" priority="5"/>
  </conditionalFormatting>
  <conditionalFormatting sqref="B12">
    <cfRule type="duplicateValues" dxfId="1189" priority="4"/>
  </conditionalFormatting>
  <conditionalFormatting sqref="B15">
    <cfRule type="duplicateValues" dxfId="1188" priority="3"/>
  </conditionalFormatting>
  <conditionalFormatting sqref="B16">
    <cfRule type="duplicateValues" dxfId="1187" priority="2"/>
  </conditionalFormatting>
  <conditionalFormatting sqref="B17">
    <cfRule type="duplicateValues" dxfId="1186" priority="1"/>
  </conditionalFormatting>
  <pageMargins left="0.7" right="0.7" top="0.75" bottom="0.75" header="0.3" footer="0.3"/>
  <pageSetup paperSize="2321" orientation="portrait" horizontalDpi="160" verticalDpi="144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4" id="{09917ADC-5656-4CC4-A3D3-F2F4DF93EB18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9.9999999999999995E-7</xm:f>
              </x14:cfvo>
            </x14:iconSet>
          </x14:cfRule>
          <xm:sqref>Y6:Y1968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Hoja2!$C$5:$C$10</xm:f>
          </x14:formula1>
          <xm:sqref>K6:K1968</xm:sqref>
        </x14:dataValidation>
        <x14:dataValidation type="list" allowBlank="1" showInputMessage="1" showErrorMessage="1" xr:uid="{00000000-0002-0000-0000-000003000000}">
          <x14:formula1>
            <xm:f>Hoja2!$F$5:$F$7</xm:f>
          </x14:formula1>
          <xm:sqref>W1946 W1954:W1961 W1963:W1966 V6:V1968</xm:sqref>
        </x14:dataValidation>
        <x14:dataValidation type="list" allowBlank="1" showInputMessage="1" showErrorMessage="1" xr:uid="{D76E49B5-FFA2-43BA-A906-C2F6E4655806}">
          <x14:formula1>
            <xm:f>Hoja2!$H$5:$H$7</xm:f>
          </x14:formula1>
          <xm:sqref>W1967:W1968 W1962 W1947:W1953 W6:W1945</xm:sqref>
        </x14:dataValidation>
        <x14:dataValidation type="list" allowBlank="1" showInputMessage="1" showErrorMessage="1" xr:uid="{FF582DA7-AECA-4418-BEFD-31791C12B439}">
          <x14:formula1>
            <xm:f>Hoja2!$D$5:$D$12</xm:f>
          </x14:formula1>
          <xm:sqref>L7:L1966</xm:sqref>
        </x14:dataValidation>
        <x14:dataValidation type="list" allowBlank="1" showInputMessage="1" showErrorMessage="1" xr:uid="{7406B264-F7A3-428D-9214-544CD0EB7C58}">
          <x14:formula1>
            <xm:f>Hoja2!$D$5:$D$15</xm:f>
          </x14:formula1>
          <xm:sqref>L6 L1967:L1968</xm:sqref>
        </x14:dataValidation>
        <x14:dataValidation type="list" allowBlank="1" showInputMessage="1" showErrorMessage="1" xr:uid="{00000000-0002-0000-0000-000000000000}">
          <x14:formula1>
            <xm:f>Hoja2!$B$5:$B$9</xm:f>
          </x14:formula1>
          <xm:sqref>F1818 F1837:F1841 F1623:F1630</xm:sqref>
        </x14:dataValidation>
        <x14:dataValidation type="list" allowBlank="1" showInputMessage="1" showErrorMessage="1" xr:uid="{40AFEE95-269C-44BA-9C0C-9E648181579A}">
          <x14:formula1>
            <xm:f>Hoja2!$B$5:$B$10</xm:f>
          </x14:formula1>
          <xm:sqref>F1968 F1842:F1966 F1631:F1817 F1819:F1836 F6:F1622</xm:sqref>
        </x14:dataValidation>
        <x14:dataValidation type="list" allowBlank="1" showInputMessage="1" showErrorMessage="1" xr:uid="{35C9F1A9-263C-41A8-B427-1B6C1C192BFF}">
          <x14:formula1>
            <xm:f>Hoja2!$B$5:$B$11</xm:f>
          </x14:formula1>
          <xm:sqref>F1967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B1:AN160"/>
  <sheetViews>
    <sheetView showGridLines="0" zoomScaleNormal="100" workbookViewId="0">
      <pane ySplit="3" topLeftCell="A57" activePane="bottomLeft" state="frozen"/>
      <selection activeCell="C16" sqref="C16"/>
      <selection pane="bottomLeft" activeCell="L62" sqref="L62"/>
    </sheetView>
  </sheetViews>
  <sheetFormatPr baseColWidth="10" defaultRowHeight="15" x14ac:dyDescent="0.25"/>
  <cols>
    <col min="1" max="1" width="1.85546875" customWidth="1"/>
    <col min="2" max="2" width="20.140625" bestFit="1" customWidth="1"/>
    <col min="3" max="3" width="17.7109375" bestFit="1" customWidth="1"/>
    <col min="4" max="4" width="19.7109375" bestFit="1" customWidth="1"/>
    <col min="5" max="5" width="16.28515625" bestFit="1" customWidth="1"/>
    <col min="6" max="6" width="18.5703125" bestFit="1" customWidth="1"/>
    <col min="7" max="7" width="22.140625" bestFit="1" customWidth="1"/>
    <col min="8" max="8" width="12" customWidth="1"/>
    <col min="9" max="9" width="12.5703125" bestFit="1" customWidth="1"/>
    <col min="10" max="10" width="14.85546875" bestFit="1" customWidth="1"/>
    <col min="11" max="11" width="1.5703125" customWidth="1"/>
    <col min="12" max="12" width="16.5703125" bestFit="1" customWidth="1"/>
    <col min="13" max="13" width="11.42578125" bestFit="1" customWidth="1"/>
    <col min="14" max="14" width="13.28515625" bestFit="1" customWidth="1"/>
    <col min="15" max="15" width="18.28515625" bestFit="1" customWidth="1"/>
    <col min="16" max="16" width="24.5703125" style="53" bestFit="1" customWidth="1"/>
    <col min="17" max="17" width="4.7109375" style="53" bestFit="1" customWidth="1"/>
    <col min="18" max="18" width="12.5703125" style="54" bestFit="1" customWidth="1"/>
    <col min="19" max="19" width="1.85546875" style="54" customWidth="1"/>
    <col min="20" max="20" width="17.5703125" style="54" bestFit="1" customWidth="1"/>
    <col min="21" max="21" width="19.28515625" style="54" bestFit="1" customWidth="1"/>
    <col min="22" max="22" width="13.28515625" style="54" bestFit="1" customWidth="1"/>
    <col min="23" max="23" width="18.140625" style="54" customWidth="1"/>
    <col min="24" max="24" width="12.5703125" style="54" bestFit="1" customWidth="1"/>
    <col min="25" max="25" width="7.42578125" style="54" bestFit="1" customWidth="1"/>
    <col min="26" max="27" width="7.42578125" style="53" bestFit="1" customWidth="1"/>
    <col min="28" max="38" width="7.42578125" bestFit="1" customWidth="1"/>
    <col min="39" max="39" width="12.5703125" bestFit="1" customWidth="1"/>
  </cols>
  <sheetData>
    <row r="1" spans="2:40" ht="15" customHeight="1" x14ac:dyDescent="0.25">
      <c r="B1" s="58"/>
      <c r="C1" s="58"/>
      <c r="D1" s="250" t="s">
        <v>240</v>
      </c>
      <c r="E1" s="250"/>
      <c r="F1" s="250"/>
      <c r="G1" s="250"/>
      <c r="H1" s="250"/>
      <c r="I1" s="250"/>
      <c r="J1" s="250"/>
      <c r="K1" s="108"/>
      <c r="L1" s="108"/>
      <c r="M1" s="39"/>
    </row>
    <row r="2" spans="2:40" ht="15" customHeight="1" x14ac:dyDescent="0.25">
      <c r="B2" s="39"/>
      <c r="C2" s="39"/>
      <c r="D2" s="250"/>
      <c r="E2" s="250"/>
      <c r="F2" s="250"/>
      <c r="G2" s="250"/>
      <c r="H2" s="250"/>
      <c r="I2" s="250"/>
      <c r="J2" s="250"/>
      <c r="K2" s="108"/>
      <c r="L2" s="108"/>
      <c r="Q2" s="125"/>
      <c r="R2" s="125"/>
      <c r="S2" s="125"/>
      <c r="T2" s="125"/>
      <c r="U2" s="125"/>
      <c r="V2" s="125"/>
      <c r="W2" s="125"/>
    </row>
    <row r="3" spans="2:40" ht="10.9" customHeight="1" x14ac:dyDescent="0.25">
      <c r="B3" s="39"/>
      <c r="C3" s="39"/>
      <c r="D3" s="215"/>
      <c r="E3" s="215"/>
      <c r="F3" s="215"/>
      <c r="G3" s="215"/>
      <c r="H3" s="251" t="s">
        <v>323</v>
      </c>
      <c r="I3" s="251"/>
      <c r="J3" s="220">
        <v>44827.999108796299</v>
      </c>
      <c r="K3" s="108"/>
      <c r="L3" s="216">
        <f ca="1">NOW()</f>
        <v>44828.378547337961</v>
      </c>
      <c r="Q3" s="125"/>
      <c r="R3" s="125"/>
      <c r="S3" s="125"/>
      <c r="T3" s="125"/>
      <c r="U3" s="125"/>
      <c r="V3" s="125"/>
      <c r="W3" s="125"/>
    </row>
    <row r="4" spans="2:40" ht="2.4500000000000002" customHeight="1" x14ac:dyDescent="0.25">
      <c r="Q4" s="125"/>
      <c r="R4" s="125"/>
      <c r="S4" s="125"/>
      <c r="T4" s="125"/>
      <c r="U4" s="125"/>
      <c r="V4" s="122"/>
      <c r="W4" s="122"/>
      <c r="X4" s="110"/>
      <c r="Y4" s="110"/>
      <c r="Z4" s="110"/>
    </row>
    <row r="5" spans="2:40" ht="15.75" x14ac:dyDescent="0.25">
      <c r="B5" s="134" t="s">
        <v>113</v>
      </c>
      <c r="C5" s="135" t="s">
        <v>114</v>
      </c>
      <c r="D5" s="135" t="s">
        <v>115</v>
      </c>
      <c r="E5" s="135" t="s">
        <v>116</v>
      </c>
      <c r="G5" s="252" t="s">
        <v>44</v>
      </c>
      <c r="H5" s="252"/>
      <c r="I5" s="252"/>
      <c r="J5" s="252"/>
      <c r="K5" s="107"/>
      <c r="L5" s="130"/>
      <c r="M5" s="125"/>
      <c r="N5" s="125"/>
      <c r="O5" s="125"/>
      <c r="P5" s="125"/>
      <c r="Q5" s="125"/>
      <c r="R5" s="125"/>
      <c r="S5" s="126"/>
      <c r="T5" s="126"/>
      <c r="U5" s="126"/>
      <c r="V5" s="122"/>
      <c r="W5" s="122"/>
      <c r="X5" s="122"/>
      <c r="Y5" s="122"/>
      <c r="Z5" s="122"/>
      <c r="AA5" s="125"/>
      <c r="AB5" s="125"/>
      <c r="AC5" s="125"/>
      <c r="AD5" s="125"/>
      <c r="AE5" s="57"/>
      <c r="AF5" s="57"/>
      <c r="AG5" s="57"/>
      <c r="AH5" s="57"/>
      <c r="AI5" s="57"/>
    </row>
    <row r="6" spans="2:40" ht="15.75" x14ac:dyDescent="0.25">
      <c r="B6" s="143" t="s">
        <v>136</v>
      </c>
      <c r="C6" s="144">
        <v>18193770</v>
      </c>
      <c r="D6" s="144">
        <v>18193770</v>
      </c>
      <c r="E6" s="144">
        <v>2.0000000000000002E-5</v>
      </c>
      <c r="G6" s="234" t="s">
        <v>47</v>
      </c>
      <c r="H6" s="231" t="s">
        <v>34</v>
      </c>
      <c r="I6" s="264">
        <f>GETPIVOTDATA("Placas
Vehículo
(ABC ###)",$G$6,"Estado del
Vehículo","Vehiculos")</f>
        <v>35</v>
      </c>
      <c r="J6" s="264"/>
      <c r="K6" s="16"/>
      <c r="L6" s="125"/>
      <c r="M6" s="125"/>
      <c r="N6" s="125"/>
      <c r="O6" s="125"/>
      <c r="P6" s="125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5"/>
      <c r="AB6" s="125"/>
      <c r="AC6" s="125"/>
      <c r="AD6" s="125"/>
      <c r="AE6" s="57"/>
      <c r="AF6" s="57"/>
      <c r="AG6" s="57"/>
      <c r="AH6" s="57"/>
      <c r="AI6" s="57"/>
    </row>
    <row r="7" spans="2:40" ht="15.95" customHeight="1" x14ac:dyDescent="0.25">
      <c r="B7" s="143" t="s">
        <v>106</v>
      </c>
      <c r="C7" s="144">
        <v>35762430</v>
      </c>
      <c r="D7" s="144">
        <v>35726640</v>
      </c>
      <c r="E7" s="144">
        <v>-35789.999539999997</v>
      </c>
      <c r="G7" s="235" t="s">
        <v>46</v>
      </c>
      <c r="H7" s="232" t="s">
        <v>364</v>
      </c>
      <c r="I7" s="264"/>
      <c r="J7" s="264"/>
      <c r="K7" s="103"/>
      <c r="L7" s="125"/>
      <c r="M7" s="125"/>
      <c r="N7" s="125"/>
      <c r="O7" s="125"/>
      <c r="P7" s="125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5"/>
      <c r="AB7" s="125"/>
      <c r="AC7" s="125"/>
      <c r="AD7" s="125"/>
      <c r="AE7" s="57"/>
      <c r="AF7" s="57"/>
      <c r="AG7" s="57"/>
      <c r="AH7" s="57"/>
      <c r="AI7" s="57"/>
    </row>
    <row r="8" spans="2:40" ht="15.95" customHeight="1" x14ac:dyDescent="0.25">
      <c r="B8" s="136" t="s">
        <v>32</v>
      </c>
      <c r="C8" s="137">
        <v>17914630</v>
      </c>
      <c r="D8" s="137">
        <v>17904360</v>
      </c>
      <c r="E8" s="137">
        <v>-10269.999690000002</v>
      </c>
      <c r="G8" s="143" t="s">
        <v>106</v>
      </c>
      <c r="H8" s="230"/>
      <c r="I8" s="264"/>
      <c r="J8" s="264"/>
      <c r="K8" s="103"/>
      <c r="L8" s="125"/>
      <c r="M8" s="125"/>
      <c r="N8" s="125"/>
      <c r="O8" s="125"/>
      <c r="P8" s="125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5"/>
      <c r="AB8" s="125"/>
      <c r="AC8" s="125"/>
      <c r="AD8" s="125"/>
      <c r="AE8" s="57"/>
      <c r="AF8" s="57"/>
      <c r="AG8" s="57"/>
      <c r="AH8" s="57"/>
      <c r="AI8" s="57"/>
    </row>
    <row r="9" spans="2:40" ht="15.95" customHeight="1" x14ac:dyDescent="0.25">
      <c r="B9" s="136" t="s">
        <v>33</v>
      </c>
      <c r="C9" s="137">
        <v>3832900</v>
      </c>
      <c r="D9" s="137">
        <v>3823170</v>
      </c>
      <c r="E9" s="137">
        <v>-9729.9999500000013</v>
      </c>
      <c r="G9" s="165" t="s">
        <v>25</v>
      </c>
      <c r="H9" s="230">
        <v>10</v>
      </c>
      <c r="I9" s="264"/>
      <c r="J9" s="264"/>
      <c r="K9" s="103"/>
      <c r="L9" s="125" t="s">
        <v>196</v>
      </c>
      <c r="M9" s="125"/>
      <c r="N9" s="125"/>
      <c r="O9" s="125"/>
      <c r="P9" s="125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5"/>
      <c r="AB9" s="125"/>
      <c r="AC9" s="125"/>
      <c r="AD9" s="125"/>
      <c r="AE9" s="57"/>
      <c r="AF9" s="57"/>
      <c r="AG9" s="57"/>
      <c r="AH9" s="57"/>
      <c r="AI9" s="57"/>
    </row>
    <row r="10" spans="2:40" ht="15.95" customHeight="1" x14ac:dyDescent="0.25">
      <c r="B10" s="165" t="s">
        <v>25</v>
      </c>
      <c r="C10" s="144">
        <v>8962570</v>
      </c>
      <c r="D10" s="144">
        <v>8948480</v>
      </c>
      <c r="E10" s="144">
        <v>-14089.999930000002</v>
      </c>
      <c r="G10" s="165" t="s">
        <v>32</v>
      </c>
      <c r="H10" s="230">
        <v>12</v>
      </c>
      <c r="I10" s="264"/>
      <c r="J10" s="264"/>
      <c r="K10" s="103"/>
      <c r="L10" s="125"/>
      <c r="M10" s="125"/>
      <c r="N10" s="125"/>
      <c r="O10" s="125"/>
      <c r="P10" s="125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</row>
    <row r="11" spans="2:40" ht="15.95" customHeight="1" x14ac:dyDescent="0.25">
      <c r="B11" s="165" t="s">
        <v>193</v>
      </c>
      <c r="C11" s="144">
        <v>5052330</v>
      </c>
      <c r="D11" s="144">
        <v>5050630</v>
      </c>
      <c r="E11" s="144">
        <v>-1699.9999700000001</v>
      </c>
      <c r="G11" s="165" t="s">
        <v>33</v>
      </c>
      <c r="H11" s="230">
        <v>11</v>
      </c>
      <c r="I11" s="264"/>
      <c r="J11" s="264"/>
      <c r="K11" s="103"/>
      <c r="L11" s="125"/>
      <c r="M11" s="125"/>
      <c r="N11" s="125"/>
      <c r="O11" s="125"/>
      <c r="P11" s="125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</row>
    <row r="12" spans="2:40" ht="15.95" customHeight="1" x14ac:dyDescent="0.25">
      <c r="B12" s="116" t="s">
        <v>37</v>
      </c>
      <c r="C12" s="138">
        <v>53956200</v>
      </c>
      <c r="D12" s="138">
        <v>53920410</v>
      </c>
      <c r="E12" s="138">
        <v>-35789.999520000005</v>
      </c>
      <c r="G12" s="165" t="s">
        <v>193</v>
      </c>
      <c r="H12" s="230">
        <v>2</v>
      </c>
      <c r="I12" s="264"/>
      <c r="J12" s="264"/>
      <c r="K12" s="103"/>
      <c r="L12" s="125"/>
      <c r="M12" s="125"/>
      <c r="N12" s="125"/>
      <c r="O12" s="125"/>
      <c r="P12" s="125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</row>
    <row r="13" spans="2:40" ht="15.95" customHeight="1" x14ac:dyDescent="0.25">
      <c r="F13" t="s">
        <v>196</v>
      </c>
      <c r="G13" s="116" t="s">
        <v>45</v>
      </c>
      <c r="H13" s="233">
        <v>35</v>
      </c>
      <c r="I13" s="264"/>
      <c r="J13" s="264"/>
      <c r="K13" s="103"/>
      <c r="L13" s="125"/>
      <c r="M13" s="125"/>
      <c r="N13" s="125"/>
      <c r="O13" s="125"/>
      <c r="P13" s="125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</row>
    <row r="14" spans="2:40" ht="16.149999999999999" customHeight="1" x14ac:dyDescent="0.25">
      <c r="I14" s="264"/>
      <c r="J14" s="264"/>
      <c r="K14" s="103"/>
      <c r="L14" s="125"/>
      <c r="M14" s="125"/>
      <c r="N14" s="125"/>
      <c r="O14" s="125"/>
      <c r="P14" s="125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</row>
    <row r="15" spans="2:40" ht="16.149999999999999" customHeight="1" x14ac:dyDescent="0.25">
      <c r="I15" s="264"/>
      <c r="J15" s="264"/>
      <c r="K15" s="103"/>
      <c r="L15" s="125"/>
      <c r="M15" s="125"/>
      <c r="N15" s="125"/>
      <c r="R15" s="122"/>
      <c r="S15" s="122"/>
      <c r="T15" s="122"/>
      <c r="U15" s="122"/>
      <c r="V15" s="122"/>
      <c r="W15" s="122"/>
      <c r="X15" s="122"/>
      <c r="Y15" s="122"/>
      <c r="Z15" s="122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</row>
    <row r="16" spans="2:40" x14ac:dyDescent="0.25">
      <c r="I16" s="264"/>
      <c r="J16" s="264"/>
      <c r="K16" s="39"/>
      <c r="L16" s="131"/>
      <c r="M16" s="125"/>
      <c r="N16" s="125"/>
      <c r="R16" s="122"/>
      <c r="S16" s="122"/>
      <c r="T16" s="122"/>
      <c r="U16" s="122"/>
      <c r="V16" s="122"/>
      <c r="W16" s="122"/>
      <c r="X16" s="122"/>
      <c r="Y16" s="122"/>
      <c r="Z16" s="122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</row>
    <row r="17" spans="2:40" x14ac:dyDescent="0.25">
      <c r="G17" t="s">
        <v>196</v>
      </c>
      <c r="I17" s="260" t="s">
        <v>53</v>
      </c>
      <c r="J17" s="260"/>
      <c r="K17" s="105"/>
      <c r="L17" s="132"/>
      <c r="M17" s="125"/>
      <c r="N17" s="125"/>
      <c r="R17" s="122"/>
      <c r="S17" s="122"/>
      <c r="T17" s="122"/>
      <c r="U17" s="122"/>
      <c r="V17" s="122"/>
      <c r="W17" s="122"/>
      <c r="X17" s="122"/>
      <c r="Y17" s="122"/>
      <c r="Z17" s="122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</row>
    <row r="18" spans="2:40" s="75" customFormat="1" x14ac:dyDescent="0.25">
      <c r="B18"/>
      <c r="C18"/>
      <c r="D18"/>
      <c r="E18"/>
      <c r="F18"/>
      <c r="H18" s="40"/>
      <c r="I18" s="261">
        <f>V152</f>
        <v>1153580</v>
      </c>
      <c r="J18" s="261"/>
      <c r="K18" s="106"/>
      <c r="L18" s="133"/>
      <c r="M18" s="125"/>
      <c r="N18" s="125"/>
      <c r="R18" s="122"/>
      <c r="S18" s="122"/>
      <c r="T18" s="123"/>
      <c r="U18" s="124"/>
      <c r="V18" s="122"/>
      <c r="W18" s="122"/>
      <c r="X18" s="122"/>
      <c r="Y18" s="126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</row>
    <row r="19" spans="2:40" x14ac:dyDescent="0.25">
      <c r="F19" s="40"/>
      <c r="G19" s="40"/>
      <c r="H19" s="40"/>
      <c r="J19" s="40"/>
      <c r="L19" s="57"/>
      <c r="M19" s="57"/>
      <c r="N19" s="57"/>
      <c r="R19" s="125"/>
      <c r="S19" s="126"/>
      <c r="T19" s="125"/>
      <c r="U19" s="125"/>
      <c r="V19" s="122"/>
      <c r="W19" s="122"/>
      <c r="X19" s="122"/>
      <c r="Y19" s="122"/>
      <c r="Z19" s="122"/>
      <c r="AA19" s="122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</row>
    <row r="20" spans="2:40" ht="18.600000000000001" customHeight="1" x14ac:dyDescent="0.25">
      <c r="B20" s="246" t="s">
        <v>147</v>
      </c>
      <c r="C20" s="246"/>
      <c r="D20" s="246"/>
      <c r="E20" s="263" t="s">
        <v>117</v>
      </c>
      <c r="F20" s="246"/>
      <c r="G20" s="246"/>
      <c r="H20" s="246"/>
      <c r="I20" s="246"/>
      <c r="J20" s="246"/>
      <c r="L20" s="57"/>
      <c r="M20" s="57"/>
      <c r="N20" s="57"/>
      <c r="R20" s="125"/>
      <c r="S20" s="126"/>
      <c r="T20" s="125"/>
      <c r="U20" s="125"/>
      <c r="V20" s="122"/>
      <c r="W20" s="122"/>
      <c r="X20" s="122"/>
      <c r="Y20" s="122"/>
      <c r="Z20" s="122"/>
      <c r="AA20" s="122"/>
      <c r="AB20" s="125"/>
      <c r="AC20" s="125"/>
      <c r="AD20" s="125"/>
      <c r="AE20" s="57"/>
      <c r="AF20" s="57"/>
      <c r="AG20" s="57"/>
      <c r="AH20" s="57"/>
      <c r="AI20" s="57"/>
    </row>
    <row r="21" spans="2:40" ht="3.6" customHeight="1" thickBot="1" x14ac:dyDescent="0.3">
      <c r="B21" s="13"/>
      <c r="C21" s="13"/>
      <c r="D21" s="13"/>
      <c r="E21" s="139"/>
      <c r="F21" s="109"/>
      <c r="G21" s="40"/>
      <c r="H21" s="40"/>
      <c r="I21" s="40"/>
      <c r="J21" s="40"/>
      <c r="L21" s="57"/>
      <c r="M21" s="57"/>
      <c r="N21" s="57"/>
      <c r="R21" s="125"/>
      <c r="S21" s="126"/>
      <c r="T21" s="125"/>
      <c r="U21" s="125"/>
      <c r="V21" s="122"/>
      <c r="W21" s="122"/>
      <c r="X21" s="122"/>
      <c r="Y21" s="122"/>
      <c r="Z21" s="122"/>
      <c r="AA21" s="122"/>
      <c r="AB21" s="125"/>
      <c r="AC21" s="125"/>
      <c r="AD21" s="125"/>
      <c r="AE21" s="57"/>
      <c r="AF21" s="57"/>
      <c r="AG21" s="57"/>
      <c r="AH21" s="57"/>
      <c r="AI21" s="57"/>
    </row>
    <row r="22" spans="2:40" ht="15.75" x14ac:dyDescent="0.25">
      <c r="B22" s="121" t="s">
        <v>52</v>
      </c>
      <c r="C22" s="41" t="s">
        <v>40</v>
      </c>
      <c r="D22" s="41" t="s">
        <v>51</v>
      </c>
      <c r="E22" s="188" t="s">
        <v>185</v>
      </c>
      <c r="F22" s="140" t="s">
        <v>109</v>
      </c>
      <c r="G22" s="140" t="s">
        <v>110</v>
      </c>
      <c r="H22" s="170"/>
      <c r="I22" s="197"/>
      <c r="L22" s="57"/>
      <c r="M22" s="57"/>
      <c r="N22" s="57"/>
      <c r="R22" s="125"/>
      <c r="S22" s="126"/>
      <c r="T22" s="126"/>
      <c r="U22" s="126"/>
      <c r="V22" s="122"/>
      <c r="W22" s="122"/>
      <c r="X22" s="122"/>
      <c r="Y22" s="122"/>
      <c r="Z22" s="122"/>
      <c r="AA22" s="122"/>
      <c r="AB22" s="125"/>
      <c r="AC22" s="125"/>
      <c r="AD22" s="125"/>
      <c r="AE22" s="57"/>
      <c r="AF22" s="57"/>
      <c r="AG22" s="57"/>
      <c r="AH22" s="57"/>
      <c r="AI22" s="57"/>
    </row>
    <row r="23" spans="2:40" x14ac:dyDescent="0.25">
      <c r="B23" s="14" t="s">
        <v>157</v>
      </c>
      <c r="C23" s="38"/>
      <c r="D23" s="15"/>
      <c r="E23" s="187"/>
      <c r="F23" s="141" t="s">
        <v>105</v>
      </c>
      <c r="G23" s="141" t="s">
        <v>106</v>
      </c>
      <c r="H23" s="198" t="s">
        <v>136</v>
      </c>
      <c r="I23" s="173" t="s">
        <v>37</v>
      </c>
      <c r="L23" s="57"/>
      <c r="M23" s="57"/>
      <c r="N23" s="57"/>
      <c r="R23" s="125"/>
      <c r="S23" s="126"/>
      <c r="T23" s="126"/>
      <c r="U23" s="126"/>
      <c r="V23" s="122"/>
      <c r="W23" s="122"/>
      <c r="X23" s="122"/>
      <c r="Y23" s="122"/>
      <c r="Z23" s="122"/>
      <c r="AA23" s="122"/>
      <c r="AB23" s="125"/>
      <c r="AC23" s="125"/>
      <c r="AD23" s="125"/>
      <c r="AE23" s="125"/>
      <c r="AF23" s="125"/>
      <c r="AG23" s="125"/>
      <c r="AH23" s="125"/>
    </row>
    <row r="24" spans="2:40" x14ac:dyDescent="0.25">
      <c r="B24" s="186" t="s">
        <v>27</v>
      </c>
      <c r="C24" s="38">
        <v>615</v>
      </c>
      <c r="D24" s="15">
        <v>37889020</v>
      </c>
      <c r="E24" s="17">
        <f>D24/I25</f>
        <v>0.75180967790005337</v>
      </c>
      <c r="F24" s="174" t="s">
        <v>102</v>
      </c>
      <c r="G24" s="180">
        <v>35726640</v>
      </c>
      <c r="H24" s="199">
        <v>18193770</v>
      </c>
      <c r="I24" s="175">
        <v>53920410</v>
      </c>
      <c r="L24" s="182"/>
      <c r="M24" s="57"/>
      <c r="N24" s="57"/>
      <c r="R24" s="125"/>
      <c r="S24" s="126"/>
      <c r="T24" s="126"/>
      <c r="U24" s="126"/>
      <c r="V24" s="122"/>
      <c r="W24" s="122"/>
      <c r="X24" s="122"/>
      <c r="Y24" s="122"/>
      <c r="Z24" s="122"/>
      <c r="AA24" s="122"/>
      <c r="AB24" s="125"/>
      <c r="AC24" s="125"/>
      <c r="AD24" s="125"/>
      <c r="AE24" s="125"/>
      <c r="AF24" s="125"/>
      <c r="AG24" s="125"/>
      <c r="AH24" s="125"/>
    </row>
    <row r="25" spans="2:40" x14ac:dyDescent="0.25">
      <c r="B25" s="186" t="s">
        <v>29</v>
      </c>
      <c r="C25" s="38">
        <v>342</v>
      </c>
      <c r="D25" s="15">
        <v>11158710</v>
      </c>
      <c r="E25" s="17">
        <f>D25/I25</f>
        <v>0.22141576031473245</v>
      </c>
      <c r="F25" s="184" t="s">
        <v>157</v>
      </c>
      <c r="G25" s="180">
        <v>32434350</v>
      </c>
      <c r="H25" s="199">
        <v>17962740</v>
      </c>
      <c r="I25" s="175">
        <v>50397090</v>
      </c>
      <c r="L25" s="190"/>
      <c r="M25" s="191"/>
      <c r="N25" s="57"/>
      <c r="R25" s="125"/>
      <c r="S25" s="126"/>
      <c r="T25" s="125"/>
      <c r="U25" s="125"/>
      <c r="V25" s="122"/>
      <c r="W25" s="122"/>
      <c r="X25" s="122"/>
      <c r="Y25" s="122"/>
      <c r="Z25" s="122"/>
      <c r="AA25" s="122"/>
      <c r="AB25" s="125"/>
      <c r="AC25" s="125"/>
      <c r="AD25" s="125"/>
      <c r="AE25" s="125"/>
      <c r="AF25" s="125"/>
      <c r="AG25" s="125"/>
      <c r="AH25" s="125"/>
    </row>
    <row r="26" spans="2:40" x14ac:dyDescent="0.25">
      <c r="B26" s="186" t="s">
        <v>145</v>
      </c>
      <c r="C26" s="38">
        <v>11</v>
      </c>
      <c r="D26" s="15">
        <v>356920</v>
      </c>
      <c r="E26" s="17">
        <f>D26/I25</f>
        <v>7.0821549418825574E-3</v>
      </c>
      <c r="F26" s="185" t="s">
        <v>158</v>
      </c>
      <c r="G26" s="181">
        <v>3292290</v>
      </c>
      <c r="H26" s="200">
        <v>231030</v>
      </c>
      <c r="I26" s="176">
        <v>3523320</v>
      </c>
      <c r="L26" s="194"/>
      <c r="M26" s="57"/>
      <c r="N26" s="191"/>
      <c r="R26" s="125"/>
      <c r="S26" s="126"/>
      <c r="T26" s="125"/>
      <c r="U26" s="125"/>
      <c r="V26" s="122"/>
      <c r="W26" s="122"/>
      <c r="X26" s="122"/>
      <c r="Y26" s="122"/>
      <c r="Z26" s="122"/>
      <c r="AA26" s="122"/>
      <c r="AB26" s="125"/>
      <c r="AC26" s="125"/>
      <c r="AD26" s="125"/>
      <c r="AE26" s="125"/>
      <c r="AF26" s="125"/>
      <c r="AG26" s="125"/>
      <c r="AH26" s="125"/>
    </row>
    <row r="27" spans="2:40" x14ac:dyDescent="0.25">
      <c r="B27" s="186" t="s">
        <v>234</v>
      </c>
      <c r="C27" s="38">
        <v>30</v>
      </c>
      <c r="D27" s="15">
        <v>992440</v>
      </c>
      <c r="E27" s="17">
        <f>D27/I25</f>
        <v>1.9692406843331629E-2</v>
      </c>
      <c r="J27" s="40"/>
      <c r="K27" s="40"/>
      <c r="L27" s="195"/>
      <c r="M27" s="191"/>
      <c r="N27" s="57"/>
      <c r="R27" s="125"/>
      <c r="S27" s="126"/>
      <c r="T27" s="125"/>
      <c r="U27" s="125"/>
      <c r="V27" s="122"/>
      <c r="W27" s="122"/>
      <c r="X27" s="122"/>
      <c r="Y27" s="122"/>
      <c r="Z27" s="122"/>
      <c r="AA27" s="122"/>
      <c r="AB27" s="125"/>
      <c r="AC27" s="125"/>
      <c r="AD27" s="125"/>
      <c r="AE27" s="125"/>
      <c r="AF27" s="125"/>
      <c r="AG27" s="125"/>
      <c r="AH27" s="125"/>
    </row>
    <row r="28" spans="2:40" s="75" customFormat="1" x14ac:dyDescent="0.25">
      <c r="B28" s="14" t="s">
        <v>158</v>
      </c>
      <c r="C28" s="38"/>
      <c r="D28" s="15"/>
      <c r="E28" s="212"/>
      <c r="J28" s="40"/>
      <c r="K28" s="40"/>
      <c r="M28" s="57"/>
      <c r="N28" s="57"/>
      <c r="P28" s="53"/>
      <c r="Q28" s="53"/>
      <c r="R28" s="125"/>
      <c r="S28" s="126"/>
      <c r="T28" s="125"/>
      <c r="U28" s="125"/>
      <c r="V28" s="122"/>
      <c r="W28" s="122"/>
      <c r="X28" s="122"/>
      <c r="Y28" s="122"/>
      <c r="Z28" s="122"/>
      <c r="AA28" s="122"/>
      <c r="AB28" s="125"/>
      <c r="AC28" s="125"/>
      <c r="AD28" s="125"/>
      <c r="AE28" s="125"/>
      <c r="AF28" s="125"/>
      <c r="AG28" s="125"/>
      <c r="AH28" s="125"/>
    </row>
    <row r="29" spans="2:40" s="75" customFormat="1" x14ac:dyDescent="0.25">
      <c r="B29" s="186" t="s">
        <v>145</v>
      </c>
      <c r="C29" s="38">
        <v>102</v>
      </c>
      <c r="D29" s="15">
        <v>3523320</v>
      </c>
      <c r="E29" s="192">
        <f>D29/I26</f>
        <v>1</v>
      </c>
      <c r="J29" s="40"/>
      <c r="K29" s="40"/>
      <c r="M29" s="57"/>
      <c r="N29" s="57"/>
      <c r="P29" s="53"/>
      <c r="Q29" s="53"/>
      <c r="R29" s="125"/>
      <c r="S29" s="126"/>
      <c r="T29" s="125"/>
      <c r="U29" s="125"/>
      <c r="V29" s="122"/>
      <c r="W29" s="122"/>
      <c r="X29" s="122"/>
      <c r="Y29" s="122"/>
      <c r="Z29" s="122"/>
      <c r="AA29" s="122"/>
      <c r="AB29" s="125"/>
      <c r="AC29" s="125"/>
      <c r="AD29" s="125"/>
      <c r="AE29" s="125"/>
      <c r="AF29" s="125"/>
      <c r="AG29" s="125"/>
      <c r="AH29" s="125"/>
    </row>
    <row r="30" spans="2:40" s="75" customFormat="1" ht="15.75" thickBot="1" x14ac:dyDescent="0.3">
      <c r="B30" s="51" t="s">
        <v>37</v>
      </c>
      <c r="C30" s="44">
        <v>1100</v>
      </c>
      <c r="D30" s="45">
        <v>53920410</v>
      </c>
      <c r="E30" s="213"/>
      <c r="J30" s="40"/>
      <c r="K30" s="40"/>
      <c r="M30" s="57"/>
      <c r="N30" s="57"/>
      <c r="P30" s="53"/>
      <c r="Q30" s="53"/>
      <c r="R30" s="125"/>
      <c r="S30" s="126"/>
      <c r="T30" s="125"/>
      <c r="U30" s="125"/>
      <c r="V30" s="122"/>
      <c r="W30" s="122"/>
      <c r="X30" s="122"/>
      <c r="Y30" s="122"/>
      <c r="Z30" s="122"/>
      <c r="AA30" s="122"/>
      <c r="AB30" s="125"/>
      <c r="AC30" s="125"/>
      <c r="AD30" s="125"/>
      <c r="AE30" s="125"/>
      <c r="AF30" s="125"/>
      <c r="AG30" s="125"/>
      <c r="AH30" s="125"/>
    </row>
    <row r="31" spans="2:40" s="75" customFormat="1" x14ac:dyDescent="0.25">
      <c r="B31"/>
      <c r="C31"/>
      <c r="D31"/>
      <c r="E31" s="192"/>
      <c r="F31" s="40"/>
      <c r="G31" s="40"/>
      <c r="H31" s="40"/>
      <c r="I31" s="40"/>
      <c r="J31" s="40"/>
      <c r="K31" s="40"/>
      <c r="M31" s="57"/>
      <c r="N31" s="57"/>
      <c r="R31" s="125"/>
      <c r="S31" s="126"/>
      <c r="T31" s="125"/>
      <c r="U31" s="125"/>
      <c r="V31" s="122"/>
      <c r="W31" s="122"/>
      <c r="X31" s="122"/>
      <c r="Y31" s="122"/>
      <c r="Z31" s="122"/>
      <c r="AA31" s="122"/>
      <c r="AB31" s="125"/>
      <c r="AC31" s="125"/>
      <c r="AD31" s="125"/>
      <c r="AE31" s="125"/>
      <c r="AF31" s="125"/>
      <c r="AG31" s="125"/>
      <c r="AH31" s="125"/>
    </row>
    <row r="32" spans="2:40" ht="19.5" thickBot="1" x14ac:dyDescent="0.3">
      <c r="B32" s="246" t="s">
        <v>148</v>
      </c>
      <c r="C32" s="246"/>
      <c r="D32" s="246"/>
      <c r="E32" s="246"/>
      <c r="F32" s="262" t="s">
        <v>149</v>
      </c>
      <c r="G32" s="262"/>
      <c r="H32" s="262"/>
      <c r="I32" s="262"/>
      <c r="J32" s="262"/>
      <c r="K32" s="40"/>
      <c r="R32" s="125"/>
      <c r="S32" s="126"/>
      <c r="T32" s="126"/>
      <c r="U32" s="126"/>
      <c r="V32" s="122"/>
      <c r="W32" s="122"/>
      <c r="X32" s="122"/>
      <c r="Y32" s="122"/>
      <c r="Z32" s="122"/>
      <c r="AA32" s="122"/>
      <c r="AB32" s="125"/>
      <c r="AC32" s="125"/>
      <c r="AD32" s="125"/>
      <c r="AE32" s="125"/>
      <c r="AF32" s="125"/>
      <c r="AG32" s="125"/>
      <c r="AH32" s="125"/>
    </row>
    <row r="33" spans="2:34" ht="4.1500000000000004" customHeight="1" x14ac:dyDescent="0.25">
      <c r="E33" s="40"/>
      <c r="F33" s="40"/>
      <c r="G33" s="40"/>
      <c r="H33" s="40"/>
      <c r="I33" s="40"/>
      <c r="J33" s="40"/>
      <c r="K33" s="40"/>
      <c r="R33" s="125"/>
      <c r="S33" s="126"/>
      <c r="T33" s="125"/>
      <c r="U33" s="125"/>
      <c r="V33" s="122"/>
      <c r="W33" s="122" t="s">
        <v>52</v>
      </c>
      <c r="X33" s="122" t="s">
        <v>10</v>
      </c>
      <c r="Y33" s="122"/>
      <c r="Z33" s="122"/>
      <c r="AA33" s="122"/>
      <c r="AB33" s="125"/>
      <c r="AC33" s="125"/>
      <c r="AD33" s="125"/>
      <c r="AE33" s="125"/>
      <c r="AF33" s="125"/>
      <c r="AG33" s="125"/>
      <c r="AH33" s="125"/>
    </row>
    <row r="34" spans="2:34" ht="45" x14ac:dyDescent="0.25">
      <c r="B34" s="254" t="s">
        <v>79</v>
      </c>
      <c r="C34" s="255"/>
      <c r="D34" s="253" t="s">
        <v>50</v>
      </c>
      <c r="E34" s="253"/>
      <c r="F34" s="43" t="s">
        <v>6</v>
      </c>
      <c r="G34" s="42" t="s">
        <v>59</v>
      </c>
      <c r="H34" s="42" t="s">
        <v>43</v>
      </c>
      <c r="I34" s="41" t="s">
        <v>39</v>
      </c>
      <c r="J34" s="40"/>
      <c r="K34" s="40"/>
      <c r="R34" s="125"/>
      <c r="S34" s="126"/>
      <c r="T34" s="125"/>
      <c r="U34" s="125"/>
      <c r="V34" s="122"/>
      <c r="W34" s="122">
        <f>Hoja3!L4</f>
        <v>53920410</v>
      </c>
      <c r="X34" s="127">
        <f>GETPIVOTDATA("Peso Neto
(Kg) Puerto",Hoja3!$L$3)/B35</f>
        <v>1.0893012121212122</v>
      </c>
      <c r="Y34" s="122"/>
      <c r="Z34" s="122"/>
      <c r="AA34" s="122"/>
      <c r="AB34" s="125"/>
      <c r="AC34" s="125"/>
      <c r="AD34" s="125"/>
      <c r="AE34" s="125"/>
      <c r="AF34" s="125"/>
      <c r="AG34" s="125"/>
      <c r="AH34" s="125"/>
    </row>
    <row r="35" spans="2:34" x14ac:dyDescent="0.25">
      <c r="B35" s="258">
        <v>49500000</v>
      </c>
      <c r="C35" s="259"/>
      <c r="D35" s="256">
        <f>Hoja3!N4</f>
        <v>53920410</v>
      </c>
      <c r="E35" s="257"/>
      <c r="F35" s="50" t="s">
        <v>25</v>
      </c>
      <c r="G35" s="119">
        <v>8962570</v>
      </c>
      <c r="H35" s="46">
        <v>8948480</v>
      </c>
      <c r="I35" s="47">
        <v>-14089.999930000002</v>
      </c>
      <c r="J35" s="40"/>
      <c r="K35" s="40"/>
      <c r="R35" s="125"/>
      <c r="S35" s="126"/>
      <c r="T35" s="125"/>
      <c r="U35" s="125"/>
      <c r="V35" s="122"/>
      <c r="W35" s="122">
        <f>Hoja3!N4</f>
        <v>53920410</v>
      </c>
      <c r="X35" s="127">
        <f>GETPIVOTDATA("Peso Neto
(Kg) Puerto",Hoja3!$N$3)/B35</f>
        <v>1.0893012121212122</v>
      </c>
      <c r="Y35" s="122"/>
      <c r="Z35" s="122"/>
      <c r="AA35" s="122"/>
      <c r="AB35" s="125"/>
      <c r="AC35" s="125"/>
      <c r="AD35" s="125"/>
      <c r="AE35" s="125"/>
      <c r="AF35" s="125"/>
      <c r="AG35" s="125"/>
      <c r="AH35" s="125"/>
    </row>
    <row r="36" spans="2:34" s="75" customFormat="1" ht="14.45" customHeight="1" x14ac:dyDescent="0.25">
      <c r="B36" s="96"/>
      <c r="C36" s="93"/>
      <c r="D36" s="93"/>
      <c r="E36" s="97"/>
      <c r="F36" s="50" t="s">
        <v>32</v>
      </c>
      <c r="G36" s="119">
        <v>17914630</v>
      </c>
      <c r="H36" s="46">
        <v>17904360</v>
      </c>
      <c r="I36" s="47">
        <v>-10269.999690000002</v>
      </c>
      <c r="O36"/>
      <c r="P36"/>
      <c r="Q36"/>
      <c r="R36" s="125"/>
      <c r="S36" s="126"/>
      <c r="T36" s="125"/>
      <c r="U36" s="125"/>
      <c r="V36" s="122"/>
      <c r="W36" s="122"/>
      <c r="X36" s="127"/>
      <c r="Y36" s="122"/>
      <c r="Z36" s="122"/>
      <c r="AA36" s="122"/>
      <c r="AB36" s="125"/>
      <c r="AC36" s="125"/>
      <c r="AD36" s="125"/>
      <c r="AE36" s="125"/>
      <c r="AF36" s="125"/>
      <c r="AG36" s="125"/>
      <c r="AH36" s="125"/>
    </row>
    <row r="37" spans="2:34" ht="14.45" customHeight="1" x14ac:dyDescent="0.25">
      <c r="B37" s="98"/>
      <c r="C37" s="40"/>
      <c r="D37" s="40"/>
      <c r="E37" s="99"/>
      <c r="F37" s="50" t="s">
        <v>33</v>
      </c>
      <c r="G37" s="119">
        <v>3832900</v>
      </c>
      <c r="H37" s="46">
        <v>3823170</v>
      </c>
      <c r="I37" s="47">
        <v>-9729.9999500000013</v>
      </c>
      <c r="P37"/>
      <c r="Q37"/>
      <c r="R37" s="125"/>
      <c r="S37" s="126"/>
      <c r="T37" s="126"/>
      <c r="U37" s="126"/>
      <c r="V37" s="122"/>
      <c r="W37" s="122"/>
      <c r="X37" s="122"/>
      <c r="Y37" s="122"/>
      <c r="Z37" s="122"/>
      <c r="AA37" s="122"/>
      <c r="AB37" s="125"/>
      <c r="AC37" s="125"/>
      <c r="AD37" s="125"/>
      <c r="AE37" s="125"/>
      <c r="AF37" s="125"/>
      <c r="AG37" s="125"/>
      <c r="AH37" s="125"/>
    </row>
    <row r="38" spans="2:34" ht="18.75" x14ac:dyDescent="0.25">
      <c r="B38" s="145"/>
      <c r="C38" s="104"/>
      <c r="D38" s="104"/>
      <c r="E38" s="99"/>
      <c r="F38" s="50" t="s">
        <v>193</v>
      </c>
      <c r="G38" s="119">
        <v>5052330</v>
      </c>
      <c r="H38" s="46">
        <v>5050630</v>
      </c>
      <c r="I38" s="47">
        <v>-1699.9999700000001</v>
      </c>
      <c r="K38" s="40"/>
      <c r="L38" s="40"/>
      <c r="M38" s="40"/>
      <c r="P38"/>
      <c r="Q38"/>
      <c r="R38" s="125"/>
      <c r="S38" s="126"/>
      <c r="T38" s="126"/>
      <c r="U38" s="126"/>
      <c r="V38" s="122"/>
      <c r="W38" s="122"/>
      <c r="X38" s="122"/>
      <c r="Y38" s="122"/>
      <c r="Z38" s="122"/>
      <c r="AA38" s="122"/>
      <c r="AB38" s="125"/>
      <c r="AC38" s="125"/>
      <c r="AD38" s="125"/>
      <c r="AE38" s="125"/>
    </row>
    <row r="39" spans="2:34" x14ac:dyDescent="0.25">
      <c r="B39" s="98"/>
      <c r="C39" s="40"/>
      <c r="D39" s="40"/>
      <c r="E39" s="99"/>
      <c r="F39" s="166" t="s">
        <v>37</v>
      </c>
      <c r="G39" s="120">
        <v>35762430</v>
      </c>
      <c r="H39" s="48">
        <v>35726640</v>
      </c>
      <c r="I39" s="49">
        <v>-35789.999539999997</v>
      </c>
      <c r="J39" s="97"/>
      <c r="K39" s="40"/>
      <c r="L39" s="40"/>
      <c r="M39" s="40"/>
      <c r="O39" s="125"/>
      <c r="P39" s="125"/>
      <c r="Q39" s="125"/>
      <c r="R39" s="125"/>
      <c r="S39" s="126"/>
      <c r="T39" s="126"/>
      <c r="U39" s="126"/>
      <c r="V39" s="122"/>
      <c r="W39" s="122"/>
      <c r="X39" s="122"/>
      <c r="Y39" s="122"/>
      <c r="Z39" s="122"/>
      <c r="AA39" s="122"/>
      <c r="AB39" s="125"/>
      <c r="AC39" s="125"/>
      <c r="AD39" s="125"/>
      <c r="AE39" s="125"/>
    </row>
    <row r="40" spans="2:34" x14ac:dyDescent="0.25">
      <c r="B40" s="98"/>
      <c r="C40" s="40"/>
      <c r="D40" s="40"/>
      <c r="E40" s="99"/>
      <c r="J40" s="99"/>
      <c r="K40" s="40"/>
      <c r="L40" s="40"/>
      <c r="M40" s="40"/>
      <c r="O40" s="125"/>
      <c r="P40" s="125"/>
      <c r="Q40" s="125"/>
      <c r="R40" s="125"/>
      <c r="S40" s="126"/>
      <c r="T40" s="125"/>
      <c r="U40" s="125"/>
      <c r="V40" s="122"/>
      <c r="W40" s="122"/>
      <c r="X40" s="122"/>
      <c r="Y40" s="122"/>
      <c r="Z40" s="122"/>
      <c r="AA40" s="122"/>
      <c r="AB40" s="125"/>
      <c r="AC40" s="125"/>
      <c r="AD40" s="125"/>
      <c r="AE40" s="125"/>
    </row>
    <row r="41" spans="2:34" x14ac:dyDescent="0.25">
      <c r="B41" s="98"/>
      <c r="C41" s="40"/>
      <c r="D41" s="40"/>
      <c r="E41" s="99"/>
      <c r="J41" s="99"/>
      <c r="K41" s="40"/>
      <c r="L41" s="40"/>
      <c r="M41" s="40"/>
      <c r="O41" s="125"/>
      <c r="P41" s="125"/>
      <c r="Q41" s="125"/>
      <c r="R41" s="125"/>
      <c r="S41" s="126"/>
      <c r="T41" s="125"/>
      <c r="U41" s="125"/>
      <c r="V41" s="122"/>
      <c r="W41" s="122"/>
      <c r="X41" s="122"/>
      <c r="Y41" s="122"/>
      <c r="Z41" s="122"/>
      <c r="AA41" s="122"/>
      <c r="AB41" s="125"/>
      <c r="AC41" s="125"/>
      <c r="AD41" s="125"/>
      <c r="AE41" s="125"/>
    </row>
    <row r="42" spans="2:34" x14ac:dyDescent="0.25">
      <c r="B42" s="98"/>
      <c r="C42" s="40"/>
      <c r="D42" s="40"/>
      <c r="E42" s="99"/>
      <c r="F42" s="98"/>
      <c r="G42" s="40"/>
      <c r="H42" s="40"/>
      <c r="I42" s="40"/>
      <c r="J42" s="99"/>
      <c r="K42" s="40"/>
      <c r="L42" s="40"/>
      <c r="M42" s="40"/>
      <c r="O42" s="125"/>
      <c r="P42" s="125"/>
      <c r="Q42" s="125"/>
      <c r="R42" s="125"/>
      <c r="S42" s="126"/>
      <c r="T42" s="125"/>
      <c r="U42" s="125"/>
      <c r="V42" s="126"/>
      <c r="W42" s="126"/>
      <c r="X42" s="126"/>
      <c r="Y42" s="126"/>
      <c r="Z42" s="125"/>
      <c r="AA42" s="125"/>
      <c r="AB42" s="125"/>
      <c r="AC42" s="125"/>
      <c r="AD42" s="125"/>
      <c r="AE42" s="125"/>
    </row>
    <row r="43" spans="2:34" x14ac:dyDescent="0.25">
      <c r="B43" s="98"/>
      <c r="C43" s="40"/>
      <c r="D43" s="40"/>
      <c r="E43" s="99"/>
      <c r="G43" s="40"/>
      <c r="H43" s="40"/>
      <c r="I43" s="40"/>
      <c r="J43" s="99"/>
      <c r="K43" s="40"/>
      <c r="L43" s="40"/>
      <c r="M43" s="40"/>
      <c r="O43" s="125"/>
      <c r="P43" s="125"/>
      <c r="Q43" s="125"/>
      <c r="R43" s="125"/>
      <c r="S43" s="126"/>
      <c r="T43" s="126"/>
      <c r="U43" s="126"/>
      <c r="V43" s="126"/>
      <c r="W43" s="126"/>
      <c r="X43" s="126"/>
      <c r="Y43" s="126"/>
      <c r="Z43" s="125"/>
      <c r="AA43" s="125"/>
      <c r="AB43" s="125"/>
      <c r="AC43" s="125"/>
      <c r="AD43" s="125"/>
      <c r="AE43" s="125"/>
    </row>
    <row r="44" spans="2:34" x14ac:dyDescent="0.25">
      <c r="B44" s="98"/>
      <c r="C44" s="40"/>
      <c r="D44" s="40"/>
      <c r="E44" s="99"/>
      <c r="F44" s="98"/>
      <c r="G44" s="40"/>
      <c r="H44" s="40"/>
      <c r="I44" s="40"/>
      <c r="J44" s="99"/>
      <c r="O44" s="125"/>
      <c r="P44" s="125"/>
      <c r="Q44" s="125"/>
      <c r="R44" s="125"/>
      <c r="S44" s="126"/>
      <c r="T44" s="126"/>
      <c r="U44" s="126"/>
      <c r="V44" s="126"/>
      <c r="W44" s="126"/>
      <c r="X44" s="126"/>
      <c r="Y44" s="126"/>
      <c r="Z44" s="125"/>
      <c r="AA44" s="125"/>
      <c r="AB44" s="125"/>
      <c r="AC44" s="125"/>
      <c r="AD44" s="125"/>
      <c r="AE44" s="125"/>
    </row>
    <row r="45" spans="2:34" x14ac:dyDescent="0.25">
      <c r="B45" s="98"/>
      <c r="C45" s="40"/>
      <c r="D45" s="40"/>
      <c r="E45" s="99"/>
      <c r="F45" s="98"/>
      <c r="G45" s="40"/>
      <c r="H45" s="40"/>
      <c r="I45" s="40"/>
      <c r="J45" s="99"/>
      <c r="O45" s="125"/>
      <c r="P45" s="125"/>
      <c r="Q45" s="125"/>
      <c r="R45" s="125"/>
      <c r="S45" s="126"/>
      <c r="T45" s="126"/>
      <c r="U45" s="126"/>
      <c r="V45" s="126"/>
      <c r="W45" s="126"/>
      <c r="X45" s="126"/>
      <c r="Y45" s="126"/>
      <c r="Z45" s="125"/>
      <c r="AA45" s="125"/>
      <c r="AB45" s="125"/>
      <c r="AC45" s="125"/>
      <c r="AD45" s="125"/>
      <c r="AE45" s="125"/>
    </row>
    <row r="46" spans="2:34" x14ac:dyDescent="0.25">
      <c r="B46" s="98"/>
      <c r="C46" s="40"/>
      <c r="D46" s="40"/>
      <c r="E46" s="99"/>
      <c r="F46" s="98"/>
      <c r="G46" s="40"/>
      <c r="H46" s="40"/>
      <c r="I46" s="40"/>
      <c r="J46" s="99"/>
      <c r="O46" s="125"/>
      <c r="P46" s="125"/>
      <c r="Q46" s="125"/>
      <c r="R46" s="125"/>
      <c r="S46" s="126"/>
      <c r="T46" s="126"/>
      <c r="U46" s="126"/>
      <c r="V46" s="126"/>
      <c r="W46" s="126"/>
      <c r="X46" s="126"/>
      <c r="Y46" s="126"/>
      <c r="Z46" s="125"/>
      <c r="AA46" s="125"/>
      <c r="AB46" s="125"/>
      <c r="AC46" s="125"/>
      <c r="AD46" s="125"/>
      <c r="AE46" s="125"/>
    </row>
    <row r="47" spans="2:34" x14ac:dyDescent="0.25">
      <c r="B47" s="100">
        <f>D35/B35</f>
        <v>1.0893012121212122</v>
      </c>
      <c r="C47" s="94">
        <f>1-B47</f>
        <v>-8.9301212121212226E-2</v>
      </c>
      <c r="D47" s="40"/>
      <c r="E47" s="99"/>
      <c r="F47" s="98"/>
      <c r="G47" s="40"/>
      <c r="H47" s="40"/>
      <c r="I47" s="40"/>
      <c r="J47" s="99"/>
      <c r="O47" s="125"/>
      <c r="P47" s="125"/>
      <c r="Q47" s="125"/>
      <c r="R47" s="125"/>
      <c r="S47" s="126"/>
      <c r="T47" s="126"/>
      <c r="U47" s="126"/>
      <c r="V47" s="126"/>
      <c r="W47" s="126"/>
      <c r="X47" s="126"/>
      <c r="Y47" s="126"/>
      <c r="Z47" s="125"/>
      <c r="AA47" s="125"/>
      <c r="AB47" s="125"/>
      <c r="AC47" s="125"/>
      <c r="AD47" s="125"/>
      <c r="AE47" s="125"/>
    </row>
    <row r="48" spans="2:34" x14ac:dyDescent="0.25">
      <c r="B48" s="101"/>
      <c r="C48" s="95"/>
      <c r="D48" s="95"/>
      <c r="E48" s="102"/>
      <c r="F48" s="101"/>
      <c r="G48" s="95"/>
      <c r="H48" s="95"/>
      <c r="I48" s="95"/>
      <c r="J48" s="102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</row>
    <row r="49" spans="2:31" ht="4.1500000000000004" customHeight="1" x14ac:dyDescent="0.25">
      <c r="B49" s="40"/>
      <c r="C49" s="40"/>
      <c r="D49" s="40"/>
      <c r="E49" s="40"/>
      <c r="F49" s="40"/>
      <c r="G49" s="40"/>
      <c r="H49" s="40"/>
      <c r="I49" s="40"/>
      <c r="J49" s="40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</row>
    <row r="50" spans="2:31" ht="25.15" customHeight="1" x14ac:dyDescent="0.25">
      <c r="B50" s="246" t="s">
        <v>49</v>
      </c>
      <c r="C50" s="246"/>
      <c r="D50" s="246"/>
      <c r="E50" s="246"/>
      <c r="F50" s="246"/>
      <c r="G50" s="246"/>
      <c r="H50" s="246"/>
      <c r="I50" s="246"/>
      <c r="J50" s="246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</row>
    <row r="51" spans="2:31" s="75" customFormat="1" x14ac:dyDescent="0.25">
      <c r="B51" s="40"/>
      <c r="C51" s="40"/>
      <c r="D51" s="40"/>
      <c r="E51" s="40"/>
      <c r="F51" s="40"/>
      <c r="G51" s="40"/>
      <c r="H51" s="40"/>
      <c r="I51" s="40"/>
      <c r="J51" s="40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</row>
    <row r="52" spans="2:31" s="75" customFormat="1" x14ac:dyDescent="0.25">
      <c r="B52" s="40"/>
      <c r="C52" s="40"/>
      <c r="D52" s="40"/>
      <c r="E52" s="40"/>
      <c r="F52" s="40"/>
      <c r="G52" s="40"/>
      <c r="H52" s="40"/>
      <c r="I52" s="40"/>
      <c r="J52" s="40"/>
      <c r="P52" s="53"/>
      <c r="Q52" s="53"/>
      <c r="R52" s="54"/>
      <c r="S52" s="54"/>
      <c r="T52" s="54"/>
      <c r="U52" s="54"/>
      <c r="V52" s="54"/>
      <c r="W52" s="125"/>
      <c r="X52" s="125"/>
      <c r="Y52" s="125"/>
      <c r="Z52" s="125"/>
      <c r="AA52" s="125"/>
      <c r="AB52" s="125"/>
      <c r="AC52" s="125"/>
      <c r="AD52" s="57"/>
    </row>
    <row r="53" spans="2:31" s="75" customFormat="1" x14ac:dyDescent="0.25">
      <c r="B53" s="40"/>
      <c r="C53" s="40"/>
      <c r="D53" s="40"/>
      <c r="E53" s="40"/>
      <c r="F53" s="40"/>
      <c r="G53" s="40"/>
      <c r="H53" s="40"/>
      <c r="I53" s="40"/>
      <c r="J53" s="40"/>
      <c r="M53" s="91"/>
      <c r="P53" s="53"/>
      <c r="Q53" s="53"/>
      <c r="R53" s="54"/>
      <c r="S53" s="54"/>
      <c r="T53" s="54"/>
      <c r="U53" s="54"/>
      <c r="V53" s="54"/>
      <c r="W53" s="125"/>
      <c r="X53" s="125"/>
      <c r="Y53" s="125"/>
      <c r="Z53" s="125"/>
      <c r="AA53" s="125"/>
      <c r="AB53" s="125"/>
      <c r="AC53" s="125"/>
      <c r="AD53" s="57"/>
    </row>
    <row r="54" spans="2:31" s="75" customFormat="1" x14ac:dyDescent="0.25">
      <c r="P54" s="53"/>
      <c r="Q54" s="53"/>
      <c r="R54" s="54"/>
      <c r="S54" s="54"/>
      <c r="T54" s="54"/>
      <c r="U54" s="54"/>
      <c r="V54" s="54"/>
      <c r="W54" s="125"/>
      <c r="X54" s="125"/>
      <c r="Y54" s="125"/>
      <c r="Z54" s="125"/>
      <c r="AA54" s="125"/>
      <c r="AB54" s="125"/>
      <c r="AC54" s="125"/>
      <c r="AD54" s="57"/>
    </row>
    <row r="55" spans="2:31" x14ac:dyDescent="0.25">
      <c r="M55" s="91"/>
      <c r="W55" s="125"/>
      <c r="X55" s="125"/>
      <c r="Y55" s="125"/>
      <c r="Z55" s="125"/>
      <c r="AA55" s="125"/>
      <c r="AB55" s="125"/>
      <c r="AC55" s="125"/>
      <c r="AD55" s="57"/>
    </row>
    <row r="56" spans="2:31" s="75" customFormat="1" ht="24.6" customHeight="1" x14ac:dyDescent="0.25">
      <c r="M56" s="92"/>
      <c r="P56" s="53"/>
      <c r="Q56" s="53"/>
      <c r="R56" s="54"/>
      <c r="S56" s="54"/>
      <c r="T56" s="54"/>
      <c r="U56" s="54"/>
      <c r="V56" s="54"/>
      <c r="W56" s="125"/>
      <c r="X56" s="125"/>
      <c r="Y56" s="125"/>
      <c r="Z56" s="125"/>
      <c r="AA56" s="125"/>
      <c r="AB56" s="125"/>
      <c r="AC56" s="125"/>
      <c r="AD56" s="57"/>
    </row>
    <row r="57" spans="2:31" s="75" customFormat="1" x14ac:dyDescent="0.25">
      <c r="P57" s="53"/>
      <c r="Q57" s="53"/>
      <c r="R57" s="54"/>
      <c r="S57" s="54"/>
      <c r="T57" s="54"/>
      <c r="U57" s="54"/>
      <c r="V57" s="54"/>
      <c r="W57" s="125"/>
      <c r="X57" s="125"/>
      <c r="Y57" s="125"/>
      <c r="Z57" s="125"/>
      <c r="AA57" s="125"/>
      <c r="AB57" s="125"/>
      <c r="AC57" s="125"/>
      <c r="AD57" s="57"/>
    </row>
    <row r="58" spans="2:31" s="75" customFormat="1" x14ac:dyDescent="0.25">
      <c r="P58" s="53"/>
      <c r="Q58" s="53"/>
      <c r="R58" s="54"/>
      <c r="S58" s="54"/>
      <c r="T58" s="54"/>
      <c r="U58" s="54"/>
      <c r="V58" s="54"/>
      <c r="W58" s="125"/>
      <c r="X58" s="125"/>
      <c r="Y58" s="125"/>
      <c r="Z58" s="125"/>
      <c r="AA58" s="125"/>
      <c r="AB58" s="125"/>
      <c r="AC58" s="125"/>
      <c r="AD58" s="57"/>
    </row>
    <row r="59" spans="2:31" s="75" customFormat="1" x14ac:dyDescent="0.25">
      <c r="P59" s="53"/>
      <c r="Q59" s="53"/>
      <c r="R59" s="54"/>
      <c r="S59" s="54"/>
      <c r="T59" s="54"/>
      <c r="U59" s="54"/>
      <c r="V59" s="54"/>
      <c r="W59" s="125"/>
      <c r="X59" s="125"/>
      <c r="Y59" s="125"/>
      <c r="Z59" s="125"/>
      <c r="AA59" s="125"/>
      <c r="AB59" s="125"/>
      <c r="AC59" s="125"/>
      <c r="AD59" s="57"/>
    </row>
    <row r="60" spans="2:31" s="75" customFormat="1" x14ac:dyDescent="0.25">
      <c r="P60" s="53"/>
      <c r="Q60" s="53"/>
      <c r="R60" s="54"/>
      <c r="S60" s="54"/>
      <c r="T60" s="54"/>
      <c r="U60" s="54"/>
      <c r="V60" s="54"/>
      <c r="W60" s="54"/>
      <c r="X60" s="54"/>
      <c r="Y60" s="54"/>
      <c r="Z60" s="53"/>
      <c r="AA60" s="53"/>
      <c r="AB60" s="57"/>
      <c r="AC60" s="57"/>
      <c r="AD60" s="57"/>
    </row>
    <row r="61" spans="2:31" x14ac:dyDescent="0.25">
      <c r="AB61" s="57"/>
      <c r="AC61" s="57"/>
      <c r="AD61" s="57"/>
    </row>
    <row r="65" spans="2:27" x14ac:dyDescent="0.25">
      <c r="M65" s="16"/>
    </row>
    <row r="67" spans="2:27" x14ac:dyDescent="0.25">
      <c r="I67" s="40"/>
    </row>
    <row r="68" spans="2:27" x14ac:dyDescent="0.25">
      <c r="I68" s="40"/>
    </row>
    <row r="69" spans="2:27" ht="11.45" customHeight="1" x14ac:dyDescent="0.25">
      <c r="I69" s="40"/>
    </row>
    <row r="70" spans="2:27" s="13" customFormat="1" ht="25.15" customHeight="1" x14ac:dyDescent="0.25">
      <c r="B70" s="268" t="s">
        <v>120</v>
      </c>
      <c r="C70" s="268"/>
      <c r="D70" s="268"/>
      <c r="E70" s="268"/>
      <c r="F70" s="266" t="s">
        <v>126</v>
      </c>
      <c r="G70" s="267"/>
      <c r="H70" s="267"/>
      <c r="I70" s="267"/>
      <c r="J70" s="267"/>
      <c r="K70" s="109"/>
      <c r="P70" s="151"/>
      <c r="Q70" s="151"/>
      <c r="R70" s="152"/>
      <c r="S70" s="152"/>
      <c r="T70" s="152"/>
      <c r="U70" s="152"/>
      <c r="V70" s="152"/>
      <c r="W70" s="152"/>
      <c r="X70" s="152"/>
      <c r="Y70" s="152"/>
      <c r="Z70" s="151"/>
      <c r="AA70" s="151"/>
    </row>
    <row r="71" spans="2:27" x14ac:dyDescent="0.25">
      <c r="B71" s="146" t="s">
        <v>122</v>
      </c>
      <c r="C71" s="148">
        <v>44802</v>
      </c>
      <c r="D71" s="146" t="s">
        <v>128</v>
      </c>
      <c r="E71" s="150">
        <v>33000000</v>
      </c>
      <c r="F71" s="153" t="s">
        <v>6</v>
      </c>
      <c r="G71" s="270" t="s">
        <v>125</v>
      </c>
      <c r="H71" s="271"/>
      <c r="I71" s="154" t="s">
        <v>124</v>
      </c>
      <c r="J71" s="155" t="s">
        <v>119</v>
      </c>
      <c r="K71" s="40"/>
    </row>
    <row r="72" spans="2:27" x14ac:dyDescent="0.25">
      <c r="B72" s="146" t="s">
        <v>121</v>
      </c>
      <c r="C72" s="149" t="s">
        <v>225</v>
      </c>
      <c r="D72" s="146" t="s">
        <v>127</v>
      </c>
      <c r="E72" s="150">
        <v>51193770</v>
      </c>
      <c r="F72" s="156" t="s">
        <v>197</v>
      </c>
      <c r="G72" s="272" t="s">
        <v>255</v>
      </c>
      <c r="H72" s="272"/>
      <c r="I72" s="158">
        <v>8841360</v>
      </c>
      <c r="J72" s="159">
        <v>262</v>
      </c>
      <c r="T72" s="93"/>
      <c r="U72" s="97"/>
    </row>
    <row r="73" spans="2:27" x14ac:dyDescent="0.25">
      <c r="B73" s="269" t="s">
        <v>129</v>
      </c>
      <c r="C73" s="269"/>
      <c r="D73" s="269"/>
      <c r="E73" s="147">
        <f>E72-E71</f>
        <v>18193770</v>
      </c>
      <c r="F73" s="167" t="s">
        <v>123</v>
      </c>
      <c r="G73" s="272" t="s">
        <v>255</v>
      </c>
      <c r="H73" s="272"/>
      <c r="I73" s="168">
        <v>15993430</v>
      </c>
      <c r="J73" s="160">
        <v>513</v>
      </c>
      <c r="T73" s="40"/>
      <c r="U73" s="99"/>
    </row>
    <row r="74" spans="2:27" x14ac:dyDescent="0.25">
      <c r="F74" s="157" t="s">
        <v>134</v>
      </c>
      <c r="G74" s="265" t="s">
        <v>255</v>
      </c>
      <c r="H74" s="265"/>
      <c r="I74" s="161">
        <v>6860530</v>
      </c>
      <c r="J74" s="162">
        <v>205</v>
      </c>
      <c r="T74" s="40"/>
      <c r="U74" s="99"/>
    </row>
    <row r="75" spans="2:27" x14ac:dyDescent="0.25">
      <c r="B75" s="163"/>
      <c r="C75" s="164" t="s">
        <v>6</v>
      </c>
      <c r="D75" s="171"/>
      <c r="E75" s="206"/>
      <c r="F75" s="206"/>
      <c r="G75" s="206"/>
      <c r="H75" s="206"/>
      <c r="I75" s="206"/>
      <c r="J75" s="206"/>
      <c r="T75" s="40"/>
      <c r="U75" s="99"/>
    </row>
    <row r="76" spans="2:27" x14ac:dyDescent="0.25">
      <c r="B76" s="172"/>
      <c r="C76" s="243" t="s">
        <v>25</v>
      </c>
      <c r="D76" s="243"/>
      <c r="E76" s="207" t="s">
        <v>32</v>
      </c>
      <c r="F76" s="208"/>
      <c r="G76" s="210" t="s">
        <v>33</v>
      </c>
      <c r="H76" s="208"/>
      <c r="I76" s="243" t="s">
        <v>193</v>
      </c>
      <c r="J76" s="243"/>
      <c r="T76" s="40"/>
      <c r="U76" s="99"/>
    </row>
    <row r="77" spans="2:27" ht="15.75" x14ac:dyDescent="0.25">
      <c r="B77" s="219" t="s">
        <v>48</v>
      </c>
      <c r="C77" s="203" t="s">
        <v>238</v>
      </c>
      <c r="D77" s="201" t="s">
        <v>239</v>
      </c>
      <c r="E77" s="209" t="s">
        <v>238</v>
      </c>
      <c r="F77" s="171" t="s">
        <v>239</v>
      </c>
      <c r="G77" s="211" t="s">
        <v>238</v>
      </c>
      <c r="H77" s="171" t="s">
        <v>239</v>
      </c>
      <c r="I77" s="202" t="s">
        <v>238</v>
      </c>
      <c r="J77" s="75" t="s">
        <v>239</v>
      </c>
      <c r="T77" s="40"/>
      <c r="U77" s="99"/>
    </row>
    <row r="78" spans="2:27" x14ac:dyDescent="0.25">
      <c r="B78" s="217">
        <v>44802</v>
      </c>
      <c r="C78" s="15">
        <v>228730</v>
      </c>
      <c r="D78" s="61">
        <v>7</v>
      </c>
      <c r="E78" s="15">
        <v>991740</v>
      </c>
      <c r="F78" s="61">
        <v>32</v>
      </c>
      <c r="G78" s="46">
        <v>694820</v>
      </c>
      <c r="H78" s="218">
        <v>21</v>
      </c>
      <c r="I78" s="15">
        <v>169830</v>
      </c>
      <c r="J78" s="61">
        <v>5</v>
      </c>
      <c r="T78" s="95"/>
      <c r="U78" s="102"/>
    </row>
    <row r="79" spans="2:27" x14ac:dyDescent="0.25">
      <c r="B79" s="217">
        <v>44803</v>
      </c>
      <c r="C79" s="15">
        <v>507460</v>
      </c>
      <c r="D79" s="61">
        <v>15</v>
      </c>
      <c r="E79" s="15">
        <v>773620</v>
      </c>
      <c r="F79" s="61">
        <v>25</v>
      </c>
      <c r="G79" s="46">
        <v>127260</v>
      </c>
      <c r="H79" s="218">
        <v>4</v>
      </c>
      <c r="I79" s="15">
        <v>310810</v>
      </c>
      <c r="J79" s="61">
        <v>9</v>
      </c>
    </row>
    <row r="80" spans="2:27" x14ac:dyDescent="0.25">
      <c r="B80" s="217">
        <v>44804</v>
      </c>
      <c r="C80" s="15">
        <v>375700</v>
      </c>
      <c r="D80" s="61">
        <v>11</v>
      </c>
      <c r="E80" s="15">
        <v>625880</v>
      </c>
      <c r="F80" s="61">
        <v>20</v>
      </c>
      <c r="G80" s="46">
        <v>102300</v>
      </c>
      <c r="H80" s="218">
        <v>3</v>
      </c>
      <c r="I80" s="15">
        <v>207370</v>
      </c>
      <c r="J80" s="61">
        <v>6</v>
      </c>
    </row>
    <row r="81" spans="2:11" x14ac:dyDescent="0.25">
      <c r="B81" s="217">
        <v>44805</v>
      </c>
      <c r="C81" s="15">
        <v>506890</v>
      </c>
      <c r="D81" s="61">
        <v>15</v>
      </c>
      <c r="E81" s="15">
        <v>751310</v>
      </c>
      <c r="F81" s="61">
        <v>24</v>
      </c>
      <c r="G81" s="46">
        <v>68320</v>
      </c>
      <c r="H81" s="218">
        <v>2</v>
      </c>
      <c r="I81" s="15">
        <v>173610</v>
      </c>
      <c r="J81" s="61">
        <v>5</v>
      </c>
    </row>
    <row r="82" spans="2:11" x14ac:dyDescent="0.25">
      <c r="B82" s="217">
        <v>44806</v>
      </c>
      <c r="C82" s="15">
        <v>338340</v>
      </c>
      <c r="D82" s="61">
        <v>10</v>
      </c>
      <c r="E82" s="15">
        <v>680030</v>
      </c>
      <c r="F82" s="61">
        <v>22</v>
      </c>
      <c r="G82" s="46">
        <v>32390</v>
      </c>
      <c r="H82" s="218">
        <v>1</v>
      </c>
      <c r="I82" s="15">
        <v>204840</v>
      </c>
      <c r="J82" s="61">
        <v>6</v>
      </c>
      <c r="K82" s="91"/>
    </row>
    <row r="83" spans="2:11" x14ac:dyDescent="0.25">
      <c r="B83" s="217">
        <v>44807</v>
      </c>
      <c r="C83" s="15">
        <v>436990</v>
      </c>
      <c r="D83" s="61">
        <v>13</v>
      </c>
      <c r="E83" s="15">
        <v>680620</v>
      </c>
      <c r="F83" s="61">
        <v>22</v>
      </c>
      <c r="G83" s="46">
        <v>33760</v>
      </c>
      <c r="H83" s="218">
        <v>1</v>
      </c>
      <c r="I83" s="15">
        <v>137510</v>
      </c>
      <c r="J83" s="61">
        <v>4</v>
      </c>
    </row>
    <row r="84" spans="2:11" x14ac:dyDescent="0.25">
      <c r="B84" s="217">
        <v>44808</v>
      </c>
      <c r="C84" s="15">
        <v>303500</v>
      </c>
      <c r="D84" s="61">
        <v>9</v>
      </c>
      <c r="E84" s="15">
        <v>504640</v>
      </c>
      <c r="F84" s="61">
        <v>16</v>
      </c>
      <c r="G84" s="46">
        <v>34400</v>
      </c>
      <c r="H84" s="218">
        <v>1</v>
      </c>
      <c r="I84" s="15">
        <v>103910</v>
      </c>
      <c r="J84" s="61">
        <v>3</v>
      </c>
    </row>
    <row r="85" spans="2:11" x14ac:dyDescent="0.25">
      <c r="B85" s="217">
        <v>44809</v>
      </c>
      <c r="C85" s="15">
        <v>169800</v>
      </c>
      <c r="D85" s="61">
        <v>5</v>
      </c>
      <c r="E85" s="15">
        <v>563690</v>
      </c>
      <c r="F85" s="61">
        <v>18</v>
      </c>
      <c r="G85" s="46"/>
      <c r="H85" s="218"/>
      <c r="I85" s="15">
        <v>206490</v>
      </c>
      <c r="J85" s="61">
        <v>6</v>
      </c>
    </row>
    <row r="86" spans="2:11" x14ac:dyDescent="0.25">
      <c r="B86" s="217">
        <v>44810</v>
      </c>
      <c r="C86" s="15">
        <v>272620</v>
      </c>
      <c r="D86" s="61">
        <v>8</v>
      </c>
      <c r="E86" s="15">
        <v>907080</v>
      </c>
      <c r="F86" s="61">
        <v>29</v>
      </c>
      <c r="G86" s="46">
        <v>33400</v>
      </c>
      <c r="H86" s="218">
        <v>1</v>
      </c>
      <c r="I86" s="15">
        <v>207000</v>
      </c>
      <c r="J86" s="61">
        <v>6</v>
      </c>
    </row>
    <row r="87" spans="2:11" x14ac:dyDescent="0.25">
      <c r="B87" s="217">
        <v>44811</v>
      </c>
      <c r="C87" s="15">
        <v>306810</v>
      </c>
      <c r="D87" s="61">
        <v>9</v>
      </c>
      <c r="E87" s="15">
        <v>824920</v>
      </c>
      <c r="F87" s="61">
        <v>26</v>
      </c>
      <c r="G87" s="46">
        <v>34280</v>
      </c>
      <c r="H87" s="218">
        <v>1</v>
      </c>
      <c r="I87" s="15">
        <v>276760</v>
      </c>
      <c r="J87" s="61">
        <v>8</v>
      </c>
    </row>
    <row r="88" spans="2:11" x14ac:dyDescent="0.25">
      <c r="B88" s="217">
        <v>44812</v>
      </c>
      <c r="C88" s="15">
        <v>745200</v>
      </c>
      <c r="D88" s="61">
        <v>22</v>
      </c>
      <c r="E88" s="15">
        <v>938090</v>
      </c>
      <c r="F88" s="61">
        <v>30</v>
      </c>
      <c r="G88" s="46">
        <v>32430</v>
      </c>
      <c r="H88" s="218">
        <v>1</v>
      </c>
      <c r="I88" s="15">
        <v>241600</v>
      </c>
      <c r="J88" s="61">
        <v>7</v>
      </c>
    </row>
    <row r="89" spans="2:11" x14ac:dyDescent="0.25">
      <c r="B89" s="217">
        <v>44813</v>
      </c>
      <c r="C89" s="15">
        <v>673340</v>
      </c>
      <c r="D89" s="61">
        <v>20</v>
      </c>
      <c r="E89" s="15">
        <v>908700</v>
      </c>
      <c r="F89" s="61">
        <v>29</v>
      </c>
      <c r="G89" s="46"/>
      <c r="H89" s="218"/>
      <c r="I89" s="15">
        <v>274910</v>
      </c>
      <c r="J89" s="61">
        <v>8</v>
      </c>
    </row>
    <row r="90" spans="2:11" x14ac:dyDescent="0.25">
      <c r="B90" s="217">
        <v>44814</v>
      </c>
      <c r="C90" s="15">
        <v>779060</v>
      </c>
      <c r="D90" s="61">
        <v>23</v>
      </c>
      <c r="E90" s="15">
        <v>972060</v>
      </c>
      <c r="F90" s="61">
        <v>31</v>
      </c>
      <c r="G90" s="46">
        <v>68400</v>
      </c>
      <c r="H90" s="218">
        <v>2</v>
      </c>
      <c r="I90" s="15">
        <v>275810</v>
      </c>
      <c r="J90" s="61">
        <v>8</v>
      </c>
    </row>
    <row r="91" spans="2:11" x14ac:dyDescent="0.25">
      <c r="B91" s="217">
        <v>44815</v>
      </c>
      <c r="C91" s="15">
        <v>239310</v>
      </c>
      <c r="D91" s="61">
        <v>7</v>
      </c>
      <c r="E91" s="15">
        <v>467740</v>
      </c>
      <c r="F91" s="61">
        <v>15</v>
      </c>
      <c r="G91" s="46">
        <v>134560</v>
      </c>
      <c r="H91" s="218">
        <v>4</v>
      </c>
      <c r="I91" s="15">
        <v>135770</v>
      </c>
      <c r="J91" s="61">
        <v>4</v>
      </c>
    </row>
    <row r="92" spans="2:11" x14ac:dyDescent="0.25">
      <c r="B92" s="217">
        <v>44816</v>
      </c>
      <c r="C92" s="15">
        <v>365430</v>
      </c>
      <c r="D92" s="61">
        <v>11</v>
      </c>
      <c r="E92" s="15">
        <v>790490</v>
      </c>
      <c r="F92" s="61">
        <v>25</v>
      </c>
      <c r="G92" s="46">
        <v>439070</v>
      </c>
      <c r="H92" s="218">
        <v>13</v>
      </c>
      <c r="I92" s="15">
        <v>306400</v>
      </c>
      <c r="J92" s="61">
        <v>9</v>
      </c>
    </row>
    <row r="93" spans="2:11" x14ac:dyDescent="0.25">
      <c r="B93" s="217">
        <v>44817</v>
      </c>
      <c r="C93" s="15">
        <v>503740</v>
      </c>
      <c r="D93" s="61">
        <v>15</v>
      </c>
      <c r="E93" s="15">
        <v>691180</v>
      </c>
      <c r="F93" s="61">
        <v>22</v>
      </c>
      <c r="G93" s="46">
        <v>234480</v>
      </c>
      <c r="H93" s="218">
        <v>7</v>
      </c>
      <c r="I93" s="15">
        <v>274940</v>
      </c>
      <c r="J93" s="61">
        <v>8</v>
      </c>
    </row>
    <row r="94" spans="2:11" x14ac:dyDescent="0.25">
      <c r="B94" s="217">
        <v>44818</v>
      </c>
      <c r="C94" s="15">
        <v>404460</v>
      </c>
      <c r="D94" s="61">
        <v>12</v>
      </c>
      <c r="E94" s="15">
        <v>595380</v>
      </c>
      <c r="F94" s="61">
        <v>19</v>
      </c>
      <c r="G94" s="46">
        <v>639750</v>
      </c>
      <c r="H94" s="218">
        <v>19</v>
      </c>
      <c r="I94" s="15">
        <v>34190</v>
      </c>
      <c r="J94" s="61">
        <v>1</v>
      </c>
    </row>
    <row r="95" spans="2:11" x14ac:dyDescent="0.25">
      <c r="B95" s="217">
        <v>44819</v>
      </c>
      <c r="C95" s="15"/>
      <c r="D95" s="61"/>
      <c r="E95" s="15">
        <v>123200</v>
      </c>
      <c r="F95" s="61">
        <v>4</v>
      </c>
      <c r="G95" s="46">
        <v>67770</v>
      </c>
      <c r="H95" s="218">
        <v>2</v>
      </c>
      <c r="I95" s="15"/>
      <c r="J95" s="61"/>
    </row>
    <row r="96" spans="2:11" x14ac:dyDescent="0.25">
      <c r="B96" s="217">
        <v>44820</v>
      </c>
      <c r="C96" s="15">
        <v>132930</v>
      </c>
      <c r="D96" s="61">
        <v>4</v>
      </c>
      <c r="E96" s="15">
        <v>347620</v>
      </c>
      <c r="F96" s="61">
        <v>11</v>
      </c>
      <c r="G96" s="46">
        <v>203390</v>
      </c>
      <c r="H96" s="218">
        <v>6</v>
      </c>
      <c r="I96" s="15">
        <v>34670</v>
      </c>
      <c r="J96" s="61">
        <v>1</v>
      </c>
    </row>
    <row r="97" spans="2:10" x14ac:dyDescent="0.25">
      <c r="B97" s="217">
        <v>44821</v>
      </c>
      <c r="C97" s="15">
        <v>67530</v>
      </c>
      <c r="D97" s="61">
        <v>2</v>
      </c>
      <c r="E97" s="15">
        <v>948230</v>
      </c>
      <c r="F97" s="61">
        <v>30</v>
      </c>
      <c r="G97" s="46">
        <v>170360</v>
      </c>
      <c r="H97" s="218">
        <v>5</v>
      </c>
      <c r="I97" s="15">
        <v>202040</v>
      </c>
      <c r="J97" s="61">
        <v>6</v>
      </c>
    </row>
    <row r="98" spans="2:10" x14ac:dyDescent="0.25">
      <c r="B98" s="217">
        <v>44822</v>
      </c>
      <c r="C98" s="15">
        <v>100430</v>
      </c>
      <c r="D98" s="61">
        <v>3</v>
      </c>
      <c r="E98" s="15">
        <v>654060</v>
      </c>
      <c r="F98" s="61">
        <v>21</v>
      </c>
      <c r="G98" s="46">
        <v>101940</v>
      </c>
      <c r="H98" s="218">
        <v>3</v>
      </c>
      <c r="I98" s="15">
        <v>172030</v>
      </c>
      <c r="J98" s="61">
        <v>5</v>
      </c>
    </row>
    <row r="99" spans="2:10" x14ac:dyDescent="0.25">
      <c r="B99" s="217">
        <v>44823</v>
      </c>
      <c r="C99" s="15">
        <v>65990</v>
      </c>
      <c r="D99" s="61">
        <v>2</v>
      </c>
      <c r="E99" s="15">
        <v>633170</v>
      </c>
      <c r="F99" s="61">
        <v>20</v>
      </c>
      <c r="G99" s="46">
        <v>67790</v>
      </c>
      <c r="H99" s="218">
        <v>2</v>
      </c>
      <c r="I99" s="15">
        <v>205530</v>
      </c>
      <c r="J99" s="61">
        <v>6</v>
      </c>
    </row>
    <row r="100" spans="2:10" x14ac:dyDescent="0.25">
      <c r="B100" s="217">
        <v>44824</v>
      </c>
      <c r="C100" s="15">
        <v>543460</v>
      </c>
      <c r="D100" s="61">
        <v>16</v>
      </c>
      <c r="E100" s="15">
        <v>754550</v>
      </c>
      <c r="F100" s="61">
        <v>24</v>
      </c>
      <c r="G100" s="46">
        <v>264360</v>
      </c>
      <c r="H100" s="218">
        <v>8</v>
      </c>
      <c r="I100" s="15">
        <v>172310</v>
      </c>
      <c r="J100" s="61">
        <v>5</v>
      </c>
    </row>
    <row r="101" spans="2:10" x14ac:dyDescent="0.25">
      <c r="B101" s="217">
        <v>44825</v>
      </c>
      <c r="C101" s="15">
        <v>373610</v>
      </c>
      <c r="D101" s="61">
        <v>11</v>
      </c>
      <c r="E101" s="15">
        <v>785790</v>
      </c>
      <c r="F101" s="61">
        <v>25</v>
      </c>
      <c r="G101" s="46">
        <v>67670</v>
      </c>
      <c r="H101" s="218">
        <v>2</v>
      </c>
      <c r="I101" s="15">
        <v>206130</v>
      </c>
      <c r="J101" s="61">
        <v>6</v>
      </c>
    </row>
    <row r="102" spans="2:10" x14ac:dyDescent="0.25">
      <c r="B102" s="217">
        <v>44826</v>
      </c>
      <c r="C102" s="15">
        <v>135960</v>
      </c>
      <c r="D102" s="61">
        <v>4</v>
      </c>
      <c r="E102" s="15">
        <v>494100</v>
      </c>
      <c r="F102" s="61">
        <v>16</v>
      </c>
      <c r="G102" s="46"/>
      <c r="H102" s="218"/>
      <c r="I102" s="15">
        <v>239790</v>
      </c>
      <c r="J102" s="61">
        <v>7</v>
      </c>
    </row>
    <row r="103" spans="2:10" x14ac:dyDescent="0.25">
      <c r="B103" s="217">
        <v>44827</v>
      </c>
      <c r="C103" s="15">
        <v>371190</v>
      </c>
      <c r="D103" s="61">
        <v>11</v>
      </c>
      <c r="E103" s="15">
        <v>496470</v>
      </c>
      <c r="F103" s="61">
        <v>16</v>
      </c>
      <c r="G103" s="46">
        <v>170270</v>
      </c>
      <c r="H103" s="218">
        <v>5</v>
      </c>
      <c r="I103" s="15">
        <v>276380</v>
      </c>
      <c r="J103" s="61">
        <v>8</v>
      </c>
    </row>
    <row r="104" spans="2:10" x14ac:dyDescent="0.25">
      <c r="B104" s="51" t="s">
        <v>37</v>
      </c>
      <c r="C104" s="45">
        <v>8948480</v>
      </c>
      <c r="D104" s="196">
        <v>265</v>
      </c>
      <c r="E104" s="204">
        <v>17904360</v>
      </c>
      <c r="F104" s="196">
        <v>572</v>
      </c>
      <c r="G104" s="48">
        <v>3823170</v>
      </c>
      <c r="H104" s="205">
        <v>114</v>
      </c>
      <c r="I104" s="45">
        <v>5050630</v>
      </c>
      <c r="J104" s="196">
        <v>147</v>
      </c>
    </row>
    <row r="148" spans="22:27" x14ac:dyDescent="0.25">
      <c r="V148" s="122"/>
      <c r="W148" s="122"/>
      <c r="X148" s="122"/>
      <c r="Y148" s="122"/>
    </row>
    <row r="149" spans="22:27" x14ac:dyDescent="0.25">
      <c r="V149" s="122"/>
      <c r="W149" s="122"/>
      <c r="X149" s="122"/>
      <c r="Y149" s="122"/>
      <c r="Z149" s="125"/>
      <c r="AA149" s="125"/>
    </row>
    <row r="150" spans="22:27" x14ac:dyDescent="0.25">
      <c r="V150" s="122"/>
      <c r="W150" s="122"/>
      <c r="X150" s="122"/>
      <c r="Y150" s="122"/>
      <c r="Z150" s="125"/>
      <c r="AA150" s="125"/>
    </row>
    <row r="151" spans="22:27" x14ac:dyDescent="0.25">
      <c r="V151" s="122"/>
      <c r="W151" s="122"/>
      <c r="X151" s="122"/>
      <c r="Y151" s="122"/>
      <c r="Z151" s="125"/>
      <c r="AA151" s="125"/>
    </row>
    <row r="152" spans="22:27" x14ac:dyDescent="0.25">
      <c r="V152" s="124">
        <f>Hoja3!B5-Hoja3!C5</f>
        <v>1153580</v>
      </c>
      <c r="W152" s="122"/>
      <c r="X152" s="122"/>
      <c r="Y152" s="122"/>
      <c r="Z152" s="125"/>
      <c r="AA152" s="125"/>
    </row>
    <row r="153" spans="22:27" x14ac:dyDescent="0.25">
      <c r="V153" s="122"/>
      <c r="W153" s="122"/>
      <c r="X153" s="122"/>
      <c r="Y153" s="122"/>
      <c r="Z153" s="125"/>
      <c r="AA153" s="125"/>
    </row>
    <row r="154" spans="22:27" x14ac:dyDescent="0.25">
      <c r="V154" s="122"/>
      <c r="W154" s="122"/>
      <c r="X154" s="122"/>
      <c r="Y154" s="122"/>
      <c r="Z154" s="125"/>
      <c r="AA154" s="125"/>
    </row>
    <row r="155" spans="22:27" x14ac:dyDescent="0.25">
      <c r="V155" s="122" t="s">
        <v>54</v>
      </c>
      <c r="W155" s="122" t="s">
        <v>10</v>
      </c>
      <c r="X155" s="122"/>
      <c r="Y155" s="122"/>
      <c r="Z155" s="125"/>
      <c r="AA155" s="125"/>
    </row>
    <row r="156" spans="22:27" x14ac:dyDescent="0.25">
      <c r="V156" s="122" t="str">
        <f>Hoja3!D4</f>
        <v>TRANSAD SA</v>
      </c>
      <c r="W156" s="127">
        <f>Hoja3!E5/B35</f>
        <v>7.7235757575757583E-2</v>
      </c>
      <c r="X156" s="122"/>
      <c r="Y156" s="122"/>
      <c r="Z156" s="125"/>
      <c r="AA156" s="125"/>
    </row>
    <row r="157" spans="22:27" x14ac:dyDescent="0.25">
      <c r="V157" s="122" t="str">
        <f>Hoja3!F4</f>
        <v>CARGO VOLCO</v>
      </c>
      <c r="W157" s="127">
        <f>GETPIVOTDATA("Peso Neto
(Kg) Puerto",Hoja3!$F$3)/B35</f>
        <v>0.18077737373737374</v>
      </c>
      <c r="X157" s="122"/>
      <c r="Y157" s="122"/>
      <c r="Z157" s="125"/>
      <c r="AA157" s="125"/>
    </row>
    <row r="158" spans="22:27" x14ac:dyDescent="0.25">
      <c r="V158" s="122" t="str">
        <f>Hoja3!H4</f>
        <v>LOGICEM S.A.S</v>
      </c>
      <c r="W158" s="127">
        <f>GETPIVOTDATA("Peso Neto
(Kg) Puerto",Hoja3!$H$3)/B35</f>
        <v>0.36170424242424243</v>
      </c>
      <c r="X158" s="122"/>
      <c r="Y158" s="122"/>
      <c r="Z158" s="125"/>
      <c r="AA158" s="125"/>
    </row>
    <row r="159" spans="22:27" x14ac:dyDescent="0.25">
      <c r="V159" s="122" t="str">
        <f>Hoja3!J4</f>
        <v>LC TRANSPORTE</v>
      </c>
      <c r="W159" s="127">
        <f>GETPIVOTDATA("Peso Neto
(Kg) Puerto",Hoja3!$J$3)/B35</f>
        <v>0.10203292929292929</v>
      </c>
      <c r="X159" s="122"/>
      <c r="Y159" s="122"/>
      <c r="Z159" s="125"/>
      <c r="AA159" s="125"/>
    </row>
    <row r="160" spans="22:27" x14ac:dyDescent="0.25">
      <c r="V160" s="122" t="str">
        <f>Hoja3!P4</f>
        <v>Total general</v>
      </c>
      <c r="W160" s="183">
        <f>Hoja3!Q4/B35</f>
        <v>0</v>
      </c>
      <c r="X160" s="122"/>
      <c r="Y160" s="122"/>
    </row>
  </sheetData>
  <mergeCells count="22">
    <mergeCell ref="G74:H74"/>
    <mergeCell ref="F70:J70"/>
    <mergeCell ref="B70:E70"/>
    <mergeCell ref="B73:D73"/>
    <mergeCell ref="G71:H71"/>
    <mergeCell ref="G72:H72"/>
    <mergeCell ref="G73:H73"/>
    <mergeCell ref="D1:J2"/>
    <mergeCell ref="H3:I3"/>
    <mergeCell ref="B50:J50"/>
    <mergeCell ref="G5:J5"/>
    <mergeCell ref="D34:E34"/>
    <mergeCell ref="B34:C34"/>
    <mergeCell ref="D35:E35"/>
    <mergeCell ref="B35:C35"/>
    <mergeCell ref="B32:E32"/>
    <mergeCell ref="I17:J17"/>
    <mergeCell ref="I18:J18"/>
    <mergeCell ref="B20:D20"/>
    <mergeCell ref="F32:J32"/>
    <mergeCell ref="E20:J20"/>
    <mergeCell ref="I6:J16"/>
  </mergeCells>
  <conditionalFormatting sqref="I6">
    <cfRule type="containsErrors" dxfId="1185" priority="48">
      <formula>ISERROR(I6)</formula>
    </cfRule>
  </conditionalFormatting>
  <conditionalFormatting pivot="1" sqref="I35:I39">
    <cfRule type="cellIs" dxfId="1184" priority="46" operator="greaterThanOrEqual">
      <formula>1</formula>
    </cfRule>
  </conditionalFormatting>
  <conditionalFormatting pivot="1" sqref="I35:I39">
    <cfRule type="cellIs" dxfId="1183" priority="45" operator="lessThan">
      <formula>0</formula>
    </cfRule>
  </conditionalFormatting>
  <conditionalFormatting pivot="1" sqref="I35:I39">
    <cfRule type="cellIs" dxfId="1182" priority="44" operator="equal">
      <formula>0</formula>
    </cfRule>
  </conditionalFormatting>
  <conditionalFormatting pivot="1" sqref="E6:E12">
    <cfRule type="iconSet" priority="1">
      <iconSet>
        <cfvo type="percent" val="0"/>
        <cfvo type="num" val="0"/>
        <cfvo type="num" val="0.1"/>
      </iconSet>
    </cfRule>
  </conditionalFormatting>
  <pageMargins left="0.7" right="0.7" top="0.75" bottom="0.75" header="0.3" footer="0.3"/>
  <pageSetup orientation="portrait" r:id="rId7"/>
  <drawing r:id="rId8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iconSet" priority="47" id="{35925447-78EB-41E7-8CAF-02A892B3F38E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</x14:iconSet>
          </x14:cfRule>
          <xm:sqref>I35:I39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7F0F-6BE4-4195-BBC2-A6A711A40CF6}">
  <sheetPr>
    <tabColor theme="9"/>
  </sheetPr>
  <dimension ref="A1:N462"/>
  <sheetViews>
    <sheetView showGridLines="0" zoomScale="110" zoomScaleNormal="110" workbookViewId="0">
      <pane ySplit="4" topLeftCell="A23" activePane="bottomLeft" state="frozen"/>
      <selection pane="bottomLeft" activeCell="K32" sqref="K32"/>
    </sheetView>
  </sheetViews>
  <sheetFormatPr baseColWidth="10" defaultRowHeight="15" outlineLevelRow="1" x14ac:dyDescent="0.25"/>
  <cols>
    <col min="1" max="1" width="3.7109375" customWidth="1"/>
    <col min="2" max="2" width="10.28515625" customWidth="1"/>
    <col min="3" max="3" width="10.7109375" style="14" customWidth="1"/>
    <col min="4" max="4" width="12.140625" style="14" customWidth="1"/>
    <col min="5" max="5" width="11" style="14" customWidth="1"/>
    <col min="10" max="10" width="6.28515625" customWidth="1"/>
    <col min="12" max="12" width="3.7109375" customWidth="1"/>
  </cols>
  <sheetData>
    <row r="1" spans="1:14" ht="10.5" customHeight="1" x14ac:dyDescent="0.25">
      <c r="A1" s="58"/>
      <c r="B1" s="273" t="s">
        <v>82</v>
      </c>
      <c r="C1" s="273"/>
      <c r="D1" s="273"/>
      <c r="E1" s="273"/>
      <c r="F1" s="273"/>
      <c r="G1" s="273"/>
      <c r="H1" s="273"/>
      <c r="I1" s="273"/>
      <c r="J1" s="273"/>
      <c r="K1" s="273"/>
    </row>
    <row r="2" spans="1:14" ht="10.5" customHeight="1" x14ac:dyDescent="0.25">
      <c r="A2" s="39"/>
      <c r="B2" s="273"/>
      <c r="C2" s="273"/>
      <c r="D2" s="273"/>
      <c r="E2" s="273"/>
      <c r="F2" s="273"/>
      <c r="G2" s="273"/>
      <c r="H2" s="273"/>
      <c r="I2" s="273"/>
      <c r="J2" s="273"/>
      <c r="K2" s="273"/>
    </row>
    <row r="3" spans="1:14" ht="10.5" customHeight="1" x14ac:dyDescent="0.25">
      <c r="A3" s="39"/>
      <c r="B3" s="273"/>
      <c r="C3" s="273"/>
      <c r="D3" s="273"/>
      <c r="E3" s="273"/>
      <c r="F3" s="273"/>
      <c r="G3" s="273"/>
      <c r="H3" s="273"/>
      <c r="I3" s="273"/>
      <c r="J3" s="273"/>
      <c r="K3" s="273"/>
    </row>
    <row r="4" spans="1:14" ht="10.5" customHeight="1" x14ac:dyDescent="0.25">
      <c r="B4" s="273"/>
      <c r="C4" s="273"/>
      <c r="D4" s="273"/>
      <c r="E4" s="273"/>
      <c r="F4" s="273"/>
      <c r="G4" s="273"/>
      <c r="H4" s="273"/>
      <c r="I4" s="273"/>
      <c r="J4" s="273"/>
      <c r="K4" s="273"/>
    </row>
    <row r="6" spans="1:14" x14ac:dyDescent="0.25">
      <c r="B6" s="70"/>
      <c r="C6" s="70"/>
      <c r="F6" s="142" t="s">
        <v>118</v>
      </c>
      <c r="G6" s="14"/>
      <c r="H6" s="70"/>
      <c r="I6" s="70"/>
      <c r="J6" s="276" t="s">
        <v>76</v>
      </c>
      <c r="K6" s="277"/>
    </row>
    <row r="7" spans="1:14" x14ac:dyDescent="0.25">
      <c r="B7" s="70" t="s">
        <v>72</v>
      </c>
      <c r="C7" s="70" t="s">
        <v>73</v>
      </c>
      <c r="D7" s="56" t="s">
        <v>66</v>
      </c>
      <c r="E7" s="56" t="s">
        <v>71</v>
      </c>
      <c r="F7" s="14" t="s">
        <v>119</v>
      </c>
      <c r="G7" s="14" t="s">
        <v>70</v>
      </c>
      <c r="H7" s="72" t="s">
        <v>74</v>
      </c>
      <c r="I7" s="72" t="s">
        <v>75</v>
      </c>
      <c r="J7" s="276"/>
      <c r="K7" s="277"/>
    </row>
    <row r="8" spans="1:14" x14ac:dyDescent="0.25">
      <c r="A8" s="75" t="s">
        <v>96</v>
      </c>
      <c r="B8" s="71">
        <v>44801</v>
      </c>
      <c r="C8" s="71">
        <v>44801</v>
      </c>
      <c r="D8" s="14">
        <v>0</v>
      </c>
      <c r="F8" s="38">
        <v>2</v>
      </c>
      <c r="G8" s="15">
        <v>18193770</v>
      </c>
      <c r="H8" s="74" t="str">
        <f t="shared" ref="H8:H23" si="0">IF(C8&gt;0,"Cerrado",IF(B8&gt;0,"Abierto",""))</f>
        <v>Cerrado</v>
      </c>
      <c r="I8" s="73" t="s">
        <v>183</v>
      </c>
      <c r="J8" s="276"/>
      <c r="K8" s="277"/>
    </row>
    <row r="9" spans="1:14" x14ac:dyDescent="0.25">
      <c r="A9" s="75" t="s">
        <v>96</v>
      </c>
      <c r="B9" s="71">
        <v>44793</v>
      </c>
      <c r="C9" s="71">
        <v>44802</v>
      </c>
      <c r="D9" s="14">
        <v>9</v>
      </c>
      <c r="F9" s="38">
        <v>1</v>
      </c>
      <c r="G9" s="15">
        <v>31330</v>
      </c>
      <c r="H9" s="74" t="str">
        <f t="shared" si="0"/>
        <v>Cerrado</v>
      </c>
      <c r="I9" s="73" t="s">
        <v>183</v>
      </c>
      <c r="J9" s="276"/>
      <c r="K9" s="277"/>
      <c r="M9" s="16">
        <v>1740800</v>
      </c>
      <c r="N9" s="16"/>
    </row>
    <row r="10" spans="1:14" x14ac:dyDescent="0.25">
      <c r="A10" s="75" t="s">
        <v>96</v>
      </c>
      <c r="B10" s="71">
        <v>44794</v>
      </c>
      <c r="C10" s="71">
        <v>44802</v>
      </c>
      <c r="D10" s="14">
        <v>22</v>
      </c>
      <c r="F10" s="38">
        <v>20</v>
      </c>
      <c r="G10" s="15">
        <v>636680</v>
      </c>
      <c r="H10" s="74" t="str">
        <f t="shared" si="0"/>
        <v>Cerrado</v>
      </c>
      <c r="I10" s="73" t="s">
        <v>183</v>
      </c>
      <c r="J10" s="276"/>
      <c r="K10" s="277"/>
      <c r="M10" s="16">
        <v>1261260</v>
      </c>
      <c r="N10" s="16"/>
    </row>
    <row r="11" spans="1:14" x14ac:dyDescent="0.25">
      <c r="A11" s="75" t="s">
        <v>96</v>
      </c>
      <c r="B11" s="71">
        <v>44798</v>
      </c>
      <c r="C11" s="71">
        <v>44802</v>
      </c>
      <c r="D11" s="14">
        <v>23</v>
      </c>
      <c r="F11" s="38">
        <v>25</v>
      </c>
      <c r="G11" s="15">
        <v>791980</v>
      </c>
      <c r="H11" s="74" t="str">
        <f t="shared" si="0"/>
        <v>Cerrado</v>
      </c>
      <c r="I11" s="73" t="s">
        <v>183</v>
      </c>
      <c r="J11" s="276"/>
      <c r="K11" s="277"/>
      <c r="M11">
        <v>231030</v>
      </c>
    </row>
    <row r="12" spans="1:14" x14ac:dyDescent="0.25">
      <c r="A12" s="75" t="s">
        <v>96</v>
      </c>
      <c r="B12" s="71">
        <v>44800</v>
      </c>
      <c r="C12" s="71">
        <v>44806</v>
      </c>
      <c r="D12" s="14">
        <v>25</v>
      </c>
      <c r="F12" s="38">
        <v>4</v>
      </c>
      <c r="G12" s="15">
        <v>129560</v>
      </c>
      <c r="H12" s="74" t="str">
        <f t="shared" si="0"/>
        <v>Cerrado</v>
      </c>
      <c r="I12" s="73" t="s">
        <v>139</v>
      </c>
      <c r="J12" s="276"/>
      <c r="K12" s="277"/>
      <c r="M12">
        <v>579710</v>
      </c>
    </row>
    <row r="13" spans="1:14" x14ac:dyDescent="0.25">
      <c r="A13" s="75" t="s">
        <v>96</v>
      </c>
      <c r="B13" s="71">
        <v>44803</v>
      </c>
      <c r="C13" s="71">
        <v>44805</v>
      </c>
      <c r="D13" s="221">
        <v>26</v>
      </c>
      <c r="F13" s="38">
        <v>30</v>
      </c>
      <c r="G13" s="15">
        <v>992440</v>
      </c>
      <c r="H13" s="74" t="str">
        <f t="shared" si="0"/>
        <v>Cerrado</v>
      </c>
      <c r="I13" s="73" t="s">
        <v>139</v>
      </c>
      <c r="J13" s="276"/>
      <c r="K13" s="277"/>
      <c r="N13" s="16"/>
    </row>
    <row r="14" spans="1:14" x14ac:dyDescent="0.25">
      <c r="A14" s="75" t="s">
        <v>96</v>
      </c>
      <c r="B14" s="71">
        <v>44803</v>
      </c>
      <c r="C14" s="71">
        <v>44808</v>
      </c>
      <c r="D14" s="14">
        <v>27</v>
      </c>
      <c r="F14" s="38">
        <v>77</v>
      </c>
      <c r="G14" s="15">
        <v>2489700</v>
      </c>
      <c r="H14" s="74" t="str">
        <f t="shared" si="0"/>
        <v>Cerrado</v>
      </c>
      <c r="I14" s="73" t="s">
        <v>139</v>
      </c>
      <c r="J14" s="276"/>
      <c r="K14" s="277"/>
      <c r="M14" s="75"/>
      <c r="N14" s="16"/>
    </row>
    <row r="15" spans="1:14" x14ac:dyDescent="0.25">
      <c r="A15" s="75" t="s">
        <v>96</v>
      </c>
      <c r="B15" s="71">
        <v>44806</v>
      </c>
      <c r="C15" s="71">
        <v>44808</v>
      </c>
      <c r="D15" s="14">
        <v>28</v>
      </c>
      <c r="F15" s="38">
        <v>70</v>
      </c>
      <c r="G15" s="15">
        <v>2278910</v>
      </c>
      <c r="H15" s="74" t="str">
        <f t="shared" si="0"/>
        <v>Cerrado</v>
      </c>
      <c r="I15" s="73" t="s">
        <v>139</v>
      </c>
      <c r="J15" s="276"/>
      <c r="K15" s="277"/>
    </row>
    <row r="16" spans="1:14" x14ac:dyDescent="0.25">
      <c r="A16" s="75" t="s">
        <v>96</v>
      </c>
      <c r="B16" s="71">
        <v>44806</v>
      </c>
      <c r="C16" s="71">
        <v>44811</v>
      </c>
      <c r="D16" s="14">
        <v>29</v>
      </c>
      <c r="F16" s="38">
        <v>73</v>
      </c>
      <c r="G16" s="15">
        <v>2369780</v>
      </c>
      <c r="H16" s="74" t="str">
        <f t="shared" si="0"/>
        <v>Cerrado</v>
      </c>
      <c r="I16" s="73" t="s">
        <v>139</v>
      </c>
      <c r="J16" s="276"/>
      <c r="K16" s="277"/>
    </row>
    <row r="17" spans="1:11" x14ac:dyDescent="0.25">
      <c r="A17" s="75" t="s">
        <v>96</v>
      </c>
      <c r="B17" s="71">
        <v>44809</v>
      </c>
      <c r="C17" s="71">
        <v>44811</v>
      </c>
      <c r="D17" s="221">
        <v>30</v>
      </c>
      <c r="F17" s="38">
        <v>28</v>
      </c>
      <c r="G17" s="15">
        <v>900310</v>
      </c>
      <c r="H17" s="74" t="str">
        <f t="shared" si="0"/>
        <v>Cerrado</v>
      </c>
      <c r="I17" s="73" t="s">
        <v>139</v>
      </c>
      <c r="J17" s="276"/>
      <c r="K17" s="277"/>
    </row>
    <row r="18" spans="1:11" x14ac:dyDescent="0.25">
      <c r="A18" s="75" t="s">
        <v>96</v>
      </c>
      <c r="B18" s="71">
        <v>44809</v>
      </c>
      <c r="C18" s="71">
        <v>44812</v>
      </c>
      <c r="D18" s="221">
        <v>31</v>
      </c>
      <c r="F18" s="38">
        <v>68</v>
      </c>
      <c r="G18" s="15">
        <v>2219160</v>
      </c>
      <c r="H18" s="74" t="str">
        <f t="shared" si="0"/>
        <v>Cerrado</v>
      </c>
      <c r="I18" s="73" t="s">
        <v>139</v>
      </c>
      <c r="J18" s="276"/>
      <c r="K18" s="277"/>
    </row>
    <row r="19" spans="1:11" x14ac:dyDescent="0.25">
      <c r="A19" s="75" t="s">
        <v>96</v>
      </c>
      <c r="B19" s="71">
        <v>44812</v>
      </c>
      <c r="C19" s="71">
        <v>44814</v>
      </c>
      <c r="D19" s="222">
        <v>32</v>
      </c>
      <c r="F19" s="38">
        <v>73</v>
      </c>
      <c r="G19" s="15">
        <v>2359430</v>
      </c>
      <c r="H19" s="74" t="str">
        <f t="shared" si="0"/>
        <v>Cerrado</v>
      </c>
      <c r="I19" s="73" t="s">
        <v>139</v>
      </c>
      <c r="J19" s="276"/>
      <c r="K19" s="277"/>
    </row>
    <row r="20" spans="1:11" x14ac:dyDescent="0.25">
      <c r="A20" s="75" t="s">
        <v>96</v>
      </c>
      <c r="B20" s="71">
        <v>44812</v>
      </c>
      <c r="C20" s="71">
        <v>44820</v>
      </c>
      <c r="D20" s="222">
        <v>33</v>
      </c>
      <c r="F20" s="38">
        <v>75</v>
      </c>
      <c r="G20" s="15">
        <v>2448950</v>
      </c>
      <c r="H20" s="74" t="str">
        <f t="shared" si="0"/>
        <v>Cerrado</v>
      </c>
      <c r="I20" s="73" t="s">
        <v>139</v>
      </c>
      <c r="J20" s="276"/>
      <c r="K20" s="277"/>
    </row>
    <row r="21" spans="1:11" x14ac:dyDescent="0.25">
      <c r="A21" s="75" t="s">
        <v>96</v>
      </c>
      <c r="B21" s="71">
        <v>44813</v>
      </c>
      <c r="C21" s="71">
        <v>44817</v>
      </c>
      <c r="D21" s="14">
        <v>34</v>
      </c>
      <c r="F21" s="38">
        <v>49</v>
      </c>
      <c r="G21" s="15">
        <v>1610310</v>
      </c>
      <c r="H21" s="74" t="str">
        <f>IF(C21&gt;0,"Cerrado",IF(B21&gt;0,"Abierto",""))</f>
        <v>Cerrado</v>
      </c>
      <c r="I21" s="73" t="s">
        <v>139</v>
      </c>
      <c r="J21" s="276"/>
      <c r="K21" s="277"/>
    </row>
    <row r="22" spans="1:11" x14ac:dyDescent="0.25">
      <c r="A22" s="75" t="s">
        <v>96</v>
      </c>
      <c r="B22" s="71">
        <v>44814</v>
      </c>
      <c r="C22" s="71">
        <v>44817</v>
      </c>
      <c r="D22" s="14">
        <v>35</v>
      </c>
      <c r="F22" s="38">
        <v>62</v>
      </c>
      <c r="G22" s="15">
        <v>2052260</v>
      </c>
      <c r="H22" s="74" t="str">
        <f>IF(C22&gt;0,"Cerrado",IF(B22&gt;0,"Abierto",""))</f>
        <v>Cerrado</v>
      </c>
      <c r="I22" s="73" t="s">
        <v>139</v>
      </c>
      <c r="J22" s="276"/>
      <c r="K22" s="277"/>
    </row>
    <row r="23" spans="1:11" x14ac:dyDescent="0.25">
      <c r="A23" s="75" t="s">
        <v>96</v>
      </c>
      <c r="B23" s="71">
        <v>44817</v>
      </c>
      <c r="C23" s="71">
        <v>44820</v>
      </c>
      <c r="D23" s="14">
        <v>36</v>
      </c>
      <c r="F23" s="38">
        <v>74</v>
      </c>
      <c r="G23" s="15">
        <v>2396910</v>
      </c>
      <c r="H23" s="74" t="str">
        <f t="shared" si="0"/>
        <v>Cerrado</v>
      </c>
      <c r="I23" s="73" t="s">
        <v>139</v>
      </c>
      <c r="J23" s="276"/>
      <c r="K23" s="277"/>
    </row>
    <row r="24" spans="1:11" x14ac:dyDescent="0.25">
      <c r="A24" s="75" t="s">
        <v>96</v>
      </c>
      <c r="B24" s="71">
        <v>44817</v>
      </c>
      <c r="C24" s="71">
        <v>44820</v>
      </c>
      <c r="D24" s="14">
        <v>37</v>
      </c>
      <c r="F24" s="38">
        <v>61</v>
      </c>
      <c r="G24" s="15">
        <v>1998340</v>
      </c>
      <c r="H24" s="74" t="str">
        <f>IF(C24&gt;0,"Cerrado",IF(B24&gt;0,"Abierto",""))</f>
        <v>Cerrado</v>
      </c>
      <c r="I24" s="73" t="s">
        <v>139</v>
      </c>
      <c r="J24" s="276"/>
      <c r="K24" s="277"/>
    </row>
    <row r="25" spans="1:11" x14ac:dyDescent="0.25">
      <c r="A25" s="75" t="s">
        <v>96</v>
      </c>
      <c r="B25" s="71">
        <v>44817</v>
      </c>
      <c r="C25" s="71">
        <v>44823</v>
      </c>
      <c r="D25" s="14">
        <v>38</v>
      </c>
      <c r="F25" s="38">
        <v>44</v>
      </c>
      <c r="G25" s="15">
        <v>1437020</v>
      </c>
      <c r="H25" s="74" t="str">
        <f>IF(C25&gt;0,"Cerrado",IF(B25&gt;0,"Abierto",""))</f>
        <v>Cerrado</v>
      </c>
      <c r="I25" s="73" t="s">
        <v>139</v>
      </c>
      <c r="J25" s="276"/>
      <c r="K25" s="277"/>
    </row>
    <row r="26" spans="1:11" x14ac:dyDescent="0.25">
      <c r="A26" s="75" t="s">
        <v>96</v>
      </c>
      <c r="B26" s="71">
        <v>44820</v>
      </c>
      <c r="C26" s="71">
        <v>44823</v>
      </c>
      <c r="D26" s="14">
        <v>39</v>
      </c>
      <c r="F26" s="38">
        <v>63</v>
      </c>
      <c r="G26" s="15">
        <v>2031990</v>
      </c>
      <c r="H26" s="74" t="str">
        <f>IF(C26&gt;0,"Cerrado",IF(B26&gt;0,"Abierto",""))</f>
        <v>Cerrado</v>
      </c>
      <c r="I26" s="73" t="s">
        <v>139</v>
      </c>
      <c r="J26" s="75"/>
      <c r="K26" s="75"/>
    </row>
    <row r="27" spans="1:11" x14ac:dyDescent="0.25">
      <c r="A27" s="75" t="s">
        <v>96</v>
      </c>
      <c r="B27" s="71">
        <v>44820</v>
      </c>
      <c r="C27" s="71"/>
      <c r="D27" s="14">
        <v>40</v>
      </c>
      <c r="E27" s="14" t="s">
        <v>145</v>
      </c>
      <c r="F27" s="38">
        <v>31</v>
      </c>
      <c r="G27" s="15">
        <v>1009030</v>
      </c>
      <c r="H27" s="74" t="str">
        <f>IF(C27&gt;0,"Cerrado",IF(B27&gt;0,"Abierto",""))</f>
        <v>Abierto</v>
      </c>
      <c r="I27" s="73"/>
      <c r="J27" s="75"/>
      <c r="K27" s="75"/>
    </row>
    <row r="28" spans="1:11" s="75" customFormat="1" x14ac:dyDescent="0.25">
      <c r="A28" s="75" t="s">
        <v>96</v>
      </c>
      <c r="B28" s="71">
        <v>44823</v>
      </c>
      <c r="C28" s="71">
        <v>44826</v>
      </c>
      <c r="D28" s="14">
        <v>41</v>
      </c>
      <c r="E28" s="14"/>
      <c r="F28" s="38">
        <v>79</v>
      </c>
      <c r="G28" s="15">
        <v>2568720</v>
      </c>
      <c r="H28" s="74" t="str">
        <f>IF(C28&gt;0,"Cerrado",IF(B28&gt;0,"Abierto",""))</f>
        <v>Cerrado</v>
      </c>
      <c r="I28" s="73"/>
    </row>
    <row r="29" spans="1:11" s="75" customFormat="1" x14ac:dyDescent="0.25">
      <c r="A29" s="75" t="s">
        <v>96</v>
      </c>
      <c r="B29" s="71">
        <v>44823</v>
      </c>
      <c r="C29" s="71"/>
      <c r="D29" s="14">
        <v>42</v>
      </c>
      <c r="E29" s="14" t="s">
        <v>29</v>
      </c>
      <c r="F29" s="38">
        <v>68</v>
      </c>
      <c r="G29" s="15">
        <v>2239110</v>
      </c>
      <c r="H29" s="74" t="str">
        <f t="shared" ref="H29:H39" si="1">IF(C29&gt;0,"Cerrado",IF(B29&gt;0,"Abierto",""))</f>
        <v>Abierto</v>
      </c>
      <c r="I29" s="73"/>
    </row>
    <row r="30" spans="1:11" s="75" customFormat="1" x14ac:dyDescent="0.25">
      <c r="A30" s="75" t="s">
        <v>96</v>
      </c>
      <c r="B30" s="71">
        <v>44826</v>
      </c>
      <c r="C30" s="71"/>
      <c r="D30" s="14">
        <v>43</v>
      </c>
      <c r="E30" s="14" t="s">
        <v>27</v>
      </c>
      <c r="F30" s="38">
        <v>23</v>
      </c>
      <c r="G30" s="15">
        <v>734720</v>
      </c>
      <c r="H30" s="74" t="str">
        <f t="shared" si="1"/>
        <v>Abierto</v>
      </c>
      <c r="I30" s="73"/>
    </row>
    <row r="31" spans="1:11" s="75" customFormat="1" x14ac:dyDescent="0.25">
      <c r="B31" s="71"/>
      <c r="C31" s="71"/>
      <c r="D31" s="14" t="s">
        <v>37</v>
      </c>
      <c r="E31" s="14"/>
      <c r="F31" s="38">
        <v>1100</v>
      </c>
      <c r="G31" s="15">
        <v>53920410</v>
      </c>
      <c r="H31" s="74" t="str">
        <f t="shared" si="1"/>
        <v/>
      </c>
      <c r="I31" s="73"/>
    </row>
    <row r="32" spans="1:11" s="75" customFormat="1" x14ac:dyDescent="0.25">
      <c r="B32" s="71"/>
      <c r="C32" s="71"/>
      <c r="D32"/>
      <c r="E32"/>
      <c r="F32"/>
      <c r="G32"/>
      <c r="H32" s="74" t="str">
        <f t="shared" si="1"/>
        <v/>
      </c>
      <c r="I32" s="73"/>
    </row>
    <row r="33" spans="2:11" s="75" customFormat="1" x14ac:dyDescent="0.25">
      <c r="B33" s="71"/>
      <c r="C33" s="71"/>
      <c r="D33"/>
      <c r="E33"/>
      <c r="F33"/>
      <c r="G33"/>
      <c r="H33" s="74" t="str">
        <f t="shared" si="1"/>
        <v/>
      </c>
      <c r="I33" s="73"/>
    </row>
    <row r="34" spans="2:11" s="75" customFormat="1" x14ac:dyDescent="0.25">
      <c r="B34" s="71"/>
      <c r="C34" s="111"/>
      <c r="D34"/>
      <c r="E34"/>
      <c r="F34"/>
      <c r="G34"/>
      <c r="H34" s="74" t="str">
        <f t="shared" si="1"/>
        <v/>
      </c>
      <c r="I34" s="73"/>
    </row>
    <row r="35" spans="2:11" s="75" customFormat="1" x14ac:dyDescent="0.25">
      <c r="B35" s="71"/>
      <c r="C35" s="111"/>
      <c r="D35"/>
      <c r="E35"/>
      <c r="F35"/>
      <c r="G35"/>
      <c r="H35" s="74" t="str">
        <f t="shared" si="1"/>
        <v/>
      </c>
      <c r="I35" s="73"/>
    </row>
    <row r="36" spans="2:11" s="75" customFormat="1" ht="15.75" thickBot="1" x14ac:dyDescent="0.3">
      <c r="B36" s="71"/>
      <c r="C36" s="87"/>
      <c r="D36"/>
      <c r="E36"/>
      <c r="F36"/>
      <c r="G36"/>
      <c r="H36" s="74" t="str">
        <f t="shared" si="1"/>
        <v/>
      </c>
      <c r="I36" s="73"/>
    </row>
    <row r="37" spans="2:11" s="75" customFormat="1" ht="15.75" thickTop="1" x14ac:dyDescent="0.25">
      <c r="B37" s="88"/>
      <c r="C37" s="88"/>
      <c r="D37"/>
      <c r="E37"/>
      <c r="F37"/>
      <c r="G37"/>
      <c r="H37" s="74" t="str">
        <f t="shared" si="1"/>
        <v/>
      </c>
      <c r="I37" s="90"/>
    </row>
    <row r="38" spans="2:11" s="75" customFormat="1" x14ac:dyDescent="0.25">
      <c r="B38" s="111"/>
      <c r="C38" s="111"/>
      <c r="D38"/>
      <c r="E38"/>
      <c r="F38"/>
      <c r="G38"/>
      <c r="H38" s="74"/>
      <c r="I38" s="115"/>
    </row>
    <row r="39" spans="2:11" x14ac:dyDescent="0.25">
      <c r="B39" s="89"/>
      <c r="D39"/>
      <c r="E39"/>
      <c r="H39" s="74" t="str">
        <f t="shared" si="1"/>
        <v/>
      </c>
      <c r="I39" s="13"/>
      <c r="J39" s="13"/>
      <c r="K39" s="13"/>
    </row>
    <row r="40" spans="2:11" ht="25.15" customHeight="1" thickBot="1" x14ac:dyDescent="0.3">
      <c r="B40" s="274" t="s">
        <v>68</v>
      </c>
      <c r="C40" s="275"/>
      <c r="D40" s="275"/>
      <c r="E40" s="275"/>
      <c r="F40" s="275"/>
      <c r="G40" s="275"/>
      <c r="H40" s="275"/>
      <c r="I40" s="275"/>
      <c r="J40" s="275"/>
      <c r="K40" s="275"/>
    </row>
    <row r="42" spans="2:11" ht="15.75" thickBot="1" x14ac:dyDescent="0.3">
      <c r="B42" s="63" t="s">
        <v>66</v>
      </c>
      <c r="C42" s="62" t="s">
        <v>78</v>
      </c>
      <c r="D42" s="68"/>
      <c r="E42" s="68"/>
      <c r="F42" s="64"/>
      <c r="G42" s="64"/>
      <c r="H42" s="64"/>
      <c r="I42" s="65">
        <f>GETPIVOTDATA("TM Dia",$B$44)</f>
        <v>0</v>
      </c>
      <c r="J42" s="66" t="s">
        <v>64</v>
      </c>
      <c r="K42" s="67" t="str">
        <f>B46</f>
        <v>Total general</v>
      </c>
    </row>
    <row r="43" spans="2:11" ht="9" customHeight="1" outlineLevel="1" x14ac:dyDescent="0.25"/>
    <row r="44" spans="2:11" outlineLevel="1" x14ac:dyDescent="0.25">
      <c r="B44" s="59" t="s">
        <v>63</v>
      </c>
      <c r="C44"/>
      <c r="E44"/>
    </row>
    <row r="45" spans="2:11" outlineLevel="1" x14ac:dyDescent="0.25">
      <c r="B45" s="59" t="s">
        <v>7</v>
      </c>
      <c r="C45" s="56" t="s">
        <v>67</v>
      </c>
      <c r="D45" t="s">
        <v>108</v>
      </c>
      <c r="E45"/>
    </row>
    <row r="46" spans="2:11" outlineLevel="1" x14ac:dyDescent="0.25">
      <c r="B46" s="75" t="s">
        <v>37</v>
      </c>
      <c r="C46"/>
      <c r="D46" s="15"/>
      <c r="E46"/>
      <c r="F46" s="16"/>
      <c r="G46" s="16"/>
    </row>
    <row r="47" spans="2:11" outlineLevel="1" x14ac:dyDescent="0.25">
      <c r="C47"/>
      <c r="D47"/>
      <c r="E47"/>
      <c r="F47" s="16"/>
      <c r="G47" s="16"/>
    </row>
    <row r="48" spans="2:11" outlineLevel="1" x14ac:dyDescent="0.25">
      <c r="C48"/>
      <c r="D48"/>
      <c r="E48"/>
      <c r="F48" s="16"/>
      <c r="G48" s="16"/>
    </row>
    <row r="49" spans="2:12" outlineLevel="1" x14ac:dyDescent="0.25">
      <c r="C49"/>
      <c r="D49"/>
      <c r="E49"/>
      <c r="F49" s="16"/>
      <c r="G49" s="16"/>
    </row>
    <row r="50" spans="2:12" outlineLevel="1" x14ac:dyDescent="0.25">
      <c r="C50"/>
      <c r="D50"/>
      <c r="E50"/>
      <c r="F50" s="16"/>
      <c r="G50" s="16"/>
    </row>
    <row r="51" spans="2:12" outlineLevel="1" x14ac:dyDescent="0.25">
      <c r="C51"/>
      <c r="D51"/>
      <c r="E51"/>
      <c r="F51" s="16"/>
      <c r="G51" s="16"/>
    </row>
    <row r="52" spans="2:12" outlineLevel="1" x14ac:dyDescent="0.25">
      <c r="C52"/>
      <c r="D52"/>
      <c r="E52"/>
      <c r="F52" s="16"/>
      <c r="G52" s="16"/>
    </row>
    <row r="53" spans="2:12" x14ac:dyDescent="0.25">
      <c r="C53"/>
      <c r="D53"/>
      <c r="E53"/>
    </row>
    <row r="54" spans="2:12" ht="15.75" thickBot="1" x14ac:dyDescent="0.3">
      <c r="B54" s="63" t="s">
        <v>66</v>
      </c>
      <c r="C54" s="62" t="s">
        <v>78</v>
      </c>
      <c r="D54" s="68"/>
      <c r="E54" s="68"/>
      <c r="F54" s="64"/>
      <c r="G54" s="64"/>
      <c r="H54" s="64"/>
      <c r="I54" s="65">
        <f>GETPIVOTDATA("TM Dia",$B$56)</f>
        <v>0</v>
      </c>
      <c r="J54" s="66" t="s">
        <v>64</v>
      </c>
      <c r="K54" s="67" t="str">
        <f>B58</f>
        <v>Total general</v>
      </c>
    </row>
    <row r="55" spans="2:12" ht="9" customHeight="1" outlineLevel="1" x14ac:dyDescent="0.25"/>
    <row r="56" spans="2:12" outlineLevel="1" x14ac:dyDescent="0.25">
      <c r="B56" s="59" t="s">
        <v>63</v>
      </c>
      <c r="C56"/>
      <c r="E56"/>
    </row>
    <row r="57" spans="2:12" outlineLevel="1" x14ac:dyDescent="0.25">
      <c r="B57" s="59" t="s">
        <v>7</v>
      </c>
      <c r="C57" s="56" t="s">
        <v>67</v>
      </c>
      <c r="D57" t="s">
        <v>108</v>
      </c>
      <c r="E57"/>
      <c r="F57" s="59"/>
      <c r="G57" s="59"/>
      <c r="H57" s="59"/>
      <c r="I57" s="59"/>
      <c r="J57" s="59"/>
      <c r="K57" s="59"/>
      <c r="L57" s="59"/>
    </row>
    <row r="58" spans="2:12" outlineLevel="1" x14ac:dyDescent="0.25">
      <c r="B58" s="75" t="s">
        <v>37</v>
      </c>
      <c r="C58"/>
      <c r="D58" s="15"/>
      <c r="E58"/>
      <c r="F58" s="16"/>
      <c r="G58" s="16"/>
    </row>
    <row r="59" spans="2:12" outlineLevel="1" x14ac:dyDescent="0.25">
      <c r="C59"/>
      <c r="D59"/>
      <c r="E59"/>
      <c r="F59" s="16"/>
      <c r="G59" s="16"/>
    </row>
    <row r="60" spans="2:12" outlineLevel="1" x14ac:dyDescent="0.25">
      <c r="C60"/>
      <c r="D60"/>
      <c r="E60"/>
      <c r="F60" s="16"/>
      <c r="G60" s="16"/>
    </row>
    <row r="61" spans="2:12" outlineLevel="1" x14ac:dyDescent="0.25">
      <c r="C61"/>
      <c r="D61"/>
      <c r="E61"/>
      <c r="F61" s="16"/>
      <c r="G61" s="16"/>
    </row>
    <row r="62" spans="2:12" outlineLevel="1" x14ac:dyDescent="0.25">
      <c r="C62"/>
      <c r="D62"/>
      <c r="E62"/>
      <c r="F62" s="16"/>
      <c r="G62" s="16"/>
    </row>
    <row r="63" spans="2:12" outlineLevel="1" x14ac:dyDescent="0.25">
      <c r="C63"/>
      <c r="D63"/>
      <c r="E63"/>
      <c r="F63" s="16"/>
      <c r="G63" s="16"/>
    </row>
    <row r="64" spans="2:12" outlineLevel="1" x14ac:dyDescent="0.25">
      <c r="C64"/>
      <c r="D64"/>
      <c r="E64"/>
      <c r="F64" s="16"/>
      <c r="G64" s="16"/>
    </row>
    <row r="66" spans="2:12" ht="15.75" thickBot="1" x14ac:dyDescent="0.3">
      <c r="B66" s="63" t="s">
        <v>66</v>
      </c>
      <c r="C66" s="62" t="s">
        <v>78</v>
      </c>
      <c r="D66" s="68"/>
      <c r="E66" s="68"/>
      <c r="F66" s="64"/>
      <c r="G66" s="64"/>
      <c r="H66" s="64"/>
      <c r="I66" s="65">
        <f>GETPIVOTDATA("TM Dia",$B$68)</f>
        <v>0</v>
      </c>
      <c r="J66" s="66" t="s">
        <v>64</v>
      </c>
      <c r="K66" s="67" t="str">
        <f>B70</f>
        <v>Total general</v>
      </c>
    </row>
    <row r="67" spans="2:12" ht="9" customHeight="1" outlineLevel="1" x14ac:dyDescent="0.25"/>
    <row r="68" spans="2:12" outlineLevel="1" x14ac:dyDescent="0.25">
      <c r="B68" s="59" t="s">
        <v>63</v>
      </c>
      <c r="C68"/>
      <c r="E68"/>
    </row>
    <row r="69" spans="2:12" outlineLevel="1" x14ac:dyDescent="0.25">
      <c r="B69" s="59" t="s">
        <v>7</v>
      </c>
      <c r="C69" s="56" t="s">
        <v>67</v>
      </c>
      <c r="D69" t="s">
        <v>108</v>
      </c>
      <c r="E69"/>
      <c r="F69" s="59"/>
      <c r="G69" s="59"/>
      <c r="H69" s="59"/>
      <c r="I69" s="59"/>
      <c r="J69" s="59"/>
      <c r="K69" s="59"/>
      <c r="L69" s="59"/>
    </row>
    <row r="70" spans="2:12" outlineLevel="1" x14ac:dyDescent="0.25">
      <c r="B70" s="75" t="s">
        <v>37</v>
      </c>
      <c r="C70"/>
      <c r="D70" s="15"/>
      <c r="E70"/>
      <c r="F70" s="16"/>
      <c r="G70" s="16"/>
    </row>
    <row r="71" spans="2:12" outlineLevel="1" x14ac:dyDescent="0.25">
      <c r="C71"/>
      <c r="D71"/>
      <c r="E71"/>
      <c r="F71" s="16"/>
      <c r="G71" s="16"/>
    </row>
    <row r="72" spans="2:12" outlineLevel="1" x14ac:dyDescent="0.25">
      <c r="C72"/>
      <c r="D72"/>
      <c r="E72"/>
      <c r="F72" s="16"/>
      <c r="G72" s="16"/>
    </row>
    <row r="73" spans="2:12" outlineLevel="1" x14ac:dyDescent="0.25">
      <c r="C73"/>
      <c r="D73"/>
      <c r="E73"/>
      <c r="F73" s="16"/>
      <c r="G73" s="16"/>
    </row>
    <row r="74" spans="2:12" outlineLevel="1" x14ac:dyDescent="0.25">
      <c r="C74"/>
      <c r="D74"/>
      <c r="E74"/>
      <c r="F74" s="16"/>
      <c r="G74" s="16"/>
    </row>
    <row r="75" spans="2:12" outlineLevel="1" x14ac:dyDescent="0.25">
      <c r="C75"/>
      <c r="D75"/>
      <c r="E75"/>
      <c r="F75" s="16"/>
      <c r="G75" s="16"/>
    </row>
    <row r="76" spans="2:12" outlineLevel="1" x14ac:dyDescent="0.25">
      <c r="F76" s="16"/>
      <c r="G76" s="16"/>
    </row>
    <row r="78" spans="2:12" ht="15.75" thickBot="1" x14ac:dyDescent="0.3">
      <c r="B78" s="63" t="s">
        <v>66</v>
      </c>
      <c r="C78" s="62" t="s">
        <v>78</v>
      </c>
      <c r="D78" s="68"/>
      <c r="E78" s="68"/>
      <c r="F78" s="64"/>
      <c r="G78" s="64"/>
      <c r="H78" s="64"/>
      <c r="I78" s="65">
        <f>GETPIVOTDATA("TM Dia",$B$80)</f>
        <v>0</v>
      </c>
      <c r="J78" s="66" t="s">
        <v>64</v>
      </c>
      <c r="K78" s="67" t="str">
        <f>B82</f>
        <v>Total general</v>
      </c>
    </row>
    <row r="79" spans="2:12" ht="9" customHeight="1" outlineLevel="1" x14ac:dyDescent="0.25"/>
    <row r="80" spans="2:12" outlineLevel="1" x14ac:dyDescent="0.25">
      <c r="B80" s="59" t="s">
        <v>63</v>
      </c>
      <c r="C80"/>
      <c r="E80"/>
    </row>
    <row r="81" spans="2:12" outlineLevel="1" x14ac:dyDescent="0.25">
      <c r="B81" s="59" t="s">
        <v>7</v>
      </c>
      <c r="C81" s="56" t="s">
        <v>67</v>
      </c>
      <c r="D81" t="s">
        <v>108</v>
      </c>
      <c r="E81"/>
      <c r="F81" s="59"/>
      <c r="G81" s="59"/>
      <c r="H81" s="59"/>
      <c r="I81" s="59"/>
      <c r="J81" s="59"/>
      <c r="K81" s="59"/>
      <c r="L81" s="59"/>
    </row>
    <row r="82" spans="2:12" outlineLevel="1" x14ac:dyDescent="0.25">
      <c r="B82" s="75" t="s">
        <v>37</v>
      </c>
      <c r="C82"/>
      <c r="D82" s="15"/>
      <c r="E82"/>
      <c r="F82" s="16"/>
      <c r="G82" s="16"/>
    </row>
    <row r="83" spans="2:12" outlineLevel="1" x14ac:dyDescent="0.25">
      <c r="C83"/>
      <c r="D83"/>
      <c r="E83"/>
      <c r="F83" s="16"/>
      <c r="G83" s="16"/>
    </row>
    <row r="84" spans="2:12" outlineLevel="1" x14ac:dyDescent="0.25">
      <c r="C84"/>
      <c r="D84"/>
      <c r="E84"/>
      <c r="F84" s="16"/>
      <c r="G84" s="16"/>
    </row>
    <row r="85" spans="2:12" outlineLevel="1" x14ac:dyDescent="0.25">
      <c r="C85"/>
      <c r="D85"/>
      <c r="E85"/>
      <c r="F85" s="16"/>
      <c r="G85" s="16"/>
    </row>
    <row r="86" spans="2:12" outlineLevel="1" x14ac:dyDescent="0.25">
      <c r="C86"/>
      <c r="D86"/>
      <c r="E86"/>
      <c r="F86" s="16"/>
      <c r="G86" s="16"/>
    </row>
    <row r="87" spans="2:12" outlineLevel="1" x14ac:dyDescent="0.25">
      <c r="C87"/>
      <c r="D87"/>
      <c r="E87"/>
      <c r="F87" s="16"/>
      <c r="G87" s="16"/>
    </row>
    <row r="88" spans="2:12" outlineLevel="1" x14ac:dyDescent="0.25">
      <c r="C88"/>
      <c r="D88"/>
      <c r="E88"/>
      <c r="F88" s="16"/>
      <c r="G88" s="16"/>
    </row>
    <row r="90" spans="2:12" ht="15.75" thickBot="1" x14ac:dyDescent="0.3">
      <c r="B90" s="63" t="s">
        <v>66</v>
      </c>
      <c r="C90" s="62" t="s">
        <v>78</v>
      </c>
      <c r="D90" s="68"/>
      <c r="E90" s="68"/>
      <c r="F90" s="64"/>
      <c r="G90" s="64"/>
      <c r="H90" s="64"/>
      <c r="I90" s="65">
        <f>GETPIVOTDATA("TM Dia",$B$92)</f>
        <v>0</v>
      </c>
      <c r="J90" s="66" t="s">
        <v>64</v>
      </c>
      <c r="K90" s="67" t="str">
        <f>B94</f>
        <v>Total general</v>
      </c>
    </row>
    <row r="91" spans="2:12" ht="9" customHeight="1" outlineLevel="1" x14ac:dyDescent="0.25"/>
    <row r="92" spans="2:12" outlineLevel="1" x14ac:dyDescent="0.25">
      <c r="B92" s="59" t="s">
        <v>63</v>
      </c>
      <c r="C92"/>
      <c r="E92"/>
    </row>
    <row r="93" spans="2:12" outlineLevel="1" x14ac:dyDescent="0.25">
      <c r="B93" s="59" t="s">
        <v>7</v>
      </c>
      <c r="C93" s="56" t="s">
        <v>67</v>
      </c>
      <c r="D93" t="s">
        <v>108</v>
      </c>
      <c r="E93"/>
      <c r="F93" s="59"/>
      <c r="G93" s="59"/>
      <c r="H93" s="59"/>
      <c r="I93" s="59"/>
      <c r="J93" s="59"/>
      <c r="K93" s="59"/>
      <c r="L93" s="59"/>
    </row>
    <row r="94" spans="2:12" outlineLevel="1" x14ac:dyDescent="0.25">
      <c r="B94" s="75" t="s">
        <v>37</v>
      </c>
      <c r="C94"/>
      <c r="D94" s="15"/>
      <c r="E94"/>
      <c r="F94" s="16"/>
      <c r="G94" s="16"/>
    </row>
    <row r="95" spans="2:12" outlineLevel="1" x14ac:dyDescent="0.25">
      <c r="C95"/>
      <c r="D95"/>
      <c r="E95"/>
      <c r="F95" s="16"/>
      <c r="G95" s="16"/>
    </row>
    <row r="96" spans="2:12" outlineLevel="1" x14ac:dyDescent="0.25">
      <c r="C96"/>
      <c r="D96"/>
      <c r="E96"/>
      <c r="F96" s="16"/>
      <c r="G96" s="16"/>
    </row>
    <row r="97" spans="2:12" outlineLevel="1" x14ac:dyDescent="0.25">
      <c r="C97"/>
      <c r="D97"/>
      <c r="E97"/>
      <c r="F97" s="16"/>
      <c r="G97" s="16"/>
    </row>
    <row r="98" spans="2:12" outlineLevel="1" x14ac:dyDescent="0.25">
      <c r="C98"/>
      <c r="D98"/>
      <c r="E98"/>
      <c r="F98" s="16"/>
      <c r="G98" s="16"/>
    </row>
    <row r="99" spans="2:12" outlineLevel="1" x14ac:dyDescent="0.25">
      <c r="C99"/>
      <c r="D99"/>
      <c r="E99"/>
      <c r="F99" s="16"/>
      <c r="G99" s="16"/>
    </row>
    <row r="100" spans="2:12" outlineLevel="1" x14ac:dyDescent="0.25">
      <c r="C100"/>
      <c r="D100"/>
      <c r="E100"/>
      <c r="F100" s="16"/>
      <c r="G100" s="16"/>
    </row>
    <row r="101" spans="2:12" outlineLevel="1" x14ac:dyDescent="0.25">
      <c r="C101"/>
      <c r="D101"/>
      <c r="E101"/>
    </row>
    <row r="102" spans="2:12" outlineLevel="1" x14ac:dyDescent="0.25">
      <c r="C102"/>
      <c r="D102"/>
      <c r="E102"/>
    </row>
    <row r="103" spans="2:12" outlineLevel="1" x14ac:dyDescent="0.25">
      <c r="C103"/>
      <c r="D103"/>
      <c r="E103"/>
    </row>
    <row r="104" spans="2:12" x14ac:dyDescent="0.25">
      <c r="C104"/>
      <c r="D104" s="38"/>
      <c r="E104" s="15"/>
    </row>
    <row r="105" spans="2:12" ht="15.75" thickBot="1" x14ac:dyDescent="0.3">
      <c r="B105" s="63" t="s">
        <v>66</v>
      </c>
      <c r="C105" s="62" t="s">
        <v>78</v>
      </c>
      <c r="D105" s="68"/>
      <c r="E105" s="68"/>
      <c r="F105" s="64"/>
      <c r="G105" s="64"/>
      <c r="H105" s="64"/>
      <c r="I105" s="65">
        <f>GETPIVOTDATA("TM Dia",$B$107)</f>
        <v>0</v>
      </c>
      <c r="J105" s="66" t="s">
        <v>64</v>
      </c>
      <c r="K105" s="67" t="str">
        <f>B109</f>
        <v>Total general</v>
      </c>
    </row>
    <row r="106" spans="2:12" ht="9" customHeight="1" outlineLevel="1" x14ac:dyDescent="0.25"/>
    <row r="107" spans="2:12" outlineLevel="1" x14ac:dyDescent="0.25">
      <c r="B107" s="59" t="s">
        <v>63</v>
      </c>
      <c r="C107"/>
      <c r="E107"/>
    </row>
    <row r="108" spans="2:12" outlineLevel="1" x14ac:dyDescent="0.25">
      <c r="B108" s="59" t="s">
        <v>7</v>
      </c>
      <c r="C108" s="56" t="s">
        <v>67</v>
      </c>
      <c r="D108" t="s">
        <v>108</v>
      </c>
      <c r="E108"/>
      <c r="F108" s="59"/>
      <c r="G108" s="59"/>
      <c r="H108" s="59"/>
      <c r="I108" s="59"/>
      <c r="J108" s="59"/>
      <c r="K108" s="59"/>
      <c r="L108" s="59"/>
    </row>
    <row r="109" spans="2:12" outlineLevel="1" x14ac:dyDescent="0.25">
      <c r="B109" s="75" t="s">
        <v>37</v>
      </c>
      <c r="C109"/>
      <c r="D109" s="15"/>
      <c r="E109"/>
      <c r="F109" s="16"/>
      <c r="G109" s="16"/>
    </row>
    <row r="110" spans="2:12" outlineLevel="1" x14ac:dyDescent="0.25">
      <c r="C110"/>
      <c r="D110"/>
      <c r="E110"/>
      <c r="F110" s="16"/>
      <c r="G110" s="16"/>
    </row>
    <row r="111" spans="2:12" outlineLevel="1" x14ac:dyDescent="0.25">
      <c r="C111"/>
      <c r="D111"/>
      <c r="E111"/>
      <c r="F111" s="16"/>
      <c r="G111" s="16"/>
    </row>
    <row r="112" spans="2:12" outlineLevel="1" x14ac:dyDescent="0.25">
      <c r="C112"/>
      <c r="D112"/>
      <c r="E112"/>
      <c r="F112" s="16"/>
      <c r="G112" s="16"/>
    </row>
    <row r="113" spans="2:12" outlineLevel="1" x14ac:dyDescent="0.25">
      <c r="C113"/>
      <c r="D113"/>
      <c r="E113"/>
      <c r="F113" s="16"/>
      <c r="G113" s="16"/>
    </row>
    <row r="114" spans="2:12" outlineLevel="1" x14ac:dyDescent="0.25">
      <c r="C114"/>
      <c r="D114"/>
      <c r="E114"/>
      <c r="F114" s="16"/>
      <c r="G114" s="16"/>
    </row>
    <row r="115" spans="2:12" outlineLevel="1" x14ac:dyDescent="0.25">
      <c r="C115"/>
      <c r="D115"/>
      <c r="E115"/>
      <c r="F115" s="16"/>
      <c r="G115" s="16"/>
    </row>
    <row r="116" spans="2:12" x14ac:dyDescent="0.25">
      <c r="C116"/>
      <c r="D116"/>
      <c r="E116"/>
    </row>
    <row r="117" spans="2:12" ht="15.75" thickBot="1" x14ac:dyDescent="0.3">
      <c r="B117" s="63" t="s">
        <v>66</v>
      </c>
      <c r="C117" s="62" t="s">
        <v>78</v>
      </c>
      <c r="D117" s="68"/>
      <c r="E117" s="68"/>
      <c r="F117" s="64"/>
      <c r="G117" s="64"/>
      <c r="H117" s="64"/>
      <c r="I117" s="65">
        <f>GETPIVOTDATA("TM Dia",$B$119)</f>
        <v>0</v>
      </c>
      <c r="J117" s="66" t="s">
        <v>64</v>
      </c>
      <c r="K117" s="67" t="str">
        <f>B121</f>
        <v>Total general</v>
      </c>
    </row>
    <row r="118" spans="2:12" ht="9" customHeight="1" outlineLevel="1" x14ac:dyDescent="0.25"/>
    <row r="119" spans="2:12" outlineLevel="1" x14ac:dyDescent="0.25">
      <c r="B119" s="59" t="s">
        <v>63</v>
      </c>
      <c r="C119"/>
      <c r="E119"/>
    </row>
    <row r="120" spans="2:12" outlineLevel="1" x14ac:dyDescent="0.25">
      <c r="B120" s="59" t="s">
        <v>7</v>
      </c>
      <c r="C120" s="56" t="s">
        <v>67</v>
      </c>
      <c r="D120" t="s">
        <v>108</v>
      </c>
      <c r="E120"/>
      <c r="F120" s="59"/>
      <c r="G120" s="59"/>
      <c r="H120" s="59"/>
      <c r="I120" s="59"/>
      <c r="J120" s="59"/>
      <c r="K120" s="59"/>
      <c r="L120" s="59"/>
    </row>
    <row r="121" spans="2:12" outlineLevel="1" x14ac:dyDescent="0.25">
      <c r="B121" s="75" t="s">
        <v>37</v>
      </c>
      <c r="C121"/>
      <c r="D121" s="15"/>
      <c r="E121"/>
      <c r="F121" s="16"/>
      <c r="G121" s="16"/>
    </row>
    <row r="122" spans="2:12" outlineLevel="1" x14ac:dyDescent="0.25">
      <c r="C122"/>
      <c r="D122"/>
      <c r="E122"/>
      <c r="F122" s="16"/>
      <c r="G122" s="16"/>
    </row>
    <row r="123" spans="2:12" outlineLevel="1" x14ac:dyDescent="0.25">
      <c r="C123"/>
      <c r="D123"/>
      <c r="E123"/>
      <c r="F123" s="16"/>
      <c r="G123" s="16"/>
    </row>
    <row r="124" spans="2:12" outlineLevel="1" x14ac:dyDescent="0.25">
      <c r="C124"/>
      <c r="D124"/>
      <c r="E124"/>
      <c r="F124" s="16"/>
      <c r="G124" s="16"/>
    </row>
    <row r="125" spans="2:12" outlineLevel="1" x14ac:dyDescent="0.25">
      <c r="C125"/>
      <c r="D125"/>
      <c r="E125"/>
      <c r="F125" s="16"/>
      <c r="G125" s="16"/>
    </row>
    <row r="126" spans="2:12" outlineLevel="1" x14ac:dyDescent="0.25">
      <c r="C126"/>
      <c r="D126"/>
      <c r="E126"/>
      <c r="F126" s="16"/>
      <c r="G126" s="16"/>
    </row>
    <row r="127" spans="2:12" outlineLevel="1" x14ac:dyDescent="0.25">
      <c r="C127"/>
      <c r="D127"/>
      <c r="E127"/>
      <c r="F127" s="16"/>
      <c r="G127" s="16"/>
    </row>
    <row r="129" spans="2:12" ht="15.75" thickBot="1" x14ac:dyDescent="0.3">
      <c r="B129" s="63" t="s">
        <v>66</v>
      </c>
      <c r="C129" s="62" t="s">
        <v>78</v>
      </c>
      <c r="D129" s="68"/>
      <c r="E129" s="68"/>
      <c r="F129" s="64"/>
      <c r="G129" s="64"/>
      <c r="H129" s="64"/>
      <c r="I129" s="65">
        <f>GETPIVOTDATA("TM Dia",$B$131)</f>
        <v>0</v>
      </c>
      <c r="J129" s="66" t="s">
        <v>64</v>
      </c>
      <c r="K129" s="67" t="str">
        <f>B133</f>
        <v>Total general</v>
      </c>
    </row>
    <row r="130" spans="2:12" ht="9" customHeight="1" outlineLevel="1" x14ac:dyDescent="0.25"/>
    <row r="131" spans="2:12" outlineLevel="1" x14ac:dyDescent="0.25">
      <c r="B131" s="59" t="s">
        <v>63</v>
      </c>
      <c r="C131"/>
      <c r="E131"/>
    </row>
    <row r="132" spans="2:12" outlineLevel="1" x14ac:dyDescent="0.25">
      <c r="B132" s="59" t="s">
        <v>7</v>
      </c>
      <c r="C132" s="56" t="s">
        <v>67</v>
      </c>
      <c r="D132" t="s">
        <v>108</v>
      </c>
      <c r="E132"/>
      <c r="F132" s="59"/>
      <c r="G132" s="59"/>
      <c r="H132" s="59"/>
      <c r="I132" s="59"/>
      <c r="J132" s="59"/>
      <c r="K132" s="59"/>
      <c r="L132" s="59"/>
    </row>
    <row r="133" spans="2:12" outlineLevel="1" x14ac:dyDescent="0.25">
      <c r="B133" s="75" t="s">
        <v>37</v>
      </c>
      <c r="C133"/>
      <c r="D133" s="15"/>
      <c r="E133"/>
      <c r="F133" s="16"/>
      <c r="G133" s="16"/>
    </row>
    <row r="134" spans="2:12" outlineLevel="1" x14ac:dyDescent="0.25">
      <c r="C134"/>
      <c r="D134"/>
      <c r="E134"/>
      <c r="F134" s="16"/>
      <c r="G134" s="16"/>
    </row>
    <row r="135" spans="2:12" outlineLevel="1" x14ac:dyDescent="0.25">
      <c r="C135"/>
      <c r="D135"/>
      <c r="E135"/>
      <c r="F135" s="16"/>
      <c r="G135" s="16"/>
    </row>
    <row r="136" spans="2:12" outlineLevel="1" x14ac:dyDescent="0.25">
      <c r="C136"/>
      <c r="D136"/>
      <c r="E136"/>
      <c r="F136" s="16"/>
      <c r="G136" s="16"/>
    </row>
    <row r="137" spans="2:12" outlineLevel="1" x14ac:dyDescent="0.25">
      <c r="C137"/>
      <c r="D137"/>
      <c r="E137"/>
      <c r="F137" s="16"/>
      <c r="G137" s="16"/>
    </row>
    <row r="138" spans="2:12" outlineLevel="1" x14ac:dyDescent="0.25">
      <c r="C138"/>
      <c r="D138"/>
      <c r="E138"/>
      <c r="F138" s="16"/>
      <c r="G138" s="16"/>
    </row>
    <row r="139" spans="2:12" outlineLevel="1" x14ac:dyDescent="0.25">
      <c r="F139" s="16"/>
      <c r="G139" s="16"/>
    </row>
    <row r="141" spans="2:12" ht="15.75" thickBot="1" x14ac:dyDescent="0.3">
      <c r="B141" s="63" t="s">
        <v>66</v>
      </c>
      <c r="C141" s="62">
        <v>9</v>
      </c>
      <c r="D141" s="68"/>
      <c r="E141" s="68"/>
      <c r="F141" s="64"/>
      <c r="G141" s="64"/>
      <c r="H141" s="64"/>
      <c r="I141" s="65">
        <f>GETPIVOTDATA("TM Dia",$B$143)</f>
        <v>31330</v>
      </c>
      <c r="J141" s="66" t="s">
        <v>64</v>
      </c>
      <c r="K141" s="67" t="str">
        <f>B145</f>
        <v>T_A</v>
      </c>
    </row>
    <row r="142" spans="2:12" ht="9" customHeight="1" outlineLevel="1" x14ac:dyDescent="0.25"/>
    <row r="143" spans="2:12" outlineLevel="1" x14ac:dyDescent="0.25">
      <c r="B143" s="59" t="s">
        <v>63</v>
      </c>
      <c r="C143"/>
      <c r="E143"/>
    </row>
    <row r="144" spans="2:12" outlineLevel="1" x14ac:dyDescent="0.25">
      <c r="B144" s="59" t="s">
        <v>7</v>
      </c>
      <c r="C144" s="56" t="s">
        <v>67</v>
      </c>
      <c r="D144" t="s">
        <v>108</v>
      </c>
      <c r="E144"/>
      <c r="F144" s="59"/>
      <c r="G144" s="59"/>
      <c r="H144" s="59"/>
      <c r="I144" s="59"/>
      <c r="J144" s="59"/>
      <c r="K144" s="59"/>
      <c r="L144" s="59"/>
    </row>
    <row r="145" spans="2:12" outlineLevel="1" x14ac:dyDescent="0.25">
      <c r="B145" s="75" t="s">
        <v>27</v>
      </c>
      <c r="C145" s="237">
        <v>44821</v>
      </c>
      <c r="D145" s="15">
        <v>31330</v>
      </c>
      <c r="E145"/>
      <c r="F145" s="16"/>
      <c r="G145" s="16"/>
    </row>
    <row r="146" spans="2:12" outlineLevel="1" x14ac:dyDescent="0.25">
      <c r="B146" s="75" t="s">
        <v>37</v>
      </c>
      <c r="C146"/>
      <c r="D146" s="15">
        <v>31330</v>
      </c>
      <c r="E146"/>
      <c r="F146" s="16"/>
      <c r="G146" s="16"/>
    </row>
    <row r="147" spans="2:12" outlineLevel="1" x14ac:dyDescent="0.25">
      <c r="C147"/>
      <c r="D147"/>
      <c r="E147"/>
      <c r="F147" s="16"/>
      <c r="G147" s="16"/>
    </row>
    <row r="148" spans="2:12" outlineLevel="1" x14ac:dyDescent="0.25">
      <c r="C148"/>
      <c r="D148"/>
      <c r="E148"/>
      <c r="F148" s="16"/>
      <c r="G148" s="16"/>
    </row>
    <row r="149" spans="2:12" outlineLevel="1" x14ac:dyDescent="0.25">
      <c r="C149"/>
      <c r="D149"/>
      <c r="E149"/>
      <c r="F149" s="16"/>
      <c r="G149" s="16"/>
    </row>
    <row r="150" spans="2:12" outlineLevel="1" x14ac:dyDescent="0.25">
      <c r="C150"/>
      <c r="D150"/>
      <c r="E150"/>
      <c r="F150" s="16"/>
      <c r="G150" s="16"/>
    </row>
    <row r="151" spans="2:12" outlineLevel="1" x14ac:dyDescent="0.25">
      <c r="C151"/>
      <c r="D151"/>
      <c r="E151"/>
      <c r="F151" s="16"/>
      <c r="G151" s="16"/>
    </row>
    <row r="152" spans="2:12" x14ac:dyDescent="0.25">
      <c r="C152"/>
      <c r="D152"/>
      <c r="E152"/>
    </row>
    <row r="153" spans="2:12" ht="15.75" thickBot="1" x14ac:dyDescent="0.3">
      <c r="B153" s="63" t="s">
        <v>66</v>
      </c>
      <c r="C153" s="62" t="s">
        <v>78</v>
      </c>
      <c r="D153" s="68"/>
      <c r="E153" s="68"/>
      <c r="F153" s="64"/>
      <c r="G153" s="64"/>
      <c r="H153" s="64"/>
      <c r="I153" s="65">
        <f>GETPIVOTDATA("TM Dia",$B$155)</f>
        <v>0</v>
      </c>
      <c r="J153" s="66" t="s">
        <v>64</v>
      </c>
      <c r="K153" s="67" t="str">
        <f>B157</f>
        <v>Total general</v>
      </c>
    </row>
    <row r="154" spans="2:12" ht="9" customHeight="1" outlineLevel="1" x14ac:dyDescent="0.25"/>
    <row r="155" spans="2:12" outlineLevel="1" x14ac:dyDescent="0.25">
      <c r="B155" s="59" t="s">
        <v>63</v>
      </c>
      <c r="C155"/>
      <c r="E155"/>
    </row>
    <row r="156" spans="2:12" outlineLevel="1" x14ac:dyDescent="0.25">
      <c r="B156" s="59" t="s">
        <v>7</v>
      </c>
      <c r="C156" s="56" t="s">
        <v>67</v>
      </c>
      <c r="D156" t="s">
        <v>108</v>
      </c>
      <c r="E156"/>
      <c r="F156" s="59"/>
      <c r="G156" s="59"/>
      <c r="H156" s="59"/>
      <c r="I156" s="59"/>
      <c r="J156" s="59"/>
      <c r="K156" s="59"/>
      <c r="L156" s="59"/>
    </row>
    <row r="157" spans="2:12" outlineLevel="1" x14ac:dyDescent="0.25">
      <c r="B157" s="75" t="s">
        <v>37</v>
      </c>
      <c r="C157"/>
      <c r="D157" s="15"/>
      <c r="E157"/>
      <c r="F157" s="16"/>
      <c r="G157" s="16"/>
    </row>
    <row r="158" spans="2:12" outlineLevel="1" x14ac:dyDescent="0.25">
      <c r="C158"/>
      <c r="D158"/>
      <c r="E158"/>
      <c r="F158" s="16"/>
      <c r="G158" s="16"/>
    </row>
    <row r="159" spans="2:12" outlineLevel="1" x14ac:dyDescent="0.25">
      <c r="C159"/>
      <c r="D159"/>
      <c r="E159"/>
      <c r="F159" s="16"/>
      <c r="G159" s="16"/>
    </row>
    <row r="160" spans="2:12" outlineLevel="1" x14ac:dyDescent="0.25">
      <c r="C160"/>
      <c r="D160"/>
      <c r="E160"/>
      <c r="F160" s="16"/>
      <c r="G160" s="16"/>
    </row>
    <row r="161" spans="2:12" outlineLevel="1" x14ac:dyDescent="0.25">
      <c r="C161"/>
      <c r="D161"/>
      <c r="E161"/>
      <c r="F161" s="16"/>
      <c r="G161" s="16"/>
    </row>
    <row r="162" spans="2:12" outlineLevel="1" x14ac:dyDescent="0.25">
      <c r="C162"/>
      <c r="D162"/>
      <c r="F162" s="16"/>
      <c r="G162" s="16"/>
    </row>
    <row r="163" spans="2:12" outlineLevel="1" x14ac:dyDescent="0.25">
      <c r="C163"/>
      <c r="D163"/>
      <c r="F163" s="16"/>
      <c r="G163" s="16"/>
    </row>
    <row r="164" spans="2:12" x14ac:dyDescent="0.25">
      <c r="C164"/>
      <c r="D164"/>
    </row>
    <row r="165" spans="2:12" s="75" customFormat="1" x14ac:dyDescent="0.25">
      <c r="B165"/>
      <c r="C165"/>
      <c r="D165"/>
      <c r="E165" s="14"/>
    </row>
    <row r="166" spans="2:12" s="75" customFormat="1" x14ac:dyDescent="0.25">
      <c r="B166"/>
      <c r="C166"/>
      <c r="D166"/>
      <c r="E166" s="14"/>
    </row>
    <row r="167" spans="2:12" s="75" customFormat="1" x14ac:dyDescent="0.25">
      <c r="B167"/>
      <c r="C167"/>
      <c r="D167"/>
      <c r="E167" s="14"/>
    </row>
    <row r="168" spans="2:12" ht="15.75" thickBot="1" x14ac:dyDescent="0.3">
      <c r="B168" s="63" t="s">
        <v>66</v>
      </c>
      <c r="C168" s="62" t="s">
        <v>78</v>
      </c>
      <c r="D168" s="68"/>
      <c r="E168" s="68"/>
      <c r="F168" s="64"/>
      <c r="G168" s="64"/>
      <c r="H168" s="64"/>
      <c r="I168" s="65">
        <f>GETPIVOTDATA("TM Dia",$B$170)</f>
        <v>0</v>
      </c>
      <c r="J168" s="66" t="s">
        <v>64</v>
      </c>
      <c r="K168" s="67" t="str">
        <f>B172</f>
        <v>Total general</v>
      </c>
    </row>
    <row r="169" spans="2:12" ht="9" customHeight="1" outlineLevel="1" x14ac:dyDescent="0.25"/>
    <row r="170" spans="2:12" outlineLevel="1" x14ac:dyDescent="0.25">
      <c r="B170" s="59" t="s">
        <v>63</v>
      </c>
      <c r="C170"/>
      <c r="E170"/>
    </row>
    <row r="171" spans="2:12" outlineLevel="1" x14ac:dyDescent="0.25">
      <c r="B171" s="59" t="s">
        <v>7</v>
      </c>
      <c r="C171" s="56" t="s">
        <v>67</v>
      </c>
      <c r="D171" t="s">
        <v>108</v>
      </c>
      <c r="E171"/>
      <c r="F171" s="59"/>
      <c r="G171" s="59"/>
      <c r="H171" s="59"/>
      <c r="I171" s="59"/>
      <c r="J171" s="59"/>
      <c r="K171" s="59"/>
      <c r="L171" s="59"/>
    </row>
    <row r="172" spans="2:12" outlineLevel="1" x14ac:dyDescent="0.25">
      <c r="B172" s="75" t="s">
        <v>37</v>
      </c>
      <c r="C172"/>
      <c r="D172" s="15"/>
      <c r="E172"/>
      <c r="F172" s="16"/>
      <c r="G172" s="16"/>
    </row>
    <row r="173" spans="2:12" outlineLevel="1" x14ac:dyDescent="0.25">
      <c r="C173"/>
      <c r="D173"/>
      <c r="E173"/>
      <c r="F173" s="16"/>
      <c r="G173" s="16"/>
    </row>
    <row r="174" spans="2:12" outlineLevel="1" x14ac:dyDescent="0.25">
      <c r="C174"/>
      <c r="D174"/>
      <c r="E174"/>
      <c r="F174" s="16"/>
      <c r="G174" s="16"/>
    </row>
    <row r="175" spans="2:12" outlineLevel="1" x14ac:dyDescent="0.25">
      <c r="C175"/>
      <c r="D175"/>
      <c r="E175"/>
      <c r="F175" s="16"/>
      <c r="G175" s="16"/>
    </row>
    <row r="176" spans="2:12" outlineLevel="1" x14ac:dyDescent="0.25">
      <c r="C176"/>
      <c r="D176"/>
      <c r="E176"/>
      <c r="F176" s="16"/>
      <c r="G176" s="16"/>
    </row>
    <row r="177" spans="2:12" outlineLevel="1" x14ac:dyDescent="0.25">
      <c r="C177"/>
      <c r="D177"/>
      <c r="F177" s="16"/>
      <c r="G177" s="16"/>
    </row>
    <row r="178" spans="2:12" outlineLevel="1" x14ac:dyDescent="0.25">
      <c r="C178"/>
      <c r="D178"/>
      <c r="F178" s="16"/>
      <c r="G178" s="16"/>
    </row>
    <row r="179" spans="2:12" x14ac:dyDescent="0.25">
      <c r="C179"/>
      <c r="D179"/>
    </row>
    <row r="180" spans="2:12" s="75" customFormat="1" x14ac:dyDescent="0.25">
      <c r="B180"/>
      <c r="C180"/>
      <c r="D180"/>
      <c r="E180" s="14"/>
    </row>
    <row r="181" spans="2:12" s="75" customFormat="1" x14ac:dyDescent="0.25">
      <c r="D181" s="15"/>
      <c r="E181" s="14"/>
    </row>
    <row r="182" spans="2:12" ht="15.75" thickBot="1" x14ac:dyDescent="0.3">
      <c r="B182" s="63" t="s">
        <v>66</v>
      </c>
      <c r="C182" s="62" t="s">
        <v>78</v>
      </c>
      <c r="D182" s="68"/>
      <c r="E182" s="68"/>
      <c r="F182" s="64"/>
      <c r="G182" s="64"/>
      <c r="H182" s="64"/>
      <c r="I182" s="65">
        <f>GETPIVOTDATA("TM Dia",$B$184)</f>
        <v>0</v>
      </c>
      <c r="J182" s="66" t="s">
        <v>64</v>
      </c>
      <c r="K182" s="67" t="str">
        <f>B186</f>
        <v>Total general</v>
      </c>
    </row>
    <row r="183" spans="2:12" ht="9" customHeight="1" outlineLevel="1" x14ac:dyDescent="0.25"/>
    <row r="184" spans="2:12" outlineLevel="1" x14ac:dyDescent="0.25">
      <c r="B184" s="59" t="s">
        <v>63</v>
      </c>
      <c r="C184"/>
      <c r="E184"/>
    </row>
    <row r="185" spans="2:12" outlineLevel="1" x14ac:dyDescent="0.25">
      <c r="B185" s="59" t="s">
        <v>7</v>
      </c>
      <c r="C185" s="56" t="s">
        <v>67</v>
      </c>
      <c r="D185" t="s">
        <v>108</v>
      </c>
      <c r="E185"/>
      <c r="F185" s="59"/>
      <c r="G185" s="59"/>
      <c r="H185" s="59"/>
      <c r="I185" s="59"/>
      <c r="J185" s="59"/>
      <c r="K185" s="59"/>
      <c r="L185" s="59"/>
    </row>
    <row r="186" spans="2:12" outlineLevel="1" x14ac:dyDescent="0.25">
      <c r="B186" s="75" t="s">
        <v>37</v>
      </c>
      <c r="C186"/>
      <c r="D186" s="15"/>
      <c r="E186"/>
      <c r="F186" s="16"/>
      <c r="G186" s="16"/>
    </row>
    <row r="187" spans="2:12" outlineLevel="1" x14ac:dyDescent="0.25">
      <c r="C187"/>
      <c r="D187"/>
      <c r="E187"/>
      <c r="F187" s="16"/>
      <c r="G187" s="16"/>
    </row>
    <row r="188" spans="2:12" outlineLevel="1" x14ac:dyDescent="0.25">
      <c r="C188"/>
      <c r="D188"/>
      <c r="E188"/>
      <c r="F188" s="16"/>
      <c r="G188" s="16"/>
    </row>
    <row r="189" spans="2:12" outlineLevel="1" x14ac:dyDescent="0.25">
      <c r="C189"/>
      <c r="D189"/>
      <c r="E189"/>
      <c r="F189" s="16"/>
      <c r="G189" s="16"/>
    </row>
    <row r="190" spans="2:12" outlineLevel="1" x14ac:dyDescent="0.25">
      <c r="C190"/>
      <c r="D190"/>
      <c r="F190" s="16"/>
      <c r="G190" s="16"/>
    </row>
    <row r="191" spans="2:12" outlineLevel="1" x14ac:dyDescent="0.25">
      <c r="C191"/>
      <c r="D191"/>
      <c r="F191" s="16"/>
      <c r="G191" s="16"/>
    </row>
    <row r="192" spans="2:12" outlineLevel="1" x14ac:dyDescent="0.25">
      <c r="C192"/>
      <c r="D192"/>
      <c r="F192" s="16"/>
      <c r="G192" s="16"/>
    </row>
    <row r="193" spans="2:12" x14ac:dyDescent="0.25">
      <c r="C193"/>
      <c r="D193"/>
    </row>
    <row r="194" spans="2:12" ht="15.75" thickBot="1" x14ac:dyDescent="0.3">
      <c r="B194" s="63" t="s">
        <v>66</v>
      </c>
      <c r="C194" s="62" t="s">
        <v>78</v>
      </c>
      <c r="D194" s="68"/>
      <c r="E194" s="68"/>
      <c r="F194" s="64"/>
      <c r="G194" s="64"/>
      <c r="H194" s="64"/>
      <c r="I194" s="65">
        <f>GETPIVOTDATA("TM Dia",$B$196)</f>
        <v>0</v>
      </c>
      <c r="J194" s="66" t="s">
        <v>64</v>
      </c>
      <c r="K194" s="67" t="str">
        <f>B198</f>
        <v>Total general</v>
      </c>
    </row>
    <row r="195" spans="2:12" ht="9" hidden="1" customHeight="1" outlineLevel="1" x14ac:dyDescent="0.25"/>
    <row r="196" spans="2:12" hidden="1" outlineLevel="1" x14ac:dyDescent="0.25">
      <c r="B196" s="59" t="s">
        <v>63</v>
      </c>
      <c r="C196"/>
      <c r="E196"/>
    </row>
    <row r="197" spans="2:12" hidden="1" outlineLevel="1" x14ac:dyDescent="0.25">
      <c r="B197" s="59" t="s">
        <v>7</v>
      </c>
      <c r="C197" s="56" t="s">
        <v>67</v>
      </c>
      <c r="D197" t="s">
        <v>108</v>
      </c>
      <c r="E197"/>
      <c r="F197" s="59"/>
      <c r="G197" s="59"/>
      <c r="H197" s="59"/>
      <c r="I197" s="59"/>
      <c r="J197" s="59"/>
      <c r="K197" s="59"/>
      <c r="L197" s="59"/>
    </row>
    <row r="198" spans="2:12" hidden="1" outlineLevel="1" x14ac:dyDescent="0.25">
      <c r="B198" s="75" t="s">
        <v>37</v>
      </c>
      <c r="C198"/>
      <c r="D198" s="15"/>
      <c r="E198"/>
      <c r="F198" s="16"/>
      <c r="G198" s="16"/>
    </row>
    <row r="199" spans="2:12" hidden="1" outlineLevel="1" x14ac:dyDescent="0.25">
      <c r="C199"/>
      <c r="D199"/>
      <c r="E199"/>
      <c r="F199" s="16"/>
      <c r="G199" s="16"/>
    </row>
    <row r="200" spans="2:12" hidden="1" outlineLevel="1" x14ac:dyDescent="0.25">
      <c r="C200"/>
      <c r="D200"/>
      <c r="E200"/>
      <c r="F200" s="16"/>
      <c r="G200" s="16"/>
    </row>
    <row r="201" spans="2:12" hidden="1" outlineLevel="1" x14ac:dyDescent="0.25">
      <c r="C201"/>
      <c r="D201"/>
      <c r="E201"/>
      <c r="F201" s="16"/>
      <c r="G201" s="16"/>
    </row>
    <row r="202" spans="2:12" hidden="1" outlineLevel="1" x14ac:dyDescent="0.25">
      <c r="C202"/>
      <c r="D202"/>
      <c r="E202"/>
      <c r="F202" s="16"/>
      <c r="G202" s="16"/>
    </row>
    <row r="203" spans="2:12" hidden="1" outlineLevel="1" x14ac:dyDescent="0.25">
      <c r="C203"/>
      <c r="D203"/>
      <c r="E203"/>
      <c r="F203" s="16"/>
      <c r="G203" s="16"/>
    </row>
    <row r="204" spans="2:12" hidden="1" outlineLevel="1" x14ac:dyDescent="0.25">
      <c r="C204"/>
      <c r="D204"/>
      <c r="F204" s="16"/>
      <c r="G204" s="16"/>
    </row>
    <row r="205" spans="2:12" collapsed="1" x14ac:dyDescent="0.25">
      <c r="C205"/>
      <c r="D205"/>
    </row>
    <row r="206" spans="2:12" s="75" customFormat="1" x14ac:dyDescent="0.25">
      <c r="B206"/>
      <c r="C206"/>
      <c r="D206"/>
      <c r="E206" s="14"/>
    </row>
    <row r="207" spans="2:12" s="75" customFormat="1" x14ac:dyDescent="0.25">
      <c r="B207"/>
      <c r="C207"/>
      <c r="D207"/>
      <c r="E207" s="14"/>
    </row>
    <row r="208" spans="2:12" s="75" customFormat="1" x14ac:dyDescent="0.25">
      <c r="D208" s="15"/>
      <c r="E208" s="14"/>
    </row>
    <row r="209" spans="2:12" ht="15.75" thickBot="1" x14ac:dyDescent="0.3">
      <c r="B209" s="63" t="s">
        <v>66</v>
      </c>
      <c r="C209" s="62" t="s">
        <v>78</v>
      </c>
      <c r="D209" s="68"/>
      <c r="E209" s="68"/>
      <c r="F209" s="64"/>
      <c r="G209" s="64"/>
      <c r="H209" s="64"/>
      <c r="I209" s="65">
        <f>GETPIVOTDATA("TM Dia",$B$211)</f>
        <v>0</v>
      </c>
      <c r="J209" s="66" t="s">
        <v>64</v>
      </c>
      <c r="K209" s="67" t="str">
        <f>B213</f>
        <v>Total general</v>
      </c>
    </row>
    <row r="210" spans="2:12" ht="9" hidden="1" customHeight="1" outlineLevel="1" x14ac:dyDescent="0.25"/>
    <row r="211" spans="2:12" hidden="1" outlineLevel="1" x14ac:dyDescent="0.25">
      <c r="B211" s="59" t="s">
        <v>63</v>
      </c>
      <c r="C211"/>
      <c r="E211"/>
    </row>
    <row r="212" spans="2:12" hidden="1" outlineLevel="1" x14ac:dyDescent="0.25">
      <c r="B212" s="59" t="s">
        <v>7</v>
      </c>
      <c r="C212" s="56" t="s">
        <v>67</v>
      </c>
      <c r="D212" t="s">
        <v>108</v>
      </c>
      <c r="E212"/>
      <c r="F212" s="59"/>
      <c r="G212" s="59"/>
      <c r="H212" s="59"/>
      <c r="I212" s="59"/>
      <c r="J212" s="59"/>
      <c r="K212" s="59"/>
      <c r="L212" s="59"/>
    </row>
    <row r="213" spans="2:12" hidden="1" outlineLevel="1" x14ac:dyDescent="0.25">
      <c r="B213" s="75" t="s">
        <v>37</v>
      </c>
      <c r="C213"/>
      <c r="D213" s="15"/>
      <c r="E213"/>
      <c r="F213" s="16"/>
      <c r="G213" s="16"/>
    </row>
    <row r="214" spans="2:12" hidden="1" outlineLevel="1" x14ac:dyDescent="0.25">
      <c r="C214"/>
      <c r="D214"/>
      <c r="E214"/>
      <c r="F214" s="16"/>
      <c r="G214" s="16"/>
    </row>
    <row r="215" spans="2:12" hidden="1" outlineLevel="1" x14ac:dyDescent="0.25">
      <c r="C215"/>
      <c r="D215"/>
      <c r="E215"/>
      <c r="F215" s="16"/>
      <c r="G215" s="16"/>
    </row>
    <row r="216" spans="2:12" hidden="1" outlineLevel="1" x14ac:dyDescent="0.25">
      <c r="C216"/>
      <c r="D216"/>
      <c r="E216"/>
      <c r="F216" s="16"/>
      <c r="G216" s="16"/>
    </row>
    <row r="217" spans="2:12" hidden="1" outlineLevel="1" x14ac:dyDescent="0.25">
      <c r="C217"/>
      <c r="D217"/>
      <c r="F217" s="16"/>
      <c r="G217" s="16"/>
    </row>
    <row r="218" spans="2:12" hidden="1" outlineLevel="1" x14ac:dyDescent="0.25">
      <c r="C218"/>
      <c r="D218"/>
      <c r="F218" s="16"/>
      <c r="G218" s="16"/>
    </row>
    <row r="219" spans="2:12" hidden="1" outlineLevel="1" x14ac:dyDescent="0.25">
      <c r="C219"/>
      <c r="D219"/>
      <c r="F219" s="16"/>
      <c r="G219" s="16"/>
    </row>
    <row r="220" spans="2:12" collapsed="1" x14ac:dyDescent="0.25">
      <c r="C220"/>
      <c r="D220"/>
    </row>
    <row r="221" spans="2:12" ht="15.75" thickBot="1" x14ac:dyDescent="0.3">
      <c r="B221" s="63" t="s">
        <v>66</v>
      </c>
      <c r="C221" s="62" t="s">
        <v>78</v>
      </c>
      <c r="D221" s="68"/>
      <c r="E221" s="68"/>
      <c r="F221" s="64"/>
      <c r="G221" s="64"/>
      <c r="H221" s="64"/>
      <c r="I221" s="65">
        <f>GETPIVOTDATA("TM Dia",$B$223)</f>
        <v>0</v>
      </c>
      <c r="J221" s="66" t="s">
        <v>64</v>
      </c>
      <c r="K221" s="67" t="str">
        <f>B225</f>
        <v>Total general</v>
      </c>
    </row>
    <row r="222" spans="2:12" ht="9" hidden="1" customHeight="1" outlineLevel="1" x14ac:dyDescent="0.25"/>
    <row r="223" spans="2:12" hidden="1" outlineLevel="1" x14ac:dyDescent="0.25">
      <c r="B223" s="59" t="s">
        <v>63</v>
      </c>
      <c r="C223"/>
      <c r="E223"/>
    </row>
    <row r="224" spans="2:12" hidden="1" outlineLevel="1" x14ac:dyDescent="0.25">
      <c r="B224" s="59" t="s">
        <v>7</v>
      </c>
      <c r="C224" s="56" t="s">
        <v>67</v>
      </c>
      <c r="D224" t="s">
        <v>108</v>
      </c>
      <c r="E224"/>
      <c r="F224" s="59"/>
      <c r="G224" s="59"/>
      <c r="H224" s="59"/>
      <c r="I224" s="59"/>
      <c r="J224" s="59"/>
      <c r="K224" s="59"/>
      <c r="L224" s="59"/>
    </row>
    <row r="225" spans="2:12" hidden="1" outlineLevel="1" x14ac:dyDescent="0.25">
      <c r="B225" s="75" t="s">
        <v>37</v>
      </c>
      <c r="C225"/>
      <c r="D225" s="15"/>
      <c r="E225"/>
      <c r="F225" s="16"/>
      <c r="G225" s="16"/>
    </row>
    <row r="226" spans="2:12" hidden="1" outlineLevel="1" x14ac:dyDescent="0.25">
      <c r="C226"/>
      <c r="D226"/>
      <c r="E226"/>
      <c r="F226" s="16"/>
      <c r="G226" s="16"/>
    </row>
    <row r="227" spans="2:12" hidden="1" outlineLevel="1" x14ac:dyDescent="0.25">
      <c r="C227"/>
      <c r="D227"/>
      <c r="E227"/>
      <c r="F227" s="16"/>
      <c r="G227" s="16"/>
    </row>
    <row r="228" spans="2:12" hidden="1" outlineLevel="1" x14ac:dyDescent="0.25">
      <c r="C228"/>
      <c r="D228"/>
      <c r="E228"/>
      <c r="F228" s="16"/>
      <c r="G228" s="16"/>
    </row>
    <row r="229" spans="2:12" hidden="1" outlineLevel="1" x14ac:dyDescent="0.25">
      <c r="C229"/>
      <c r="D229"/>
      <c r="E229"/>
      <c r="F229" s="16"/>
      <c r="G229" s="16"/>
    </row>
    <row r="230" spans="2:12" hidden="1" outlineLevel="1" x14ac:dyDescent="0.25">
      <c r="F230" s="16"/>
      <c r="G230" s="16"/>
    </row>
    <row r="231" spans="2:12" hidden="1" outlineLevel="1" x14ac:dyDescent="0.25">
      <c r="F231" s="16"/>
      <c r="G231" s="16"/>
    </row>
    <row r="232" spans="2:12" collapsed="1" x14ac:dyDescent="0.25"/>
    <row r="233" spans="2:12" ht="15.75" thickBot="1" x14ac:dyDescent="0.3">
      <c r="B233" s="63" t="s">
        <v>66</v>
      </c>
      <c r="C233" s="62" t="s">
        <v>78</v>
      </c>
      <c r="D233" s="68"/>
      <c r="E233" s="68"/>
      <c r="F233" s="64"/>
      <c r="G233" s="64"/>
      <c r="H233" s="64"/>
      <c r="I233" s="65">
        <f>GETPIVOTDATA("TM Dia",$B$235)</f>
        <v>0</v>
      </c>
      <c r="J233" s="66" t="s">
        <v>64</v>
      </c>
      <c r="K233" s="67" t="str">
        <f>B237</f>
        <v>Total general</v>
      </c>
    </row>
    <row r="234" spans="2:12" ht="9" hidden="1" customHeight="1" outlineLevel="1" x14ac:dyDescent="0.25"/>
    <row r="235" spans="2:12" hidden="1" outlineLevel="1" x14ac:dyDescent="0.25">
      <c r="B235" s="59" t="s">
        <v>63</v>
      </c>
      <c r="C235"/>
      <c r="E235"/>
    </row>
    <row r="236" spans="2:12" hidden="1" outlineLevel="1" x14ac:dyDescent="0.25">
      <c r="B236" s="59" t="s">
        <v>7</v>
      </c>
      <c r="C236" s="56" t="s">
        <v>67</v>
      </c>
      <c r="D236" t="s">
        <v>108</v>
      </c>
      <c r="E236"/>
      <c r="F236" s="59"/>
      <c r="G236" s="59"/>
      <c r="H236" s="59"/>
      <c r="I236" s="59"/>
      <c r="J236" s="59"/>
      <c r="K236" s="59"/>
      <c r="L236" s="59"/>
    </row>
    <row r="237" spans="2:12" hidden="1" outlineLevel="1" x14ac:dyDescent="0.25">
      <c r="B237" s="75" t="s">
        <v>37</v>
      </c>
      <c r="C237"/>
      <c r="D237" s="15"/>
      <c r="E237"/>
      <c r="F237" s="16"/>
      <c r="G237" s="16"/>
    </row>
    <row r="238" spans="2:12" hidden="1" outlineLevel="1" x14ac:dyDescent="0.25">
      <c r="C238"/>
      <c r="D238"/>
      <c r="E238"/>
      <c r="F238" s="16"/>
      <c r="G238" s="16"/>
    </row>
    <row r="239" spans="2:12" hidden="1" outlineLevel="1" x14ac:dyDescent="0.25">
      <c r="C239"/>
      <c r="D239"/>
      <c r="E239"/>
      <c r="F239" s="16"/>
      <c r="G239" s="16"/>
    </row>
    <row r="240" spans="2:12" hidden="1" outlineLevel="1" x14ac:dyDescent="0.25">
      <c r="C240"/>
      <c r="D240"/>
      <c r="E240"/>
      <c r="F240" s="16"/>
      <c r="G240" s="16"/>
    </row>
    <row r="241" spans="2:12" hidden="1" outlineLevel="1" x14ac:dyDescent="0.25">
      <c r="C241"/>
      <c r="D241"/>
      <c r="E241"/>
      <c r="F241" s="16"/>
      <c r="G241" s="16"/>
    </row>
    <row r="242" spans="2:12" hidden="1" outlineLevel="1" x14ac:dyDescent="0.25">
      <c r="C242"/>
      <c r="D242"/>
      <c r="E242"/>
      <c r="F242" s="16"/>
      <c r="G242" s="16"/>
    </row>
    <row r="243" spans="2:12" hidden="1" outlineLevel="1" x14ac:dyDescent="0.25">
      <c r="F243" s="16"/>
      <c r="G243" s="16"/>
    </row>
    <row r="244" spans="2:12" collapsed="1" x14ac:dyDescent="0.25"/>
    <row r="245" spans="2:12" ht="15.75" thickBot="1" x14ac:dyDescent="0.3">
      <c r="B245" s="63" t="s">
        <v>66</v>
      </c>
      <c r="C245" s="62" t="s">
        <v>78</v>
      </c>
      <c r="D245" s="68"/>
      <c r="E245" s="68"/>
      <c r="F245" s="64"/>
      <c r="G245" s="64"/>
      <c r="H245" s="64"/>
      <c r="I245" s="65">
        <f>GETPIVOTDATA("TM Dia",$B$247)</f>
        <v>0</v>
      </c>
      <c r="J245" s="66" t="s">
        <v>64</v>
      </c>
      <c r="K245" s="67" t="str">
        <f>B249</f>
        <v>Total general</v>
      </c>
    </row>
    <row r="246" spans="2:12" ht="9" hidden="1" customHeight="1" outlineLevel="1" x14ac:dyDescent="0.25"/>
    <row r="247" spans="2:12" hidden="1" outlineLevel="1" x14ac:dyDescent="0.25">
      <c r="B247" s="59" t="s">
        <v>63</v>
      </c>
      <c r="C247"/>
      <c r="E247"/>
    </row>
    <row r="248" spans="2:12" hidden="1" outlineLevel="1" x14ac:dyDescent="0.25">
      <c r="B248" s="59" t="s">
        <v>7</v>
      </c>
      <c r="C248" s="56" t="s">
        <v>67</v>
      </c>
      <c r="D248" t="s">
        <v>108</v>
      </c>
      <c r="E248"/>
      <c r="F248" s="59"/>
      <c r="G248" s="59"/>
      <c r="H248" s="59"/>
      <c r="I248" s="59"/>
      <c r="J248" s="59"/>
      <c r="K248" s="59"/>
      <c r="L248" s="59"/>
    </row>
    <row r="249" spans="2:12" hidden="1" outlineLevel="1" x14ac:dyDescent="0.25">
      <c r="B249" s="75" t="s">
        <v>37</v>
      </c>
      <c r="C249"/>
      <c r="D249" s="15"/>
      <c r="E249"/>
      <c r="F249" s="16"/>
      <c r="G249" s="16"/>
    </row>
    <row r="250" spans="2:12" hidden="1" outlineLevel="1" x14ac:dyDescent="0.25">
      <c r="C250"/>
      <c r="D250"/>
      <c r="E250"/>
      <c r="F250" s="16"/>
      <c r="G250" s="16"/>
    </row>
    <row r="251" spans="2:12" hidden="1" outlineLevel="1" x14ac:dyDescent="0.25">
      <c r="C251"/>
      <c r="D251"/>
      <c r="E251"/>
      <c r="F251" s="16"/>
      <c r="G251" s="16"/>
    </row>
    <row r="252" spans="2:12" hidden="1" outlineLevel="1" x14ac:dyDescent="0.25">
      <c r="C252"/>
      <c r="D252"/>
      <c r="E252"/>
      <c r="F252" s="16"/>
      <c r="G252" s="16"/>
    </row>
    <row r="253" spans="2:12" hidden="1" outlineLevel="1" x14ac:dyDescent="0.25">
      <c r="C253"/>
      <c r="D253"/>
      <c r="E253"/>
      <c r="F253" s="16"/>
      <c r="G253" s="16"/>
    </row>
    <row r="254" spans="2:12" hidden="1" outlineLevel="1" x14ac:dyDescent="0.25">
      <c r="C254"/>
      <c r="D254"/>
      <c r="E254"/>
      <c r="F254" s="16"/>
      <c r="G254" s="16"/>
    </row>
    <row r="255" spans="2:12" hidden="1" outlineLevel="1" x14ac:dyDescent="0.25">
      <c r="C255"/>
      <c r="D255"/>
      <c r="F255" s="16"/>
      <c r="G255" s="16"/>
    </row>
    <row r="256" spans="2:12" collapsed="1" x14ac:dyDescent="0.25">
      <c r="C256"/>
      <c r="D256"/>
    </row>
    <row r="257" spans="2:12" s="75" customFormat="1" x14ac:dyDescent="0.25">
      <c r="B257"/>
      <c r="C257"/>
      <c r="D257"/>
      <c r="E257" s="14"/>
    </row>
    <row r="258" spans="2:12" ht="15.75" thickBot="1" x14ac:dyDescent="0.3">
      <c r="B258" s="63" t="s">
        <v>66</v>
      </c>
      <c r="C258" s="62" t="s">
        <v>62</v>
      </c>
      <c r="D258" s="68"/>
      <c r="E258" s="68"/>
      <c r="F258" s="64"/>
      <c r="G258" s="64"/>
      <c r="H258" s="64"/>
      <c r="I258" s="65">
        <f>GETPIVOTDATA("TM Dia",$B$260)</f>
        <v>0</v>
      </c>
      <c r="J258" s="66" t="s">
        <v>64</v>
      </c>
      <c r="K258" s="67" t="str">
        <f>B262</f>
        <v/>
      </c>
    </row>
    <row r="259" spans="2:12" ht="9" hidden="1" customHeight="1" outlineLevel="1" x14ac:dyDescent="0.25"/>
    <row r="260" spans="2:12" hidden="1" outlineLevel="1" x14ac:dyDescent="0.25">
      <c r="B260" s="59" t="s">
        <v>63</v>
      </c>
      <c r="C260"/>
      <c r="E260"/>
    </row>
    <row r="261" spans="2:12" hidden="1" outlineLevel="1" x14ac:dyDescent="0.25">
      <c r="B261" s="59" t="s">
        <v>7</v>
      </c>
      <c r="C261" s="56" t="s">
        <v>67</v>
      </c>
      <c r="D261" t="s">
        <v>108</v>
      </c>
      <c r="E261"/>
      <c r="F261" s="59"/>
      <c r="G261" s="59"/>
      <c r="H261" s="59"/>
      <c r="I261" s="59"/>
      <c r="J261" s="59"/>
      <c r="K261" s="59"/>
      <c r="L261" s="59"/>
    </row>
    <row r="262" spans="2:12" hidden="1" outlineLevel="1" x14ac:dyDescent="0.25">
      <c r="B262" s="75" t="s">
        <v>65</v>
      </c>
      <c r="C262" s="75" t="s">
        <v>62</v>
      </c>
      <c r="D262" s="15">
        <v>0</v>
      </c>
      <c r="E262"/>
      <c r="F262" s="16"/>
      <c r="G262" s="16"/>
    </row>
    <row r="263" spans="2:12" hidden="1" outlineLevel="1" x14ac:dyDescent="0.25">
      <c r="B263" s="75" t="s">
        <v>37</v>
      </c>
      <c r="C263"/>
      <c r="D263" s="15">
        <v>0</v>
      </c>
      <c r="E263"/>
      <c r="F263" s="16"/>
      <c r="G263" s="16"/>
    </row>
    <row r="264" spans="2:12" hidden="1" outlineLevel="1" x14ac:dyDescent="0.25">
      <c r="C264"/>
      <c r="D264"/>
      <c r="E264"/>
      <c r="F264" s="16"/>
      <c r="G264" s="16"/>
    </row>
    <row r="265" spans="2:12" hidden="1" outlineLevel="1" x14ac:dyDescent="0.25">
      <c r="C265"/>
      <c r="D265"/>
      <c r="E265"/>
      <c r="F265" s="16"/>
      <c r="G265" s="16"/>
    </row>
    <row r="266" spans="2:12" hidden="1" outlineLevel="1" x14ac:dyDescent="0.25">
      <c r="C266"/>
      <c r="D266"/>
      <c r="E266"/>
      <c r="F266" s="16"/>
      <c r="G266" s="16"/>
    </row>
    <row r="267" spans="2:12" hidden="1" outlineLevel="1" x14ac:dyDescent="0.25">
      <c r="C267"/>
      <c r="D267"/>
      <c r="E267"/>
      <c r="F267" s="16"/>
      <c r="G267" s="16"/>
    </row>
    <row r="268" spans="2:12" hidden="1" outlineLevel="1" x14ac:dyDescent="0.25">
      <c r="C268"/>
      <c r="D268"/>
      <c r="E268"/>
      <c r="F268" s="16"/>
      <c r="G268" s="16"/>
    </row>
    <row r="269" spans="2:12" collapsed="1" x14ac:dyDescent="0.25">
      <c r="C269"/>
      <c r="D269"/>
      <c r="E269"/>
    </row>
    <row r="270" spans="2:12" ht="15.75" thickBot="1" x14ac:dyDescent="0.3">
      <c r="B270" s="63" t="s">
        <v>66</v>
      </c>
      <c r="C270" s="62" t="s">
        <v>62</v>
      </c>
      <c r="D270" s="68"/>
      <c r="E270" s="68"/>
      <c r="F270" s="64"/>
      <c r="G270" s="64"/>
      <c r="H270" s="64"/>
      <c r="I270" s="65">
        <f>GETPIVOTDATA("TM Dia",$B$272)</f>
        <v>0</v>
      </c>
      <c r="J270" s="66" t="s">
        <v>64</v>
      </c>
      <c r="K270" s="67" t="str">
        <f>B274</f>
        <v/>
      </c>
    </row>
    <row r="271" spans="2:12" ht="9" hidden="1" customHeight="1" outlineLevel="1" x14ac:dyDescent="0.25"/>
    <row r="272" spans="2:12" hidden="1" outlineLevel="1" x14ac:dyDescent="0.25">
      <c r="B272" s="59" t="s">
        <v>63</v>
      </c>
      <c r="C272"/>
      <c r="E272"/>
    </row>
    <row r="273" spans="2:12" hidden="1" outlineLevel="1" x14ac:dyDescent="0.25">
      <c r="B273" s="59" t="s">
        <v>7</v>
      </c>
      <c r="C273" s="56" t="s">
        <v>67</v>
      </c>
      <c r="D273" t="s">
        <v>108</v>
      </c>
      <c r="E273"/>
      <c r="F273" s="59"/>
      <c r="G273" s="59"/>
      <c r="H273" s="59"/>
      <c r="I273" s="59"/>
      <c r="J273" s="59"/>
      <c r="K273" s="59"/>
      <c r="L273" s="59"/>
    </row>
    <row r="274" spans="2:12" hidden="1" outlineLevel="1" x14ac:dyDescent="0.25">
      <c r="B274" s="75" t="s">
        <v>65</v>
      </c>
      <c r="C274" s="75" t="s">
        <v>62</v>
      </c>
      <c r="D274" s="15">
        <v>0</v>
      </c>
      <c r="E274"/>
      <c r="F274" s="16"/>
      <c r="G274" s="16"/>
    </row>
    <row r="275" spans="2:12" hidden="1" outlineLevel="1" x14ac:dyDescent="0.25">
      <c r="B275" s="75" t="s">
        <v>37</v>
      </c>
      <c r="C275"/>
      <c r="D275" s="15">
        <v>0</v>
      </c>
      <c r="E275"/>
      <c r="F275" s="16"/>
      <c r="G275" s="16"/>
    </row>
    <row r="276" spans="2:12" hidden="1" outlineLevel="1" x14ac:dyDescent="0.25">
      <c r="C276"/>
      <c r="D276"/>
      <c r="E276"/>
      <c r="F276" s="16"/>
      <c r="G276" s="16"/>
    </row>
    <row r="277" spans="2:12" hidden="1" outlineLevel="1" x14ac:dyDescent="0.25">
      <c r="C277"/>
      <c r="D277"/>
      <c r="E277"/>
      <c r="F277" s="16"/>
      <c r="G277" s="16"/>
    </row>
    <row r="278" spans="2:12" hidden="1" outlineLevel="1" x14ac:dyDescent="0.25">
      <c r="C278"/>
      <c r="D278"/>
      <c r="E278"/>
      <c r="F278" s="16"/>
      <c r="G278" s="16"/>
    </row>
    <row r="279" spans="2:12" hidden="1" outlineLevel="1" x14ac:dyDescent="0.25">
      <c r="C279"/>
      <c r="D279"/>
      <c r="E279"/>
      <c r="F279" s="16"/>
      <c r="G279" s="16"/>
    </row>
    <row r="280" spans="2:12" hidden="1" outlineLevel="1" x14ac:dyDescent="0.25">
      <c r="C280"/>
      <c r="D280"/>
      <c r="E280"/>
      <c r="F280" s="16"/>
      <c r="G280" s="16"/>
    </row>
    <row r="281" spans="2:12" collapsed="1" x14ac:dyDescent="0.25">
      <c r="C281"/>
      <c r="D281"/>
      <c r="E281"/>
    </row>
    <row r="282" spans="2:12" ht="15.75" thickBot="1" x14ac:dyDescent="0.3">
      <c r="B282" s="63" t="s">
        <v>66</v>
      </c>
      <c r="C282" s="62" t="s">
        <v>62</v>
      </c>
      <c r="D282" s="68"/>
      <c r="E282" s="68"/>
      <c r="F282" s="64"/>
      <c r="G282" s="64"/>
      <c r="H282" s="64"/>
      <c r="I282" s="65">
        <f>GETPIVOTDATA("TM Dia",$B$284)</f>
        <v>0</v>
      </c>
      <c r="J282" s="66" t="s">
        <v>64</v>
      </c>
      <c r="K282" s="67" t="str">
        <f>B286</f>
        <v/>
      </c>
    </row>
    <row r="283" spans="2:12" ht="9" hidden="1" customHeight="1" outlineLevel="1" x14ac:dyDescent="0.25"/>
    <row r="284" spans="2:12" hidden="1" outlineLevel="1" x14ac:dyDescent="0.25">
      <c r="B284" s="59" t="s">
        <v>63</v>
      </c>
      <c r="C284"/>
      <c r="E284"/>
    </row>
    <row r="285" spans="2:12" hidden="1" outlineLevel="1" x14ac:dyDescent="0.25">
      <c r="B285" s="59" t="s">
        <v>7</v>
      </c>
      <c r="C285" s="56" t="s">
        <v>67</v>
      </c>
      <c r="D285" t="s">
        <v>108</v>
      </c>
      <c r="E285"/>
      <c r="F285" s="59"/>
      <c r="G285" s="59"/>
      <c r="H285" s="59"/>
      <c r="I285" s="59"/>
      <c r="J285" s="59"/>
      <c r="K285" s="59"/>
      <c r="L285" s="59"/>
    </row>
    <row r="286" spans="2:12" hidden="1" outlineLevel="1" x14ac:dyDescent="0.25">
      <c r="B286" s="75" t="s">
        <v>65</v>
      </c>
      <c r="C286" s="75" t="s">
        <v>62</v>
      </c>
      <c r="D286" s="15">
        <v>0</v>
      </c>
      <c r="E286"/>
      <c r="F286" s="16"/>
      <c r="G286" s="16"/>
    </row>
    <row r="287" spans="2:12" hidden="1" outlineLevel="1" x14ac:dyDescent="0.25">
      <c r="B287" s="75" t="s">
        <v>37</v>
      </c>
      <c r="C287"/>
      <c r="D287" s="15">
        <v>0</v>
      </c>
      <c r="E287"/>
      <c r="F287" s="16"/>
      <c r="G287" s="16"/>
    </row>
    <row r="288" spans="2:12" hidden="1" outlineLevel="1" x14ac:dyDescent="0.25">
      <c r="C288"/>
      <c r="D288"/>
      <c r="E288"/>
      <c r="F288" s="16"/>
      <c r="G288" s="16"/>
    </row>
    <row r="289" spans="2:12" hidden="1" outlineLevel="1" x14ac:dyDescent="0.25">
      <c r="C289"/>
      <c r="D289"/>
      <c r="E289"/>
      <c r="F289" s="16"/>
      <c r="G289" s="16"/>
    </row>
    <row r="290" spans="2:12" hidden="1" outlineLevel="1" x14ac:dyDescent="0.25">
      <c r="C290"/>
      <c r="D290"/>
      <c r="E290"/>
      <c r="F290" s="16"/>
      <c r="G290" s="16"/>
    </row>
    <row r="291" spans="2:12" hidden="1" outlineLevel="1" x14ac:dyDescent="0.25">
      <c r="C291"/>
      <c r="D291"/>
      <c r="E291"/>
      <c r="F291" s="16"/>
      <c r="G291" s="16"/>
    </row>
    <row r="292" spans="2:12" hidden="1" outlineLevel="1" x14ac:dyDescent="0.25">
      <c r="C292"/>
      <c r="D292"/>
      <c r="E292"/>
      <c r="F292" s="16"/>
      <c r="G292" s="16"/>
    </row>
    <row r="293" spans="2:12" collapsed="1" x14ac:dyDescent="0.25">
      <c r="C293"/>
      <c r="D293"/>
      <c r="E293"/>
    </row>
    <row r="294" spans="2:12" ht="15.75" thickBot="1" x14ac:dyDescent="0.3">
      <c r="B294" s="63" t="s">
        <v>66</v>
      </c>
      <c r="C294" s="62" t="s">
        <v>62</v>
      </c>
      <c r="D294" s="68"/>
      <c r="E294" s="68"/>
      <c r="F294" s="64"/>
      <c r="G294" s="64"/>
      <c r="H294" s="64"/>
      <c r="I294" s="65">
        <f>GETPIVOTDATA("TM Dia",$B$296)</f>
        <v>0</v>
      </c>
      <c r="J294" s="66" t="s">
        <v>64</v>
      </c>
      <c r="K294" s="67" t="str">
        <f>B298</f>
        <v/>
      </c>
    </row>
    <row r="295" spans="2:12" ht="9" hidden="1" customHeight="1" outlineLevel="1" x14ac:dyDescent="0.25"/>
    <row r="296" spans="2:12" hidden="1" outlineLevel="1" x14ac:dyDescent="0.25">
      <c r="B296" s="59" t="s">
        <v>63</v>
      </c>
      <c r="C296"/>
      <c r="E296"/>
    </row>
    <row r="297" spans="2:12" hidden="1" outlineLevel="1" x14ac:dyDescent="0.25">
      <c r="B297" s="59" t="s">
        <v>7</v>
      </c>
      <c r="C297" s="56" t="s">
        <v>67</v>
      </c>
      <c r="D297" t="s">
        <v>108</v>
      </c>
      <c r="E297"/>
      <c r="F297" s="59"/>
      <c r="G297" s="59"/>
      <c r="H297" s="59"/>
      <c r="I297" s="59"/>
      <c r="J297" s="59"/>
      <c r="K297" s="59"/>
      <c r="L297" s="59"/>
    </row>
    <row r="298" spans="2:12" hidden="1" outlineLevel="1" x14ac:dyDescent="0.25">
      <c r="B298" s="75" t="s">
        <v>65</v>
      </c>
      <c r="C298" s="75" t="s">
        <v>62</v>
      </c>
      <c r="D298" s="15">
        <v>0</v>
      </c>
      <c r="E298"/>
      <c r="F298" s="16"/>
      <c r="G298" s="16"/>
    </row>
    <row r="299" spans="2:12" hidden="1" outlineLevel="1" x14ac:dyDescent="0.25">
      <c r="B299" s="75" t="s">
        <v>37</v>
      </c>
      <c r="C299"/>
      <c r="D299" s="15">
        <v>0</v>
      </c>
      <c r="E299"/>
      <c r="F299" s="16"/>
      <c r="G299" s="16"/>
    </row>
    <row r="300" spans="2:12" hidden="1" outlineLevel="1" x14ac:dyDescent="0.25">
      <c r="C300"/>
      <c r="D300"/>
      <c r="E300"/>
      <c r="F300" s="16"/>
      <c r="G300" s="16"/>
    </row>
    <row r="301" spans="2:12" hidden="1" outlineLevel="1" x14ac:dyDescent="0.25">
      <c r="C301"/>
      <c r="D301"/>
      <c r="E301"/>
      <c r="F301" s="16"/>
      <c r="G301" s="16"/>
    </row>
    <row r="302" spans="2:12" hidden="1" outlineLevel="1" x14ac:dyDescent="0.25">
      <c r="C302"/>
      <c r="D302"/>
      <c r="E302"/>
      <c r="F302" s="16"/>
      <c r="G302" s="16"/>
    </row>
    <row r="303" spans="2:12" hidden="1" outlineLevel="1" x14ac:dyDescent="0.25">
      <c r="C303"/>
      <c r="D303"/>
      <c r="E303"/>
      <c r="F303" s="16"/>
      <c r="G303" s="16"/>
    </row>
    <row r="304" spans="2:12" hidden="1" outlineLevel="1" x14ac:dyDescent="0.25">
      <c r="C304"/>
      <c r="D304"/>
      <c r="E304"/>
      <c r="F304" s="16"/>
      <c r="G304" s="16"/>
    </row>
    <row r="305" spans="2:12" collapsed="1" x14ac:dyDescent="0.25">
      <c r="C305"/>
      <c r="D305"/>
      <c r="E305"/>
    </row>
    <row r="306" spans="2:12" ht="15.75" thickBot="1" x14ac:dyDescent="0.3">
      <c r="B306" s="63" t="s">
        <v>66</v>
      </c>
      <c r="C306" s="62" t="s">
        <v>62</v>
      </c>
      <c r="D306" s="68"/>
      <c r="E306" s="68"/>
      <c r="F306" s="64"/>
      <c r="G306" s="64"/>
      <c r="H306" s="64"/>
      <c r="I306" s="65">
        <f>GETPIVOTDATA("TM Dia",$B$308)</f>
        <v>0</v>
      </c>
      <c r="J306" s="66" t="s">
        <v>64</v>
      </c>
      <c r="K306" s="67" t="str">
        <f>B310</f>
        <v/>
      </c>
    </row>
    <row r="307" spans="2:12" ht="9" hidden="1" customHeight="1" outlineLevel="1" x14ac:dyDescent="0.25"/>
    <row r="308" spans="2:12" hidden="1" outlineLevel="1" x14ac:dyDescent="0.25">
      <c r="B308" s="59" t="s">
        <v>63</v>
      </c>
      <c r="C308"/>
      <c r="E308"/>
    </row>
    <row r="309" spans="2:12" hidden="1" outlineLevel="1" x14ac:dyDescent="0.25">
      <c r="B309" s="59" t="s">
        <v>7</v>
      </c>
      <c r="C309" s="56" t="s">
        <v>67</v>
      </c>
      <c r="D309" t="s">
        <v>108</v>
      </c>
      <c r="E309"/>
      <c r="F309" s="59"/>
      <c r="G309" s="59"/>
      <c r="H309" s="59"/>
      <c r="I309" s="59"/>
      <c r="J309" s="59"/>
      <c r="K309" s="59"/>
      <c r="L309" s="59"/>
    </row>
    <row r="310" spans="2:12" hidden="1" outlineLevel="1" x14ac:dyDescent="0.25">
      <c r="B310" s="75" t="s">
        <v>65</v>
      </c>
      <c r="C310" s="75" t="s">
        <v>62</v>
      </c>
      <c r="D310" s="15">
        <v>0</v>
      </c>
      <c r="E310"/>
      <c r="F310" s="16"/>
      <c r="G310" s="16"/>
    </row>
    <row r="311" spans="2:12" hidden="1" outlineLevel="1" x14ac:dyDescent="0.25">
      <c r="B311" s="75" t="s">
        <v>37</v>
      </c>
      <c r="C311"/>
      <c r="D311" s="15">
        <v>0</v>
      </c>
      <c r="E311"/>
      <c r="F311" s="16"/>
      <c r="G311" s="16"/>
    </row>
    <row r="312" spans="2:12" hidden="1" outlineLevel="1" x14ac:dyDescent="0.25">
      <c r="C312"/>
      <c r="D312"/>
      <c r="E312"/>
      <c r="F312" s="16"/>
      <c r="G312" s="16"/>
    </row>
    <row r="313" spans="2:12" hidden="1" outlineLevel="1" x14ac:dyDescent="0.25">
      <c r="C313"/>
      <c r="D313"/>
      <c r="E313"/>
      <c r="F313" s="16"/>
      <c r="G313" s="16"/>
    </row>
    <row r="314" spans="2:12" hidden="1" outlineLevel="1" x14ac:dyDescent="0.25">
      <c r="C314"/>
      <c r="D314"/>
      <c r="E314"/>
      <c r="F314" s="16"/>
      <c r="G314" s="16"/>
    </row>
    <row r="315" spans="2:12" hidden="1" outlineLevel="1" x14ac:dyDescent="0.25">
      <c r="C315"/>
      <c r="D315"/>
      <c r="E315"/>
      <c r="F315" s="16"/>
      <c r="G315" s="16"/>
    </row>
    <row r="316" spans="2:12" hidden="1" outlineLevel="1" x14ac:dyDescent="0.25">
      <c r="C316"/>
      <c r="D316"/>
      <c r="E316"/>
      <c r="F316" s="16"/>
      <c r="G316" s="16"/>
    </row>
    <row r="317" spans="2:12" collapsed="1" x14ac:dyDescent="0.25">
      <c r="C317"/>
      <c r="D317"/>
      <c r="E317"/>
    </row>
    <row r="319" spans="2:12" ht="15.75" thickBot="1" x14ac:dyDescent="0.3">
      <c r="B319" s="63" t="s">
        <v>66</v>
      </c>
      <c r="C319" s="69" t="s">
        <v>78</v>
      </c>
      <c r="D319" s="68"/>
      <c r="E319" s="68"/>
      <c r="F319" s="64"/>
      <c r="G319" s="64"/>
      <c r="H319" s="64"/>
      <c r="I319" s="65">
        <f>GETPIVOTDATA("TM Dia",$B$321)</f>
        <v>0</v>
      </c>
      <c r="J319" s="66" t="s">
        <v>64</v>
      </c>
      <c r="K319" s="67" t="str">
        <f>B323</f>
        <v>Total general</v>
      </c>
    </row>
    <row r="320" spans="2:12" ht="9" hidden="1" customHeight="1" outlineLevel="1" x14ac:dyDescent="0.25"/>
    <row r="321" spans="2:12" hidden="1" outlineLevel="1" x14ac:dyDescent="0.25">
      <c r="B321" s="59" t="s">
        <v>63</v>
      </c>
      <c r="C321"/>
      <c r="E321"/>
    </row>
    <row r="322" spans="2:12" hidden="1" outlineLevel="1" x14ac:dyDescent="0.25">
      <c r="B322" s="59" t="s">
        <v>7</v>
      </c>
      <c r="C322" s="56" t="s">
        <v>67</v>
      </c>
      <c r="D322" t="s">
        <v>108</v>
      </c>
      <c r="E322"/>
      <c r="F322" s="59"/>
      <c r="G322" s="59"/>
      <c r="H322" s="59"/>
      <c r="I322" s="59"/>
      <c r="J322" s="59"/>
      <c r="K322" s="59"/>
      <c r="L322" s="59"/>
    </row>
    <row r="323" spans="2:12" hidden="1" outlineLevel="1" x14ac:dyDescent="0.25">
      <c r="B323" s="75" t="s">
        <v>37</v>
      </c>
      <c r="C323"/>
      <c r="D323" s="15"/>
      <c r="E323"/>
      <c r="F323" s="16"/>
      <c r="G323" s="16"/>
    </row>
    <row r="324" spans="2:12" hidden="1" outlineLevel="1" x14ac:dyDescent="0.25">
      <c r="C324"/>
      <c r="D324"/>
      <c r="E324"/>
      <c r="F324" s="16"/>
      <c r="G324" s="16"/>
    </row>
    <row r="325" spans="2:12" hidden="1" outlineLevel="1" x14ac:dyDescent="0.25">
      <c r="C325"/>
      <c r="D325"/>
      <c r="E325"/>
      <c r="F325" s="16"/>
      <c r="G325" s="16"/>
    </row>
    <row r="326" spans="2:12" hidden="1" outlineLevel="1" x14ac:dyDescent="0.25">
      <c r="C326"/>
      <c r="D326"/>
      <c r="E326"/>
      <c r="F326" s="16"/>
      <c r="G326" s="16"/>
    </row>
    <row r="327" spans="2:12" hidden="1" outlineLevel="1" x14ac:dyDescent="0.25">
      <c r="C327"/>
      <c r="D327"/>
      <c r="E327"/>
      <c r="F327" s="16"/>
      <c r="G327" s="16"/>
    </row>
    <row r="328" spans="2:12" hidden="1" outlineLevel="1" x14ac:dyDescent="0.25">
      <c r="C328"/>
      <c r="D328"/>
      <c r="E328"/>
      <c r="F328" s="16"/>
      <c r="G328" s="16"/>
    </row>
    <row r="329" spans="2:12" hidden="1" outlineLevel="1" x14ac:dyDescent="0.25">
      <c r="C329"/>
      <c r="D329"/>
      <c r="E329"/>
      <c r="F329" s="16"/>
      <c r="G329" s="16"/>
    </row>
    <row r="330" spans="2:12" collapsed="1" x14ac:dyDescent="0.25">
      <c r="C330"/>
      <c r="D330"/>
      <c r="E330"/>
    </row>
    <row r="331" spans="2:12" ht="15.75" thickBot="1" x14ac:dyDescent="0.3">
      <c r="B331" s="63" t="s">
        <v>66</v>
      </c>
      <c r="C331" s="62" t="s">
        <v>78</v>
      </c>
      <c r="D331" s="68"/>
      <c r="E331" s="68"/>
      <c r="F331" s="64"/>
      <c r="G331" s="64"/>
      <c r="H331" s="64"/>
      <c r="I331" s="65">
        <f>GETPIVOTDATA("TM Dia",$B$333)</f>
        <v>0</v>
      </c>
      <c r="J331" s="66" t="s">
        <v>64</v>
      </c>
      <c r="K331" s="67" t="str">
        <f>B335</f>
        <v>Total general</v>
      </c>
    </row>
    <row r="332" spans="2:12" ht="9" hidden="1" customHeight="1" outlineLevel="1" x14ac:dyDescent="0.25"/>
    <row r="333" spans="2:12" hidden="1" outlineLevel="1" x14ac:dyDescent="0.25">
      <c r="B333" s="59" t="s">
        <v>63</v>
      </c>
      <c r="C333"/>
      <c r="E333"/>
    </row>
    <row r="334" spans="2:12" hidden="1" outlineLevel="1" x14ac:dyDescent="0.25">
      <c r="B334" s="59" t="s">
        <v>7</v>
      </c>
      <c r="C334" s="56" t="s">
        <v>67</v>
      </c>
      <c r="D334" t="s">
        <v>108</v>
      </c>
      <c r="E334"/>
      <c r="F334" s="59"/>
      <c r="G334" s="59"/>
      <c r="H334" s="59"/>
      <c r="I334" s="59"/>
      <c r="J334" s="59"/>
      <c r="K334" s="59"/>
      <c r="L334" s="59"/>
    </row>
    <row r="335" spans="2:12" hidden="1" outlineLevel="1" x14ac:dyDescent="0.25">
      <c r="B335" s="75" t="s">
        <v>37</v>
      </c>
      <c r="C335"/>
      <c r="D335" s="15"/>
      <c r="E335"/>
      <c r="F335" s="16"/>
      <c r="G335" s="16"/>
    </row>
    <row r="336" spans="2:12" hidden="1" outlineLevel="1" x14ac:dyDescent="0.25">
      <c r="C336"/>
      <c r="D336"/>
      <c r="E336"/>
      <c r="F336" s="16"/>
      <c r="G336" s="16"/>
    </row>
    <row r="337" spans="2:12" hidden="1" outlineLevel="1" x14ac:dyDescent="0.25">
      <c r="C337"/>
      <c r="D337"/>
      <c r="E337"/>
      <c r="F337" s="16"/>
      <c r="G337" s="16"/>
    </row>
    <row r="338" spans="2:12" hidden="1" outlineLevel="1" x14ac:dyDescent="0.25">
      <c r="C338"/>
      <c r="D338"/>
      <c r="E338"/>
      <c r="F338" s="16"/>
      <c r="G338" s="16"/>
    </row>
    <row r="339" spans="2:12" hidden="1" outlineLevel="1" x14ac:dyDescent="0.25">
      <c r="C339"/>
      <c r="D339"/>
      <c r="E339"/>
      <c r="F339" s="16"/>
      <c r="G339" s="16"/>
    </row>
    <row r="340" spans="2:12" hidden="1" outlineLevel="1" x14ac:dyDescent="0.25">
      <c r="C340"/>
      <c r="D340"/>
      <c r="E340"/>
      <c r="F340" s="16"/>
      <c r="G340" s="16"/>
    </row>
    <row r="341" spans="2:12" hidden="1" outlineLevel="1" x14ac:dyDescent="0.25">
      <c r="C341"/>
      <c r="D341"/>
      <c r="E341"/>
      <c r="F341" s="16"/>
      <c r="G341" s="16"/>
    </row>
    <row r="342" spans="2:12" collapsed="1" x14ac:dyDescent="0.25">
      <c r="C342"/>
      <c r="D342"/>
      <c r="E342"/>
    </row>
    <row r="343" spans="2:12" ht="15.75" thickBot="1" x14ac:dyDescent="0.3">
      <c r="B343" s="63" t="s">
        <v>66</v>
      </c>
      <c r="C343" s="62" t="s">
        <v>78</v>
      </c>
      <c r="D343" s="68"/>
      <c r="E343" s="68"/>
      <c r="F343" s="64"/>
      <c r="G343" s="64"/>
      <c r="H343" s="64"/>
      <c r="I343" s="65">
        <f>GETPIVOTDATA("TM Dia",$B$345)</f>
        <v>0</v>
      </c>
      <c r="J343" s="66" t="s">
        <v>64</v>
      </c>
      <c r="K343" s="67" t="str">
        <f>B347</f>
        <v>Total general</v>
      </c>
    </row>
    <row r="344" spans="2:12" ht="9" hidden="1" customHeight="1" outlineLevel="1" x14ac:dyDescent="0.25"/>
    <row r="345" spans="2:12" hidden="1" outlineLevel="1" x14ac:dyDescent="0.25">
      <c r="B345" s="59" t="s">
        <v>63</v>
      </c>
      <c r="C345"/>
      <c r="E345"/>
    </row>
    <row r="346" spans="2:12" hidden="1" outlineLevel="1" x14ac:dyDescent="0.25">
      <c r="B346" s="59" t="s">
        <v>7</v>
      </c>
      <c r="C346" s="56" t="s">
        <v>67</v>
      </c>
      <c r="D346" t="s">
        <v>108</v>
      </c>
      <c r="E346"/>
      <c r="F346" s="59"/>
      <c r="G346" s="59"/>
      <c r="H346" s="59"/>
      <c r="I346" s="59"/>
      <c r="J346" s="59"/>
      <c r="K346" s="59"/>
      <c r="L346" s="59"/>
    </row>
    <row r="347" spans="2:12" hidden="1" outlineLevel="1" x14ac:dyDescent="0.25">
      <c r="B347" s="75" t="s">
        <v>37</v>
      </c>
      <c r="C347"/>
      <c r="D347" s="15"/>
      <c r="E347"/>
      <c r="F347" s="16"/>
      <c r="G347" s="16"/>
    </row>
    <row r="348" spans="2:12" hidden="1" outlineLevel="1" x14ac:dyDescent="0.25">
      <c r="C348"/>
      <c r="D348"/>
      <c r="E348"/>
      <c r="F348" s="16"/>
      <c r="G348" s="16"/>
    </row>
    <row r="349" spans="2:12" hidden="1" outlineLevel="1" x14ac:dyDescent="0.25">
      <c r="C349"/>
      <c r="D349"/>
      <c r="E349"/>
      <c r="F349" s="16"/>
      <c r="G349" s="16"/>
    </row>
    <row r="350" spans="2:12" hidden="1" outlineLevel="1" x14ac:dyDescent="0.25">
      <c r="C350"/>
      <c r="D350"/>
      <c r="E350"/>
      <c r="F350" s="16"/>
      <c r="G350" s="16"/>
    </row>
    <row r="351" spans="2:12" hidden="1" outlineLevel="1" x14ac:dyDescent="0.25">
      <c r="C351"/>
      <c r="D351"/>
      <c r="E351"/>
      <c r="F351" s="16"/>
      <c r="G351" s="16"/>
    </row>
    <row r="352" spans="2:12" hidden="1" outlineLevel="1" x14ac:dyDescent="0.25">
      <c r="C352"/>
      <c r="D352"/>
      <c r="E352"/>
      <c r="F352" s="16"/>
      <c r="G352" s="16"/>
    </row>
    <row r="353" spans="2:12" hidden="1" outlineLevel="1" x14ac:dyDescent="0.25">
      <c r="C353"/>
      <c r="D353"/>
      <c r="E353"/>
      <c r="F353" s="16"/>
      <c r="G353" s="16"/>
    </row>
    <row r="354" spans="2:12" collapsed="1" x14ac:dyDescent="0.25">
      <c r="C354"/>
      <c r="D354"/>
      <c r="E354"/>
    </row>
    <row r="355" spans="2:12" ht="15.75" thickBot="1" x14ac:dyDescent="0.3">
      <c r="B355" s="63" t="s">
        <v>66</v>
      </c>
      <c r="C355" s="62" t="s">
        <v>78</v>
      </c>
      <c r="D355" s="68"/>
      <c r="E355" s="68"/>
      <c r="F355" s="64"/>
      <c r="G355" s="64"/>
      <c r="H355" s="64"/>
      <c r="I355" s="65">
        <f>GETPIVOTDATA("TM Dia",$B$357)</f>
        <v>0</v>
      </c>
      <c r="J355" s="66" t="s">
        <v>64</v>
      </c>
      <c r="K355" s="67" t="str">
        <f>B359</f>
        <v>Total general</v>
      </c>
    </row>
    <row r="356" spans="2:12" ht="9" hidden="1" customHeight="1" outlineLevel="1" x14ac:dyDescent="0.25"/>
    <row r="357" spans="2:12" hidden="1" outlineLevel="1" x14ac:dyDescent="0.25">
      <c r="B357" s="59" t="s">
        <v>63</v>
      </c>
      <c r="C357"/>
      <c r="E357"/>
    </row>
    <row r="358" spans="2:12" hidden="1" outlineLevel="1" x14ac:dyDescent="0.25">
      <c r="B358" s="59" t="s">
        <v>7</v>
      </c>
      <c r="C358" s="56" t="s">
        <v>67</v>
      </c>
      <c r="D358" t="s">
        <v>108</v>
      </c>
      <c r="E358"/>
      <c r="F358" s="59"/>
      <c r="G358" s="59"/>
      <c r="H358" s="59"/>
      <c r="I358" s="59"/>
      <c r="J358" s="59"/>
      <c r="K358" s="59"/>
      <c r="L358" s="59"/>
    </row>
    <row r="359" spans="2:12" hidden="1" outlineLevel="1" x14ac:dyDescent="0.25">
      <c r="B359" s="75" t="s">
        <v>37</v>
      </c>
      <c r="C359"/>
      <c r="D359" s="15"/>
      <c r="E359"/>
      <c r="F359" s="16"/>
      <c r="G359" s="16"/>
    </row>
    <row r="360" spans="2:12" hidden="1" outlineLevel="1" x14ac:dyDescent="0.25">
      <c r="C360"/>
      <c r="D360"/>
      <c r="E360"/>
      <c r="F360" s="16"/>
      <c r="G360" s="16"/>
    </row>
    <row r="361" spans="2:12" hidden="1" outlineLevel="1" x14ac:dyDescent="0.25">
      <c r="C361"/>
      <c r="D361"/>
      <c r="E361"/>
      <c r="F361" s="16"/>
      <c r="G361" s="16"/>
    </row>
    <row r="362" spans="2:12" hidden="1" outlineLevel="1" x14ac:dyDescent="0.25">
      <c r="C362"/>
      <c r="D362"/>
      <c r="E362"/>
      <c r="F362" s="16"/>
      <c r="G362" s="16"/>
    </row>
    <row r="363" spans="2:12" hidden="1" outlineLevel="1" x14ac:dyDescent="0.25">
      <c r="C363"/>
      <c r="D363"/>
      <c r="E363"/>
      <c r="F363" s="16"/>
      <c r="G363" s="16"/>
    </row>
    <row r="364" spans="2:12" hidden="1" outlineLevel="1" x14ac:dyDescent="0.25">
      <c r="C364"/>
      <c r="D364"/>
      <c r="E364"/>
      <c r="F364" s="16"/>
      <c r="G364" s="16"/>
    </row>
    <row r="365" spans="2:12" hidden="1" outlineLevel="1" x14ac:dyDescent="0.25">
      <c r="C365"/>
      <c r="D365"/>
      <c r="E365"/>
      <c r="F365" s="16"/>
      <c r="G365" s="16"/>
    </row>
    <row r="366" spans="2:12" collapsed="1" x14ac:dyDescent="0.25">
      <c r="C366"/>
      <c r="D366"/>
      <c r="E366"/>
    </row>
    <row r="367" spans="2:12" ht="15.75" thickBot="1" x14ac:dyDescent="0.3">
      <c r="B367" s="63" t="s">
        <v>66</v>
      </c>
      <c r="C367" s="62" t="s">
        <v>78</v>
      </c>
      <c r="D367" s="68"/>
      <c r="E367" s="68"/>
      <c r="F367" s="64"/>
      <c r="G367" s="64"/>
      <c r="H367" s="64"/>
      <c r="I367" s="65">
        <f>GETPIVOTDATA("TM Dia",$B$369)</f>
        <v>0</v>
      </c>
      <c r="J367" s="66" t="s">
        <v>64</v>
      </c>
      <c r="K367" s="67" t="str">
        <f>B371</f>
        <v>Total general</v>
      </c>
    </row>
    <row r="368" spans="2:12" ht="9" hidden="1" customHeight="1" outlineLevel="1" x14ac:dyDescent="0.25"/>
    <row r="369" spans="2:12" hidden="1" outlineLevel="1" x14ac:dyDescent="0.25">
      <c r="B369" s="59" t="s">
        <v>63</v>
      </c>
      <c r="C369"/>
      <c r="E369"/>
    </row>
    <row r="370" spans="2:12" hidden="1" outlineLevel="1" x14ac:dyDescent="0.25">
      <c r="B370" s="59" t="s">
        <v>7</v>
      </c>
      <c r="C370" s="56" t="s">
        <v>67</v>
      </c>
      <c r="D370" t="s">
        <v>108</v>
      </c>
      <c r="E370"/>
      <c r="F370" s="59"/>
      <c r="G370" s="59"/>
      <c r="H370" s="59"/>
      <c r="I370" s="59"/>
      <c r="J370" s="59"/>
      <c r="K370" s="59"/>
      <c r="L370" s="59"/>
    </row>
    <row r="371" spans="2:12" hidden="1" outlineLevel="1" x14ac:dyDescent="0.25">
      <c r="B371" s="75" t="s">
        <v>37</v>
      </c>
      <c r="C371"/>
      <c r="D371" s="15"/>
      <c r="E371"/>
      <c r="F371" s="16"/>
      <c r="G371" s="16"/>
    </row>
    <row r="372" spans="2:12" hidden="1" outlineLevel="1" x14ac:dyDescent="0.25">
      <c r="C372"/>
      <c r="D372"/>
      <c r="E372"/>
      <c r="F372" s="16"/>
      <c r="G372" s="16"/>
    </row>
    <row r="373" spans="2:12" hidden="1" outlineLevel="1" x14ac:dyDescent="0.25">
      <c r="C373"/>
      <c r="D373"/>
      <c r="E373"/>
      <c r="F373" s="16"/>
      <c r="G373" s="16"/>
    </row>
    <row r="374" spans="2:12" hidden="1" outlineLevel="1" x14ac:dyDescent="0.25">
      <c r="C374"/>
      <c r="D374"/>
      <c r="E374"/>
      <c r="F374" s="16"/>
      <c r="G374" s="16"/>
    </row>
    <row r="375" spans="2:12" hidden="1" outlineLevel="1" x14ac:dyDescent="0.25">
      <c r="C375"/>
      <c r="D375"/>
      <c r="E375"/>
      <c r="F375" s="16"/>
      <c r="G375" s="16"/>
    </row>
    <row r="376" spans="2:12" hidden="1" outlineLevel="1" x14ac:dyDescent="0.25">
      <c r="C376"/>
      <c r="D376"/>
      <c r="E376"/>
      <c r="F376" s="16"/>
      <c r="G376" s="16"/>
    </row>
    <row r="377" spans="2:12" hidden="1" outlineLevel="1" x14ac:dyDescent="0.25">
      <c r="C377"/>
      <c r="D377"/>
      <c r="E377"/>
      <c r="F377" s="16"/>
      <c r="G377" s="16"/>
    </row>
    <row r="378" spans="2:12" collapsed="1" x14ac:dyDescent="0.25">
      <c r="C378"/>
      <c r="D378"/>
      <c r="E378"/>
    </row>
    <row r="379" spans="2:12" ht="15.75" thickBot="1" x14ac:dyDescent="0.3">
      <c r="B379" s="63" t="s">
        <v>66</v>
      </c>
      <c r="C379" s="62" t="s">
        <v>78</v>
      </c>
      <c r="D379" s="68"/>
      <c r="E379" s="68"/>
      <c r="F379" s="64"/>
      <c r="G379" s="64"/>
      <c r="H379" s="64"/>
      <c r="I379" s="65">
        <f>GETPIVOTDATA("TM Dia",$B$381)</f>
        <v>0</v>
      </c>
      <c r="J379" s="66" t="s">
        <v>64</v>
      </c>
      <c r="K379" s="67" t="str">
        <f>B383</f>
        <v>Total general</v>
      </c>
    </row>
    <row r="380" spans="2:12" ht="9" hidden="1" customHeight="1" outlineLevel="1" x14ac:dyDescent="0.25"/>
    <row r="381" spans="2:12" hidden="1" outlineLevel="1" x14ac:dyDescent="0.25">
      <c r="B381" s="59" t="s">
        <v>63</v>
      </c>
      <c r="C381"/>
      <c r="E381"/>
    </row>
    <row r="382" spans="2:12" hidden="1" outlineLevel="1" x14ac:dyDescent="0.25">
      <c r="B382" s="59" t="s">
        <v>7</v>
      </c>
      <c r="C382" s="56" t="s">
        <v>67</v>
      </c>
      <c r="D382" t="s">
        <v>108</v>
      </c>
      <c r="E382"/>
      <c r="F382" s="59"/>
      <c r="G382" s="59"/>
      <c r="H382" s="59"/>
      <c r="I382" s="59"/>
      <c r="J382" s="59"/>
      <c r="K382" s="59"/>
      <c r="L382" s="59"/>
    </row>
    <row r="383" spans="2:12" hidden="1" outlineLevel="1" x14ac:dyDescent="0.25">
      <c r="B383" s="75" t="s">
        <v>37</v>
      </c>
      <c r="C383"/>
      <c r="D383" s="15"/>
      <c r="E383"/>
      <c r="F383" s="16"/>
      <c r="G383" s="16"/>
    </row>
    <row r="384" spans="2:12" hidden="1" outlineLevel="1" x14ac:dyDescent="0.25">
      <c r="C384"/>
      <c r="D384"/>
      <c r="E384"/>
      <c r="F384" s="16"/>
      <c r="G384" s="16"/>
    </row>
    <row r="385" spans="2:12" hidden="1" outlineLevel="1" x14ac:dyDescent="0.25">
      <c r="C385"/>
      <c r="D385"/>
      <c r="E385"/>
      <c r="F385" s="16"/>
      <c r="G385" s="16"/>
    </row>
    <row r="386" spans="2:12" hidden="1" outlineLevel="1" x14ac:dyDescent="0.25">
      <c r="C386"/>
      <c r="D386"/>
      <c r="E386"/>
      <c r="F386" s="16"/>
      <c r="G386" s="16"/>
    </row>
    <row r="387" spans="2:12" hidden="1" outlineLevel="1" x14ac:dyDescent="0.25">
      <c r="C387"/>
      <c r="D387"/>
      <c r="E387"/>
      <c r="F387" s="16"/>
      <c r="G387" s="16"/>
    </row>
    <row r="388" spans="2:12" hidden="1" outlineLevel="1" x14ac:dyDescent="0.25">
      <c r="C388"/>
      <c r="D388"/>
      <c r="E388"/>
      <c r="F388" s="16"/>
      <c r="G388" s="16"/>
    </row>
    <row r="389" spans="2:12" hidden="1" outlineLevel="1" x14ac:dyDescent="0.25">
      <c r="C389"/>
      <c r="D389"/>
      <c r="E389"/>
      <c r="F389" s="16"/>
      <c r="G389" s="16"/>
    </row>
    <row r="390" spans="2:12" collapsed="1" x14ac:dyDescent="0.25">
      <c r="C390"/>
      <c r="D390"/>
      <c r="E390"/>
    </row>
    <row r="391" spans="2:12" ht="15.75" thickBot="1" x14ac:dyDescent="0.3">
      <c r="B391" s="63" t="s">
        <v>66</v>
      </c>
      <c r="C391" s="62" t="s">
        <v>78</v>
      </c>
      <c r="D391" s="68"/>
      <c r="E391" s="68"/>
      <c r="F391" s="64"/>
      <c r="G391" s="64"/>
      <c r="H391" s="64"/>
      <c r="I391" s="65">
        <f>GETPIVOTDATA("TM Dia",$B$393)</f>
        <v>0</v>
      </c>
      <c r="J391" s="66" t="s">
        <v>64</v>
      </c>
      <c r="K391" s="67" t="str">
        <f>B395</f>
        <v>Total general</v>
      </c>
    </row>
    <row r="392" spans="2:12" ht="9" hidden="1" customHeight="1" outlineLevel="1" x14ac:dyDescent="0.25"/>
    <row r="393" spans="2:12" hidden="1" outlineLevel="1" x14ac:dyDescent="0.25">
      <c r="B393" s="59" t="s">
        <v>63</v>
      </c>
      <c r="C393"/>
      <c r="E393"/>
    </row>
    <row r="394" spans="2:12" hidden="1" outlineLevel="1" x14ac:dyDescent="0.25">
      <c r="B394" s="59" t="s">
        <v>7</v>
      </c>
      <c r="C394" s="56" t="s">
        <v>67</v>
      </c>
      <c r="D394" t="s">
        <v>108</v>
      </c>
      <c r="E394"/>
      <c r="F394" s="59"/>
      <c r="G394" s="59"/>
      <c r="H394" s="59"/>
      <c r="I394" s="59"/>
      <c r="J394" s="59"/>
      <c r="K394" s="59"/>
      <c r="L394" s="59"/>
    </row>
    <row r="395" spans="2:12" hidden="1" outlineLevel="1" x14ac:dyDescent="0.25">
      <c r="B395" s="75" t="s">
        <v>37</v>
      </c>
      <c r="C395"/>
      <c r="D395" s="15"/>
      <c r="E395"/>
      <c r="F395" s="16"/>
      <c r="G395" s="16"/>
    </row>
    <row r="396" spans="2:12" hidden="1" outlineLevel="1" x14ac:dyDescent="0.25">
      <c r="C396"/>
      <c r="D396"/>
      <c r="E396"/>
      <c r="F396" s="16"/>
      <c r="G396" s="16"/>
    </row>
    <row r="397" spans="2:12" hidden="1" outlineLevel="1" x14ac:dyDescent="0.25">
      <c r="C397"/>
      <c r="D397"/>
      <c r="E397"/>
      <c r="F397" s="16"/>
      <c r="G397" s="16"/>
    </row>
    <row r="398" spans="2:12" hidden="1" outlineLevel="1" x14ac:dyDescent="0.25">
      <c r="C398"/>
      <c r="D398"/>
      <c r="E398"/>
      <c r="F398" s="16"/>
      <c r="G398" s="16"/>
    </row>
    <row r="399" spans="2:12" hidden="1" outlineLevel="1" x14ac:dyDescent="0.25">
      <c r="C399"/>
      <c r="D399"/>
      <c r="E399"/>
      <c r="F399" s="16"/>
      <c r="G399" s="16"/>
    </row>
    <row r="400" spans="2:12" hidden="1" outlineLevel="1" x14ac:dyDescent="0.25">
      <c r="C400"/>
      <c r="D400"/>
      <c r="E400"/>
      <c r="F400" s="16"/>
      <c r="G400" s="16"/>
    </row>
    <row r="401" spans="2:12" hidden="1" outlineLevel="1" x14ac:dyDescent="0.25">
      <c r="C401"/>
      <c r="D401"/>
      <c r="E401"/>
      <c r="F401" s="16"/>
      <c r="G401" s="16"/>
    </row>
    <row r="402" spans="2:12" collapsed="1" x14ac:dyDescent="0.25">
      <c r="C402"/>
      <c r="D402"/>
      <c r="E402"/>
    </row>
    <row r="403" spans="2:12" ht="15.75" thickBot="1" x14ac:dyDescent="0.3">
      <c r="B403" s="63" t="s">
        <v>66</v>
      </c>
      <c r="C403" s="62" t="s">
        <v>78</v>
      </c>
      <c r="D403" s="68"/>
      <c r="E403" s="68"/>
      <c r="F403" s="64"/>
      <c r="G403" s="64"/>
      <c r="H403" s="64"/>
      <c r="I403" s="65">
        <f>GETPIVOTDATA("TM Dia",$B$405)</f>
        <v>0</v>
      </c>
      <c r="J403" s="66" t="s">
        <v>64</v>
      </c>
      <c r="K403" s="67" t="str">
        <f>B407</f>
        <v>Total general</v>
      </c>
    </row>
    <row r="404" spans="2:12" ht="9" hidden="1" customHeight="1" outlineLevel="1" x14ac:dyDescent="0.25"/>
    <row r="405" spans="2:12" hidden="1" outlineLevel="1" x14ac:dyDescent="0.25">
      <c r="B405" s="59" t="s">
        <v>63</v>
      </c>
      <c r="C405"/>
      <c r="E405"/>
    </row>
    <row r="406" spans="2:12" hidden="1" outlineLevel="1" x14ac:dyDescent="0.25">
      <c r="B406" s="59" t="s">
        <v>7</v>
      </c>
      <c r="C406" s="56" t="s">
        <v>67</v>
      </c>
      <c r="D406" t="s">
        <v>108</v>
      </c>
      <c r="E406"/>
      <c r="F406" s="59"/>
      <c r="G406" s="59"/>
      <c r="H406" s="59"/>
      <c r="I406" s="59"/>
      <c r="J406" s="59"/>
      <c r="K406" s="59"/>
      <c r="L406" s="59"/>
    </row>
    <row r="407" spans="2:12" hidden="1" outlineLevel="1" x14ac:dyDescent="0.25">
      <c r="B407" s="75" t="s">
        <v>37</v>
      </c>
      <c r="C407"/>
      <c r="D407" s="15"/>
      <c r="E407"/>
      <c r="F407" s="16"/>
      <c r="G407" s="16"/>
    </row>
    <row r="408" spans="2:12" hidden="1" outlineLevel="1" x14ac:dyDescent="0.25">
      <c r="C408"/>
      <c r="D408"/>
      <c r="E408"/>
      <c r="F408" s="16"/>
      <c r="G408" s="16"/>
    </row>
    <row r="409" spans="2:12" hidden="1" outlineLevel="1" x14ac:dyDescent="0.25">
      <c r="C409"/>
      <c r="D409"/>
      <c r="E409"/>
      <c r="F409" s="16"/>
      <c r="G409" s="16"/>
    </row>
    <row r="410" spans="2:12" hidden="1" outlineLevel="1" x14ac:dyDescent="0.25">
      <c r="C410"/>
      <c r="D410"/>
      <c r="E410"/>
      <c r="F410" s="16"/>
      <c r="G410" s="16"/>
    </row>
    <row r="411" spans="2:12" hidden="1" outlineLevel="1" x14ac:dyDescent="0.25">
      <c r="C411"/>
      <c r="D411"/>
      <c r="E411"/>
      <c r="F411" s="16"/>
      <c r="G411" s="16"/>
    </row>
    <row r="412" spans="2:12" hidden="1" outlineLevel="1" x14ac:dyDescent="0.25">
      <c r="C412"/>
      <c r="D412"/>
      <c r="E412"/>
      <c r="F412" s="16"/>
      <c r="G412" s="16"/>
    </row>
    <row r="413" spans="2:12" hidden="1" outlineLevel="1" x14ac:dyDescent="0.25">
      <c r="C413"/>
      <c r="D413"/>
      <c r="E413"/>
      <c r="F413" s="16"/>
      <c r="G413" s="16"/>
    </row>
    <row r="414" spans="2:12" collapsed="1" x14ac:dyDescent="0.25">
      <c r="C414"/>
      <c r="D414"/>
      <c r="E414"/>
    </row>
    <row r="415" spans="2:12" ht="15.75" thickBot="1" x14ac:dyDescent="0.3">
      <c r="B415" s="63" t="s">
        <v>66</v>
      </c>
      <c r="C415" s="62" t="s">
        <v>78</v>
      </c>
      <c r="D415" s="68"/>
      <c r="E415" s="68"/>
      <c r="F415" s="64"/>
      <c r="G415" s="64"/>
      <c r="H415" s="64"/>
      <c r="I415" s="65">
        <f>GETPIVOTDATA("TM Dia",$B$417)</f>
        <v>0</v>
      </c>
      <c r="J415" s="66" t="s">
        <v>64</v>
      </c>
      <c r="K415" s="67" t="str">
        <f>B419</f>
        <v>Total general</v>
      </c>
    </row>
    <row r="416" spans="2:12" ht="9" hidden="1" customHeight="1" outlineLevel="1" x14ac:dyDescent="0.25"/>
    <row r="417" spans="2:12" hidden="1" outlineLevel="1" x14ac:dyDescent="0.25">
      <c r="B417" s="59" t="s">
        <v>63</v>
      </c>
      <c r="C417"/>
      <c r="E417"/>
    </row>
    <row r="418" spans="2:12" hidden="1" outlineLevel="1" x14ac:dyDescent="0.25">
      <c r="B418" s="59" t="s">
        <v>7</v>
      </c>
      <c r="C418" s="56" t="s">
        <v>67</v>
      </c>
      <c r="D418" t="s">
        <v>108</v>
      </c>
      <c r="E418"/>
      <c r="F418" s="59"/>
      <c r="G418" s="59"/>
      <c r="H418" s="59"/>
      <c r="I418" s="59"/>
      <c r="J418" s="59"/>
      <c r="K418" s="59"/>
      <c r="L418" s="59"/>
    </row>
    <row r="419" spans="2:12" hidden="1" outlineLevel="1" x14ac:dyDescent="0.25">
      <c r="B419" s="75" t="s">
        <v>37</v>
      </c>
      <c r="C419"/>
      <c r="D419" s="15"/>
      <c r="E419"/>
      <c r="F419" s="16"/>
      <c r="G419" s="16"/>
    </row>
    <row r="420" spans="2:12" hidden="1" outlineLevel="1" x14ac:dyDescent="0.25">
      <c r="C420"/>
      <c r="D420"/>
      <c r="E420"/>
      <c r="F420" s="16"/>
      <c r="G420" s="16"/>
    </row>
    <row r="421" spans="2:12" hidden="1" outlineLevel="1" x14ac:dyDescent="0.25">
      <c r="C421"/>
      <c r="D421"/>
      <c r="E421"/>
      <c r="F421" s="16"/>
      <c r="G421" s="16"/>
    </row>
    <row r="422" spans="2:12" hidden="1" outlineLevel="1" x14ac:dyDescent="0.25">
      <c r="C422"/>
      <c r="D422"/>
      <c r="E422"/>
      <c r="F422" s="16"/>
      <c r="G422" s="16"/>
    </row>
    <row r="423" spans="2:12" hidden="1" outlineLevel="1" x14ac:dyDescent="0.25">
      <c r="C423"/>
      <c r="D423"/>
      <c r="E423"/>
      <c r="F423" s="16"/>
      <c r="G423" s="16"/>
    </row>
    <row r="424" spans="2:12" hidden="1" outlineLevel="1" x14ac:dyDescent="0.25">
      <c r="C424"/>
      <c r="D424"/>
      <c r="E424"/>
      <c r="F424" s="16"/>
      <c r="G424" s="16"/>
    </row>
    <row r="425" spans="2:12" hidden="1" outlineLevel="1" x14ac:dyDescent="0.25">
      <c r="C425"/>
      <c r="D425"/>
      <c r="E425"/>
      <c r="F425" s="16"/>
      <c r="G425" s="16"/>
    </row>
    <row r="426" spans="2:12" collapsed="1" x14ac:dyDescent="0.25">
      <c r="C426"/>
      <c r="D426"/>
      <c r="E426"/>
    </row>
    <row r="427" spans="2:12" ht="15.75" thickBot="1" x14ac:dyDescent="0.3">
      <c r="B427" s="63" t="s">
        <v>66</v>
      </c>
      <c r="C427" s="62" t="s">
        <v>78</v>
      </c>
      <c r="D427" s="68"/>
      <c r="E427" s="68"/>
      <c r="F427" s="64"/>
      <c r="G427" s="64"/>
      <c r="H427" s="64"/>
      <c r="I427" s="65">
        <f>GETPIVOTDATA("TM Dia",$B$429)</f>
        <v>0</v>
      </c>
      <c r="J427" s="66" t="s">
        <v>64</v>
      </c>
      <c r="K427" s="67" t="str">
        <f>B431</f>
        <v>Total general</v>
      </c>
    </row>
    <row r="428" spans="2:12" ht="9" hidden="1" customHeight="1" outlineLevel="1" x14ac:dyDescent="0.25"/>
    <row r="429" spans="2:12" hidden="1" outlineLevel="1" x14ac:dyDescent="0.25">
      <c r="B429" s="59" t="s">
        <v>63</v>
      </c>
      <c r="C429"/>
      <c r="E429"/>
    </row>
    <row r="430" spans="2:12" hidden="1" outlineLevel="1" x14ac:dyDescent="0.25">
      <c r="B430" s="59" t="s">
        <v>7</v>
      </c>
      <c r="C430" s="56" t="s">
        <v>67</v>
      </c>
      <c r="D430" t="s">
        <v>108</v>
      </c>
      <c r="E430"/>
      <c r="F430" s="59"/>
      <c r="G430" s="59"/>
      <c r="H430" s="59"/>
      <c r="I430" s="59"/>
      <c r="J430" s="59"/>
      <c r="K430" s="59"/>
      <c r="L430" s="59"/>
    </row>
    <row r="431" spans="2:12" hidden="1" outlineLevel="1" x14ac:dyDescent="0.25">
      <c r="B431" s="75" t="s">
        <v>37</v>
      </c>
      <c r="C431"/>
      <c r="D431" s="15"/>
      <c r="E431"/>
      <c r="F431" s="16"/>
      <c r="G431" s="16"/>
    </row>
    <row r="432" spans="2:12" hidden="1" outlineLevel="1" x14ac:dyDescent="0.25">
      <c r="C432"/>
      <c r="D432"/>
      <c r="E432"/>
      <c r="F432" s="16"/>
      <c r="G432" s="16"/>
    </row>
    <row r="433" spans="2:12" hidden="1" outlineLevel="1" x14ac:dyDescent="0.25">
      <c r="C433"/>
      <c r="D433"/>
      <c r="E433"/>
      <c r="F433" s="16"/>
      <c r="G433" s="16"/>
    </row>
    <row r="434" spans="2:12" hidden="1" outlineLevel="1" x14ac:dyDescent="0.25">
      <c r="C434"/>
      <c r="D434"/>
      <c r="E434"/>
      <c r="F434" s="16"/>
      <c r="G434" s="16"/>
    </row>
    <row r="435" spans="2:12" hidden="1" outlineLevel="1" x14ac:dyDescent="0.25">
      <c r="C435"/>
      <c r="D435"/>
      <c r="E435"/>
      <c r="F435" s="16"/>
      <c r="G435" s="16"/>
    </row>
    <row r="436" spans="2:12" hidden="1" outlineLevel="1" x14ac:dyDescent="0.25">
      <c r="C436"/>
      <c r="D436"/>
      <c r="E436"/>
      <c r="F436" s="16"/>
      <c r="G436" s="16"/>
    </row>
    <row r="437" spans="2:12" hidden="1" outlineLevel="1" x14ac:dyDescent="0.25">
      <c r="C437"/>
      <c r="D437"/>
      <c r="E437"/>
      <c r="F437" s="16"/>
      <c r="G437" s="16"/>
    </row>
    <row r="438" spans="2:12" collapsed="1" x14ac:dyDescent="0.25">
      <c r="C438"/>
      <c r="D438"/>
      <c r="E438"/>
    </row>
    <row r="439" spans="2:12" ht="15.75" thickBot="1" x14ac:dyDescent="0.3">
      <c r="B439" s="63" t="s">
        <v>66</v>
      </c>
      <c r="C439" s="62" t="s">
        <v>78</v>
      </c>
      <c r="D439" s="68"/>
      <c r="E439" s="68"/>
      <c r="F439" s="64"/>
      <c r="G439" s="64"/>
      <c r="H439" s="64"/>
      <c r="I439" s="65">
        <f>GETPIVOTDATA("TM Dia",$B$441)</f>
        <v>0</v>
      </c>
      <c r="J439" s="66" t="s">
        <v>64</v>
      </c>
      <c r="K439" s="67" t="str">
        <f>B443</f>
        <v>Total general</v>
      </c>
    </row>
    <row r="440" spans="2:12" ht="9" hidden="1" customHeight="1" outlineLevel="1" x14ac:dyDescent="0.25"/>
    <row r="441" spans="2:12" hidden="1" outlineLevel="1" x14ac:dyDescent="0.25">
      <c r="B441" s="59" t="s">
        <v>63</v>
      </c>
      <c r="C441"/>
      <c r="E441"/>
    </row>
    <row r="442" spans="2:12" hidden="1" outlineLevel="1" x14ac:dyDescent="0.25">
      <c r="B442" s="59" t="s">
        <v>7</v>
      </c>
      <c r="C442" s="56" t="s">
        <v>67</v>
      </c>
      <c r="D442" t="s">
        <v>108</v>
      </c>
      <c r="E442"/>
      <c r="F442" s="59"/>
      <c r="G442" s="59"/>
      <c r="H442" s="59"/>
      <c r="I442" s="59"/>
      <c r="J442" s="59"/>
      <c r="K442" s="59"/>
      <c r="L442" s="59"/>
    </row>
    <row r="443" spans="2:12" hidden="1" outlineLevel="1" x14ac:dyDescent="0.25">
      <c r="B443" s="75" t="s">
        <v>37</v>
      </c>
      <c r="C443"/>
      <c r="D443" s="15"/>
      <c r="E443"/>
      <c r="F443" s="16"/>
      <c r="G443" s="16"/>
    </row>
    <row r="444" spans="2:12" hidden="1" outlineLevel="1" x14ac:dyDescent="0.25">
      <c r="C444"/>
      <c r="D444"/>
      <c r="E444"/>
      <c r="F444" s="16"/>
      <c r="G444" s="16"/>
    </row>
    <row r="445" spans="2:12" hidden="1" outlineLevel="1" x14ac:dyDescent="0.25">
      <c r="C445"/>
      <c r="D445"/>
      <c r="E445"/>
      <c r="F445" s="16"/>
      <c r="G445" s="16"/>
    </row>
    <row r="446" spans="2:12" hidden="1" outlineLevel="1" x14ac:dyDescent="0.25">
      <c r="C446"/>
      <c r="D446"/>
      <c r="E446"/>
      <c r="F446" s="16"/>
      <c r="G446" s="16"/>
    </row>
    <row r="447" spans="2:12" hidden="1" outlineLevel="1" x14ac:dyDescent="0.25">
      <c r="C447"/>
      <c r="D447"/>
      <c r="E447"/>
      <c r="F447" s="16"/>
      <c r="G447" s="16"/>
    </row>
    <row r="448" spans="2:12" hidden="1" outlineLevel="1" x14ac:dyDescent="0.25">
      <c r="C448"/>
      <c r="D448"/>
      <c r="E448"/>
      <c r="F448" s="16"/>
      <c r="G448" s="16"/>
    </row>
    <row r="449" spans="2:12" hidden="1" outlineLevel="1" x14ac:dyDescent="0.25">
      <c r="C449"/>
      <c r="D449"/>
      <c r="E449"/>
      <c r="F449" s="16"/>
      <c r="G449" s="16"/>
    </row>
    <row r="450" spans="2:12" collapsed="1" x14ac:dyDescent="0.25">
      <c r="C450"/>
      <c r="D450"/>
      <c r="E450"/>
    </row>
    <row r="451" spans="2:12" ht="15.75" thickBot="1" x14ac:dyDescent="0.3">
      <c r="B451" s="63" t="s">
        <v>66</v>
      </c>
      <c r="C451" s="62" t="s">
        <v>78</v>
      </c>
      <c r="D451" s="68"/>
      <c r="E451" s="68"/>
      <c r="F451" s="64"/>
      <c r="G451" s="64"/>
      <c r="H451" s="64"/>
      <c r="I451" s="65">
        <f>GETPIVOTDATA("TM Dia",$B$453)</f>
        <v>0</v>
      </c>
      <c r="J451" s="66" t="s">
        <v>64</v>
      </c>
      <c r="K451" s="67" t="str">
        <f>B455</f>
        <v>Total general</v>
      </c>
    </row>
    <row r="452" spans="2:12" ht="9" hidden="1" customHeight="1" outlineLevel="1" x14ac:dyDescent="0.25"/>
    <row r="453" spans="2:12" hidden="1" outlineLevel="1" x14ac:dyDescent="0.25">
      <c r="B453" s="59" t="s">
        <v>63</v>
      </c>
      <c r="C453"/>
      <c r="E453"/>
    </row>
    <row r="454" spans="2:12" hidden="1" outlineLevel="1" x14ac:dyDescent="0.25">
      <c r="B454" s="59" t="s">
        <v>7</v>
      </c>
      <c r="C454" s="56" t="s">
        <v>67</v>
      </c>
      <c r="D454" t="s">
        <v>108</v>
      </c>
      <c r="E454"/>
      <c r="F454" s="59"/>
      <c r="G454" s="59"/>
      <c r="H454" s="59"/>
      <c r="I454" s="59"/>
      <c r="J454" s="59"/>
      <c r="K454" s="59"/>
      <c r="L454" s="59"/>
    </row>
    <row r="455" spans="2:12" hidden="1" outlineLevel="1" x14ac:dyDescent="0.25">
      <c r="B455" s="75" t="s">
        <v>37</v>
      </c>
      <c r="C455"/>
      <c r="D455" s="15"/>
      <c r="E455"/>
      <c r="F455" s="16"/>
      <c r="G455" s="16"/>
    </row>
    <row r="456" spans="2:12" hidden="1" outlineLevel="1" x14ac:dyDescent="0.25">
      <c r="C456"/>
      <c r="D456"/>
      <c r="E456"/>
      <c r="F456" s="16"/>
      <c r="G456" s="16"/>
    </row>
    <row r="457" spans="2:12" hidden="1" outlineLevel="1" x14ac:dyDescent="0.25">
      <c r="C457"/>
      <c r="D457"/>
      <c r="E457"/>
      <c r="F457" s="16"/>
      <c r="G457" s="16"/>
    </row>
    <row r="458" spans="2:12" hidden="1" outlineLevel="1" x14ac:dyDescent="0.25">
      <c r="C458"/>
      <c r="D458"/>
      <c r="E458"/>
      <c r="F458" s="16"/>
      <c r="G458" s="16"/>
    </row>
    <row r="459" spans="2:12" hidden="1" outlineLevel="1" x14ac:dyDescent="0.25">
      <c r="C459"/>
      <c r="D459"/>
      <c r="E459"/>
      <c r="F459" s="16"/>
      <c r="G459" s="16"/>
    </row>
    <row r="460" spans="2:12" hidden="1" outlineLevel="1" x14ac:dyDescent="0.25">
      <c r="C460"/>
      <c r="D460"/>
      <c r="E460"/>
      <c r="F460" s="16"/>
      <c r="G460" s="16"/>
    </row>
    <row r="461" spans="2:12" hidden="1" outlineLevel="1" x14ac:dyDescent="0.25">
      <c r="C461"/>
      <c r="D461"/>
      <c r="E461"/>
      <c r="F461" s="16"/>
      <c r="G461" s="16"/>
    </row>
    <row r="462" spans="2:12" collapsed="1" x14ac:dyDescent="0.25">
      <c r="C462"/>
      <c r="D462"/>
      <c r="E462"/>
    </row>
  </sheetData>
  <mergeCells count="3">
    <mergeCell ref="B1:K4"/>
    <mergeCell ref="B40:K40"/>
    <mergeCell ref="J6:K25"/>
  </mergeCells>
  <conditionalFormatting sqref="H9:H39">
    <cfRule type="containsText" dxfId="940" priority="15" operator="containsText" text="Abierto">
      <formula>NOT(ISERROR(SEARCH("Abierto",H9)))</formula>
    </cfRule>
    <cfRule type="containsText" dxfId="939" priority="16" operator="containsText" text="Cerrado">
      <formula>NOT(ISERROR(SEARCH("Cerrado",H9)))</formula>
    </cfRule>
  </conditionalFormatting>
  <conditionalFormatting sqref="H8">
    <cfRule type="containsText" dxfId="938" priority="5" operator="containsText" text="Abierto">
      <formula>NOT(ISERROR(SEARCH("Abierto",H8)))</formula>
    </cfRule>
    <cfRule type="containsText" dxfId="937" priority="6" operator="containsText" text="Cerrado">
      <formula>NOT(ISERROR(SEARCH("Cerrado",H8)))</formula>
    </cfRule>
  </conditionalFormatting>
  <pageMargins left="0.7" right="0.7" top="0.75" bottom="0.75" header="0.3" footer="0.3"/>
  <pageSetup orientation="portrait" r:id="rId36"/>
  <drawing r:id="rId3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26D4-3ADE-43C6-9062-8B869C4F8777}">
  <dimension ref="A3:Y39"/>
  <sheetViews>
    <sheetView workbookViewId="0">
      <selection activeCell="B8" sqref="B8"/>
    </sheetView>
  </sheetViews>
  <sheetFormatPr baseColWidth="10" defaultRowHeight="15" x14ac:dyDescent="0.25"/>
  <cols>
    <col min="2" max="2" width="17.5703125" bestFit="1" customWidth="1"/>
    <col min="3" max="3" width="20.42578125" bestFit="1" customWidth="1"/>
    <col min="4" max="5" width="18.28515625" style="75" customWidth="1"/>
    <col min="6" max="6" width="18.28515625" bestFit="1" customWidth="1"/>
    <col min="7" max="7" width="19.85546875" bestFit="1" customWidth="1"/>
    <col min="8" max="8" width="20.42578125" bestFit="1" customWidth="1"/>
    <col min="12" max="16" width="7" customWidth="1"/>
    <col min="17" max="17" width="8.42578125" customWidth="1"/>
    <col min="18" max="21" width="7" customWidth="1"/>
    <col min="22" max="22" width="8.7109375" customWidth="1"/>
    <col min="25" max="25" width="8.5703125" customWidth="1"/>
  </cols>
  <sheetData>
    <row r="3" spans="1:25" x14ac:dyDescent="0.25">
      <c r="G3" s="59" t="s">
        <v>5</v>
      </c>
      <c r="H3" s="75" t="s">
        <v>78</v>
      </c>
    </row>
    <row r="4" spans="1:25" x14ac:dyDescent="0.25">
      <c r="B4" s="59" t="s">
        <v>5</v>
      </c>
      <c r="C4" s="75" t="s">
        <v>78</v>
      </c>
      <c r="G4" s="59" t="s">
        <v>20</v>
      </c>
      <c r="H4" s="75" t="s">
        <v>78</v>
      </c>
    </row>
    <row r="5" spans="1:25" x14ac:dyDescent="0.25">
      <c r="G5" s="75"/>
      <c r="H5" s="75"/>
    </row>
    <row r="6" spans="1:25" x14ac:dyDescent="0.25">
      <c r="B6" s="59" t="s">
        <v>36</v>
      </c>
      <c r="C6" t="s">
        <v>38</v>
      </c>
      <c r="G6" s="59" t="s">
        <v>36</v>
      </c>
      <c r="H6" t="s">
        <v>38</v>
      </c>
      <c r="L6" t="s">
        <v>83</v>
      </c>
      <c r="R6" t="s">
        <v>84</v>
      </c>
    </row>
    <row r="7" spans="1:25" x14ac:dyDescent="0.25">
      <c r="B7" s="60" t="s">
        <v>62</v>
      </c>
      <c r="C7" s="16">
        <v>0</v>
      </c>
      <c r="D7" s="16"/>
      <c r="E7" s="16"/>
      <c r="G7" s="60" t="s">
        <v>106</v>
      </c>
      <c r="H7" s="16">
        <v>20341230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  <c r="Q7" t="s">
        <v>90</v>
      </c>
      <c r="R7" t="s">
        <v>91</v>
      </c>
      <c r="S7" t="s">
        <v>92</v>
      </c>
      <c r="T7" t="s">
        <v>93</v>
      </c>
      <c r="U7" t="s">
        <v>94</v>
      </c>
      <c r="V7" t="s">
        <v>95</v>
      </c>
    </row>
    <row r="8" spans="1:25" x14ac:dyDescent="0.25">
      <c r="B8" s="60" t="s">
        <v>106</v>
      </c>
      <c r="C8" s="16">
        <v>34768270</v>
      </c>
      <c r="D8" s="16"/>
      <c r="E8" s="16"/>
      <c r="G8" s="189">
        <v>44782</v>
      </c>
      <c r="H8" s="16">
        <v>33240</v>
      </c>
      <c r="X8" s="14" t="s">
        <v>85</v>
      </c>
      <c r="Y8" s="80">
        <v>17.292309874842456</v>
      </c>
    </row>
    <row r="9" spans="1:25" x14ac:dyDescent="0.25">
      <c r="B9" s="189">
        <v>44782</v>
      </c>
      <c r="C9" s="16">
        <v>33240</v>
      </c>
      <c r="D9" s="16"/>
      <c r="E9" s="16"/>
      <c r="G9" s="189">
        <v>44800</v>
      </c>
      <c r="H9" s="16">
        <v>185270</v>
      </c>
      <c r="I9" s="16">
        <v>66270</v>
      </c>
      <c r="J9" s="76">
        <v>1.0641791044776119</v>
      </c>
      <c r="L9" s="81">
        <v>18.474626865671642</v>
      </c>
      <c r="M9" s="81">
        <v>5.7830037891733221</v>
      </c>
      <c r="N9" s="81">
        <v>36.613066234609924</v>
      </c>
      <c r="O9" s="81">
        <v>39.129303110545109</v>
      </c>
      <c r="P9" s="81">
        <v>1.0641791044776119</v>
      </c>
      <c r="Q9" s="81">
        <v>9417.9214089552224</v>
      </c>
      <c r="R9" s="81">
        <v>7.0935017735456878</v>
      </c>
      <c r="S9" s="81">
        <v>44.910025955088877</v>
      </c>
      <c r="T9" s="81">
        <v>47.996472271365427</v>
      </c>
      <c r="U9" s="81">
        <v>1.3053348467650394</v>
      </c>
      <c r="V9" s="81">
        <v>11552.135300794549</v>
      </c>
      <c r="X9" s="14" t="s">
        <v>86</v>
      </c>
      <c r="Y9" s="80">
        <v>8.4152597232813804</v>
      </c>
    </row>
    <row r="10" spans="1:25" x14ac:dyDescent="0.25">
      <c r="B10" s="189">
        <v>44800</v>
      </c>
      <c r="C10" s="16">
        <v>185270</v>
      </c>
      <c r="D10" s="78">
        <v>234410</v>
      </c>
      <c r="E10" s="78"/>
      <c r="G10" s="189">
        <v>44801</v>
      </c>
      <c r="H10" s="16">
        <v>1281340</v>
      </c>
      <c r="X10" s="14" t="s">
        <v>87</v>
      </c>
      <c r="Y10" s="80">
        <v>35.432959132325024</v>
      </c>
    </row>
    <row r="11" spans="1:25" x14ac:dyDescent="0.25">
      <c r="B11" s="189">
        <v>44801</v>
      </c>
      <c r="C11" s="16">
        <v>1281340</v>
      </c>
      <c r="D11" s="16"/>
      <c r="E11" s="16"/>
      <c r="G11" s="189">
        <v>44802</v>
      </c>
      <c r="H11" s="16">
        <v>967370</v>
      </c>
      <c r="X11" s="14" t="s">
        <v>88</v>
      </c>
      <c r="Y11" s="80">
        <v>38.859471269551136</v>
      </c>
    </row>
    <row r="12" spans="1:25" x14ac:dyDescent="0.25">
      <c r="B12" s="189">
        <v>44802</v>
      </c>
      <c r="C12" s="16">
        <v>967370</v>
      </c>
      <c r="D12" s="16"/>
      <c r="E12" s="16"/>
      <c r="G12" s="189">
        <v>44803</v>
      </c>
      <c r="H12" s="16">
        <v>1299560</v>
      </c>
      <c r="I12" s="16">
        <v>236990</v>
      </c>
      <c r="J12" s="76">
        <v>1.7448979591836733</v>
      </c>
      <c r="L12" s="81">
        <v>19.431632653061222</v>
      </c>
      <c r="M12" s="81">
        <v>7.7548978570920157</v>
      </c>
      <c r="N12" s="81">
        <v>34.2689918534643</v>
      </c>
      <c r="O12" s="81">
        <v>38.544477636382467</v>
      </c>
      <c r="P12" s="81">
        <v>1.7448979591836733</v>
      </c>
      <c r="Q12" s="81">
        <v>9201.8086530612254</v>
      </c>
      <c r="R12" s="81">
        <v>9.6252389274544061</v>
      </c>
      <c r="S12" s="81">
        <v>42.534052733000259</v>
      </c>
      <c r="T12" s="81">
        <v>47.840708339545344</v>
      </c>
      <c r="U12" s="81">
        <v>2.1657357802348112</v>
      </c>
      <c r="V12" s="81">
        <v>11421.118431551353</v>
      </c>
      <c r="X12" s="14" t="s">
        <v>89</v>
      </c>
      <c r="Y12" s="84">
        <v>1.8197349779116301</v>
      </c>
    </row>
    <row r="13" spans="1:25" x14ac:dyDescent="0.25">
      <c r="B13" s="189">
        <v>44803</v>
      </c>
      <c r="C13" s="16">
        <v>1299560</v>
      </c>
      <c r="D13" s="16"/>
      <c r="E13" s="16"/>
      <c r="G13" s="189">
        <v>44804</v>
      </c>
      <c r="H13" s="16">
        <v>1308340</v>
      </c>
      <c r="I13" s="16">
        <v>576720</v>
      </c>
      <c r="J13" s="76">
        <v>1.9740740740740739</v>
      </c>
      <c r="L13" s="81">
        <v>16.511111111111109</v>
      </c>
      <c r="M13" s="81">
        <v>9.0789249557496383</v>
      </c>
      <c r="N13" s="81">
        <v>35.321477628859128</v>
      </c>
      <c r="O13" s="81">
        <v>39.088486304280124</v>
      </c>
      <c r="P13" s="81">
        <v>1.9740740740740739</v>
      </c>
      <c r="Q13" s="81">
        <v>9229.0470518518523</v>
      </c>
      <c r="R13" s="81">
        <v>10.874411046279842</v>
      </c>
      <c r="S13" s="81">
        <v>42.306800460438133</v>
      </c>
      <c r="T13" s="81">
        <v>46.818788493282021</v>
      </c>
      <c r="U13" s="81">
        <v>2.3644752018454436</v>
      </c>
      <c r="V13" s="81">
        <v>11054.221914648213</v>
      </c>
      <c r="X13" s="14" t="s">
        <v>90</v>
      </c>
      <c r="Y13" s="80">
        <v>9255.5806360356</v>
      </c>
    </row>
    <row r="14" spans="1:25" x14ac:dyDescent="0.25">
      <c r="B14" s="189">
        <v>44804</v>
      </c>
      <c r="C14" s="16">
        <v>1308340</v>
      </c>
      <c r="D14" s="16"/>
      <c r="E14" s="16"/>
      <c r="G14" s="189">
        <v>44805</v>
      </c>
      <c r="H14" s="16">
        <v>1204750</v>
      </c>
      <c r="I14" s="16">
        <v>136460</v>
      </c>
      <c r="J14" s="76">
        <v>1.6643478260869566</v>
      </c>
      <c r="L14" s="81">
        <v>16.304347826086957</v>
      </c>
      <c r="M14" s="81">
        <v>8.0355861673123474</v>
      </c>
      <c r="N14" s="81">
        <v>37.352470494098739</v>
      </c>
      <c r="O14" s="81">
        <v>38.307595512501955</v>
      </c>
      <c r="P14" s="81">
        <v>1.6643478260869566</v>
      </c>
      <c r="Q14" s="81">
        <v>9382.2664626086971</v>
      </c>
      <c r="R14" s="81">
        <v>9.6009600960095565</v>
      </c>
      <c r="S14" s="81">
        <v>44.62892578515693</v>
      </c>
      <c r="T14" s="81">
        <v>45.770114118833504</v>
      </c>
      <c r="U14" s="81">
        <v>1.9885714285714289</v>
      </c>
      <c r="V14" s="81">
        <v>11209.980708571431</v>
      </c>
      <c r="X14" s="83" t="s">
        <v>64</v>
      </c>
      <c r="Y14" s="83">
        <v>1016.44</v>
      </c>
    </row>
    <row r="15" spans="1:25" x14ac:dyDescent="0.25">
      <c r="A15">
        <v>14923430</v>
      </c>
      <c r="B15" s="189">
        <v>44805</v>
      </c>
      <c r="C15" s="16">
        <v>1204750</v>
      </c>
      <c r="D15" s="16">
        <v>202660</v>
      </c>
      <c r="E15" s="16"/>
      <c r="F15" s="79"/>
      <c r="G15" s="189">
        <v>44806</v>
      </c>
      <c r="H15" s="16">
        <v>1525760</v>
      </c>
      <c r="I15" s="16">
        <f>SUM(I9:I14)</f>
        <v>1016440</v>
      </c>
      <c r="J15" s="77">
        <f>SUMPRODUCT(J9:J14,$I$9:$I$14)/$I$15</f>
        <v>1.8197349779116287</v>
      </c>
      <c r="L15" s="82">
        <f t="shared" ref="L15:Q15" si="0">SUMPRODUCT(L9:L14,$I$9:$I$14)/$I$15</f>
        <v>17.292309874842456</v>
      </c>
      <c r="M15" s="82">
        <f t="shared" si="0"/>
        <v>8.4152597232813804</v>
      </c>
      <c r="N15" s="82">
        <f t="shared" si="0"/>
        <v>35.432959132325024</v>
      </c>
      <c r="O15" s="82">
        <f t="shared" si="0"/>
        <v>38.859471269551136</v>
      </c>
      <c r="P15" s="82">
        <f t="shared" si="0"/>
        <v>1.8197349779116287</v>
      </c>
      <c r="Q15" s="82">
        <f t="shared" si="0"/>
        <v>9255.5806360356</v>
      </c>
      <c r="R15" s="82">
        <f>SUMPRODUCT(R9:R14,$I$9:$I$14)/$I$15</f>
        <v>10.1656852241768</v>
      </c>
      <c r="S15" s="82">
        <f>SUMPRODUCT(S9:S14,$I$9:$I$14)/$I$15</f>
        <v>42.841263381433109</v>
      </c>
      <c r="T15" s="82">
        <f>SUMPRODUCT(T9:T14,$I$9:$I$14)/$I$15</f>
        <v>46.9930513943901</v>
      </c>
      <c r="U15" s="82">
        <f>SUMPRODUCT(U9:U14,$I$9:$I$14)/$I$15</f>
        <v>2.1986175853017671</v>
      </c>
      <c r="V15" s="82">
        <f>SUMPRODUCT(V9:V14,$I$9:$I$14)/$I$15</f>
        <v>11193.140464350658</v>
      </c>
    </row>
    <row r="16" spans="1:25" x14ac:dyDescent="0.25">
      <c r="B16" s="189">
        <v>44806</v>
      </c>
      <c r="C16" s="16">
        <v>1525760</v>
      </c>
      <c r="D16" s="78">
        <v>405100</v>
      </c>
      <c r="E16" s="78"/>
      <c r="G16" s="189">
        <v>44807</v>
      </c>
      <c r="H16" s="16">
        <v>1695130</v>
      </c>
    </row>
    <row r="17" spans="2:8" x14ac:dyDescent="0.25">
      <c r="B17" s="189">
        <v>44807</v>
      </c>
      <c r="C17" s="16">
        <v>1695130</v>
      </c>
      <c r="D17" s="78">
        <v>270880</v>
      </c>
      <c r="E17" s="78"/>
      <c r="G17" s="189">
        <v>44809</v>
      </c>
      <c r="H17" s="16">
        <v>1340900</v>
      </c>
    </row>
    <row r="18" spans="2:8" x14ac:dyDescent="0.25">
      <c r="B18" s="189">
        <v>44809</v>
      </c>
      <c r="C18" s="16">
        <v>1340900</v>
      </c>
      <c r="D18" s="16"/>
      <c r="E18" s="16"/>
      <c r="G18" s="189">
        <v>44810</v>
      </c>
      <c r="H18" s="16">
        <v>1621110</v>
      </c>
    </row>
    <row r="19" spans="2:8" x14ac:dyDescent="0.25">
      <c r="B19" s="189">
        <v>44810</v>
      </c>
      <c r="C19" s="16">
        <v>1621110</v>
      </c>
      <c r="D19" s="16"/>
      <c r="E19" s="16"/>
      <c r="G19" s="189">
        <v>44811</v>
      </c>
      <c r="H19" s="16">
        <v>1475470</v>
      </c>
    </row>
    <row r="20" spans="2:8" x14ac:dyDescent="0.25">
      <c r="B20" s="189">
        <v>44811</v>
      </c>
      <c r="C20" s="16">
        <v>1475470</v>
      </c>
      <c r="D20" s="16"/>
      <c r="E20" s="16"/>
      <c r="G20" s="189">
        <v>44812</v>
      </c>
      <c r="H20" s="16">
        <v>1796820</v>
      </c>
    </row>
    <row r="21" spans="2:8" x14ac:dyDescent="0.25">
      <c r="B21" s="189">
        <v>44812</v>
      </c>
      <c r="C21" s="16">
        <v>1796820</v>
      </c>
      <c r="G21" s="189">
        <v>44813</v>
      </c>
      <c r="H21" s="16">
        <v>2058100</v>
      </c>
    </row>
    <row r="22" spans="2:8" x14ac:dyDescent="0.25">
      <c r="B22" s="189">
        <v>44813</v>
      </c>
      <c r="C22" s="16">
        <v>2151570</v>
      </c>
      <c r="G22" s="189">
        <v>44814</v>
      </c>
      <c r="H22" s="16">
        <v>562470</v>
      </c>
    </row>
    <row r="23" spans="2:8" x14ac:dyDescent="0.25">
      <c r="B23" s="189">
        <v>44814</v>
      </c>
      <c r="C23" s="16">
        <v>1871670</v>
      </c>
      <c r="G23" s="189">
        <v>44815</v>
      </c>
      <c r="H23" s="16">
        <v>1028280</v>
      </c>
    </row>
    <row r="24" spans="2:8" x14ac:dyDescent="0.25">
      <c r="B24" s="189">
        <v>44815</v>
      </c>
      <c r="C24" s="16">
        <v>1448150</v>
      </c>
      <c r="G24" s="189">
        <v>44816</v>
      </c>
      <c r="H24" s="16">
        <v>631210</v>
      </c>
    </row>
    <row r="25" spans="2:8" x14ac:dyDescent="0.25">
      <c r="B25" s="189">
        <v>44816</v>
      </c>
      <c r="C25" s="16">
        <v>1646900</v>
      </c>
      <c r="G25" s="189">
        <v>44817</v>
      </c>
      <c r="H25" s="16">
        <v>195940</v>
      </c>
    </row>
    <row r="26" spans="2:8" x14ac:dyDescent="0.25">
      <c r="B26" s="189">
        <v>44817</v>
      </c>
      <c r="C26" s="16">
        <v>1509910</v>
      </c>
      <c r="G26" s="189">
        <v>44818</v>
      </c>
      <c r="H26" s="16">
        <v>98730</v>
      </c>
    </row>
    <row r="27" spans="2:8" x14ac:dyDescent="0.25">
      <c r="B27" s="189">
        <v>44818</v>
      </c>
      <c r="C27" s="16">
        <v>1334630</v>
      </c>
      <c r="G27" s="189">
        <v>44819</v>
      </c>
      <c r="H27" s="16">
        <v>31440</v>
      </c>
    </row>
    <row r="28" spans="2:8" x14ac:dyDescent="0.25">
      <c r="B28" s="189">
        <v>44819</v>
      </c>
      <c r="C28" s="16">
        <v>1335270</v>
      </c>
      <c r="G28" s="60" t="s">
        <v>37</v>
      </c>
      <c r="H28" s="16">
        <v>20341230</v>
      </c>
    </row>
    <row r="29" spans="2:8" x14ac:dyDescent="0.25">
      <c r="B29" s="189">
        <v>44820</v>
      </c>
      <c r="C29" s="16">
        <v>225920</v>
      </c>
    </row>
    <row r="30" spans="2:8" x14ac:dyDescent="0.25">
      <c r="B30" s="189">
        <v>44821</v>
      </c>
      <c r="C30" s="16">
        <v>864340</v>
      </c>
    </row>
    <row r="31" spans="2:8" x14ac:dyDescent="0.25">
      <c r="B31" s="189">
        <v>44822</v>
      </c>
      <c r="C31" s="16">
        <v>842800</v>
      </c>
    </row>
    <row r="32" spans="2:8" x14ac:dyDescent="0.25">
      <c r="B32" s="189">
        <v>44823</v>
      </c>
      <c r="C32" s="16">
        <v>1719930</v>
      </c>
    </row>
    <row r="33" spans="2:3" x14ac:dyDescent="0.25">
      <c r="B33" s="189">
        <v>44824</v>
      </c>
      <c r="C33" s="16">
        <v>1452140</v>
      </c>
    </row>
    <row r="34" spans="2:3" x14ac:dyDescent="0.25">
      <c r="B34" s="189">
        <v>44825</v>
      </c>
      <c r="C34" s="16">
        <v>773660</v>
      </c>
    </row>
    <row r="35" spans="2:3" x14ac:dyDescent="0.25">
      <c r="B35" s="189">
        <v>44826</v>
      </c>
      <c r="C35" s="16">
        <v>1419740</v>
      </c>
    </row>
    <row r="36" spans="2:3" x14ac:dyDescent="0.25">
      <c r="B36" s="189">
        <v>44827</v>
      </c>
      <c r="C36" s="16">
        <v>436580</v>
      </c>
    </row>
    <row r="37" spans="2:3" x14ac:dyDescent="0.25">
      <c r="B37" s="60" t="s">
        <v>136</v>
      </c>
      <c r="C37" s="16">
        <v>18193770</v>
      </c>
    </row>
    <row r="38" spans="2:3" x14ac:dyDescent="0.25">
      <c r="B38" s="189">
        <v>44801</v>
      </c>
      <c r="C38" s="16">
        <v>18193770</v>
      </c>
    </row>
    <row r="39" spans="2:3" x14ac:dyDescent="0.25">
      <c r="B39" s="60" t="s">
        <v>37</v>
      </c>
      <c r="C39" s="16">
        <v>52962040</v>
      </c>
    </row>
  </sheetData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S49"/>
  <sheetViews>
    <sheetView topLeftCell="F12" zoomScale="98" zoomScaleNormal="98" workbookViewId="0">
      <selection activeCell="L14" sqref="L14:O30"/>
    </sheetView>
  </sheetViews>
  <sheetFormatPr baseColWidth="10" defaultRowHeight="15" x14ac:dyDescent="0.25"/>
  <cols>
    <col min="2" max="2" width="14.7109375" bestFit="1" customWidth="1"/>
    <col min="3" max="3" width="15.140625" bestFit="1" customWidth="1"/>
    <col min="4" max="4" width="21.42578125" bestFit="1" customWidth="1"/>
    <col min="5" max="5" width="19.85546875" bestFit="1" customWidth="1"/>
    <col min="6" max="6" width="12.42578125" bestFit="1" customWidth="1"/>
    <col min="7" max="7" width="6.28515625" customWidth="1"/>
    <col min="9" max="9" width="17.5703125" bestFit="1" customWidth="1"/>
    <col min="10" max="10" width="17.140625" bestFit="1" customWidth="1"/>
    <col min="11" max="11" width="29.85546875" bestFit="1" customWidth="1"/>
    <col min="14" max="14" width="17.5703125" bestFit="1" customWidth="1"/>
    <col min="15" max="15" width="13.28515625" bestFit="1" customWidth="1"/>
  </cols>
  <sheetData>
    <row r="2" spans="2:19" x14ac:dyDescent="0.25">
      <c r="I2" s="59" t="s">
        <v>4</v>
      </c>
      <c r="J2" s="75" t="s">
        <v>106</v>
      </c>
      <c r="N2" s="59" t="s">
        <v>4</v>
      </c>
      <c r="O2" s="75" t="s">
        <v>62</v>
      </c>
    </row>
    <row r="4" spans="2:19" ht="25.5" x14ac:dyDescent="0.25">
      <c r="B4" s="18" t="s">
        <v>4</v>
      </c>
      <c r="C4" s="18" t="s">
        <v>5</v>
      </c>
      <c r="D4" s="18" t="s">
        <v>6</v>
      </c>
      <c r="E4" s="18" t="s">
        <v>23</v>
      </c>
      <c r="F4" s="18" t="s">
        <v>24</v>
      </c>
      <c r="G4" s="18" t="s">
        <v>7</v>
      </c>
      <c r="H4" s="18" t="s">
        <v>100</v>
      </c>
      <c r="I4" s="59" t="s">
        <v>36</v>
      </c>
      <c r="J4" s="75" t="s">
        <v>51</v>
      </c>
      <c r="K4" s="75" t="s">
        <v>130</v>
      </c>
      <c r="N4" s="59" t="s">
        <v>36</v>
      </c>
      <c r="O4" t="s">
        <v>51</v>
      </c>
    </row>
    <row r="5" spans="2:19" x14ac:dyDescent="0.25">
      <c r="B5" s="14" t="s">
        <v>136</v>
      </c>
      <c r="C5" s="1" t="s">
        <v>55</v>
      </c>
      <c r="D5" s="1" t="s">
        <v>25</v>
      </c>
      <c r="E5" s="1" t="s">
        <v>26</v>
      </c>
      <c r="F5" s="1" t="s">
        <v>157</v>
      </c>
      <c r="G5" s="1" t="s">
        <v>27</v>
      </c>
      <c r="H5" s="1" t="s">
        <v>101</v>
      </c>
      <c r="I5" s="217">
        <v>44802</v>
      </c>
      <c r="J5" s="16">
        <v>2085120</v>
      </c>
      <c r="K5" s="61">
        <v>65</v>
      </c>
      <c r="N5" s="60" t="s">
        <v>62</v>
      </c>
      <c r="O5" s="16">
        <v>0</v>
      </c>
    </row>
    <row r="6" spans="2:19" x14ac:dyDescent="0.25">
      <c r="B6" s="14" t="s">
        <v>131</v>
      </c>
      <c r="C6" s="1" t="s">
        <v>56</v>
      </c>
      <c r="D6" s="1" t="s">
        <v>77</v>
      </c>
      <c r="E6" s="1" t="s">
        <v>28</v>
      </c>
      <c r="F6" s="1" t="s">
        <v>158</v>
      </c>
      <c r="G6" s="1" t="s">
        <v>29</v>
      </c>
      <c r="H6" s="1" t="s">
        <v>102</v>
      </c>
      <c r="I6" s="217">
        <v>44803</v>
      </c>
      <c r="J6" s="16">
        <v>1719150</v>
      </c>
      <c r="K6" s="61">
        <v>53</v>
      </c>
      <c r="N6" s="60" t="s">
        <v>37</v>
      </c>
      <c r="O6" s="16">
        <v>0</v>
      </c>
    </row>
    <row r="7" spans="2:19" x14ac:dyDescent="0.25">
      <c r="B7" s="14" t="s">
        <v>135</v>
      </c>
      <c r="C7" s="1" t="s">
        <v>69</v>
      </c>
      <c r="D7" s="1" t="s">
        <v>205</v>
      </c>
      <c r="E7" t="s">
        <v>30</v>
      </c>
      <c r="F7" s="1"/>
      <c r="G7" s="1"/>
      <c r="H7" s="1" t="s">
        <v>103</v>
      </c>
      <c r="I7" s="217">
        <v>44804</v>
      </c>
      <c r="J7" s="16">
        <v>1311250</v>
      </c>
      <c r="K7" s="61">
        <v>40</v>
      </c>
    </row>
    <row r="8" spans="2:19" x14ac:dyDescent="0.25">
      <c r="B8" t="s">
        <v>81</v>
      </c>
      <c r="C8" s="14" t="s">
        <v>31</v>
      </c>
      <c r="D8" s="1" t="s">
        <v>32</v>
      </c>
      <c r="I8" s="217">
        <v>44805</v>
      </c>
      <c r="J8" s="16">
        <v>1500130</v>
      </c>
      <c r="K8" s="61">
        <v>46</v>
      </c>
    </row>
    <row r="9" spans="2:19" x14ac:dyDescent="0.25">
      <c r="B9" s="14" t="s">
        <v>106</v>
      </c>
      <c r="C9" s="1" t="s">
        <v>177</v>
      </c>
      <c r="D9" s="1" t="s">
        <v>33</v>
      </c>
      <c r="I9" s="217">
        <v>44806</v>
      </c>
      <c r="J9" s="16">
        <v>1255600</v>
      </c>
      <c r="K9" s="61">
        <v>39</v>
      </c>
    </row>
    <row r="10" spans="2:19" x14ac:dyDescent="0.25">
      <c r="B10" s="14" t="s">
        <v>107</v>
      </c>
      <c r="C10" s="1"/>
      <c r="D10" s="1" t="s">
        <v>349</v>
      </c>
      <c r="I10" s="217">
        <v>44807</v>
      </c>
      <c r="J10" s="16">
        <v>1288880</v>
      </c>
      <c r="K10" s="61">
        <v>40</v>
      </c>
    </row>
    <row r="11" spans="2:19" x14ac:dyDescent="0.25">
      <c r="B11" s="14" t="s">
        <v>220</v>
      </c>
      <c r="C11" s="1"/>
      <c r="D11" s="1" t="s">
        <v>193</v>
      </c>
      <c r="I11" s="217">
        <v>44808</v>
      </c>
      <c r="J11" s="16">
        <v>946450</v>
      </c>
      <c r="K11" s="61">
        <v>29</v>
      </c>
    </row>
    <row r="12" spans="2:19" x14ac:dyDescent="0.25">
      <c r="D12" s="1" t="s">
        <v>348</v>
      </c>
      <c r="I12" s="217">
        <v>44809</v>
      </c>
      <c r="J12" s="16">
        <v>939980</v>
      </c>
      <c r="K12" s="61">
        <v>29</v>
      </c>
    </row>
    <row r="13" spans="2:19" x14ac:dyDescent="0.25">
      <c r="D13" s="1" t="s">
        <v>157</v>
      </c>
      <c r="I13" s="217">
        <v>44810</v>
      </c>
      <c r="J13" s="16">
        <v>1420100</v>
      </c>
      <c r="K13" s="61">
        <v>44</v>
      </c>
    </row>
    <row r="14" spans="2:19" x14ac:dyDescent="0.25">
      <c r="D14" s="1" t="s">
        <v>132</v>
      </c>
      <c r="I14" s="217">
        <v>44811</v>
      </c>
      <c r="J14" s="16">
        <v>1442770</v>
      </c>
      <c r="K14" s="61">
        <v>44</v>
      </c>
      <c r="L14" s="278" t="s">
        <v>181</v>
      </c>
      <c r="M14" s="278"/>
      <c r="N14" s="278" t="s">
        <v>209</v>
      </c>
      <c r="O14" s="278"/>
      <c r="P14" s="193"/>
      <c r="Q14" s="193" t="s">
        <v>182</v>
      </c>
      <c r="R14" s="193"/>
      <c r="S14" s="193" t="s">
        <v>332</v>
      </c>
    </row>
    <row r="15" spans="2:19" x14ac:dyDescent="0.25">
      <c r="D15" s="1" t="s">
        <v>133</v>
      </c>
      <c r="I15" s="217">
        <v>44812</v>
      </c>
      <c r="J15" s="16">
        <v>1957320</v>
      </c>
      <c r="K15" s="61">
        <v>60</v>
      </c>
      <c r="L15" s="29" t="s">
        <v>298</v>
      </c>
      <c r="M15" s="29" t="s">
        <v>391</v>
      </c>
      <c r="N15" s="29"/>
      <c r="O15" s="29" t="s">
        <v>328</v>
      </c>
      <c r="P15" s="29"/>
      <c r="Q15" s="29"/>
      <c r="R15" s="29"/>
      <c r="S15" s="29"/>
    </row>
    <row r="16" spans="2:19" x14ac:dyDescent="0.25">
      <c r="I16" s="217">
        <v>44813</v>
      </c>
      <c r="J16" s="16">
        <v>1856950</v>
      </c>
      <c r="K16" s="61">
        <v>57</v>
      </c>
      <c r="L16" s="29" t="s">
        <v>190</v>
      </c>
      <c r="M16" s="29" t="s">
        <v>281</v>
      </c>
      <c r="N16" s="29"/>
      <c r="O16" s="29" t="s">
        <v>264</v>
      </c>
      <c r="P16" s="29"/>
      <c r="Q16" s="29"/>
      <c r="R16" s="29"/>
      <c r="S16" s="29"/>
    </row>
    <row r="17" spans="9:18" x14ac:dyDescent="0.25">
      <c r="I17" s="217">
        <v>44814</v>
      </c>
      <c r="J17" s="16">
        <v>2095330</v>
      </c>
      <c r="K17" s="61">
        <v>64</v>
      </c>
      <c r="L17" s="29" t="s">
        <v>247</v>
      </c>
      <c r="M17" s="29" t="s">
        <v>171</v>
      </c>
      <c r="N17" s="29"/>
      <c r="O17" s="29" t="s">
        <v>329</v>
      </c>
      <c r="P17" s="29"/>
      <c r="Q17" s="29"/>
      <c r="R17" s="29"/>
    </row>
    <row r="18" spans="9:18" x14ac:dyDescent="0.25">
      <c r="I18" s="217">
        <v>44815</v>
      </c>
      <c r="J18" s="16">
        <v>977380</v>
      </c>
      <c r="K18" s="61">
        <v>30</v>
      </c>
      <c r="L18" s="29" t="s">
        <v>169</v>
      </c>
      <c r="M18" s="29" t="s">
        <v>215</v>
      </c>
      <c r="N18" s="29"/>
      <c r="O18" s="29" t="s">
        <v>262</v>
      </c>
      <c r="P18" s="29"/>
      <c r="Q18" s="29"/>
      <c r="R18" s="29"/>
    </row>
    <row r="19" spans="9:18" x14ac:dyDescent="0.25">
      <c r="I19" s="217">
        <v>44816</v>
      </c>
      <c r="J19" s="16">
        <v>1901390</v>
      </c>
      <c r="K19" s="61">
        <v>58</v>
      </c>
      <c r="L19" s="29" t="s">
        <v>305</v>
      </c>
      <c r="M19" s="29" t="s">
        <v>161</v>
      </c>
      <c r="N19" s="29"/>
      <c r="O19" s="29" t="s">
        <v>191</v>
      </c>
      <c r="P19" s="29"/>
      <c r="Q19" s="29"/>
      <c r="R19" s="29"/>
    </row>
    <row r="20" spans="9:18" x14ac:dyDescent="0.25">
      <c r="I20" s="217">
        <v>44817</v>
      </c>
      <c r="J20" s="16">
        <v>1704340</v>
      </c>
      <c r="K20" s="61">
        <v>52</v>
      </c>
      <c r="L20" s="29" t="s">
        <v>216</v>
      </c>
      <c r="M20" s="29" t="s">
        <v>137</v>
      </c>
      <c r="O20" s="29"/>
      <c r="P20" s="29"/>
      <c r="Q20" s="29"/>
      <c r="R20" s="29"/>
    </row>
    <row r="21" spans="9:18" x14ac:dyDescent="0.25">
      <c r="I21" s="217">
        <v>44818</v>
      </c>
      <c r="J21" s="16">
        <v>1673780</v>
      </c>
      <c r="K21" s="61">
        <v>51</v>
      </c>
      <c r="L21" s="29" t="s">
        <v>355</v>
      </c>
      <c r="M21" s="29" t="s">
        <v>315</v>
      </c>
      <c r="O21" s="29"/>
      <c r="P21" s="29"/>
      <c r="Q21" s="29"/>
      <c r="R21" s="29"/>
    </row>
    <row r="22" spans="9:18" x14ac:dyDescent="0.25">
      <c r="I22" s="217">
        <v>44819</v>
      </c>
      <c r="J22" s="16">
        <v>190970</v>
      </c>
      <c r="K22" s="61">
        <v>6</v>
      </c>
      <c r="L22" s="29" t="s">
        <v>259</v>
      </c>
      <c r="M22" s="29" t="s">
        <v>390</v>
      </c>
      <c r="O22" s="29"/>
      <c r="P22" s="29"/>
      <c r="Q22" s="29"/>
      <c r="R22" s="29"/>
    </row>
    <row r="23" spans="9:18" x14ac:dyDescent="0.25">
      <c r="I23" s="217">
        <v>44820</v>
      </c>
      <c r="J23" s="16">
        <v>718610</v>
      </c>
      <c r="K23" s="61">
        <v>22</v>
      </c>
      <c r="L23" s="29" t="s">
        <v>288</v>
      </c>
      <c r="M23" s="29" t="s">
        <v>167</v>
      </c>
      <c r="O23" s="29"/>
      <c r="P23" s="29"/>
      <c r="Q23" s="29"/>
      <c r="R23" s="29"/>
    </row>
    <row r="24" spans="9:18" x14ac:dyDescent="0.25">
      <c r="I24" s="217">
        <v>44821</v>
      </c>
      <c r="J24" s="16">
        <v>1388160</v>
      </c>
      <c r="K24" s="61">
        <v>43</v>
      </c>
      <c r="L24" s="29" t="s">
        <v>210</v>
      </c>
      <c r="M24" s="29" t="s">
        <v>267</v>
      </c>
      <c r="O24" s="29"/>
      <c r="P24" s="29"/>
      <c r="Q24" s="29"/>
      <c r="R24" s="29"/>
    </row>
    <row r="25" spans="9:18" x14ac:dyDescent="0.25">
      <c r="I25" s="217">
        <v>44822</v>
      </c>
      <c r="J25" s="16">
        <v>1028460</v>
      </c>
      <c r="K25" s="61">
        <v>32</v>
      </c>
      <c r="L25" s="29" t="s">
        <v>230</v>
      </c>
      <c r="M25" s="29" t="s">
        <v>369</v>
      </c>
      <c r="N25" s="29"/>
      <c r="O25" s="29"/>
      <c r="P25" s="29"/>
      <c r="Q25" s="29"/>
      <c r="R25" s="29"/>
    </row>
    <row r="26" spans="9:18" x14ac:dyDescent="0.25">
      <c r="I26" s="217">
        <v>44823</v>
      </c>
      <c r="J26" s="16">
        <v>972480</v>
      </c>
      <c r="K26" s="61">
        <v>30</v>
      </c>
      <c r="L26" s="29" t="s">
        <v>152</v>
      </c>
      <c r="M26" s="29" t="s">
        <v>357</v>
      </c>
      <c r="N26" s="29"/>
      <c r="O26" s="29"/>
      <c r="P26" s="29"/>
      <c r="Q26" s="29"/>
    </row>
    <row r="27" spans="9:18" x14ac:dyDescent="0.25">
      <c r="I27" s="217">
        <v>44824</v>
      </c>
      <c r="J27" s="16">
        <v>1734680</v>
      </c>
      <c r="K27" s="61">
        <v>53</v>
      </c>
      <c r="L27" s="29" t="s">
        <v>236</v>
      </c>
      <c r="M27" s="29" t="s">
        <v>214</v>
      </c>
      <c r="O27" s="29"/>
      <c r="P27" s="29"/>
      <c r="Q27" s="29"/>
    </row>
    <row r="28" spans="9:18" x14ac:dyDescent="0.25">
      <c r="I28" s="217">
        <v>44825</v>
      </c>
      <c r="J28" s="16">
        <v>1433200</v>
      </c>
      <c r="K28" s="61">
        <v>44</v>
      </c>
      <c r="L28" s="29" t="s">
        <v>150</v>
      </c>
      <c r="M28" s="29" t="s">
        <v>180</v>
      </c>
      <c r="O28" s="29"/>
      <c r="P28" s="29"/>
      <c r="Q28" s="29"/>
    </row>
    <row r="29" spans="9:18" x14ac:dyDescent="0.25">
      <c r="I29" s="217">
        <v>44826</v>
      </c>
      <c r="J29" s="16">
        <v>869850</v>
      </c>
      <c r="K29" s="61">
        <v>27</v>
      </c>
      <c r="L29" s="29" t="s">
        <v>260</v>
      </c>
      <c r="M29" s="29" t="s">
        <v>389</v>
      </c>
      <c r="P29" s="29"/>
      <c r="Q29" s="29"/>
    </row>
    <row r="30" spans="9:18" x14ac:dyDescent="0.25">
      <c r="I30" s="217">
        <v>44827</v>
      </c>
      <c r="J30" s="16">
        <v>1314310</v>
      </c>
      <c r="K30" s="61">
        <v>40</v>
      </c>
      <c r="L30" s="29"/>
      <c r="M30" s="29"/>
    </row>
    <row r="31" spans="9:18" x14ac:dyDescent="0.25">
      <c r="I31" s="60" t="s">
        <v>37</v>
      </c>
      <c r="J31" s="16">
        <v>35726640</v>
      </c>
      <c r="K31" s="61">
        <v>1098</v>
      </c>
      <c r="L31" s="29"/>
      <c r="M31" s="29"/>
    </row>
    <row r="32" spans="9:18" x14ac:dyDescent="0.25">
      <c r="L32" s="29"/>
      <c r="M32" s="29"/>
    </row>
    <row r="33" spans="12:14" x14ac:dyDescent="0.25">
      <c r="L33" s="29"/>
      <c r="M33" s="29"/>
    </row>
    <row r="34" spans="12:14" x14ac:dyDescent="0.25">
      <c r="L34" s="29"/>
      <c r="M34" s="29"/>
    </row>
    <row r="35" spans="12:14" x14ac:dyDescent="0.25">
      <c r="L35" s="29"/>
    </row>
    <row r="39" spans="12:14" x14ac:dyDescent="0.25">
      <c r="M39" s="279" t="s">
        <v>374</v>
      </c>
      <c r="N39" s="279"/>
    </row>
    <row r="41" spans="12:14" x14ac:dyDescent="0.25">
      <c r="M41" s="238" t="s">
        <v>372</v>
      </c>
      <c r="N41" s="238" t="s">
        <v>373</v>
      </c>
    </row>
    <row r="42" spans="12:14" x14ac:dyDescent="0.25">
      <c r="M42" s="239">
        <v>32</v>
      </c>
      <c r="N42" s="240">
        <v>2359430</v>
      </c>
    </row>
    <row r="43" spans="12:14" x14ac:dyDescent="0.25">
      <c r="M43" s="239">
        <v>33</v>
      </c>
      <c r="N43" s="240">
        <v>2448950</v>
      </c>
    </row>
    <row r="44" spans="12:14" x14ac:dyDescent="0.25">
      <c r="M44" s="239">
        <v>34</v>
      </c>
      <c r="N44" s="240">
        <v>1610310</v>
      </c>
    </row>
    <row r="45" spans="12:14" x14ac:dyDescent="0.25">
      <c r="M45" s="239">
        <v>35</v>
      </c>
      <c r="N45" s="240">
        <v>2052260</v>
      </c>
    </row>
    <row r="46" spans="12:14" x14ac:dyDescent="0.25">
      <c r="M46" s="239">
        <v>36</v>
      </c>
      <c r="N46" s="240">
        <v>2396910</v>
      </c>
    </row>
    <row r="47" spans="12:14" x14ac:dyDescent="0.25">
      <c r="M47" s="239">
        <v>37</v>
      </c>
      <c r="N47" s="240">
        <v>1998340</v>
      </c>
    </row>
    <row r="48" spans="12:14" x14ac:dyDescent="0.25">
      <c r="M48" s="239">
        <v>38</v>
      </c>
      <c r="N48" s="240">
        <v>1437020</v>
      </c>
    </row>
    <row r="49" spans="13:14" x14ac:dyDescent="0.25">
      <c r="M49" s="239">
        <v>39</v>
      </c>
      <c r="N49" s="240">
        <v>2031990</v>
      </c>
    </row>
  </sheetData>
  <mergeCells count="3">
    <mergeCell ref="L14:M14"/>
    <mergeCell ref="N14:O14"/>
    <mergeCell ref="M39:N39"/>
  </mergeCell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978D5-F0FC-4FB3-A64C-8429130ECF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Hoja3</vt:lpstr>
      <vt:lpstr>Basico_Tractomula</vt:lpstr>
      <vt:lpstr>Tablero_de_Control</vt:lpstr>
      <vt:lpstr>Muestreo</vt:lpstr>
      <vt:lpstr>Hoja1</vt:lpstr>
      <vt:lpstr>Hoja2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CoordinadorSistemas</cp:lastModifiedBy>
  <dcterms:created xsi:type="dcterms:W3CDTF">2020-07-23T03:33:29Z</dcterms:created>
  <dcterms:modified xsi:type="dcterms:W3CDTF">2022-09-24T14:13:43Z</dcterms:modified>
</cp:coreProperties>
</file>