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VALDIR\"/>
    </mc:Choice>
  </mc:AlternateContent>
  <xr:revisionPtr revIDLastSave="0" documentId="13_ncr:1_{6948B297-5E15-46D4-92F7-573EF76A1831}" xr6:coauthVersionLast="36" xr6:coauthVersionMax="36" xr10:uidLastSave="{00000000-0000-0000-0000-000000000000}"/>
  <bookViews>
    <workbookView xWindow="0" yWindow="0" windowWidth="28800" windowHeight="12225" activeTab="1" xr2:uid="{2CF2D1BE-5F18-4ED9-80A6-25B937E8BE88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2" l="1"/>
  <c r="G9" i="2"/>
  <c r="G8" i="2"/>
  <c r="L17" i="2"/>
  <c r="F3" i="2"/>
  <c r="F10" i="3"/>
  <c r="J10" i="3"/>
  <c r="N10" i="3"/>
  <c r="B10" i="3"/>
  <c r="G7" i="2" l="1"/>
</calcChain>
</file>

<file path=xl/sharedStrings.xml><?xml version="1.0" encoding="utf-8"?>
<sst xmlns="http://schemas.openxmlformats.org/spreadsheetml/2006/main" count="64" uniqueCount="27">
  <si>
    <t>Número</t>
  </si>
  <si>
    <t>Modelo</t>
  </si>
  <si>
    <t>Valor</t>
  </si>
  <si>
    <t>Samsung</t>
  </si>
  <si>
    <t>Huawei</t>
  </si>
  <si>
    <t>Oppo</t>
  </si>
  <si>
    <t>Apple</t>
  </si>
  <si>
    <t>Produto</t>
  </si>
  <si>
    <t>Matemática financeira</t>
  </si>
  <si>
    <t>NPER</t>
  </si>
  <si>
    <t>TAXA</t>
  </si>
  <si>
    <t>PGTO</t>
  </si>
  <si>
    <t>VP</t>
  </si>
  <si>
    <t>VF</t>
  </si>
  <si>
    <t>TIPO</t>
  </si>
  <si>
    <t>Prazo em meses</t>
  </si>
  <si>
    <t>Juros ao mês</t>
  </si>
  <si>
    <t>prestação</t>
  </si>
  <si>
    <t>valor presente</t>
  </si>
  <si>
    <t>valor futuro</t>
  </si>
  <si>
    <t>,</t>
  </si>
  <si>
    <t>,,</t>
  </si>
  <si>
    <t>registro</t>
  </si>
  <si>
    <t>local</t>
  </si>
  <si>
    <t>boleto</t>
  </si>
  <si>
    <t>Nivel de parcelamento</t>
  </si>
  <si>
    <t>Desconto à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</si>
</sst>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5" formatCode="&quot;R$&quot;\ #,##0.0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44" fontId="0" fillId="0" borderId="1" xfId="1" applyFont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2" fontId="0" fillId="0" borderId="8" xfId="0" applyNumberFormat="1" applyBorder="1"/>
    <xf numFmtId="166" fontId="0" fillId="0" borderId="1" xfId="2" applyNumberFormat="1" applyFont="1" applyBorder="1" applyAlignment="1">
      <alignment horizontal="center"/>
    </xf>
    <xf numFmtId="44" fontId="0" fillId="0" borderId="0" xfId="0" applyNumberFormat="1"/>
    <xf numFmtId="44" fontId="0" fillId="0" borderId="8" xfId="0" applyNumberFormat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/>
    <xf numFmtId="44" fontId="0" fillId="2" borderId="1" xfId="1" applyFont="1" applyFill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2" max="100" page="10" val="51"/>
</file>

<file path=xl/ctrlProps/ctrlProp2.xml><?xml version="1.0" encoding="utf-8"?>
<formControlPr xmlns="http://schemas.microsoft.com/office/spreadsheetml/2009/9/main" objectType="Drop" dropStyle="combo" dx="22" fmlaLink="$L$13" fmlaRange="$B$2:$B$5" sel="2" val="0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Radio" firstButton="1" fmlaLink="$L$16" lockText="1"/>
</file>

<file path=xl/ctrlProps/ctrlProp5.xml><?xml version="1.0" encoding="utf-8"?>
<formControlPr xmlns="http://schemas.microsoft.com/office/spreadsheetml/2009/9/main" objectType="Radio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Radio" checked="Checked" lockText="1"/>
</file>

<file path=xl/ctrlProps/ctrlProp8.xml><?xml version="1.0" encoding="utf-8"?>
<formControlPr xmlns="http://schemas.microsoft.com/office/spreadsheetml/2009/9/main" objectType="Scroll" dx="22" fmlaLink="$I$13" horiz="1" max="24" min="7" page="10" val="13"/>
</file>

<file path=xl/ctrlProps/ctrlProp9.xml><?xml version="1.0" encoding="utf-8"?>
<formControlPr xmlns="http://schemas.microsoft.com/office/spreadsheetml/2009/9/main" objectType="CheckBox" fmlaLink="$L$14" lockText="1"/>
</file>

<file path=xl/ctrlProps/ctrlProp10.xml><?xml version="1.0" encoding="utf-8"?>
<formControlPr xmlns="http://schemas.microsoft.com/office/spreadsheetml/2009/9/main" objectType="CheckBox" fmlaLink="$L$15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</xdr:row>
          <xdr:rowOff>19050</xdr:rowOff>
        </xdr:from>
        <xdr:to>
          <xdr:col>11</xdr:col>
          <xdr:colOff>0</xdr:colOff>
          <xdr:row>37</xdr:row>
          <xdr:rowOff>28575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101F68D-1010-4081-B90F-4D4AEEDA0E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0</xdr:row>
          <xdr:rowOff>0</xdr:rowOff>
        </xdr:from>
        <xdr:to>
          <xdr:col>7</xdr:col>
          <xdr:colOff>611605</xdr:colOff>
          <xdr:row>1</xdr:row>
          <xdr:rowOff>9525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179E604-EAF9-434C-A724-1D9591BEC9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539917</xdr:colOff>
          <xdr:row>3</xdr:row>
          <xdr:rowOff>145882</xdr:rowOff>
        </xdr:from>
        <xdr:to>
          <xdr:col>9</xdr:col>
          <xdr:colOff>225592</xdr:colOff>
          <xdr:row>21</xdr:row>
          <xdr:rowOff>25065</xdr:rowOff>
        </xdr:to>
        <xdr:sp macro="" textlink="">
          <xdr:nvSpPr>
            <xdr:cNvPr id="2050" name="Group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14A14910-54DA-4977-8816-679E19C30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45720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Pagamento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152400</xdr:rowOff>
        </xdr:from>
        <xdr:to>
          <xdr:col>5</xdr:col>
          <xdr:colOff>466725</xdr:colOff>
          <xdr:row>6</xdr:row>
          <xdr:rowOff>171450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C80D670C-254F-48F7-B98C-04B55951B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5720" rIns="0" bIns="45720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À vista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600075</xdr:colOff>
          <xdr:row>7</xdr:row>
          <xdr:rowOff>0</xdr:rowOff>
        </xdr:from>
        <xdr:to>
          <xdr:col>5</xdr:col>
          <xdr:colOff>457200</xdr:colOff>
          <xdr:row>8</xdr:row>
          <xdr:rowOff>28575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360820C4-4FBE-431A-BA0E-94DCF4816A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5720" rIns="0" bIns="45720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 vezes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605589</xdr:colOff>
          <xdr:row>7</xdr:row>
          <xdr:rowOff>185486</xdr:rowOff>
        </xdr:from>
        <xdr:to>
          <xdr:col>5</xdr:col>
          <xdr:colOff>462714</xdr:colOff>
          <xdr:row>9</xdr:row>
          <xdr:rowOff>23561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13C99DAC-18C1-4DAC-B3F9-A994DA92DD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5720" rIns="0" bIns="45720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 vezes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605089</xdr:colOff>
          <xdr:row>8</xdr:row>
          <xdr:rowOff>185487</xdr:rowOff>
        </xdr:from>
        <xdr:to>
          <xdr:col>5</xdr:col>
          <xdr:colOff>462214</xdr:colOff>
          <xdr:row>10</xdr:row>
          <xdr:rowOff>23562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839C95E8-AC05-4C87-BC47-DCA7029A10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5720" rIns="0" bIns="45720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Acima de 6 vezes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5014</xdr:colOff>
          <xdr:row>12</xdr:row>
          <xdr:rowOff>19051</xdr:rowOff>
        </xdr:from>
        <xdr:to>
          <xdr:col>7</xdr:col>
          <xdr:colOff>591553</xdr:colOff>
          <xdr:row>13</xdr:row>
          <xdr:rowOff>165435</xdr:rowOff>
        </xdr:to>
        <xdr:sp macro="" textlink="">
          <xdr:nvSpPr>
            <xdr:cNvPr id="2056" name="Scroll Ba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E63FF444-82BF-452B-8AAB-11A50EEB9B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580523</xdr:colOff>
          <xdr:row>14</xdr:row>
          <xdr:rowOff>160922</xdr:rowOff>
        </xdr:from>
        <xdr:to>
          <xdr:col>6</xdr:col>
          <xdr:colOff>40105</xdr:colOff>
          <xdr:row>16</xdr:row>
          <xdr:rowOff>30079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B1849D6F-DD5B-4882-B049-C06D1911B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5720" rIns="0" bIns="45720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Pagamento por boleto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586038</xdr:colOff>
          <xdr:row>14</xdr:row>
          <xdr:rowOff>159921</xdr:rowOff>
        </xdr:from>
        <xdr:to>
          <xdr:col>9</xdr:col>
          <xdr:colOff>185988</xdr:colOff>
          <xdr:row>16</xdr:row>
          <xdr:rowOff>26571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CFFCEB69-BBD2-4052-8D5E-A026E035BA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5720" rIns="0" bIns="45720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Retirar na local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ctrlProp" Target="../ctrlProps/ctrlProp2.xml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11" Type="http://schemas.openxmlformats.org/officeDocument/2006/relationships/ctrlProp" Target="../ctrlProps/ctrlProp10.xml"/><Relationship Id="rId5" Type="http://schemas.openxmlformats.org/officeDocument/2006/relationships/ctrlProp" Target="../ctrlProps/ctrlProp4.xml"/><Relationship Id="rId10" Type="http://schemas.openxmlformats.org/officeDocument/2006/relationships/ctrlProp" Target="../ctrlProps/ctrlProp9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83AF-8305-4EBD-9795-6BB4A1B423B5}">
  <dimension ref="A1"/>
  <sheetViews>
    <sheetView topLeftCell="A19" workbookViewId="0">
      <selection activeCell="M8" sqref="M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defaultSize="0" autoPict="0">
                <anchor moveWithCells="1">
                  <from>
                    <xdr:col>10</xdr:col>
                    <xdr:colOff>9525</xdr:colOff>
                    <xdr:row>1</xdr:row>
                    <xdr:rowOff>19050</xdr:rowOff>
                  </from>
                  <to>
                    <xdr:col>11</xdr:col>
                    <xdr:colOff>0</xdr:colOff>
                    <xdr:row>37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61ED-C93B-4AC3-B6C2-6BF5D21CD375}">
  <dimension ref="A1:L17"/>
  <sheetViews>
    <sheetView tabSelected="1" zoomScale="190" zoomScaleNormal="190" workbookViewId="0">
      <selection activeCell="I11" sqref="I11"/>
    </sheetView>
  </sheetViews>
  <sheetFormatPr defaultRowHeight="15" x14ac:dyDescent="0.25"/>
  <cols>
    <col min="3" max="3" width="10.7109375" bestFit="1" customWidth="1"/>
    <col min="11" max="11" width="21.5703125" style="5" bestFit="1" customWidth="1"/>
    <col min="12" max="12" width="12.42578125" bestFit="1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E1" s="11" t="s">
        <v>7</v>
      </c>
    </row>
    <row r="2" spans="1:12" ht="15.75" thickBot="1" x14ac:dyDescent="0.3">
      <c r="A2" s="3">
        <v>1</v>
      </c>
      <c r="B2" s="3" t="s">
        <v>6</v>
      </c>
      <c r="C2" s="4">
        <v>6000</v>
      </c>
    </row>
    <row r="3" spans="1:12" ht="15.75" thickBot="1" x14ac:dyDescent="0.3">
      <c r="A3" s="3">
        <v>2</v>
      </c>
      <c r="B3" s="3" t="s">
        <v>3</v>
      </c>
      <c r="C3" s="4">
        <v>1500</v>
      </c>
      <c r="E3" s="10" t="s">
        <v>2</v>
      </c>
      <c r="F3" s="9">
        <f>VLOOKUP(L13,A1:C5,3,FALSE)</f>
        <v>1500</v>
      </c>
      <c r="G3" s="7"/>
      <c r="H3" s="8"/>
    </row>
    <row r="4" spans="1:12" x14ac:dyDescent="0.25">
      <c r="A4" s="3">
        <v>3</v>
      </c>
      <c r="B4" s="3" t="s">
        <v>4</v>
      </c>
      <c r="C4" s="4">
        <v>7500</v>
      </c>
    </row>
    <row r="5" spans="1:12" x14ac:dyDescent="0.25">
      <c r="A5" s="3">
        <v>4</v>
      </c>
      <c r="B5" s="3" t="s">
        <v>5</v>
      </c>
      <c r="C5" s="4">
        <v>3500</v>
      </c>
    </row>
    <row r="7" spans="1:12" x14ac:dyDescent="0.25">
      <c r="A7">
        <v>4</v>
      </c>
      <c r="G7" s="28" t="str">
        <f>IF($L$16=1,$F$3-($F$3*L17),"")</f>
        <v/>
      </c>
      <c r="H7" s="28"/>
    </row>
    <row r="8" spans="1:12" x14ac:dyDescent="0.25">
      <c r="G8" s="28" t="str">
        <f>IF($L$16=2,PMT(2%,3,-$F$3),"")</f>
        <v/>
      </c>
      <c r="H8" s="28"/>
    </row>
    <row r="9" spans="1:12" x14ac:dyDescent="0.25">
      <c r="G9" s="28" t="str">
        <f>IF($L$16=3,PMT(5%,6,-$F$3),"")</f>
        <v/>
      </c>
      <c r="H9" s="28"/>
    </row>
    <row r="10" spans="1:12" x14ac:dyDescent="0.25">
      <c r="G10" s="28">
        <f>IF($L$16=4,PMT(8%,I13,-$F$3),"")</f>
        <v>189.78270779483358</v>
      </c>
      <c r="H10" s="28"/>
    </row>
    <row r="13" spans="1:12" x14ac:dyDescent="0.25">
      <c r="I13" s="25">
        <v>13</v>
      </c>
      <c r="K13" s="26" t="s">
        <v>22</v>
      </c>
      <c r="L13" s="1">
        <v>2</v>
      </c>
    </row>
    <row r="14" spans="1:12" x14ac:dyDescent="0.25">
      <c r="I14" s="25"/>
      <c r="K14" s="26" t="s">
        <v>24</v>
      </c>
      <c r="L14" s="1" t="b">
        <v>0</v>
      </c>
    </row>
    <row r="15" spans="1:12" x14ac:dyDescent="0.25">
      <c r="K15" s="26" t="s">
        <v>23</v>
      </c>
      <c r="L15" s="1" t="b">
        <v>0</v>
      </c>
    </row>
    <row r="16" spans="1:12" x14ac:dyDescent="0.25">
      <c r="E16" s="6"/>
      <c r="F16" s="6"/>
      <c r="H16" s="6"/>
      <c r="I16" s="6"/>
      <c r="K16" s="26" t="s">
        <v>25</v>
      </c>
      <c r="L16" s="1">
        <v>4</v>
      </c>
    </row>
    <row r="17" spans="11:12" x14ac:dyDescent="0.25">
      <c r="K17" s="26" t="s">
        <v>26</v>
      </c>
      <c r="L17" s="27">
        <f>IF(OR(L14=TRUE,L15=TRUE),5%,0)</f>
        <v>0</v>
      </c>
    </row>
  </sheetData>
  <mergeCells count="8">
    <mergeCell ref="F3:H3"/>
    <mergeCell ref="G7:H7"/>
    <mergeCell ref="G8:H8"/>
    <mergeCell ref="G9:H9"/>
    <mergeCell ref="G10:H10"/>
    <mergeCell ref="E16:F16"/>
    <mergeCell ref="H16:I16"/>
    <mergeCell ref="I13:I14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5</xdr:col>
                    <xdr:colOff>9525</xdr:colOff>
                    <xdr:row>0</xdr:row>
                    <xdr:rowOff>0</xdr:rowOff>
                  </from>
                  <to>
                    <xdr:col>8</xdr:col>
                    <xdr:colOff>0</xdr:colOff>
                    <xdr:row>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Group Box 2">
              <controlPr defaultSize="0" autoFill="0" autoPict="0">
                <anchor moveWithCells="1">
                  <from>
                    <xdr:col>3</xdr:col>
                    <xdr:colOff>542925</xdr:colOff>
                    <xdr:row>3</xdr:row>
                    <xdr:rowOff>142875</xdr:rowOff>
                  </from>
                  <to>
                    <xdr:col>9</xdr:col>
                    <xdr:colOff>228600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152400</xdr:rowOff>
                  </from>
                  <to>
                    <xdr:col>5</xdr:col>
                    <xdr:colOff>466725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Fill="0" autoLine="0" autoPict="0">
                <anchor moveWithCells="1">
                  <from>
                    <xdr:col>3</xdr:col>
                    <xdr:colOff>600075</xdr:colOff>
                    <xdr:row>7</xdr:row>
                    <xdr:rowOff>0</xdr:rowOff>
                  </from>
                  <to>
                    <xdr:col>5</xdr:col>
                    <xdr:colOff>457200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Option Button 5">
              <controlPr defaultSize="0" autoFill="0" autoLine="0" autoPict="0">
                <anchor moveWithCells="1">
                  <from>
                    <xdr:col>3</xdr:col>
                    <xdr:colOff>609600</xdr:colOff>
                    <xdr:row>7</xdr:row>
                    <xdr:rowOff>180975</xdr:rowOff>
                  </from>
                  <to>
                    <xdr:col>5</xdr:col>
                    <xdr:colOff>466725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Option Button 6">
              <controlPr defaultSize="0" autoFill="0" autoLine="0" autoPict="0">
                <anchor moveWithCells="1">
                  <from>
                    <xdr:col>3</xdr:col>
                    <xdr:colOff>609600</xdr:colOff>
                    <xdr:row>8</xdr:row>
                    <xdr:rowOff>180975</xdr:rowOff>
                  </from>
                  <to>
                    <xdr:col>5</xdr:col>
                    <xdr:colOff>466725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Scroll Bar 8">
              <controlPr defaultSize="0" autoPict="0">
                <anchor moveWithCells="1">
                  <from>
                    <xdr:col>4</xdr:col>
                    <xdr:colOff>9525</xdr:colOff>
                    <xdr:row>12</xdr:row>
                    <xdr:rowOff>19050</xdr:rowOff>
                  </from>
                  <to>
                    <xdr:col>7</xdr:col>
                    <xdr:colOff>590550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3</xdr:col>
                    <xdr:colOff>581025</xdr:colOff>
                    <xdr:row>14</xdr:row>
                    <xdr:rowOff>161925</xdr:rowOff>
                  </from>
                  <to>
                    <xdr:col>6</xdr:col>
                    <xdr:colOff>38100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6</xdr:col>
                    <xdr:colOff>590550</xdr:colOff>
                    <xdr:row>14</xdr:row>
                    <xdr:rowOff>161925</xdr:rowOff>
                  </from>
                  <to>
                    <xdr:col>9</xdr:col>
                    <xdr:colOff>190500</xdr:colOff>
                    <xdr:row>16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55B2-C5EC-44BD-910C-865B12B6B70B}">
  <dimension ref="B1:P194"/>
  <sheetViews>
    <sheetView topLeftCell="D1" zoomScale="205" zoomScaleNormal="205" workbookViewId="0">
      <selection activeCell="G11" sqref="G11"/>
    </sheetView>
  </sheetViews>
  <sheetFormatPr defaultRowHeight="15" x14ac:dyDescent="0.25"/>
  <cols>
    <col min="2" max="2" width="10.85546875" bestFit="1" customWidth="1"/>
    <col min="3" max="3" width="15.85546875" bestFit="1" customWidth="1"/>
    <col min="4" max="4" width="15.42578125" bestFit="1" customWidth="1"/>
    <col min="6" max="6" width="12.140625" bestFit="1" customWidth="1"/>
    <col min="7" max="7" width="12.28515625" bestFit="1" customWidth="1"/>
    <col min="8" max="8" width="15.42578125" bestFit="1" customWidth="1"/>
    <col min="11" max="11" width="13.28515625" bestFit="1" customWidth="1"/>
    <col min="12" max="12" width="15.42578125" bestFit="1" customWidth="1"/>
    <col min="15" max="15" width="12.28515625" bestFit="1" customWidth="1"/>
    <col min="16" max="16" width="15.42578125" bestFit="1" customWidth="1"/>
  </cols>
  <sheetData>
    <row r="1" spans="2:16" ht="15.75" thickBot="1" x14ac:dyDescent="0.3"/>
    <row r="2" spans="2:16" x14ac:dyDescent="0.25">
      <c r="B2" s="17" t="s">
        <v>8</v>
      </c>
      <c r="C2" s="18"/>
      <c r="D2" s="19"/>
      <c r="F2" s="17" t="s">
        <v>8</v>
      </c>
      <c r="G2" s="18"/>
      <c r="H2" s="19"/>
      <c r="J2" s="17" t="s">
        <v>8</v>
      </c>
      <c r="K2" s="18"/>
      <c r="L2" s="19"/>
      <c r="N2" s="17" t="s">
        <v>8</v>
      </c>
      <c r="O2" s="18"/>
      <c r="P2" s="19"/>
    </row>
    <row r="3" spans="2:16" x14ac:dyDescent="0.25">
      <c r="B3" s="20" t="s">
        <v>9</v>
      </c>
      <c r="C3" s="3">
        <v>3</v>
      </c>
      <c r="D3" s="13" t="s">
        <v>15</v>
      </c>
      <c r="F3" s="20" t="s">
        <v>9</v>
      </c>
      <c r="G3" s="3">
        <v>12</v>
      </c>
      <c r="H3" s="13" t="s">
        <v>15</v>
      </c>
      <c r="J3" s="20" t="s">
        <v>9</v>
      </c>
      <c r="K3" s="3">
        <v>6</v>
      </c>
      <c r="L3" s="13" t="s">
        <v>15</v>
      </c>
      <c r="N3" s="20" t="s">
        <v>9</v>
      </c>
      <c r="O3" s="3">
        <v>6</v>
      </c>
      <c r="P3" s="13" t="s">
        <v>15</v>
      </c>
    </row>
    <row r="4" spans="2:16" x14ac:dyDescent="0.25">
      <c r="B4" s="20" t="s">
        <v>10</v>
      </c>
      <c r="C4" s="22">
        <v>2.5000000000000001E-2</v>
      </c>
      <c r="D4" s="13" t="s">
        <v>16</v>
      </c>
      <c r="F4" s="20" t="s">
        <v>10</v>
      </c>
      <c r="G4" s="22">
        <v>0.05</v>
      </c>
      <c r="H4" s="13" t="s">
        <v>16</v>
      </c>
      <c r="J4" s="20" t="s">
        <v>10</v>
      </c>
      <c r="K4" s="22">
        <v>0.03</v>
      </c>
      <c r="L4" s="13" t="s">
        <v>16</v>
      </c>
      <c r="N4" s="20" t="s">
        <v>10</v>
      </c>
      <c r="O4" s="22">
        <v>1.7999999999999999E-2</v>
      </c>
      <c r="P4" s="13" t="s">
        <v>16</v>
      </c>
    </row>
    <row r="5" spans="2:16" x14ac:dyDescent="0.25">
      <c r="B5" s="20" t="s">
        <v>11</v>
      </c>
      <c r="C5" s="16"/>
      <c r="D5" s="13" t="s">
        <v>17</v>
      </c>
      <c r="F5" s="20" t="s">
        <v>11</v>
      </c>
      <c r="G5" s="16">
        <v>1074.53</v>
      </c>
      <c r="H5" s="13" t="s">
        <v>17</v>
      </c>
      <c r="J5" s="20" t="s">
        <v>11</v>
      </c>
      <c r="K5" s="16">
        <v>175</v>
      </c>
      <c r="L5" s="13" t="s">
        <v>17</v>
      </c>
      <c r="N5" s="20" t="s">
        <v>11</v>
      </c>
      <c r="O5" s="16">
        <v>175</v>
      </c>
      <c r="P5" s="13" t="s">
        <v>17</v>
      </c>
    </row>
    <row r="6" spans="2:16" x14ac:dyDescent="0.25">
      <c r="B6" s="20" t="s">
        <v>12</v>
      </c>
      <c r="C6" s="16">
        <v>2800</v>
      </c>
      <c r="D6" s="13" t="s">
        <v>18</v>
      </c>
      <c r="F6" s="20" t="s">
        <v>12</v>
      </c>
      <c r="G6" s="16">
        <v>1600</v>
      </c>
      <c r="H6" s="13" t="s">
        <v>18</v>
      </c>
      <c r="J6" s="20" t="s">
        <v>12</v>
      </c>
      <c r="K6" s="16">
        <v>2800</v>
      </c>
      <c r="L6" s="13" t="s">
        <v>18</v>
      </c>
      <c r="N6" s="20" t="s">
        <v>12</v>
      </c>
      <c r="O6" s="16">
        <v>1600</v>
      </c>
      <c r="P6" s="13" t="s">
        <v>18</v>
      </c>
    </row>
    <row r="7" spans="2:16" x14ac:dyDescent="0.25">
      <c r="B7" s="20" t="s">
        <v>13</v>
      </c>
      <c r="D7" s="13" t="s">
        <v>19</v>
      </c>
      <c r="F7" s="20" t="s">
        <v>13</v>
      </c>
      <c r="H7" s="13" t="s">
        <v>19</v>
      </c>
      <c r="J7" s="20" t="s">
        <v>13</v>
      </c>
      <c r="K7" s="23">
        <v>30000</v>
      </c>
      <c r="L7" s="13" t="s">
        <v>19</v>
      </c>
      <c r="N7" s="20" t="s">
        <v>13</v>
      </c>
      <c r="P7" s="13" t="s">
        <v>19</v>
      </c>
    </row>
    <row r="8" spans="2:16" x14ac:dyDescent="0.25">
      <c r="B8" s="20" t="s">
        <v>14</v>
      </c>
      <c r="C8" s="3">
        <v>1</v>
      </c>
      <c r="D8" s="13"/>
      <c r="F8" s="20" t="s">
        <v>14</v>
      </c>
      <c r="G8" s="3">
        <v>1</v>
      </c>
      <c r="H8" s="13"/>
      <c r="J8" s="20" t="s">
        <v>14</v>
      </c>
      <c r="K8" s="3">
        <v>1</v>
      </c>
      <c r="L8" s="13"/>
      <c r="N8" s="20" t="s">
        <v>14</v>
      </c>
      <c r="O8" s="3">
        <v>1</v>
      </c>
      <c r="P8" s="13"/>
    </row>
    <row r="9" spans="2:16" x14ac:dyDescent="0.25">
      <c r="B9" s="12"/>
      <c r="C9" s="1"/>
      <c r="D9" s="13"/>
      <c r="F9" s="12"/>
      <c r="G9" s="1"/>
      <c r="H9" s="13"/>
      <c r="J9" s="12"/>
      <c r="K9" s="1"/>
      <c r="L9" s="13"/>
      <c r="N9" s="12"/>
      <c r="O9" s="1"/>
      <c r="P9" s="13"/>
    </row>
    <row r="10" spans="2:16" ht="15.75" thickBot="1" x14ac:dyDescent="0.3">
      <c r="B10" s="21">
        <f>FV(C4,C3,,-C6)</f>
        <v>3015.2937499999998</v>
      </c>
      <c r="C10" s="14"/>
      <c r="D10" s="15"/>
      <c r="F10" s="24">
        <f>PV(G4,G3,-G5,,0)</f>
        <v>9523.8297809133401</v>
      </c>
      <c r="G10" s="14"/>
      <c r="H10" s="15"/>
      <c r="J10" s="21">
        <f>PV(K4,G312,,K6)</f>
        <v>-2800</v>
      </c>
      <c r="K10" s="14"/>
      <c r="L10" s="15"/>
      <c r="N10" s="21">
        <f>PMT(O4,O3,O6)</f>
        <v>-283.71637651567301</v>
      </c>
      <c r="O10" s="14"/>
      <c r="P10" s="15"/>
    </row>
    <row r="18" spans="2:2" x14ac:dyDescent="0.25">
      <c r="B18">
        <v>5</v>
      </c>
    </row>
    <row r="19" spans="2:2" x14ac:dyDescent="0.25">
      <c r="B19">
        <v>5</v>
      </c>
    </row>
    <row r="20" spans="2:2" x14ac:dyDescent="0.25">
      <c r="B20">
        <v>5</v>
      </c>
    </row>
    <row r="21" spans="2:2" x14ac:dyDescent="0.25">
      <c r="B21">
        <v>5</v>
      </c>
    </row>
    <row r="22" spans="2:2" x14ac:dyDescent="0.25">
      <c r="B22">
        <v>5</v>
      </c>
    </row>
    <row r="23" spans="2:2" x14ac:dyDescent="0.25">
      <c r="B23">
        <v>5</v>
      </c>
    </row>
    <row r="24" spans="2:2" x14ac:dyDescent="0.25">
      <c r="B24">
        <v>5</v>
      </c>
    </row>
    <row r="25" spans="2:2" x14ac:dyDescent="0.25">
      <c r="B25">
        <v>5</v>
      </c>
    </row>
    <row r="27" spans="2:2" x14ac:dyDescent="0.25">
      <c r="B27">
        <v>55</v>
      </c>
    </row>
    <row r="28" spans="2:2" x14ac:dyDescent="0.25">
      <c r="B28">
        <v>5</v>
      </c>
    </row>
    <row r="30" spans="2:2" x14ac:dyDescent="0.25">
      <c r="B30">
        <v>55</v>
      </c>
    </row>
    <row r="31" spans="2:2" x14ac:dyDescent="0.25">
      <c r="B31">
        <v>5</v>
      </c>
    </row>
    <row r="32" spans="2:2" x14ac:dyDescent="0.25">
      <c r="B32">
        <v>5</v>
      </c>
    </row>
    <row r="34" spans="2:2" x14ac:dyDescent="0.25">
      <c r="B34">
        <v>55</v>
      </c>
    </row>
    <row r="37" spans="2:2" x14ac:dyDescent="0.25">
      <c r="B37">
        <v>5</v>
      </c>
    </row>
    <row r="38" spans="2:2" x14ac:dyDescent="0.25">
      <c r="B38">
        <v>55</v>
      </c>
    </row>
    <row r="40" spans="2:2" x14ac:dyDescent="0.25">
      <c r="B40">
        <v>555</v>
      </c>
    </row>
    <row r="41" spans="2:2" x14ac:dyDescent="0.25">
      <c r="B41">
        <v>5</v>
      </c>
    </row>
    <row r="43" spans="2:2" x14ac:dyDescent="0.25">
      <c r="B43">
        <v>55</v>
      </c>
    </row>
    <row r="44" spans="2:2" x14ac:dyDescent="0.25">
      <c r="B44">
        <v>5</v>
      </c>
    </row>
    <row r="45" spans="2:2" x14ac:dyDescent="0.25">
      <c r="B45">
        <v>5</v>
      </c>
    </row>
    <row r="46" spans="2:2" x14ac:dyDescent="0.25">
      <c r="B46">
        <v>5</v>
      </c>
    </row>
    <row r="47" spans="2:2" x14ac:dyDescent="0.25">
      <c r="B47">
        <v>5</v>
      </c>
    </row>
    <row r="48" spans="2:2" x14ac:dyDescent="0.25">
      <c r="B48">
        <v>5</v>
      </c>
    </row>
    <row r="49" spans="2:2" x14ac:dyDescent="0.25">
      <c r="B49">
        <v>5</v>
      </c>
    </row>
    <row r="50" spans="2:2" x14ac:dyDescent="0.25">
      <c r="B50">
        <v>5</v>
      </c>
    </row>
    <row r="51" spans="2:2" x14ac:dyDescent="0.25">
      <c r="B51">
        <v>5</v>
      </c>
    </row>
    <row r="52" spans="2:2" x14ac:dyDescent="0.25">
      <c r="B52">
        <v>5</v>
      </c>
    </row>
    <row r="54" spans="2:2" x14ac:dyDescent="0.25">
      <c r="B54">
        <v>5</v>
      </c>
    </row>
    <row r="55" spans="2:2" x14ac:dyDescent="0.25">
      <c r="B55">
        <v>5</v>
      </c>
    </row>
    <row r="56" spans="2:2" x14ac:dyDescent="0.25">
      <c r="B56">
        <v>55</v>
      </c>
    </row>
    <row r="57" spans="2:2" x14ac:dyDescent="0.25">
      <c r="B57">
        <v>55</v>
      </c>
    </row>
    <row r="58" spans="2:2" x14ac:dyDescent="0.25">
      <c r="B58">
        <v>55</v>
      </c>
    </row>
    <row r="59" spans="2:2" x14ac:dyDescent="0.25">
      <c r="B59">
        <v>5</v>
      </c>
    </row>
    <row r="60" spans="2:2" x14ac:dyDescent="0.25">
      <c r="B60">
        <v>5</v>
      </c>
    </row>
    <row r="62" spans="2:2" x14ac:dyDescent="0.25">
      <c r="B62">
        <v>5</v>
      </c>
    </row>
    <row r="67" spans="2:2" x14ac:dyDescent="0.25">
      <c r="B67">
        <v>5</v>
      </c>
    </row>
    <row r="68" spans="2:2" x14ac:dyDescent="0.25">
      <c r="B68">
        <v>55</v>
      </c>
    </row>
    <row r="69" spans="2:2" x14ac:dyDescent="0.25">
      <c r="B69">
        <v>5</v>
      </c>
    </row>
    <row r="70" spans="2:2" x14ac:dyDescent="0.25">
      <c r="B70">
        <v>3</v>
      </c>
    </row>
    <row r="71" spans="2:2" x14ac:dyDescent="0.25">
      <c r="B71">
        <v>362</v>
      </c>
    </row>
    <row r="72" spans="2:2" x14ac:dyDescent="0.25">
      <c r="B72">
        <v>62</v>
      </c>
    </row>
    <row r="73" spans="2:2" x14ac:dyDescent="0.25">
      <c r="B73">
        <v>362</v>
      </c>
    </row>
    <row r="74" spans="2:2" x14ac:dyDescent="0.25">
      <c r="B74">
        <v>326</v>
      </c>
    </row>
    <row r="75" spans="2:2" x14ac:dyDescent="0.25">
      <c r="B75">
        <v>2603</v>
      </c>
    </row>
    <row r="76" spans="2:2" x14ac:dyDescent="0.25">
      <c r="B76">
        <v>362</v>
      </c>
    </row>
    <row r="77" spans="2:2" x14ac:dyDescent="0.25">
      <c r="B77">
        <v>26</v>
      </c>
    </row>
    <row r="78" spans="2:2" x14ac:dyDescent="0.25">
      <c r="B78">
        <v>2653</v>
      </c>
    </row>
    <row r="79" spans="2:2" x14ac:dyDescent="0.25">
      <c r="B79">
        <v>265</v>
      </c>
    </row>
    <row r="80" spans="2:2" x14ac:dyDescent="0.25">
      <c r="B80">
        <v>203.3</v>
      </c>
    </row>
    <row r="81" spans="2:2" x14ac:dyDescent="0.25">
      <c r="B81">
        <v>3</v>
      </c>
    </row>
    <row r="83" spans="2:2" x14ac:dyDescent="0.25">
      <c r="B83">
        <v>25</v>
      </c>
    </row>
    <row r="84" spans="2:2" x14ac:dyDescent="0.25">
      <c r="B84">
        <v>6</v>
      </c>
    </row>
    <row r="87" spans="2:2" x14ac:dyDescent="0.25">
      <c r="B87">
        <v>6</v>
      </c>
    </row>
    <row r="90" spans="2:2" x14ac:dyDescent="0.25">
      <c r="B90">
        <v>32</v>
      </c>
    </row>
    <row r="91" spans="2:2" x14ac:dyDescent="0.25">
      <c r="B91">
        <v>2</v>
      </c>
    </row>
    <row r="93" spans="2:2" x14ac:dyDescent="0.25">
      <c r="B93">
        <v>326</v>
      </c>
    </row>
    <row r="94" spans="2:2" x14ac:dyDescent="0.25">
      <c r="B94">
        <v>33226</v>
      </c>
    </row>
    <row r="95" spans="2:2" x14ac:dyDescent="0.25">
      <c r="B95">
        <v>63260</v>
      </c>
    </row>
    <row r="96" spans="2:2" x14ac:dyDescent="0.25">
      <c r="B96" t="s">
        <v>20</v>
      </c>
    </row>
    <row r="97" spans="2:2" x14ac:dyDescent="0.25">
      <c r="B97">
        <v>2</v>
      </c>
    </row>
    <row r="98" spans="2:2" x14ac:dyDescent="0.25">
      <c r="B98">
        <v>62</v>
      </c>
    </row>
    <row r="99" spans="2:2" x14ac:dyDescent="0.25">
      <c r="B99">
        <v>62</v>
      </c>
    </row>
    <row r="100" spans="2:2" x14ac:dyDescent="0.25">
      <c r="B100">
        <v>3662</v>
      </c>
    </row>
    <row r="101" spans="2:2" x14ac:dyDescent="0.25">
      <c r="B101">
        <v>362</v>
      </c>
    </row>
    <row r="102" spans="2:2" x14ac:dyDescent="0.25">
      <c r="B102">
        <v>3326</v>
      </c>
    </row>
    <row r="103" spans="2:2" x14ac:dyDescent="0.25">
      <c r="B103">
        <v>326</v>
      </c>
    </row>
    <row r="104" spans="2:2" x14ac:dyDescent="0.25">
      <c r="B104">
        <v>2</v>
      </c>
    </row>
    <row r="105" spans="2:2" x14ac:dyDescent="0.25">
      <c r="B105">
        <v>3362</v>
      </c>
    </row>
    <row r="106" spans="2:2" x14ac:dyDescent="0.25">
      <c r="B106">
        <v>62</v>
      </c>
    </row>
    <row r="107" spans="2:2" x14ac:dyDescent="0.25">
      <c r="B107">
        <v>30</v>
      </c>
    </row>
    <row r="109" spans="2:2" x14ac:dyDescent="0.25">
      <c r="B109">
        <v>332230</v>
      </c>
    </row>
    <row r="111" spans="2:2" x14ac:dyDescent="0.25">
      <c r="B111">
        <v>3.32E-2</v>
      </c>
    </row>
    <row r="112" spans="2:2" x14ac:dyDescent="0.25">
      <c r="B112">
        <v>3</v>
      </c>
    </row>
    <row r="113" spans="2:2" x14ac:dyDescent="0.25">
      <c r="B113">
        <v>302</v>
      </c>
    </row>
    <row r="114" spans="2:2" x14ac:dyDescent="0.25">
      <c r="B114">
        <v>2.0299999999999998</v>
      </c>
    </row>
    <row r="115" spans="2:2" x14ac:dyDescent="0.25">
      <c r="B115">
        <v>0.03</v>
      </c>
    </row>
    <row r="116" spans="2:2" x14ac:dyDescent="0.25">
      <c r="B116">
        <v>3</v>
      </c>
    </row>
    <row r="117" spans="2:2" x14ac:dyDescent="0.25">
      <c r="B117" t="s">
        <v>21</v>
      </c>
    </row>
    <row r="118" spans="2:2" x14ac:dyDescent="0.25">
      <c r="B118">
        <v>3032</v>
      </c>
    </row>
    <row r="119" spans="2:2" x14ac:dyDescent="0.25">
      <c r="B119">
        <v>3032</v>
      </c>
    </row>
    <row r="120" spans="2:2" x14ac:dyDescent="0.25">
      <c r="B120">
        <v>3</v>
      </c>
    </row>
    <row r="121" spans="2:2" x14ac:dyDescent="0.25">
      <c r="B121">
        <v>2</v>
      </c>
    </row>
    <row r="122" spans="2:2" x14ac:dyDescent="0.25">
      <c r="B122">
        <v>223323302</v>
      </c>
    </row>
    <row r="124" spans="2:2" x14ac:dyDescent="0.25">
      <c r="B124">
        <v>3</v>
      </c>
    </row>
    <row r="125" spans="2:2" x14ac:dyDescent="0.25">
      <c r="B125">
        <v>320</v>
      </c>
    </row>
    <row r="126" spans="2:2" x14ac:dyDescent="0.25">
      <c r="B126">
        <v>236</v>
      </c>
    </row>
    <row r="127" spans="2:2" x14ac:dyDescent="0.25">
      <c r="B127">
        <v>236</v>
      </c>
    </row>
    <row r="128" spans="2:2" x14ac:dyDescent="0.25">
      <c r="B128">
        <v>0</v>
      </c>
    </row>
    <row r="129" spans="2:2" x14ac:dyDescent="0.25">
      <c r="B129">
        <v>236</v>
      </c>
    </row>
    <row r="130" spans="2:2" x14ac:dyDescent="0.25">
      <c r="B130">
        <v>36</v>
      </c>
    </row>
    <row r="131" spans="2:2" x14ac:dyDescent="0.25">
      <c r="B131">
        <v>32</v>
      </c>
    </row>
    <row r="132" spans="2:2" x14ac:dyDescent="0.25">
      <c r="B132">
        <v>2</v>
      </c>
    </row>
    <row r="133" spans="2:2" x14ac:dyDescent="0.25">
      <c r="B133">
        <v>326</v>
      </c>
    </row>
    <row r="134" spans="2:2" x14ac:dyDescent="0.25">
      <c r="B134">
        <v>26</v>
      </c>
    </row>
    <row r="135" spans="2:2" x14ac:dyDescent="0.25">
      <c r="B135">
        <v>236</v>
      </c>
    </row>
    <row r="140" spans="2:2" x14ac:dyDescent="0.25">
      <c r="B140">
        <v>26</v>
      </c>
    </row>
    <row r="141" spans="2:2" x14ac:dyDescent="0.25">
      <c r="B141">
        <v>32</v>
      </c>
    </row>
    <row r="142" spans="2:2" x14ac:dyDescent="0.25">
      <c r="B142">
        <v>6</v>
      </c>
    </row>
    <row r="143" spans="2:2" x14ac:dyDescent="0.25">
      <c r="B143">
        <v>3</v>
      </c>
    </row>
    <row r="144" spans="2:2" x14ac:dyDescent="0.25">
      <c r="B144">
        <v>2</v>
      </c>
    </row>
    <row r="145" spans="2:2" x14ac:dyDescent="0.25">
      <c r="B145">
        <v>326</v>
      </c>
    </row>
    <row r="146" spans="2:2" x14ac:dyDescent="0.25">
      <c r="B146">
        <v>26</v>
      </c>
    </row>
    <row r="147" spans="2:2" x14ac:dyDescent="0.25">
      <c r="B147">
        <v>6</v>
      </c>
    </row>
    <row r="148" spans="2:2" x14ac:dyDescent="0.25">
      <c r="B148">
        <v>3662</v>
      </c>
    </row>
    <row r="149" spans="2:2" x14ac:dyDescent="0.25">
      <c r="B149">
        <v>326</v>
      </c>
    </row>
    <row r="150" spans="2:2" x14ac:dyDescent="0.25">
      <c r="B150">
        <v>2626351</v>
      </c>
    </row>
    <row r="151" spans="2:2" x14ac:dyDescent="0.25">
      <c r="B151">
        <v>47</v>
      </c>
    </row>
    <row r="152" spans="2:2" x14ac:dyDescent="0.25">
      <c r="B152">
        <v>5</v>
      </c>
    </row>
    <row r="153" spans="2:2" x14ac:dyDescent="0.25">
      <c r="B153">
        <v>4</v>
      </c>
    </row>
    <row r="155" spans="2:2" x14ac:dyDescent="0.25">
      <c r="B155">
        <v>47</v>
      </c>
    </row>
    <row r="157" spans="2:2" x14ac:dyDescent="0.25">
      <c r="B157">
        <v>6</v>
      </c>
    </row>
    <row r="158" spans="2:2" x14ac:dyDescent="0.25">
      <c r="B158">
        <v>48</v>
      </c>
    </row>
    <row r="159" spans="2:2" x14ac:dyDescent="0.25">
      <c r="B159">
        <v>6</v>
      </c>
    </row>
    <row r="160" spans="2:2" x14ac:dyDescent="0.25">
      <c r="B160">
        <v>4</v>
      </c>
    </row>
    <row r="161" spans="2:2" x14ac:dyDescent="0.25">
      <c r="B161">
        <v>8</v>
      </c>
    </row>
    <row r="162" spans="2:2" x14ac:dyDescent="0.25">
      <c r="B162">
        <v>5</v>
      </c>
    </row>
    <row r="163" spans="2:2" x14ac:dyDescent="0.25">
      <c r="B163">
        <v>6</v>
      </c>
    </row>
    <row r="164" spans="2:2" x14ac:dyDescent="0.25">
      <c r="B164">
        <v>48</v>
      </c>
    </row>
    <row r="165" spans="2:2" x14ac:dyDescent="0.25">
      <c r="B165">
        <v>6</v>
      </c>
    </row>
    <row r="167" spans="2:2" x14ac:dyDescent="0.25">
      <c r="B167">
        <v>48</v>
      </c>
    </row>
    <row r="168" spans="2:2" x14ac:dyDescent="0.25">
      <c r="B168">
        <v>5</v>
      </c>
    </row>
    <row r="169" spans="2:2" x14ac:dyDescent="0.25">
      <c r="B169">
        <v>6</v>
      </c>
    </row>
    <row r="170" spans="2:2" x14ac:dyDescent="0.25">
      <c r="B170">
        <v>4785</v>
      </c>
    </row>
    <row r="172" spans="2:2" x14ac:dyDescent="0.25">
      <c r="B172">
        <v>6</v>
      </c>
    </row>
    <row r="173" spans="2:2" x14ac:dyDescent="0.25">
      <c r="B173">
        <v>47</v>
      </c>
    </row>
    <row r="174" spans="2:2" x14ac:dyDescent="0.25">
      <c r="B174">
        <v>9</v>
      </c>
    </row>
    <row r="175" spans="2:2" x14ac:dyDescent="0.25">
      <c r="B175">
        <v>849</v>
      </c>
    </row>
    <row r="176" spans="2:2" x14ac:dyDescent="0.25">
      <c r="B176">
        <v>6</v>
      </c>
    </row>
    <row r="177" spans="2:2" x14ac:dyDescent="0.25">
      <c r="B177">
        <v>489</v>
      </c>
    </row>
    <row r="179" spans="2:2" x14ac:dyDescent="0.25">
      <c r="B179">
        <v>48</v>
      </c>
    </row>
    <row r="181" spans="2:2" x14ac:dyDescent="0.25">
      <c r="B181">
        <v>9</v>
      </c>
    </row>
    <row r="182" spans="2:2" x14ac:dyDescent="0.25">
      <c r="B182">
        <v>4</v>
      </c>
    </row>
    <row r="183" spans="2:2" x14ac:dyDescent="0.25">
      <c r="B183">
        <v>94</v>
      </c>
    </row>
    <row r="185" spans="2:2" x14ac:dyDescent="0.25">
      <c r="B185">
        <v>948</v>
      </c>
    </row>
    <row r="189" spans="2:2" x14ac:dyDescent="0.25">
      <c r="B189">
        <v>48</v>
      </c>
    </row>
    <row r="191" spans="2:2" x14ac:dyDescent="0.25">
      <c r="B191">
        <v>4</v>
      </c>
    </row>
    <row r="192" spans="2:2" x14ac:dyDescent="0.25">
      <c r="B192">
        <v>94</v>
      </c>
    </row>
    <row r="194" spans="2:2" x14ac:dyDescent="0.25">
      <c r="B194">
        <v>4</v>
      </c>
    </row>
  </sheetData>
  <mergeCells count="4">
    <mergeCell ref="B2:D2"/>
    <mergeCell ref="F2:H2"/>
    <mergeCell ref="J2:L2"/>
    <mergeCell ref="N2:P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2023-03-20T13:46:46Z</dcterms:created>
  <dcterms:modified xsi:type="dcterms:W3CDTF">2023-03-20T18:41:43Z</dcterms:modified>
</cp:coreProperties>
</file>