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Tuan12\"/>
    </mc:Choice>
  </mc:AlternateContent>
  <xr:revisionPtr revIDLastSave="0" documentId="13_ncr:1_{E6EDCE6B-722B-49EF-B7B9-359984A135FA}" xr6:coauthVersionLast="47" xr6:coauthVersionMax="47" xr10:uidLastSave="{00000000-0000-0000-0000-000000000000}"/>
  <bookViews>
    <workbookView xWindow="-108" yWindow="-108" windowWidth="23256" windowHeight="13176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I30" i="1"/>
  <c r="I45" i="1"/>
  <c r="J45" i="1" s="1"/>
  <c r="K45" i="1" s="1"/>
  <c r="G45" i="1"/>
  <c r="H30" i="1"/>
  <c r="F45" i="1"/>
  <c r="G30" i="1"/>
  <c r="J30" i="1"/>
  <c r="K30" i="1" s="1"/>
  <c r="L30" i="1" s="1"/>
  <c r="I31" i="1"/>
  <c r="J31" i="1" s="1"/>
  <c r="K31" i="1" s="1"/>
  <c r="L31" i="1" s="1"/>
  <c r="I32" i="1"/>
  <c r="J32" i="1" s="1"/>
  <c r="K32" i="1" s="1"/>
  <c r="L32" i="1" s="1"/>
  <c r="G31" i="1"/>
  <c r="H31" i="1" s="1"/>
  <c r="N31" i="1" s="1"/>
  <c r="G32" i="1"/>
  <c r="H32" i="1" s="1"/>
  <c r="O32" i="1" s="1"/>
  <c r="G33" i="1"/>
  <c r="H33" i="1" s="1"/>
  <c r="O33" i="1" s="1"/>
  <c r="I33" i="1"/>
  <c r="J33" i="1" s="1"/>
  <c r="K33" i="1" s="1"/>
  <c r="L33" i="1" s="1"/>
  <c r="G34" i="1"/>
  <c r="H34" i="1" s="1"/>
  <c r="O34" i="1" s="1"/>
  <c r="I34" i="1"/>
  <c r="J34" i="1" s="1"/>
  <c r="K34" i="1" s="1"/>
  <c r="L34" i="1" s="1"/>
  <c r="G35" i="1"/>
  <c r="H35" i="1" s="1"/>
  <c r="O35" i="1" s="1"/>
  <c r="I35" i="1"/>
  <c r="J35" i="1" s="1"/>
  <c r="K35" i="1" s="1"/>
  <c r="L35" i="1" s="1"/>
  <c r="G36" i="1"/>
  <c r="H36" i="1" s="1"/>
  <c r="O36" i="1" s="1"/>
  <c r="I36" i="1"/>
  <c r="J36" i="1" s="1"/>
  <c r="K36" i="1" s="1"/>
  <c r="L36" i="1" s="1"/>
  <c r="G37" i="1"/>
  <c r="H37" i="1" s="1"/>
  <c r="O37" i="1" s="1"/>
  <c r="I37" i="1"/>
  <c r="J37" i="1" s="1"/>
  <c r="K37" i="1" s="1"/>
  <c r="L37" i="1" s="1"/>
  <c r="G38" i="1"/>
  <c r="H38" i="1" s="1"/>
  <c r="O38" i="1" s="1"/>
  <c r="I38" i="1"/>
  <c r="J38" i="1"/>
  <c r="K38" i="1" s="1"/>
  <c r="L38" i="1" s="1"/>
  <c r="G39" i="1"/>
  <c r="H39" i="1" s="1"/>
  <c r="O39" i="1" s="1"/>
  <c r="I39" i="1"/>
  <c r="J39" i="1" s="1"/>
  <c r="K39" i="1" s="1"/>
  <c r="L39" i="1" s="1"/>
  <c r="P37" i="1" l="1"/>
  <c r="Q37" i="1" s="1"/>
  <c r="P35" i="1"/>
  <c r="Q35" i="1" s="1"/>
  <c r="P34" i="1"/>
  <c r="Q34" i="1" s="1"/>
  <c r="P38" i="1"/>
  <c r="Q38" i="1" s="1"/>
  <c r="P36" i="1"/>
  <c r="Q36" i="1" s="1"/>
  <c r="M30" i="1"/>
  <c r="N30" i="1"/>
  <c r="P33" i="1"/>
  <c r="Q33" i="1" s="1"/>
  <c r="P39" i="1"/>
  <c r="Q39" i="1" s="1"/>
  <c r="M32" i="1"/>
  <c r="M31" i="1"/>
  <c r="N32" i="1"/>
  <c r="O31" i="1"/>
  <c r="P31" i="1" s="1"/>
  <c r="Q31" i="1" s="1"/>
  <c r="O30" i="1"/>
  <c r="P30" i="1" s="1"/>
  <c r="Q30" i="1" s="1"/>
  <c r="P32" i="1"/>
  <c r="Q32" i="1" s="1"/>
  <c r="M34" i="1"/>
  <c r="N34" i="1"/>
  <c r="M37" i="1"/>
  <c r="N37" i="1"/>
  <c r="M33" i="1"/>
  <c r="N33" i="1"/>
  <c r="M38" i="1"/>
  <c r="N38" i="1"/>
  <c r="N36" i="1"/>
  <c r="M36" i="1"/>
  <c r="N39" i="1"/>
  <c r="M39" i="1"/>
  <c r="M35" i="1"/>
  <c r="N35" i="1"/>
  <c r="L45" i="1"/>
  <c r="M45" i="1"/>
</calcChain>
</file>

<file path=xl/sharedStrings.xml><?xml version="1.0" encoding="utf-8"?>
<sst xmlns="http://schemas.openxmlformats.org/spreadsheetml/2006/main" count="31" uniqueCount="18">
  <si>
    <t>r</t>
  </si>
  <si>
    <t>Blocking factor (bfr)</t>
  </si>
  <si>
    <t>Number of Block (b)</t>
  </si>
  <si>
    <t>Index Entry (Ri)</t>
  </si>
  <si>
    <t>Index blocking factor (bfri)</t>
  </si>
  <si>
    <t>Number of block for index file (bi)</t>
  </si>
  <si>
    <t>If file record're ordered, binary search cost</t>
  </si>
  <si>
    <t>Block Size (B)</t>
  </si>
  <si>
    <t>Record Size (R)</t>
  </si>
  <si>
    <t>SSN Field (V)</t>
  </si>
  <si>
    <t>The total number of index entries (rr)</t>
  </si>
  <si>
    <t>The number of index blocks is hence (bi)</t>
  </si>
  <si>
    <t>Block Pointer (P)</t>
  </si>
  <si>
    <t>Binary search on the index file</t>
  </si>
  <si>
    <t>Binary search on the data file</t>
  </si>
  <si>
    <t>Linear search on the data file</t>
  </si>
  <si>
    <t>Zipcode</t>
  </si>
  <si>
    <t>Dạng bài Primary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</si>
</sst>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9:Q45"/>
  <sheetViews>
    <sheetView tabSelected="1" topLeftCell="A22" zoomScale="85" zoomScaleNormal="85" workbookViewId="0">
      <selection activeCell="G26" sqref="G26"/>
    </sheetView>
  </sheetViews>
  <sheetFormatPr defaultRowHeight="15.6" x14ac:dyDescent="0.3"/>
  <cols>
    <col min="1" max="1" width="20.77734375" style="1" customWidth="1"/>
    <col min="2" max="2" width="20.6640625" style="1" customWidth="1"/>
    <col min="3" max="4" width="20.77734375" style="1" customWidth="1"/>
    <col min="5" max="5" width="12.77734375" style="1" customWidth="1"/>
    <col min="6" max="7" width="20.109375" style="1" bestFit="1" customWidth="1"/>
    <col min="8" max="8" width="25.77734375" style="1" customWidth="1"/>
    <col min="9" max="9" width="25.88671875" style="1" bestFit="1" customWidth="1"/>
    <col min="10" max="11" width="33" style="1" bestFit="1" customWidth="1"/>
    <col min="12" max="12" width="27.5546875" style="1" bestFit="1" customWidth="1"/>
    <col min="13" max="13" width="40.33203125" style="1" bestFit="1" customWidth="1"/>
    <col min="14" max="16" width="42.88671875" style="1" customWidth="1"/>
    <col min="17" max="17" width="30.88671875" style="1" customWidth="1"/>
    <col min="18" max="16384" width="8.88671875" style="1"/>
  </cols>
  <sheetData>
    <row r="29" spans="1:17" x14ac:dyDescent="0.3">
      <c r="A29" s="2" t="s">
        <v>8</v>
      </c>
      <c r="B29" s="2" t="s">
        <v>7</v>
      </c>
      <c r="C29" s="2" t="s">
        <v>12</v>
      </c>
      <c r="D29" s="2" t="s">
        <v>9</v>
      </c>
      <c r="E29" s="2" t="s">
        <v>0</v>
      </c>
      <c r="F29" s="2" t="s">
        <v>16</v>
      </c>
      <c r="G29" s="4" t="s">
        <v>1</v>
      </c>
      <c r="H29" s="4" t="s">
        <v>2</v>
      </c>
      <c r="I29" s="4" t="s">
        <v>3</v>
      </c>
      <c r="J29" s="4" t="s">
        <v>4</v>
      </c>
      <c r="K29" s="4" t="s">
        <v>5</v>
      </c>
      <c r="L29" s="4" t="s">
        <v>14</v>
      </c>
      <c r="M29" s="4" t="s">
        <v>15</v>
      </c>
      <c r="N29" s="4" t="s">
        <v>6</v>
      </c>
      <c r="O29" s="5" t="s">
        <v>10</v>
      </c>
      <c r="P29" s="5" t="s">
        <v>11</v>
      </c>
      <c r="Q29" s="5" t="s">
        <v>13</v>
      </c>
    </row>
    <row r="30" spans="1:17" x14ac:dyDescent="0.3">
      <c r="A30" s="3">
        <v>150</v>
      </c>
      <c r="B30" s="3">
        <v>512</v>
      </c>
      <c r="C30" s="3">
        <v>7</v>
      </c>
      <c r="D30" s="3">
        <v>9</v>
      </c>
      <c r="E30" s="3">
        <v>30000</v>
      </c>
      <c r="F30" s="3">
        <v>1</v>
      </c>
      <c r="G30" s="3">
        <f>ROUND(B30/A30, 0)</f>
        <v>3</v>
      </c>
      <c r="H30" s="3">
        <f>ROUND(E30/G30, 0)</f>
        <v>10000</v>
      </c>
      <c r="I30" s="3">
        <f>(D30+C30)*F30</f>
        <v>16</v>
      </c>
      <c r="J30" s="3">
        <f t="shared" ref="J30:J39" si="0">ROUND(B30/I30, 0)</f>
        <v>32</v>
      </c>
      <c r="K30" s="3">
        <f t="shared" ref="K30:K39" si="1">ROUND(E30/J30, 0)</f>
        <v>938</v>
      </c>
      <c r="L30" s="3">
        <f>ROUNDUP(LOG(K30, 2), 0)+1</f>
        <v>11</v>
      </c>
      <c r="M30" s="3">
        <f>ROUNDUP(H30/2, 0)</f>
        <v>5000</v>
      </c>
      <c r="N30" s="3">
        <f>ROUND(LOG(H30,2), 0)</f>
        <v>13</v>
      </c>
      <c r="O30" s="3">
        <f>H30</f>
        <v>10000</v>
      </c>
      <c r="P30" s="3">
        <f t="shared" ref="P30:P39" si="2">ROUND(O30/J30, 0)</f>
        <v>313</v>
      </c>
      <c r="Q30" s="3">
        <f>ROUNDUP(LOG(P30,2), 0) + 1</f>
        <v>10</v>
      </c>
    </row>
    <row r="31" spans="1:17" x14ac:dyDescent="0.3">
      <c r="A31" s="3">
        <v>40</v>
      </c>
      <c r="B31" s="3">
        <v>4096</v>
      </c>
      <c r="C31" s="3">
        <v>6</v>
      </c>
      <c r="D31" s="3">
        <v>9</v>
      </c>
      <c r="E31" s="3">
        <v>600000</v>
      </c>
      <c r="F31" s="3">
        <v>1</v>
      </c>
      <c r="G31" s="3">
        <f t="shared" ref="G30:G39" si="3">ROUND(B31/A31, 0)</f>
        <v>102</v>
      </c>
      <c r="H31" s="3">
        <f>ROUNDUP(E31/G31, 0)</f>
        <v>5883</v>
      </c>
      <c r="I31" s="3">
        <f>(D31+C31)*F31</f>
        <v>15</v>
      </c>
      <c r="J31" s="3">
        <f t="shared" si="0"/>
        <v>273</v>
      </c>
      <c r="K31" s="3">
        <f t="shared" si="1"/>
        <v>2198</v>
      </c>
      <c r="L31" s="3">
        <f>ROUNDUP(LOG(K31, 2), 0)+1</f>
        <v>13</v>
      </c>
      <c r="M31" s="3">
        <f t="shared" ref="M31:M32" si="4">ROUNDUP(H31/2, 0)</f>
        <v>2942</v>
      </c>
      <c r="N31" s="3">
        <f t="shared" ref="N31:N32" si="5">ROUND(LOG(H31,2), 0)</f>
        <v>13</v>
      </c>
      <c r="O31" s="3">
        <f t="shared" ref="O31:O32" si="6">H31</f>
        <v>5883</v>
      </c>
      <c r="P31" s="3">
        <f t="shared" si="2"/>
        <v>22</v>
      </c>
      <c r="Q31" s="3">
        <f t="shared" ref="Q31:Q39" si="7">ROUNDUP(LOG(P31,2), 0) + 1</f>
        <v>6</v>
      </c>
    </row>
    <row r="32" spans="1:17" x14ac:dyDescent="0.3">
      <c r="A32" s="3">
        <v>40</v>
      </c>
      <c r="B32" s="3">
        <v>4096</v>
      </c>
      <c r="C32" s="3">
        <v>6</v>
      </c>
      <c r="D32" s="3">
        <v>5</v>
      </c>
      <c r="E32" s="3">
        <v>600000</v>
      </c>
      <c r="F32" s="3">
        <v>500</v>
      </c>
      <c r="G32" s="3">
        <f t="shared" si="3"/>
        <v>102</v>
      </c>
      <c r="H32" s="3">
        <f t="shared" ref="H32:H39" si="8">ROUND(E32/G32, 0)</f>
        <v>5882</v>
      </c>
      <c r="I32" s="3">
        <f>(D32+C32)*F32</f>
        <v>5500</v>
      </c>
      <c r="J32" s="3">
        <f t="shared" si="0"/>
        <v>1</v>
      </c>
      <c r="K32" s="3">
        <f t="shared" si="1"/>
        <v>600000</v>
      </c>
      <c r="L32" s="3">
        <f t="shared" ref="L32:L39" si="9">ROUND(LOG(K32, 2), 0)+1</f>
        <v>20</v>
      </c>
      <c r="M32" s="3">
        <f t="shared" si="4"/>
        <v>2941</v>
      </c>
      <c r="N32" s="3">
        <f t="shared" si="5"/>
        <v>13</v>
      </c>
      <c r="O32" s="3">
        <f t="shared" si="6"/>
        <v>5882</v>
      </c>
      <c r="P32" s="3">
        <f t="shared" si="2"/>
        <v>5882</v>
      </c>
      <c r="Q32" s="3">
        <f t="shared" si="7"/>
        <v>14</v>
      </c>
    </row>
    <row r="33" spans="1:17" x14ac:dyDescent="0.3">
      <c r="A33" s="3">
        <v>40</v>
      </c>
      <c r="B33" s="3">
        <v>4096</v>
      </c>
      <c r="C33" s="3">
        <v>6</v>
      </c>
      <c r="D33" s="3">
        <v>9</v>
      </c>
      <c r="E33" s="3">
        <v>600000</v>
      </c>
      <c r="F33" s="3">
        <v>1</v>
      </c>
      <c r="G33" s="3">
        <f t="shared" si="3"/>
        <v>102</v>
      </c>
      <c r="H33" s="3">
        <f t="shared" si="8"/>
        <v>5882</v>
      </c>
      <c r="I33" s="3">
        <f t="shared" ref="I33:I39" si="10">D33+C33</f>
        <v>15</v>
      </c>
      <c r="J33" s="3">
        <f t="shared" si="0"/>
        <v>273</v>
      </c>
      <c r="K33" s="3">
        <f t="shared" si="1"/>
        <v>2198</v>
      </c>
      <c r="L33" s="3">
        <f t="shared" si="9"/>
        <v>12</v>
      </c>
      <c r="M33" s="3">
        <f t="shared" ref="M33:M39" si="11">H33/2</f>
        <v>2941</v>
      </c>
      <c r="N33" s="3">
        <f t="shared" ref="N33:N39" si="12">ROUND(LOG(H33,2), 0)</f>
        <v>13</v>
      </c>
      <c r="O33" s="3">
        <f t="shared" ref="O33:O39" si="13">H33</f>
        <v>5882</v>
      </c>
      <c r="P33" s="3">
        <f t="shared" si="2"/>
        <v>22</v>
      </c>
      <c r="Q33" s="3">
        <f t="shared" si="7"/>
        <v>6</v>
      </c>
    </row>
    <row r="34" spans="1:17" x14ac:dyDescent="0.3">
      <c r="A34" s="3"/>
      <c r="B34" s="3"/>
      <c r="C34" s="3"/>
      <c r="D34" s="3"/>
      <c r="E34" s="3"/>
      <c r="F34" s="3"/>
      <c r="G34" s="3" t="e">
        <f t="shared" si="3"/>
        <v>#DIV/0!</v>
      </c>
      <c r="H34" s="3" t="e">
        <f t="shared" si="8"/>
        <v>#DIV/0!</v>
      </c>
      <c r="I34" s="3">
        <f t="shared" si="10"/>
        <v>0</v>
      </c>
      <c r="J34" s="3" t="e">
        <f t="shared" si="0"/>
        <v>#DIV/0!</v>
      </c>
      <c r="K34" s="3" t="e">
        <f t="shared" si="1"/>
        <v>#DIV/0!</v>
      </c>
      <c r="L34" s="3" t="e">
        <f t="shared" si="9"/>
        <v>#DIV/0!</v>
      </c>
      <c r="M34" s="3" t="e">
        <f t="shared" si="11"/>
        <v>#DIV/0!</v>
      </c>
      <c r="N34" s="3" t="e">
        <f t="shared" si="12"/>
        <v>#DIV/0!</v>
      </c>
      <c r="O34" s="3" t="e">
        <f t="shared" si="13"/>
        <v>#DIV/0!</v>
      </c>
      <c r="P34" s="3" t="e">
        <f t="shared" si="2"/>
        <v>#DIV/0!</v>
      </c>
      <c r="Q34" s="3" t="e">
        <f t="shared" si="7"/>
        <v>#DIV/0!</v>
      </c>
    </row>
    <row r="35" spans="1:17" x14ac:dyDescent="0.3">
      <c r="A35" s="3"/>
      <c r="B35" s="3"/>
      <c r="C35" s="3"/>
      <c r="D35" s="3"/>
      <c r="E35" s="3"/>
      <c r="F35" s="3"/>
      <c r="G35" s="3" t="e">
        <f t="shared" si="3"/>
        <v>#DIV/0!</v>
      </c>
      <c r="H35" s="3" t="e">
        <f t="shared" si="8"/>
        <v>#DIV/0!</v>
      </c>
      <c r="I35" s="3">
        <f t="shared" si="10"/>
        <v>0</v>
      </c>
      <c r="J35" s="3" t="e">
        <f t="shared" si="0"/>
        <v>#DIV/0!</v>
      </c>
      <c r="K35" s="3" t="e">
        <f t="shared" si="1"/>
        <v>#DIV/0!</v>
      </c>
      <c r="L35" s="3" t="e">
        <f t="shared" si="9"/>
        <v>#DIV/0!</v>
      </c>
      <c r="M35" s="3" t="e">
        <f t="shared" si="11"/>
        <v>#DIV/0!</v>
      </c>
      <c r="N35" s="3" t="e">
        <f t="shared" si="12"/>
        <v>#DIV/0!</v>
      </c>
      <c r="O35" s="3" t="e">
        <f t="shared" si="13"/>
        <v>#DIV/0!</v>
      </c>
      <c r="P35" s="3" t="e">
        <f t="shared" si="2"/>
        <v>#DIV/0!</v>
      </c>
      <c r="Q35" s="3" t="e">
        <f t="shared" si="7"/>
        <v>#DIV/0!</v>
      </c>
    </row>
    <row r="36" spans="1:17" x14ac:dyDescent="0.3">
      <c r="A36" s="3"/>
      <c r="B36" s="3"/>
      <c r="C36" s="3"/>
      <c r="D36" s="3"/>
      <c r="E36" s="3"/>
      <c r="F36" s="3"/>
      <c r="G36" s="3" t="e">
        <f t="shared" si="3"/>
        <v>#DIV/0!</v>
      </c>
      <c r="H36" s="3" t="e">
        <f t="shared" si="8"/>
        <v>#DIV/0!</v>
      </c>
      <c r="I36" s="3">
        <f t="shared" si="10"/>
        <v>0</v>
      </c>
      <c r="J36" s="3" t="e">
        <f t="shared" si="0"/>
        <v>#DIV/0!</v>
      </c>
      <c r="K36" s="3" t="e">
        <f t="shared" si="1"/>
        <v>#DIV/0!</v>
      </c>
      <c r="L36" s="3" t="e">
        <f t="shared" si="9"/>
        <v>#DIV/0!</v>
      </c>
      <c r="M36" s="3" t="e">
        <f t="shared" si="11"/>
        <v>#DIV/0!</v>
      </c>
      <c r="N36" s="3" t="e">
        <f t="shared" si="12"/>
        <v>#DIV/0!</v>
      </c>
      <c r="O36" s="3" t="e">
        <f t="shared" si="13"/>
        <v>#DIV/0!</v>
      </c>
      <c r="P36" s="3" t="e">
        <f t="shared" si="2"/>
        <v>#DIV/0!</v>
      </c>
      <c r="Q36" s="3" t="e">
        <f t="shared" si="7"/>
        <v>#DIV/0!</v>
      </c>
    </row>
    <row r="37" spans="1:17" x14ac:dyDescent="0.3">
      <c r="A37" s="3"/>
      <c r="B37" s="3"/>
      <c r="C37" s="3"/>
      <c r="D37" s="3"/>
      <c r="E37" s="3"/>
      <c r="F37" s="3"/>
      <c r="G37" s="3" t="e">
        <f t="shared" si="3"/>
        <v>#DIV/0!</v>
      </c>
      <c r="H37" s="3" t="e">
        <f t="shared" si="8"/>
        <v>#DIV/0!</v>
      </c>
      <c r="I37" s="3">
        <f t="shared" si="10"/>
        <v>0</v>
      </c>
      <c r="J37" s="3" t="e">
        <f t="shared" si="0"/>
        <v>#DIV/0!</v>
      </c>
      <c r="K37" s="3" t="e">
        <f t="shared" si="1"/>
        <v>#DIV/0!</v>
      </c>
      <c r="L37" s="3" t="e">
        <f t="shared" si="9"/>
        <v>#DIV/0!</v>
      </c>
      <c r="M37" s="3" t="e">
        <f t="shared" si="11"/>
        <v>#DIV/0!</v>
      </c>
      <c r="N37" s="3" t="e">
        <f t="shared" si="12"/>
        <v>#DIV/0!</v>
      </c>
      <c r="O37" s="3" t="e">
        <f t="shared" si="13"/>
        <v>#DIV/0!</v>
      </c>
      <c r="P37" s="3" t="e">
        <f t="shared" si="2"/>
        <v>#DIV/0!</v>
      </c>
      <c r="Q37" s="3" t="e">
        <f t="shared" si="7"/>
        <v>#DIV/0!</v>
      </c>
    </row>
    <row r="38" spans="1:17" x14ac:dyDescent="0.3">
      <c r="A38" s="3"/>
      <c r="B38" s="3"/>
      <c r="C38" s="3"/>
      <c r="D38" s="3"/>
      <c r="E38" s="3"/>
      <c r="F38" s="3"/>
      <c r="G38" s="3" t="e">
        <f t="shared" si="3"/>
        <v>#DIV/0!</v>
      </c>
      <c r="H38" s="3" t="e">
        <f t="shared" si="8"/>
        <v>#DIV/0!</v>
      </c>
      <c r="I38" s="3">
        <f t="shared" si="10"/>
        <v>0</v>
      </c>
      <c r="J38" s="3" t="e">
        <f t="shared" si="0"/>
        <v>#DIV/0!</v>
      </c>
      <c r="K38" s="3" t="e">
        <f t="shared" si="1"/>
        <v>#DIV/0!</v>
      </c>
      <c r="L38" s="3" t="e">
        <f t="shared" si="9"/>
        <v>#DIV/0!</v>
      </c>
      <c r="M38" s="3" t="e">
        <f t="shared" si="11"/>
        <v>#DIV/0!</v>
      </c>
      <c r="N38" s="3" t="e">
        <f t="shared" si="12"/>
        <v>#DIV/0!</v>
      </c>
      <c r="O38" s="3" t="e">
        <f t="shared" si="13"/>
        <v>#DIV/0!</v>
      </c>
      <c r="P38" s="3" t="e">
        <f t="shared" si="2"/>
        <v>#DIV/0!</v>
      </c>
      <c r="Q38" s="3" t="e">
        <f t="shared" si="7"/>
        <v>#DIV/0!</v>
      </c>
    </row>
    <row r="39" spans="1:17" x14ac:dyDescent="0.3">
      <c r="A39" s="3"/>
      <c r="B39" s="3"/>
      <c r="C39" s="3"/>
      <c r="D39" s="3"/>
      <c r="E39" s="3"/>
      <c r="F39" s="3"/>
      <c r="G39" s="3" t="e">
        <f t="shared" si="3"/>
        <v>#DIV/0!</v>
      </c>
      <c r="H39" s="3" t="e">
        <f t="shared" si="8"/>
        <v>#DIV/0!</v>
      </c>
      <c r="I39" s="3">
        <f t="shared" si="10"/>
        <v>0</v>
      </c>
      <c r="J39" s="3" t="e">
        <f t="shared" si="0"/>
        <v>#DIV/0!</v>
      </c>
      <c r="K39" s="3" t="e">
        <f t="shared" si="1"/>
        <v>#DIV/0!</v>
      </c>
      <c r="L39" s="3" t="e">
        <f t="shared" si="9"/>
        <v>#DIV/0!</v>
      </c>
      <c r="M39" s="3" t="e">
        <f t="shared" si="11"/>
        <v>#DIV/0!</v>
      </c>
      <c r="N39" s="3" t="e">
        <f t="shared" si="12"/>
        <v>#DIV/0!</v>
      </c>
      <c r="O39" s="3" t="e">
        <f t="shared" si="13"/>
        <v>#DIV/0!</v>
      </c>
      <c r="P39" s="3" t="e">
        <f t="shared" si="2"/>
        <v>#DIV/0!</v>
      </c>
      <c r="Q39" s="3" t="e">
        <f t="shared" si="7"/>
        <v>#DIV/0!</v>
      </c>
    </row>
    <row r="42" spans="1:17" x14ac:dyDescent="0.3">
      <c r="B42" s="6" t="s">
        <v>17</v>
      </c>
      <c r="C42" s="6"/>
      <c r="D42" s="6"/>
    </row>
    <row r="44" spans="1:17" x14ac:dyDescent="0.3">
      <c r="A44" s="2" t="s">
        <v>8</v>
      </c>
      <c r="B44" s="2" t="s">
        <v>7</v>
      </c>
      <c r="C44" s="2" t="s">
        <v>12</v>
      </c>
      <c r="D44" s="2" t="s">
        <v>9</v>
      </c>
      <c r="E44" s="2" t="s">
        <v>0</v>
      </c>
      <c r="F44" s="4" t="s">
        <v>1</v>
      </c>
      <c r="G44" s="4" t="s">
        <v>2</v>
      </c>
      <c r="H44" s="4" t="s">
        <v>3</v>
      </c>
      <c r="I44" s="4" t="s">
        <v>4</v>
      </c>
      <c r="J44" s="4" t="s">
        <v>5</v>
      </c>
      <c r="K44" s="4" t="s">
        <v>14</v>
      </c>
      <c r="L44" s="4" t="s">
        <v>15</v>
      </c>
      <c r="M44" s="4" t="s">
        <v>6</v>
      </c>
    </row>
    <row r="45" spans="1:17" x14ac:dyDescent="0.3">
      <c r="A45" s="3">
        <v>150</v>
      </c>
      <c r="B45" s="3">
        <v>512</v>
      </c>
      <c r="C45" s="3">
        <v>7</v>
      </c>
      <c r="D45" s="3">
        <v>9</v>
      </c>
      <c r="E45" s="3">
        <v>30000</v>
      </c>
      <c r="F45" s="3">
        <f>ROUND(B45/A45, 0)</f>
        <v>3</v>
      </c>
      <c r="G45" s="3">
        <f>ROUND(E45/F45, 0)</f>
        <v>10000</v>
      </c>
      <c r="H45" s="3">
        <f>C45+D45</f>
        <v>16</v>
      </c>
      <c r="I45" s="3">
        <f t="shared" ref="I45" si="14">ROUND(A45/H45, 0)</f>
        <v>9</v>
      </c>
      <c r="J45" s="3">
        <f t="shared" ref="J45" si="15">ROUND(D45/I45, 0)</f>
        <v>1</v>
      </c>
      <c r="K45" s="3">
        <f>ROUNDUP(LOG(J45, 2), 0)+1</f>
        <v>1</v>
      </c>
      <c r="L45" s="3">
        <f>ROUNDUP(G45/2, 0)</f>
        <v>5000</v>
      </c>
      <c r="M45" s="3">
        <f>ROUND(LOG(G45,2), 0)</f>
        <v>13</v>
      </c>
    </row>
  </sheetData>
  <mergeCells count="1">
    <mergeCell ref="B42:D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2022-11-26T06:39:18Z</dcterms:modified>
</cp:coreProperties>
</file>