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Files\TSS - Doctorado\Topicos Avanzados de IS\Sesion04\Proyecto\02. PLANIFICACION\"/>
    </mc:Choice>
  </mc:AlternateContent>
  <xr:revisionPtr revIDLastSave="0" documentId="13_ncr:1_{6F7C3BED-30FA-4685-91B8-80460FA8467B}" xr6:coauthVersionLast="47" xr6:coauthVersionMax="47" xr10:uidLastSave="{00000000-0000-0000-0000-000000000000}"/>
  <bookViews>
    <workbookView xWindow="-108" yWindow="-108" windowWidth="23256" windowHeight="12720" tabRatio="522" activeTab="2" xr2:uid="{00000000-000D-0000-FFFF-FFFF00000000}"/>
  </bookViews>
  <sheets>
    <sheet name="Sprint 1" sheetId="25" r:id="rId1"/>
    <sheet name="Sprint 2" sheetId="29" r:id="rId2"/>
    <sheet name="Sprint 3" sheetId="30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'Sprint 1'!$F$18</definedName>
    <definedName name="DoneDays" localSheetId="1">'Sprint 2'!$F$18</definedName>
    <definedName name="DoneDays" localSheetId="2">'Sprint 3'!$F$18</definedName>
    <definedName name="DoneDays">#REF!</definedName>
    <definedName name="ImplementationDays" localSheetId="0">'Sprint 1'!$D$16</definedName>
    <definedName name="ImplementationDays" localSheetId="1">'Sprint 2'!$D$16</definedName>
    <definedName name="ImplementationDays" localSheetId="2">'Sprint 3'!$D$16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OFFSET('Sprint 1'!$H$17,0,0,1,'Sprint 1'!DoneDays)</definedName>
    <definedName name="RealValues" localSheetId="1">OFFSET('Sprint 2'!$H$17,0,0,1,'Sprint 2'!DoneDays)</definedName>
    <definedName name="RealValues" localSheetId="2">OFFSET('Sprint 3'!$H$17,0,0,1,'Sprint 3'!DoneDays)</definedName>
    <definedName name="Sprint">#REF!</definedName>
    <definedName name="SprintCount">#REF!</definedName>
    <definedName name="SprintsInTrend">#REF!</definedName>
    <definedName name="SprintTasks" localSheetId="0">'Sprint 1'!$C$21:$AF$67</definedName>
    <definedName name="SprintTasks" localSheetId="1">'Sprint 2'!$C$21:$AF$67</definedName>
    <definedName name="SprintTasks" localSheetId="2">'Sprint 3'!$C$21:$AF$67</definedName>
    <definedName name="SprintTasks">#REF!</definedName>
    <definedName name="Status">#REF!</definedName>
    <definedName name="StoryName">#REF!</definedName>
    <definedName name="TaskRows" localSheetId="0">'Sprint 1'!$D$18</definedName>
    <definedName name="TaskRows" localSheetId="1">'Sprint 2'!$D$18</definedName>
    <definedName name="TaskRows" localSheetId="2">'Sprint 3'!$D$18</definedName>
    <definedName name="TaskRows">#REF!</definedName>
    <definedName name="TaskStatus" localSheetId="0">'Sprint 1'!$F$21:$F$62</definedName>
    <definedName name="TaskStatus" localSheetId="1">'Sprint 2'!$F$21:$F$62</definedName>
    <definedName name="TaskStatus" localSheetId="2">'Sprint 3'!$F$21:$F$62</definedName>
    <definedName name="TaskStatus">#REF!</definedName>
    <definedName name="TaskStoryID" localSheetId="0">'Sprint 1'!$D$21:$D$57</definedName>
    <definedName name="TaskStoryID" localSheetId="1">'Sprint 2'!$D$21:$D$57</definedName>
    <definedName name="TaskStoryID" localSheetId="2">'Sprint 3'!$D$21:$D$57</definedName>
    <definedName name="TaskStoryID">#REF!</definedName>
    <definedName name="TotalEffort" localSheetId="0">'Sprint 1'!$G$17</definedName>
    <definedName name="TotalEffort" localSheetId="1">'Sprint 2'!$G$17</definedName>
    <definedName name="TotalEffort" localSheetId="2">'Sprint 3'!$G$17</definedName>
    <definedName name="TotalEffort">#REF!</definedName>
    <definedName name="TrendDays" localSheetId="0">'Sprint 1'!$F$20</definedName>
    <definedName name="TrendDays" localSheetId="1">'Sprint 2'!$F$20</definedName>
    <definedName name="TrendDays" localSheetId="2">'Sprint 3'!$F$20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0" l="1"/>
  <c r="H24" i="30"/>
  <c r="H25" i="30"/>
  <c r="H26" i="30"/>
  <c r="H27" i="30"/>
  <c r="H22" i="30"/>
  <c r="F68" i="30"/>
  <c r="H63" i="30"/>
  <c r="H62" i="30"/>
  <c r="H61" i="30"/>
  <c r="H60" i="30"/>
  <c r="F60" i="30"/>
  <c r="H59" i="30"/>
  <c r="F59" i="30"/>
  <c r="H58" i="30"/>
  <c r="F58" i="30"/>
  <c r="H57" i="30"/>
  <c r="F57" i="30"/>
  <c r="H56" i="30"/>
  <c r="F56" i="30"/>
  <c r="H55" i="30"/>
  <c r="F55" i="30"/>
  <c r="H54" i="30"/>
  <c r="F54" i="30"/>
  <c r="H53" i="30"/>
  <c r="F53" i="30"/>
  <c r="H52" i="30"/>
  <c r="F52" i="30"/>
  <c r="H51" i="30"/>
  <c r="F51" i="30"/>
  <c r="H50" i="30"/>
  <c r="F50" i="30"/>
  <c r="H49" i="30"/>
  <c r="F49" i="30"/>
  <c r="H48" i="30"/>
  <c r="F48" i="30"/>
  <c r="H47" i="30"/>
  <c r="F47" i="30"/>
  <c r="H46" i="30"/>
  <c r="F46" i="30"/>
  <c r="H45" i="30"/>
  <c r="F45" i="30"/>
  <c r="H44" i="30"/>
  <c r="F44" i="30"/>
  <c r="H43" i="30"/>
  <c r="F43" i="30"/>
  <c r="H42" i="30"/>
  <c r="F42" i="30"/>
  <c r="H41" i="30"/>
  <c r="F41" i="30"/>
  <c r="H40" i="30"/>
  <c r="F40" i="30"/>
  <c r="H39" i="30"/>
  <c r="F39" i="30"/>
  <c r="H38" i="30"/>
  <c r="F38" i="30"/>
  <c r="H37" i="30"/>
  <c r="F37" i="30"/>
  <c r="H36" i="30"/>
  <c r="F36" i="30"/>
  <c r="H35" i="30"/>
  <c r="F35" i="30"/>
  <c r="H34" i="30"/>
  <c r="F34" i="30"/>
  <c r="H33" i="30"/>
  <c r="F33" i="30"/>
  <c r="H32" i="30"/>
  <c r="F32" i="30"/>
  <c r="H31" i="30"/>
  <c r="F31" i="30"/>
  <c r="H30" i="30"/>
  <c r="F30" i="30"/>
  <c r="H29" i="30"/>
  <c r="F29" i="30"/>
  <c r="H28" i="30"/>
  <c r="F28" i="30"/>
  <c r="I21" i="30"/>
  <c r="I60" i="30" s="1"/>
  <c r="D18" i="30"/>
  <c r="AA17" i="30" s="1"/>
  <c r="F68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I21" i="29"/>
  <c r="J21" i="29" s="1"/>
  <c r="J60" i="29" s="1"/>
  <c r="D18" i="29"/>
  <c r="H22" i="25"/>
  <c r="H23" i="25"/>
  <c r="H24" i="25"/>
  <c r="F68" i="25"/>
  <c r="H63" i="25"/>
  <c r="H62" i="25"/>
  <c r="H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H26" i="25"/>
  <c r="H25" i="25"/>
  <c r="I21" i="25"/>
  <c r="J21" i="25" s="1"/>
  <c r="D18" i="25"/>
  <c r="AB17" i="25" s="1"/>
  <c r="I59" i="30" l="1"/>
  <c r="J21" i="30"/>
  <c r="J59" i="30" s="1"/>
  <c r="X17" i="25"/>
  <c r="AD17" i="25"/>
  <c r="V17" i="25"/>
  <c r="AA17" i="25"/>
  <c r="L17" i="25"/>
  <c r="Z17" i="25"/>
  <c r="G17" i="25"/>
  <c r="I18" i="25" s="1"/>
  <c r="J17" i="25"/>
  <c r="P17" i="25"/>
  <c r="U17" i="30"/>
  <c r="AB17" i="30"/>
  <c r="I17" i="30"/>
  <c r="H17" i="30"/>
  <c r="Q17" i="30"/>
  <c r="R17" i="30"/>
  <c r="S17" i="30"/>
  <c r="V17" i="30"/>
  <c r="AC17" i="30"/>
  <c r="AD17" i="30"/>
  <c r="G17" i="30"/>
  <c r="I18" i="30" s="1"/>
  <c r="AE17" i="30"/>
  <c r="J17" i="30"/>
  <c r="P17" i="30"/>
  <c r="T17" i="30"/>
  <c r="AF17" i="30"/>
  <c r="K17" i="30"/>
  <c r="W17" i="30"/>
  <c r="L17" i="30"/>
  <c r="X17" i="30"/>
  <c r="M17" i="30"/>
  <c r="Y17" i="30"/>
  <c r="N17" i="30"/>
  <c r="Z17" i="30"/>
  <c r="O17" i="30"/>
  <c r="I60" i="29"/>
  <c r="I59" i="29"/>
  <c r="G17" i="29"/>
  <c r="J59" i="29"/>
  <c r="J17" i="29"/>
  <c r="I17" i="29"/>
  <c r="K21" i="29"/>
  <c r="K17" i="29"/>
  <c r="H17" i="25"/>
  <c r="R17" i="25"/>
  <c r="I17" i="25"/>
  <c r="N17" i="25"/>
  <c r="AC17" i="25"/>
  <c r="T17" i="25"/>
  <c r="K17" i="25"/>
  <c r="Y17" i="25"/>
  <c r="U17" i="25"/>
  <c r="Q17" i="25"/>
  <c r="W17" i="25"/>
  <c r="S17" i="25"/>
  <c r="O17" i="25"/>
  <c r="M17" i="25"/>
  <c r="J59" i="25"/>
  <c r="K21" i="25"/>
  <c r="J60" i="25"/>
  <c r="I60" i="25"/>
  <c r="I59" i="25"/>
  <c r="K21" i="30" l="1"/>
  <c r="J60" i="30"/>
  <c r="H18" i="25"/>
  <c r="J18" i="25"/>
  <c r="H18" i="30"/>
  <c r="J18" i="30"/>
  <c r="F18" i="30"/>
  <c r="K18" i="30"/>
  <c r="K60" i="30"/>
  <c r="K59" i="30"/>
  <c r="L21" i="30"/>
  <c r="J18" i="29"/>
  <c r="I18" i="29"/>
  <c r="L21" i="29"/>
  <c r="L17" i="29" s="1"/>
  <c r="K18" i="29"/>
  <c r="K59" i="29"/>
  <c r="K60" i="29"/>
  <c r="L21" i="25"/>
  <c r="K18" i="25"/>
  <c r="K59" i="25"/>
  <c r="K60" i="25"/>
  <c r="F20" i="30" l="1"/>
  <c r="H20" i="30"/>
  <c r="L18" i="30"/>
  <c r="L60" i="30"/>
  <c r="L59" i="30"/>
  <c r="M21" i="30"/>
  <c r="L18" i="29"/>
  <c r="L59" i="29"/>
  <c r="L60" i="29"/>
  <c r="M21" i="29"/>
  <c r="M17" i="29" s="1"/>
  <c r="L18" i="25"/>
  <c r="L60" i="25"/>
  <c r="L59" i="25"/>
  <c r="M21" i="25"/>
  <c r="V19" i="30" l="1"/>
  <c r="O19" i="30"/>
  <c r="AD19" i="30"/>
  <c r="Z19" i="30"/>
  <c r="N19" i="30"/>
  <c r="I19" i="30"/>
  <c r="AC19" i="30"/>
  <c r="W19" i="30"/>
  <c r="S19" i="30"/>
  <c r="AF19" i="30"/>
  <c r="AA19" i="30"/>
  <c r="Q19" i="30"/>
  <c r="R19" i="30"/>
  <c r="AE19" i="30"/>
  <c r="M19" i="30"/>
  <c r="X19" i="30"/>
  <c r="U19" i="30"/>
  <c r="L19" i="30"/>
  <c r="J19" i="30"/>
  <c r="T19" i="30"/>
  <c r="Y19" i="30"/>
  <c r="AB19" i="30"/>
  <c r="H19" i="30"/>
  <c r="P19" i="30"/>
  <c r="K19" i="30"/>
  <c r="M60" i="30"/>
  <c r="M59" i="30"/>
  <c r="M18" i="30"/>
  <c r="N21" i="30"/>
  <c r="M60" i="29"/>
  <c r="M18" i="29"/>
  <c r="M59" i="29"/>
  <c r="N21" i="29"/>
  <c r="N17" i="29" s="1"/>
  <c r="N21" i="25"/>
  <c r="M18" i="25"/>
  <c r="M60" i="25"/>
  <c r="M59" i="25"/>
  <c r="N60" i="30" l="1"/>
  <c r="N18" i="30"/>
  <c r="N59" i="30"/>
  <c r="O21" i="30"/>
  <c r="N60" i="29"/>
  <c r="N59" i="29"/>
  <c r="O21" i="29"/>
  <c r="O17" i="29" s="1"/>
  <c r="N18" i="29"/>
  <c r="N59" i="25"/>
  <c r="O21" i="25"/>
  <c r="N18" i="25"/>
  <c r="N60" i="25"/>
  <c r="O60" i="30" l="1"/>
  <c r="O18" i="30"/>
  <c r="O59" i="30"/>
  <c r="P21" i="30"/>
  <c r="O60" i="29"/>
  <c r="O59" i="29"/>
  <c r="O18" i="29"/>
  <c r="P21" i="29"/>
  <c r="P17" i="29" s="1"/>
  <c r="O59" i="25"/>
  <c r="O18" i="25"/>
  <c r="O60" i="25"/>
  <c r="P21" i="25"/>
  <c r="P60" i="30" l="1"/>
  <c r="P59" i="30"/>
  <c r="P18" i="30"/>
  <c r="Q21" i="30"/>
  <c r="P60" i="29"/>
  <c r="Q21" i="29"/>
  <c r="Q17" i="29" s="1"/>
  <c r="P59" i="29"/>
  <c r="P18" i="29"/>
  <c r="P60" i="25"/>
  <c r="P59" i="25"/>
  <c r="Q21" i="25"/>
  <c r="P18" i="25"/>
  <c r="Q59" i="30" l="1"/>
  <c r="R21" i="30"/>
  <c r="Q60" i="30"/>
  <c r="Q18" i="30"/>
  <c r="Q60" i="29"/>
  <c r="Q59" i="29"/>
  <c r="R21" i="29"/>
  <c r="R17" i="29" s="1"/>
  <c r="Q18" i="29"/>
  <c r="Q60" i="25"/>
  <c r="Q18" i="25"/>
  <c r="Q59" i="25"/>
  <c r="R21" i="25"/>
  <c r="R59" i="30" l="1"/>
  <c r="R60" i="30"/>
  <c r="S21" i="30"/>
  <c r="R18" i="30"/>
  <c r="R59" i="29"/>
  <c r="S21" i="29"/>
  <c r="S17" i="29" s="1"/>
  <c r="R18" i="29"/>
  <c r="R60" i="29"/>
  <c r="S21" i="25"/>
  <c r="R18" i="25"/>
  <c r="R60" i="25"/>
  <c r="R59" i="25"/>
  <c r="T21" i="30" l="1"/>
  <c r="S60" i="30"/>
  <c r="S59" i="30"/>
  <c r="S18" i="30"/>
  <c r="S60" i="29"/>
  <c r="S59" i="29"/>
  <c r="T21" i="29"/>
  <c r="T17" i="29" s="1"/>
  <c r="S18" i="29"/>
  <c r="T21" i="25"/>
  <c r="S18" i="25"/>
  <c r="S60" i="25"/>
  <c r="S59" i="25"/>
  <c r="U21" i="30" l="1"/>
  <c r="T18" i="30"/>
  <c r="T60" i="30"/>
  <c r="T59" i="30"/>
  <c r="U21" i="29"/>
  <c r="U17" i="29" s="1"/>
  <c r="T59" i="29"/>
  <c r="T18" i="29"/>
  <c r="T60" i="29"/>
  <c r="T59" i="25"/>
  <c r="U21" i="25"/>
  <c r="T18" i="25"/>
  <c r="T60" i="25"/>
  <c r="U18" i="30" l="1"/>
  <c r="U59" i="30"/>
  <c r="U60" i="30"/>
  <c r="V21" i="30"/>
  <c r="U59" i="29"/>
  <c r="V21" i="29"/>
  <c r="V17" i="29" s="1"/>
  <c r="U18" i="29"/>
  <c r="U60" i="29"/>
  <c r="U18" i="25"/>
  <c r="U60" i="25"/>
  <c r="U59" i="25"/>
  <c r="V21" i="25"/>
  <c r="V18" i="30" l="1"/>
  <c r="V59" i="30"/>
  <c r="V60" i="30"/>
  <c r="W21" i="30"/>
  <c r="V60" i="29"/>
  <c r="V18" i="29"/>
  <c r="V59" i="29"/>
  <c r="W21" i="29"/>
  <c r="W17" i="29" s="1"/>
  <c r="V18" i="25"/>
  <c r="V60" i="25"/>
  <c r="V59" i="25"/>
  <c r="W21" i="25"/>
  <c r="W18" i="30" l="1"/>
  <c r="X21" i="30"/>
  <c r="W60" i="30"/>
  <c r="W59" i="30"/>
  <c r="W18" i="29"/>
  <c r="W59" i="29"/>
  <c r="X21" i="29"/>
  <c r="X17" i="29" s="1"/>
  <c r="W60" i="29"/>
  <c r="W18" i="25"/>
  <c r="W60" i="25"/>
  <c r="X21" i="25"/>
  <c r="W59" i="25"/>
  <c r="X18" i="30" l="1"/>
  <c r="X60" i="30"/>
  <c r="Y21" i="30"/>
  <c r="X59" i="30"/>
  <c r="X18" i="29"/>
  <c r="X60" i="29"/>
  <c r="X59" i="29"/>
  <c r="Y21" i="29"/>
  <c r="Y17" i="29" s="1"/>
  <c r="X60" i="25"/>
  <c r="X18" i="25"/>
  <c r="X59" i="25"/>
  <c r="Y21" i="25"/>
  <c r="Y60" i="30" l="1"/>
  <c r="Y18" i="30"/>
  <c r="Y59" i="30"/>
  <c r="Z21" i="30"/>
  <c r="Z21" i="29"/>
  <c r="Z17" i="29" s="1"/>
  <c r="Y60" i="29"/>
  <c r="Y59" i="29"/>
  <c r="Y18" i="29"/>
  <c r="Y18" i="25"/>
  <c r="Z21" i="25"/>
  <c r="Y60" i="25"/>
  <c r="Y59" i="25"/>
  <c r="Z60" i="30" l="1"/>
  <c r="Z59" i="30"/>
  <c r="AA21" i="30"/>
  <c r="Z18" i="30"/>
  <c r="Z59" i="29"/>
  <c r="Z18" i="29"/>
  <c r="Z60" i="29"/>
  <c r="AA21" i="29"/>
  <c r="AA17" i="29" s="1"/>
  <c r="Z60" i="25"/>
  <c r="AA21" i="25"/>
  <c r="Z59" i="25"/>
  <c r="Z18" i="25"/>
  <c r="AA60" i="30" l="1"/>
  <c r="AA59" i="30"/>
  <c r="AA18" i="30"/>
  <c r="AB21" i="30"/>
  <c r="AA60" i="29"/>
  <c r="AA18" i="29"/>
  <c r="AA59" i="29"/>
  <c r="AB21" i="29"/>
  <c r="AB17" i="29" s="1"/>
  <c r="AA60" i="25"/>
  <c r="AA59" i="25"/>
  <c r="AA18" i="25"/>
  <c r="AB21" i="25"/>
  <c r="AB60" i="30" l="1"/>
  <c r="AB18" i="30"/>
  <c r="AB59" i="30"/>
  <c r="AC21" i="30"/>
  <c r="AB60" i="29"/>
  <c r="AC21" i="29"/>
  <c r="AC17" i="29" s="1"/>
  <c r="AB59" i="29"/>
  <c r="AB18" i="29"/>
  <c r="AB60" i="25"/>
  <c r="AB18" i="25"/>
  <c r="AB59" i="25"/>
  <c r="AC21" i="25"/>
  <c r="AC59" i="30" l="1"/>
  <c r="AD21" i="30"/>
  <c r="AC60" i="30"/>
  <c r="AC18" i="30"/>
  <c r="AC59" i="29"/>
  <c r="AC18" i="29"/>
  <c r="AC60" i="29"/>
  <c r="AD21" i="29"/>
  <c r="AD17" i="29" s="1"/>
  <c r="AD21" i="25"/>
  <c r="AC60" i="25"/>
  <c r="AC18" i="25"/>
  <c r="AC59" i="25"/>
  <c r="AD59" i="30" l="1"/>
  <c r="AE21" i="30"/>
  <c r="AD60" i="30"/>
  <c r="AD18" i="30"/>
  <c r="AD59" i="29"/>
  <c r="AD18" i="29"/>
  <c r="AE21" i="29"/>
  <c r="AE17" i="29" s="1"/>
  <c r="AD60" i="29"/>
  <c r="AD59" i="25"/>
  <c r="AD60" i="25"/>
  <c r="AE21" i="25"/>
  <c r="AD18" i="25"/>
  <c r="AE58" i="30" l="1"/>
  <c r="AE55" i="30"/>
  <c r="AE52" i="30"/>
  <c r="AE49" i="30"/>
  <c r="AE46" i="30"/>
  <c r="AE43" i="30"/>
  <c r="AE40" i="30"/>
  <c r="AE37" i="30"/>
  <c r="AE34" i="30"/>
  <c r="AE31" i="30"/>
  <c r="AE28" i="30"/>
  <c r="AF21" i="30"/>
  <c r="AE50" i="30"/>
  <c r="AE59" i="30"/>
  <c r="AE53" i="30"/>
  <c r="AE47" i="30"/>
  <c r="AE38" i="30"/>
  <c r="AE29" i="30"/>
  <c r="AE62" i="30"/>
  <c r="AE60" i="30"/>
  <c r="AE44" i="30"/>
  <c r="AE41" i="30"/>
  <c r="AE57" i="30"/>
  <c r="AE54" i="30"/>
  <c r="AE51" i="30"/>
  <c r="AE48" i="30"/>
  <c r="AE45" i="30"/>
  <c r="AE42" i="30"/>
  <c r="AE39" i="30"/>
  <c r="AE36" i="30"/>
  <c r="AE33" i="30"/>
  <c r="AE30" i="30"/>
  <c r="AE18" i="30"/>
  <c r="AE61" i="30"/>
  <c r="AE35" i="30"/>
  <c r="AE56" i="30"/>
  <c r="AE32" i="30"/>
  <c r="AE47" i="29"/>
  <c r="AE38" i="29"/>
  <c r="AE29" i="29"/>
  <c r="AE58" i="29"/>
  <c r="AE55" i="29"/>
  <c r="AE52" i="29"/>
  <c r="AE49" i="29"/>
  <c r="AE46" i="29"/>
  <c r="AE43" i="29"/>
  <c r="AE40" i="29"/>
  <c r="AE37" i="29"/>
  <c r="AE34" i="29"/>
  <c r="AE31" i="29"/>
  <c r="AE28" i="29"/>
  <c r="AF21" i="29"/>
  <c r="AF17" i="29" s="1"/>
  <c r="AE53" i="29"/>
  <c r="AE50" i="29"/>
  <c r="AE32" i="29"/>
  <c r="AE62" i="29"/>
  <c r="AE60" i="29"/>
  <c r="AE56" i="29"/>
  <c r="AE44" i="29"/>
  <c r="AE41" i="29"/>
  <c r="AE35" i="29"/>
  <c r="AE59" i="29"/>
  <c r="AE57" i="29"/>
  <c r="AE54" i="29"/>
  <c r="AE51" i="29"/>
  <c r="AE48" i="29"/>
  <c r="AE45" i="29"/>
  <c r="AE42" i="29"/>
  <c r="AE39" i="29"/>
  <c r="AE36" i="29"/>
  <c r="AE33" i="29"/>
  <c r="AE30" i="29"/>
  <c r="AE18" i="29"/>
  <c r="AE61" i="29"/>
  <c r="AE31" i="25"/>
  <c r="AE35" i="25"/>
  <c r="AE58" i="25"/>
  <c r="AE61" i="25"/>
  <c r="AE48" i="25"/>
  <c r="AE52" i="25"/>
  <c r="AE57" i="25"/>
  <c r="AE36" i="25"/>
  <c r="AE60" i="25"/>
  <c r="AE43" i="25"/>
  <c r="AE38" i="25"/>
  <c r="AE18" i="25"/>
  <c r="AE50" i="25"/>
  <c r="AE51" i="25"/>
  <c r="AE46" i="25"/>
  <c r="AE42" i="25"/>
  <c r="AE37" i="25"/>
  <c r="AE47" i="25"/>
  <c r="AE59" i="25"/>
  <c r="AE54" i="25"/>
  <c r="AE49" i="25"/>
  <c r="AE53" i="25"/>
  <c r="AE33" i="25"/>
  <c r="AE34" i="25"/>
  <c r="AE45" i="25"/>
  <c r="AE39" i="25"/>
  <c r="AE30" i="25"/>
  <c r="AE41" i="25"/>
  <c r="AE44" i="25"/>
  <c r="AE28" i="25"/>
  <c r="AF21" i="25"/>
  <c r="AE62" i="25"/>
  <c r="AE56" i="25"/>
  <c r="AE32" i="25"/>
  <c r="AE55" i="25"/>
  <c r="AE40" i="25"/>
  <c r="AE29" i="25"/>
  <c r="AF58" i="30" l="1"/>
  <c r="AF55" i="30"/>
  <c r="AF52" i="30"/>
  <c r="AF49" i="30"/>
  <c r="AF46" i="30"/>
  <c r="AF43" i="30"/>
  <c r="AF40" i="30"/>
  <c r="AF37" i="30"/>
  <c r="AF34" i="30"/>
  <c r="AF31" i="30"/>
  <c r="AF28" i="30"/>
  <c r="AF44" i="30"/>
  <c r="AF29" i="30"/>
  <c r="AF35" i="30"/>
  <c r="AF62" i="30"/>
  <c r="AF47" i="30"/>
  <c r="AF38" i="30"/>
  <c r="AF59" i="30"/>
  <c r="AF57" i="30"/>
  <c r="AF54" i="30"/>
  <c r="AF51" i="30"/>
  <c r="AF48" i="30"/>
  <c r="AF45" i="30"/>
  <c r="AF42" i="30"/>
  <c r="AF39" i="30"/>
  <c r="AF36" i="30"/>
  <c r="AF33" i="30"/>
  <c r="AF30" i="30"/>
  <c r="AF18" i="30"/>
  <c r="AF61" i="30"/>
  <c r="AF60" i="30"/>
  <c r="AF56" i="30"/>
  <c r="AF50" i="30"/>
  <c r="AF41" i="30"/>
  <c r="AF32" i="30"/>
  <c r="AF53" i="30"/>
  <c r="AF58" i="29"/>
  <c r="AF55" i="29"/>
  <c r="AF52" i="29"/>
  <c r="AF49" i="29"/>
  <c r="AF46" i="29"/>
  <c r="AF43" i="29"/>
  <c r="AF40" i="29"/>
  <c r="AF37" i="29"/>
  <c r="AF34" i="29"/>
  <c r="AF31" i="29"/>
  <c r="AF28" i="29"/>
  <c r="AF57" i="29"/>
  <c r="AF51" i="29"/>
  <c r="AF45" i="29"/>
  <c r="AF39" i="29"/>
  <c r="AF33" i="29"/>
  <c r="AF30" i="29"/>
  <c r="AF18" i="29"/>
  <c r="AF41" i="29"/>
  <c r="AF50" i="29"/>
  <c r="AF59" i="29"/>
  <c r="AF62" i="29"/>
  <c r="AF54" i="29"/>
  <c r="AF48" i="29"/>
  <c r="AF42" i="29"/>
  <c r="AF36" i="29"/>
  <c r="AF60" i="29"/>
  <c r="AF38" i="29"/>
  <c r="AF29" i="29"/>
  <c r="AF61" i="29"/>
  <c r="AF56" i="29"/>
  <c r="AF53" i="29"/>
  <c r="AF47" i="29"/>
  <c r="AF44" i="29"/>
  <c r="AF35" i="29"/>
  <c r="AF32" i="29"/>
  <c r="AE17" i="25"/>
  <c r="AF49" i="25"/>
  <c r="AF57" i="25"/>
  <c r="AF30" i="25"/>
  <c r="AF45" i="25"/>
  <c r="AF18" i="25"/>
  <c r="AF46" i="25"/>
  <c r="AF31" i="25"/>
  <c r="AF44" i="25"/>
  <c r="AF43" i="25"/>
  <c r="AF40" i="25"/>
  <c r="AF54" i="25"/>
  <c r="AF60" i="25"/>
  <c r="AF29" i="25"/>
  <c r="AF39" i="25"/>
  <c r="AF34" i="25"/>
  <c r="AF47" i="25"/>
  <c r="AF33" i="25"/>
  <c r="AF41" i="25"/>
  <c r="AF36" i="25"/>
  <c r="AF50" i="25"/>
  <c r="AF56" i="25"/>
  <c r="AF59" i="25"/>
  <c r="AF61" i="25"/>
  <c r="AF48" i="25"/>
  <c r="AF38" i="25"/>
  <c r="AF28" i="25"/>
  <c r="AF55" i="25"/>
  <c r="AF52" i="25"/>
  <c r="AF53" i="25"/>
  <c r="AF51" i="25"/>
  <c r="AF42" i="25"/>
  <c r="AF35" i="25"/>
  <c r="AF58" i="25"/>
  <c r="AF37" i="25"/>
  <c r="AF32" i="25"/>
  <c r="AF62" i="25"/>
  <c r="AF17" i="25" l="1"/>
  <c r="F18" i="25" s="1"/>
  <c r="F20" i="25" l="1"/>
  <c r="H20" i="25"/>
  <c r="S19" i="25" l="1"/>
  <c r="AC19" i="25"/>
  <c r="X19" i="25"/>
  <c r="Q19" i="25"/>
  <c r="K19" i="25"/>
  <c r="U19" i="25"/>
  <c r="W19" i="25"/>
  <c r="AD19" i="25"/>
  <c r="R19" i="25"/>
  <c r="L19" i="25"/>
  <c r="AB19" i="25"/>
  <c r="AA19" i="25"/>
  <c r="AE19" i="25"/>
  <c r="O19" i="25"/>
  <c r="N19" i="25"/>
  <c r="H19" i="25"/>
  <c r="J19" i="25"/>
  <c r="M19" i="25"/>
  <c r="V19" i="25"/>
  <c r="Y19" i="25"/>
  <c r="I19" i="25"/>
  <c r="T19" i="25"/>
  <c r="P19" i="25"/>
  <c r="Z19" i="25"/>
  <c r="AF19" i="25"/>
  <c r="H26" i="29"/>
  <c r="H18" i="29"/>
  <c r="H28" i="29"/>
  <c r="H34" i="29"/>
  <c r="H40" i="29"/>
  <c r="H46" i="29"/>
  <c r="H52" i="29"/>
  <c r="H58" i="29"/>
  <c r="H22" i="29"/>
  <c r="H29" i="29"/>
  <c r="H35" i="29"/>
  <c r="H41" i="29"/>
  <c r="H47" i="29"/>
  <c r="H53" i="29"/>
  <c r="H59" i="29"/>
  <c r="H30" i="29"/>
  <c r="H36" i="29"/>
  <c r="H42" i="29"/>
  <c r="H48" i="29"/>
  <c r="H54" i="29"/>
  <c r="H24" i="29"/>
  <c r="H60" i="29"/>
  <c r="H25" i="29"/>
  <c r="H31" i="29"/>
  <c r="H37" i="29"/>
  <c r="H43" i="29"/>
  <c r="H49" i="29"/>
  <c r="H55" i="29"/>
  <c r="H61" i="29"/>
  <c r="H32" i="29"/>
  <c r="H38" i="29"/>
  <c r="H44" i="29"/>
  <c r="H50" i="29"/>
  <c r="H56" i="29"/>
  <c r="H62" i="29"/>
  <c r="H27" i="29"/>
  <c r="H63" i="29"/>
  <c r="H33" i="29"/>
  <c r="H39" i="29"/>
  <c r="H45" i="29"/>
  <c r="H51" i="29"/>
  <c r="H23" i="29"/>
  <c r="H57" i="29"/>
  <c r="H17" i="29" l="1"/>
  <c r="F18" i="29" s="1"/>
  <c r="F20" i="29" s="1"/>
  <c r="H20" i="29" l="1"/>
  <c r="I19" i="29" s="1"/>
  <c r="L19" i="29" l="1"/>
  <c r="Y19" i="29"/>
  <c r="S19" i="29"/>
  <c r="T19" i="29"/>
  <c r="AC19" i="29"/>
  <c r="AE19" i="29"/>
  <c r="K19" i="29"/>
  <c r="V19" i="29"/>
  <c r="U19" i="29"/>
  <c r="Z19" i="29"/>
  <c r="R19" i="29"/>
  <c r="J19" i="29"/>
  <c r="X19" i="29"/>
  <c r="AB19" i="29"/>
  <c r="P19" i="29"/>
  <c r="N19" i="29"/>
  <c r="AD19" i="29"/>
  <c r="W19" i="29"/>
  <c r="O19" i="29"/>
  <c r="M19" i="29"/>
  <c r="AF19" i="29"/>
  <c r="Q19" i="29"/>
  <c r="H19" i="29"/>
  <c r="AA1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AE25C9B6-610B-4C06-B535-53EFC2126BAE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F1C01855-C8E4-47B6-928C-F9613C3F84B2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<sst xmlns="http://schemas.openxmlformats.org/spreadsheetml/2006/main" count="135" uniqueCount="51">
  <si>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</si>
  <si>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</si>
  <si>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</si>
  <si>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</si>
  <si>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</si>
  <si>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</si>
  <si>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</si>
  <si>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</si>
  <si>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</si>
  <si>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</si>
  <si>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</si>
  <si>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</si>
  <si>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</si>
  <si>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</si>
  <si>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</si>
  <si>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</si>
  <si>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</si>
  <si>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</si>
  <si>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</si>
  <si>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</si>
  <si>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</si>
  <si>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</si>
  <si>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Tarea 1</t>
  </si>
  <si>
    <t>Tarea 2</t>
  </si>
  <si>
    <t>Tarea 3</t>
  </si>
  <si>
    <t>Tarea 4</t>
  </si>
  <si>
    <t>Nombre del Proyecto:</t>
  </si>
  <si>
    <t>Dueño del Proyecto</t>
  </si>
  <si>
    <t>Gerente del Proyecto:</t>
  </si>
  <si>
    <t>Sistema de Punto de Venta para la empresa Roger's</t>
  </si>
  <si>
    <t>Henry Maquera Quispe</t>
  </si>
  <si>
    <t>Jorge Vega Flores</t>
  </si>
  <si>
    <t>Tarea 5</t>
  </si>
  <si>
    <t>Tarea 6</t>
  </si>
  <si>
    <t>Tarea 7</t>
  </si>
  <si>
    <t>Tarea 8</t>
  </si>
  <si>
    <t>Tarea 9</t>
  </si>
  <si>
    <t>Cindy</t>
  </si>
  <si>
    <t>Thalia</t>
  </si>
  <si>
    <t>Marjhorie</t>
  </si>
  <si>
    <t>Katya</t>
  </si>
  <si>
    <t>Greysi</t>
  </si>
  <si>
    <t>Tarea 10</t>
  </si>
  <si>
    <t>Tarea 11</t>
  </si>
  <si>
    <t>Tarea 12</t>
  </si>
  <si>
    <t>Tarea 13</t>
  </si>
  <si>
    <t>Tarea 14</t>
  </si>
  <si>
    <t>Tarea 15</t>
  </si>
  <si>
    <t>Tarea 16</t>
  </si>
  <si>
    <t>Tarea 17</t>
  </si>
  <si>
    <t>Tarea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</si>
</sst>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8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0" xfId="0" applyFont="1"/>
    <xf numFmtId="0" fontId="6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220</c:v>
                </c:pt>
                <c:pt idx="1">
                  <c:v>211</c:v>
                </c:pt>
                <c:pt idx="2">
                  <c:v>197</c:v>
                </c:pt>
                <c:pt idx="3">
                  <c:v>187</c:v>
                </c:pt>
                <c:pt idx="4">
                  <c:v>178</c:v>
                </c:pt>
                <c:pt idx="5">
                  <c:v>170</c:v>
                </c:pt>
                <c:pt idx="6">
                  <c:v>163</c:v>
                </c:pt>
                <c:pt idx="7">
                  <c:v>156</c:v>
                </c:pt>
                <c:pt idx="8">
                  <c:v>148</c:v>
                </c:pt>
                <c:pt idx="9">
                  <c:v>141.33333333333331</c:v>
                </c:pt>
                <c:pt idx="10">
                  <c:v>133.83333333333331</c:v>
                </c:pt>
                <c:pt idx="11">
                  <c:v>125.3333333333333</c:v>
                </c:pt>
                <c:pt idx="12">
                  <c:v>117.8333333333333</c:v>
                </c:pt>
                <c:pt idx="13">
                  <c:v>111.3333333333333</c:v>
                </c:pt>
                <c:pt idx="14">
                  <c:v>104.8333333333333</c:v>
                </c:pt>
                <c:pt idx="15">
                  <c:v>95.333333333333201</c:v>
                </c:pt>
                <c:pt idx="16">
                  <c:v>87.833333333333201</c:v>
                </c:pt>
                <c:pt idx="17">
                  <c:v>80.3333333333333</c:v>
                </c:pt>
                <c:pt idx="18">
                  <c:v>65.8333333333333</c:v>
                </c:pt>
                <c:pt idx="19">
                  <c:v>50</c:v>
                </c:pt>
                <c:pt idx="20">
                  <c:v>34</c:v>
                </c:pt>
                <c:pt idx="21">
                  <c:v>23</c:v>
                </c:pt>
                <c:pt idx="22">
                  <c:v>11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BC8-BB49-33869E00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220</c:v>
                </c:pt>
                <c:pt idx="1">
                  <c:v>212.66666666666666</c:v>
                </c:pt>
                <c:pt idx="2">
                  <c:v>205.33333333333334</c:v>
                </c:pt>
                <c:pt idx="3">
                  <c:v>198</c:v>
                </c:pt>
                <c:pt idx="4">
                  <c:v>190.66666666666666</c:v>
                </c:pt>
                <c:pt idx="5">
                  <c:v>183.33333333333334</c:v>
                </c:pt>
                <c:pt idx="6">
                  <c:v>176</c:v>
                </c:pt>
                <c:pt idx="7">
                  <c:v>168.66666666666669</c:v>
                </c:pt>
                <c:pt idx="8">
                  <c:v>161.33333333333334</c:v>
                </c:pt>
                <c:pt idx="9">
                  <c:v>154</c:v>
                </c:pt>
                <c:pt idx="10">
                  <c:v>146.66666666666669</c:v>
                </c:pt>
                <c:pt idx="11">
                  <c:v>139.33333333333334</c:v>
                </c:pt>
                <c:pt idx="12">
                  <c:v>132</c:v>
                </c:pt>
                <c:pt idx="13">
                  <c:v>124.66666666666667</c:v>
                </c:pt>
                <c:pt idx="14">
                  <c:v>117.33333333333334</c:v>
                </c:pt>
                <c:pt idx="15">
                  <c:v>110</c:v>
                </c:pt>
                <c:pt idx="16">
                  <c:v>102.66666666666667</c:v>
                </c:pt>
                <c:pt idx="17">
                  <c:v>95.333333333333343</c:v>
                </c:pt>
                <c:pt idx="18">
                  <c:v>88</c:v>
                </c:pt>
                <c:pt idx="19">
                  <c:v>80.666666666666686</c:v>
                </c:pt>
                <c:pt idx="20">
                  <c:v>73.333333333333343</c:v>
                </c:pt>
                <c:pt idx="21">
                  <c:v>66</c:v>
                </c:pt>
                <c:pt idx="22">
                  <c:v>58.666666666666686</c:v>
                </c:pt>
                <c:pt idx="23">
                  <c:v>51.333333333333343</c:v>
                </c:pt>
                <c:pt idx="2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A-4BC8-BB49-33869E00718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219.89055555555558</c:v>
                </c:pt>
                <c:pt idx="1">
                  <c:v>210.96830917874397</c:v>
                </c:pt>
                <c:pt idx="2">
                  <c:v>202.04606280193238</c:v>
                </c:pt>
                <c:pt idx="3">
                  <c:v>193.12381642512076</c:v>
                </c:pt>
                <c:pt idx="4">
                  <c:v>184.20157004830918</c:v>
                </c:pt>
                <c:pt idx="5">
                  <c:v>175.27932367149759</c:v>
                </c:pt>
                <c:pt idx="6">
                  <c:v>166.35707729468601</c:v>
                </c:pt>
                <c:pt idx="7">
                  <c:v>157.43483091787439</c:v>
                </c:pt>
                <c:pt idx="8">
                  <c:v>148.51258454106278</c:v>
                </c:pt>
                <c:pt idx="9">
                  <c:v>139.59033816425119</c:v>
                </c:pt>
                <c:pt idx="10">
                  <c:v>130.66809178743961</c:v>
                </c:pt>
                <c:pt idx="11">
                  <c:v>121.74584541062801</c:v>
                </c:pt>
                <c:pt idx="12">
                  <c:v>112.82359903381641</c:v>
                </c:pt>
                <c:pt idx="13">
                  <c:v>103.90135265700482</c:v>
                </c:pt>
                <c:pt idx="14">
                  <c:v>94.979106280193207</c:v>
                </c:pt>
                <c:pt idx="15">
                  <c:v>86.056859903381621</c:v>
                </c:pt>
                <c:pt idx="16">
                  <c:v>77.134613526570035</c:v>
                </c:pt>
                <c:pt idx="17">
                  <c:v>68.212367149758421</c:v>
                </c:pt>
                <c:pt idx="18">
                  <c:v>59.290120772946835</c:v>
                </c:pt>
                <c:pt idx="19">
                  <c:v>50.367874396135221</c:v>
                </c:pt>
                <c:pt idx="20">
                  <c:v>41.445628019323635</c:v>
                </c:pt>
                <c:pt idx="21">
                  <c:v>32.523381642512049</c:v>
                </c:pt>
                <c:pt idx="22">
                  <c:v>23.601135265700435</c:v>
                </c:pt>
                <c:pt idx="23">
                  <c:v>14.678888888888849</c:v>
                </c:pt>
                <c:pt idx="24">
                  <c:v>5.7566425120772635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A-4BC8-BB49-33869E00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241</c:v>
                </c:pt>
                <c:pt idx="1">
                  <c:v>233</c:v>
                </c:pt>
                <c:pt idx="2">
                  <c:v>221</c:v>
                </c:pt>
                <c:pt idx="3">
                  <c:v>213</c:v>
                </c:pt>
                <c:pt idx="4">
                  <c:v>200</c:v>
                </c:pt>
                <c:pt idx="5">
                  <c:v>189</c:v>
                </c:pt>
                <c:pt idx="6">
                  <c:v>175</c:v>
                </c:pt>
                <c:pt idx="7">
                  <c:v>168</c:v>
                </c:pt>
                <c:pt idx="8">
                  <c:v>157</c:v>
                </c:pt>
                <c:pt idx="9">
                  <c:v>149</c:v>
                </c:pt>
                <c:pt idx="10">
                  <c:v>135</c:v>
                </c:pt>
                <c:pt idx="11">
                  <c:v>123</c:v>
                </c:pt>
                <c:pt idx="12">
                  <c:v>113</c:v>
                </c:pt>
                <c:pt idx="13">
                  <c:v>100</c:v>
                </c:pt>
                <c:pt idx="14">
                  <c:v>94</c:v>
                </c:pt>
                <c:pt idx="15">
                  <c:v>88</c:v>
                </c:pt>
                <c:pt idx="16">
                  <c:v>78</c:v>
                </c:pt>
                <c:pt idx="17">
                  <c:v>65</c:v>
                </c:pt>
                <c:pt idx="18">
                  <c:v>57</c:v>
                </c:pt>
                <c:pt idx="19">
                  <c:v>48</c:v>
                </c:pt>
                <c:pt idx="20">
                  <c:v>39</c:v>
                </c:pt>
                <c:pt idx="21">
                  <c:v>30</c:v>
                </c:pt>
                <c:pt idx="22">
                  <c:v>25</c:v>
                </c:pt>
                <c:pt idx="23">
                  <c:v>13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D4F-B306-3C01E9AE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241</c:v>
                </c:pt>
                <c:pt idx="1">
                  <c:v>232.96666666666667</c:v>
                </c:pt>
                <c:pt idx="2">
                  <c:v>224.93333333333334</c:v>
                </c:pt>
                <c:pt idx="3">
                  <c:v>216.9</c:v>
                </c:pt>
                <c:pt idx="4">
                  <c:v>208.86666666666667</c:v>
                </c:pt>
                <c:pt idx="5">
                  <c:v>200.83333333333334</c:v>
                </c:pt>
                <c:pt idx="6">
                  <c:v>192.8</c:v>
                </c:pt>
                <c:pt idx="7">
                  <c:v>184.76666666666665</c:v>
                </c:pt>
                <c:pt idx="8">
                  <c:v>176.73333333333335</c:v>
                </c:pt>
                <c:pt idx="9">
                  <c:v>168.7</c:v>
                </c:pt>
                <c:pt idx="10">
                  <c:v>160.66666666666669</c:v>
                </c:pt>
                <c:pt idx="11">
                  <c:v>152.63333333333333</c:v>
                </c:pt>
                <c:pt idx="12">
                  <c:v>144.6</c:v>
                </c:pt>
                <c:pt idx="13">
                  <c:v>136.56666666666666</c:v>
                </c:pt>
                <c:pt idx="14">
                  <c:v>128.53333333333333</c:v>
                </c:pt>
                <c:pt idx="15">
                  <c:v>120.5</c:v>
                </c:pt>
                <c:pt idx="16">
                  <c:v>112.46666666666667</c:v>
                </c:pt>
                <c:pt idx="17">
                  <c:v>104.43333333333334</c:v>
                </c:pt>
                <c:pt idx="18">
                  <c:v>96.4</c:v>
                </c:pt>
                <c:pt idx="19">
                  <c:v>88.366666666666674</c:v>
                </c:pt>
                <c:pt idx="20">
                  <c:v>80.333333333333343</c:v>
                </c:pt>
                <c:pt idx="21">
                  <c:v>72.300000000000011</c:v>
                </c:pt>
                <c:pt idx="22">
                  <c:v>64.26666666666668</c:v>
                </c:pt>
                <c:pt idx="23">
                  <c:v>56.233333333333348</c:v>
                </c:pt>
                <c:pt idx="24">
                  <c:v>48.199999999999989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0-4D4F-B306-3C01E9AECBA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238.52333333333334</c:v>
                </c:pt>
                <c:pt idx="1">
                  <c:v>228.48507246376812</c:v>
                </c:pt>
                <c:pt idx="2">
                  <c:v>218.4468115942029</c:v>
                </c:pt>
                <c:pt idx="3">
                  <c:v>208.40855072463768</c:v>
                </c:pt>
                <c:pt idx="4">
                  <c:v>198.37028985507246</c:v>
                </c:pt>
                <c:pt idx="5">
                  <c:v>188.33202898550724</c:v>
                </c:pt>
                <c:pt idx="6">
                  <c:v>178.29376811594204</c:v>
                </c:pt>
                <c:pt idx="7">
                  <c:v>168.25550724637679</c:v>
                </c:pt>
                <c:pt idx="8">
                  <c:v>158.2172463768116</c:v>
                </c:pt>
                <c:pt idx="9">
                  <c:v>148.17898550724635</c:v>
                </c:pt>
                <c:pt idx="10">
                  <c:v>138.14072463768116</c:v>
                </c:pt>
                <c:pt idx="11">
                  <c:v>128.10246376811594</c:v>
                </c:pt>
                <c:pt idx="12">
                  <c:v>118.06420289855072</c:v>
                </c:pt>
                <c:pt idx="13">
                  <c:v>108.0259420289855</c:v>
                </c:pt>
                <c:pt idx="14">
                  <c:v>97.987681159420276</c:v>
                </c:pt>
                <c:pt idx="15">
                  <c:v>87.949420289855055</c:v>
                </c:pt>
                <c:pt idx="16">
                  <c:v>77.911159420289835</c:v>
                </c:pt>
                <c:pt idx="17">
                  <c:v>67.872898550724614</c:v>
                </c:pt>
                <c:pt idx="18">
                  <c:v>57.834637681159393</c:v>
                </c:pt>
                <c:pt idx="19">
                  <c:v>47.796376811594172</c:v>
                </c:pt>
                <c:pt idx="20">
                  <c:v>37.758115942028951</c:v>
                </c:pt>
                <c:pt idx="21">
                  <c:v>27.71985507246373</c:v>
                </c:pt>
                <c:pt idx="22">
                  <c:v>17.681594202898509</c:v>
                </c:pt>
                <c:pt idx="23">
                  <c:v>7.6433333333333167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0-4D4F-B306-3C01E9AEC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237</c:v>
                </c:pt>
                <c:pt idx="1">
                  <c:v>230</c:v>
                </c:pt>
                <c:pt idx="2">
                  <c:v>218</c:v>
                </c:pt>
                <c:pt idx="3">
                  <c:v>206</c:v>
                </c:pt>
                <c:pt idx="4">
                  <c:v>196</c:v>
                </c:pt>
                <c:pt idx="5">
                  <c:v>191</c:v>
                </c:pt>
                <c:pt idx="6">
                  <c:v>182</c:v>
                </c:pt>
                <c:pt idx="7">
                  <c:v>170</c:v>
                </c:pt>
                <c:pt idx="8">
                  <c:v>154</c:v>
                </c:pt>
                <c:pt idx="9">
                  <c:v>142</c:v>
                </c:pt>
                <c:pt idx="10">
                  <c:v>133</c:v>
                </c:pt>
                <c:pt idx="11">
                  <c:v>123</c:v>
                </c:pt>
                <c:pt idx="12">
                  <c:v>106</c:v>
                </c:pt>
                <c:pt idx="13">
                  <c:v>95</c:v>
                </c:pt>
                <c:pt idx="14">
                  <c:v>84</c:v>
                </c:pt>
                <c:pt idx="15">
                  <c:v>76</c:v>
                </c:pt>
                <c:pt idx="16">
                  <c:v>67</c:v>
                </c:pt>
                <c:pt idx="17">
                  <c:v>55</c:v>
                </c:pt>
                <c:pt idx="18">
                  <c:v>42</c:v>
                </c:pt>
                <c:pt idx="19">
                  <c:v>33</c:v>
                </c:pt>
                <c:pt idx="20">
                  <c:v>22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B-43B0-920F-C5E3A883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237</c:v>
                </c:pt>
                <c:pt idx="1">
                  <c:v>229.1</c:v>
                </c:pt>
                <c:pt idx="2">
                  <c:v>221.2</c:v>
                </c:pt>
                <c:pt idx="3">
                  <c:v>213.3</c:v>
                </c:pt>
                <c:pt idx="4">
                  <c:v>205.4</c:v>
                </c:pt>
                <c:pt idx="5">
                  <c:v>197.5</c:v>
                </c:pt>
                <c:pt idx="6">
                  <c:v>189.6</c:v>
                </c:pt>
                <c:pt idx="7">
                  <c:v>181.7</c:v>
                </c:pt>
                <c:pt idx="8">
                  <c:v>173.8</c:v>
                </c:pt>
                <c:pt idx="9">
                  <c:v>165.89999999999998</c:v>
                </c:pt>
                <c:pt idx="10">
                  <c:v>158</c:v>
                </c:pt>
                <c:pt idx="11">
                  <c:v>150.1</c:v>
                </c:pt>
                <c:pt idx="12">
                  <c:v>142.19999999999999</c:v>
                </c:pt>
                <c:pt idx="13">
                  <c:v>134.30000000000001</c:v>
                </c:pt>
                <c:pt idx="14">
                  <c:v>126.39999999999999</c:v>
                </c:pt>
                <c:pt idx="15">
                  <c:v>118.5</c:v>
                </c:pt>
                <c:pt idx="16">
                  <c:v>110.6</c:v>
                </c:pt>
                <c:pt idx="17">
                  <c:v>102.69999999999999</c:v>
                </c:pt>
                <c:pt idx="18">
                  <c:v>94.799999999999983</c:v>
                </c:pt>
                <c:pt idx="19">
                  <c:v>86.9</c:v>
                </c:pt>
                <c:pt idx="20">
                  <c:v>79</c:v>
                </c:pt>
                <c:pt idx="21">
                  <c:v>71.099999999999994</c:v>
                </c:pt>
                <c:pt idx="22">
                  <c:v>63.199999999999989</c:v>
                </c:pt>
                <c:pt idx="23">
                  <c:v>55.299999999999983</c:v>
                </c:pt>
                <c:pt idx="24">
                  <c:v>47.399999999999977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B-43B0-920F-C5E3A8839171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239.60333333333332</c:v>
                </c:pt>
                <c:pt idx="1">
                  <c:v>228.87333333333333</c:v>
                </c:pt>
                <c:pt idx="2">
                  <c:v>218.14333333333332</c:v>
                </c:pt>
                <c:pt idx="3">
                  <c:v>207.41333333333333</c:v>
                </c:pt>
                <c:pt idx="4">
                  <c:v>196.68333333333334</c:v>
                </c:pt>
                <c:pt idx="5">
                  <c:v>185.95333333333332</c:v>
                </c:pt>
                <c:pt idx="6">
                  <c:v>175.22333333333333</c:v>
                </c:pt>
                <c:pt idx="7">
                  <c:v>164.49333333333334</c:v>
                </c:pt>
                <c:pt idx="8">
                  <c:v>153.76333333333335</c:v>
                </c:pt>
                <c:pt idx="9">
                  <c:v>143.03333333333336</c:v>
                </c:pt>
                <c:pt idx="10">
                  <c:v>132.30333333333334</c:v>
                </c:pt>
                <c:pt idx="11">
                  <c:v>121.57333333333335</c:v>
                </c:pt>
                <c:pt idx="12">
                  <c:v>110.84333333333336</c:v>
                </c:pt>
                <c:pt idx="13">
                  <c:v>100.11333333333334</c:v>
                </c:pt>
                <c:pt idx="14">
                  <c:v>89.383333333333354</c:v>
                </c:pt>
                <c:pt idx="15">
                  <c:v>78.653333333333364</c:v>
                </c:pt>
                <c:pt idx="16">
                  <c:v>67.923333333333375</c:v>
                </c:pt>
                <c:pt idx="17">
                  <c:v>57.193333333333385</c:v>
                </c:pt>
                <c:pt idx="18">
                  <c:v>46.463333333333367</c:v>
                </c:pt>
                <c:pt idx="19">
                  <c:v>35.733333333333377</c:v>
                </c:pt>
                <c:pt idx="20">
                  <c:v>25.003333333333387</c:v>
                </c:pt>
                <c:pt idx="21">
                  <c:v>14.273333333333369</c:v>
                </c:pt>
                <c:pt idx="22">
                  <c:v>3.5433333333333792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B-43B0-920F-C5E3A8839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76EA25D-910A-4509-881D-56B9875CE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48FE324-D339-4A0F-A9DA-AA6CF66DD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68"/>
  <sheetViews>
    <sheetView topLeftCell="A4" workbookViewId="0">
      <selection activeCell="C34" sqref="C34"/>
    </sheetView>
  </sheetViews>
  <sheetFormatPr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26</v>
      </c>
      <c r="D3" s="26" t="s">
        <v>29</v>
      </c>
      <c r="E3" s="26"/>
      <c r="F3" s="26"/>
      <c r="G3" s="26"/>
      <c r="H3" s="26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27</v>
      </c>
      <c r="D4" s="27" t="s">
        <v>30</v>
      </c>
      <c r="E4" s="27"/>
      <c r="F4" s="27"/>
      <c r="G4" s="27"/>
      <c r="H4" s="27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28</v>
      </c>
      <c r="D5" s="27" t="s">
        <v>31</v>
      </c>
      <c r="E5" s="27"/>
      <c r="F5" s="27"/>
      <c r="G5" s="27"/>
      <c r="H5" s="27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30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30</v>
      </c>
      <c r="E17" s="4" t="s">
        <v>13</v>
      </c>
      <c r="F17" s="4" t="s">
        <v>17</v>
      </c>
      <c r="G17" s="3">
        <f ca="1">SUM(OFFSET(G21,1,0,TaskRows,1))</f>
        <v>220</v>
      </c>
      <c r="H17" s="3">
        <f ca="1">IF(AND(SUM(OFFSET(H21,1,0,TaskRows,1))=0),0,SUM(OFFSET(H21,1,0,TaskRows,1)))</f>
        <v>220</v>
      </c>
      <c r="I17" s="3">
        <f t="shared" ref="I17:AF17" ca="1" si="0">IF(AND(SUM(OFFSET(I21,1,0,TaskRows,1))=0),"",SUM(OFFSET(I21,1,0,TaskRows,1)))</f>
        <v>211</v>
      </c>
      <c r="J17" s="3">
        <f t="shared" ca="1" si="0"/>
        <v>197</v>
      </c>
      <c r="K17" s="3">
        <f t="shared" ca="1" si="0"/>
        <v>187</v>
      </c>
      <c r="L17" s="3">
        <f t="shared" ca="1" si="0"/>
        <v>178</v>
      </c>
      <c r="M17" s="3">
        <f t="shared" ca="1" si="0"/>
        <v>170</v>
      </c>
      <c r="N17" s="3">
        <f t="shared" ca="1" si="0"/>
        <v>163</v>
      </c>
      <c r="O17" s="3">
        <f t="shared" ca="1" si="0"/>
        <v>156</v>
      </c>
      <c r="P17" s="3">
        <f t="shared" ca="1" si="0"/>
        <v>148</v>
      </c>
      <c r="Q17" s="3">
        <f t="shared" ca="1" si="0"/>
        <v>141.33333333333331</v>
      </c>
      <c r="R17" s="3">
        <f t="shared" ca="1" si="0"/>
        <v>133.83333333333331</v>
      </c>
      <c r="S17" s="3">
        <f t="shared" ca="1" si="0"/>
        <v>125.3333333333333</v>
      </c>
      <c r="T17" s="3">
        <f t="shared" ca="1" si="0"/>
        <v>117.8333333333333</v>
      </c>
      <c r="U17" s="3">
        <f t="shared" ca="1" si="0"/>
        <v>111.3333333333333</v>
      </c>
      <c r="V17" s="3">
        <f t="shared" ca="1" si="0"/>
        <v>104.8333333333333</v>
      </c>
      <c r="W17" s="3">
        <f t="shared" ca="1" si="0"/>
        <v>95.333333333333201</v>
      </c>
      <c r="X17" s="3">
        <f t="shared" ca="1" si="0"/>
        <v>87.833333333333201</v>
      </c>
      <c r="Y17" s="3">
        <f t="shared" ca="1" si="0"/>
        <v>80.3333333333333</v>
      </c>
      <c r="Z17" s="3">
        <f t="shared" ca="1" si="0"/>
        <v>65.8333333333333</v>
      </c>
      <c r="AA17" s="3">
        <f t="shared" ca="1" si="0"/>
        <v>50</v>
      </c>
      <c r="AB17" s="3">
        <f t="shared" ca="1" si="0"/>
        <v>34</v>
      </c>
      <c r="AC17" s="3">
        <f t="shared" ca="1" si="0"/>
        <v>23</v>
      </c>
      <c r="AD17" s="3">
        <f t="shared" ca="1" si="0"/>
        <v>11</v>
      </c>
      <c r="AE17" s="3">
        <f t="shared" ca="1" si="0"/>
        <v>3</v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IF(COUNTA(C22:C246)=0,1,COUNTA(C22:C246))</f>
        <v>6</v>
      </c>
      <c r="E18" t="s">
        <v>2</v>
      </c>
      <c r="F18" s="1">
        <f ca="1">IF(COUNTIF(H17:AF17,"&gt;0")=0,1,COUNTIF(H17:AF17,"&gt;0"))</f>
        <v>24</v>
      </c>
      <c r="H18" s="1">
        <f ca="1">IF(H21="","",$G17-$G17/($D16-1)*(H21-1))</f>
        <v>220</v>
      </c>
      <c r="I18" s="1">
        <f t="shared" ref="I18:AF18" ca="1" si="1">IF(I21="","",TotalEffort-TotalEffort/(ImplementationDays)*(I21-1))</f>
        <v>212.66666666666666</v>
      </c>
      <c r="J18" s="1">
        <f t="shared" ca="1" si="1"/>
        <v>205.33333333333334</v>
      </c>
      <c r="K18" s="1">
        <f t="shared" ca="1" si="1"/>
        <v>198</v>
      </c>
      <c r="L18" s="1">
        <f t="shared" ca="1" si="1"/>
        <v>190.66666666666666</v>
      </c>
      <c r="M18" s="1">
        <f t="shared" ca="1" si="1"/>
        <v>183.33333333333334</v>
      </c>
      <c r="N18" s="1">
        <f t="shared" ca="1" si="1"/>
        <v>176</v>
      </c>
      <c r="O18" s="1">
        <f t="shared" ca="1" si="1"/>
        <v>168.66666666666669</v>
      </c>
      <c r="P18" s="1">
        <f t="shared" ca="1" si="1"/>
        <v>161.33333333333334</v>
      </c>
      <c r="Q18" s="1">
        <f t="shared" ca="1" si="1"/>
        <v>154</v>
      </c>
      <c r="R18" s="1">
        <f t="shared" ca="1" si="1"/>
        <v>146.66666666666669</v>
      </c>
      <c r="S18" s="1">
        <f t="shared" ca="1" si="1"/>
        <v>139.33333333333334</v>
      </c>
      <c r="T18" s="1">
        <f t="shared" ca="1" si="1"/>
        <v>132</v>
      </c>
      <c r="U18" s="1">
        <f t="shared" ca="1" si="1"/>
        <v>124.66666666666667</v>
      </c>
      <c r="V18" s="1">
        <f t="shared" ca="1" si="1"/>
        <v>117.33333333333334</v>
      </c>
      <c r="W18" s="1">
        <f t="shared" ca="1" si="1"/>
        <v>110</v>
      </c>
      <c r="X18" s="1">
        <f t="shared" ca="1" si="1"/>
        <v>102.66666666666667</v>
      </c>
      <c r="Y18" s="1">
        <f t="shared" ca="1" si="1"/>
        <v>95.333333333333343</v>
      </c>
      <c r="Z18" s="1">
        <f t="shared" ca="1" si="1"/>
        <v>88</v>
      </c>
      <c r="AA18" s="1">
        <f t="shared" ca="1" si="1"/>
        <v>80.666666666666686</v>
      </c>
      <c r="AB18" s="1">
        <f t="shared" ca="1" si="1"/>
        <v>73.333333333333343</v>
      </c>
      <c r="AC18" s="1">
        <f t="shared" ca="1" si="1"/>
        <v>66</v>
      </c>
      <c r="AD18" s="1">
        <f t="shared" ca="1" si="1"/>
        <v>58.666666666666686</v>
      </c>
      <c r="AE18" s="1">
        <f t="shared" ca="1" si="1"/>
        <v>51.333333333333343</v>
      </c>
      <c r="AF18" s="1">
        <f t="shared" ca="1" si="1"/>
        <v>44</v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219.89055555555558</v>
      </c>
      <c r="I19" s="1">
        <f t="shared" ca="1" si="2"/>
        <v>210.96830917874397</v>
      </c>
      <c r="J19" s="1">
        <f t="shared" ca="1" si="2"/>
        <v>202.04606280193238</v>
      </c>
      <c r="K19" s="1">
        <f t="shared" ca="1" si="2"/>
        <v>193.12381642512076</v>
      </c>
      <c r="L19" s="1">
        <f t="shared" ca="1" si="2"/>
        <v>184.20157004830918</v>
      </c>
      <c r="M19" s="1">
        <f t="shared" ca="1" si="2"/>
        <v>175.27932367149759</v>
      </c>
      <c r="N19" s="1">
        <f t="shared" ca="1" si="2"/>
        <v>166.35707729468601</v>
      </c>
      <c r="O19" s="1">
        <f t="shared" ca="1" si="2"/>
        <v>157.43483091787439</v>
      </c>
      <c r="P19" s="1">
        <f t="shared" ca="1" si="2"/>
        <v>148.51258454106278</v>
      </c>
      <c r="Q19" s="1">
        <f t="shared" ca="1" si="2"/>
        <v>139.59033816425119</v>
      </c>
      <c r="R19" s="1">
        <f t="shared" ca="1" si="2"/>
        <v>130.66809178743961</v>
      </c>
      <c r="S19" s="1">
        <f t="shared" ca="1" si="2"/>
        <v>121.74584541062801</v>
      </c>
      <c r="T19" s="1">
        <f t="shared" ca="1" si="2"/>
        <v>112.82359903381641</v>
      </c>
      <c r="U19" s="1">
        <f t="shared" ca="1" si="2"/>
        <v>103.90135265700482</v>
      </c>
      <c r="V19" s="1">
        <f t="shared" ca="1" si="2"/>
        <v>94.979106280193207</v>
      </c>
      <c r="W19" s="1">
        <f t="shared" ca="1" si="2"/>
        <v>86.056859903381621</v>
      </c>
      <c r="X19" s="1">
        <f t="shared" ca="1" si="2"/>
        <v>77.134613526570035</v>
      </c>
      <c r="Y19" s="1">
        <f t="shared" ca="1" si="2"/>
        <v>68.212367149758421</v>
      </c>
      <c r="Z19" s="1">
        <f t="shared" ca="1" si="2"/>
        <v>59.290120772946835</v>
      </c>
      <c r="AA19" s="1">
        <f t="shared" ca="1" si="2"/>
        <v>50.367874396135221</v>
      </c>
      <c r="AB19" s="1">
        <f t="shared" ca="1" si="2"/>
        <v>41.445628019323635</v>
      </c>
      <c r="AC19" s="1">
        <f t="shared" ca="1" si="2"/>
        <v>32.523381642512049</v>
      </c>
      <c r="AD19" s="1">
        <f t="shared" ca="1" si="2"/>
        <v>23.601135265700435</v>
      </c>
      <c r="AE19" s="1">
        <f t="shared" ca="1" si="2"/>
        <v>14.678888888888849</v>
      </c>
      <c r="AF19" s="1">
        <f t="shared" ca="1" si="2"/>
        <v>5.7566425120772635</v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24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>
        <f t="shared" si="3"/>
        <v>15</v>
      </c>
      <c r="W21" s="5">
        <f t="shared" si="3"/>
        <v>16</v>
      </c>
      <c r="X21" s="5">
        <f t="shared" si="3"/>
        <v>17</v>
      </c>
      <c r="Y21" s="5">
        <f t="shared" si="3"/>
        <v>18</v>
      </c>
      <c r="Z21" s="5">
        <f t="shared" si="3"/>
        <v>19</v>
      </c>
      <c r="AA21" s="5">
        <f t="shared" si="3"/>
        <v>20</v>
      </c>
      <c r="AB21" s="5">
        <f t="shared" si="3"/>
        <v>21</v>
      </c>
      <c r="AC21" s="5">
        <f t="shared" si="3"/>
        <v>22</v>
      </c>
      <c r="AD21" s="5">
        <f t="shared" si="3"/>
        <v>23</v>
      </c>
      <c r="AE21" s="5">
        <f t="shared" si="3"/>
        <v>24</v>
      </c>
      <c r="AF21" s="5">
        <f t="shared" si="3"/>
        <v>25</v>
      </c>
    </row>
    <row r="22" spans="2:32" x14ac:dyDescent="0.25">
      <c r="B22">
        <v>1.1000000000000001</v>
      </c>
      <c r="C22" t="s">
        <v>22</v>
      </c>
      <c r="D22" s="1">
        <v>1</v>
      </c>
      <c r="E22" s="25" t="s">
        <v>37</v>
      </c>
      <c r="F22" t="s">
        <v>21</v>
      </c>
      <c r="G22" s="1">
        <v>30</v>
      </c>
      <c r="H22" s="1">
        <f t="shared" ref="H22:H63" si="4">IF(OR(H$21="",$G22=""),"",G22)</f>
        <v>30</v>
      </c>
      <c r="I22" s="1">
        <v>28</v>
      </c>
      <c r="J22" s="1">
        <v>27</v>
      </c>
      <c r="K22" s="1">
        <v>26</v>
      </c>
      <c r="L22" s="1">
        <v>25</v>
      </c>
      <c r="M22" s="1">
        <v>24</v>
      </c>
      <c r="N22" s="1">
        <v>23</v>
      </c>
      <c r="O22" s="1">
        <v>22</v>
      </c>
      <c r="P22" s="1">
        <v>20</v>
      </c>
      <c r="Q22" s="1">
        <v>19</v>
      </c>
      <c r="R22" s="1">
        <v>18</v>
      </c>
      <c r="S22" s="1">
        <v>17</v>
      </c>
      <c r="T22" s="1">
        <v>16</v>
      </c>
      <c r="U22" s="1">
        <v>15</v>
      </c>
      <c r="V22" s="1">
        <v>14</v>
      </c>
      <c r="W22" s="1">
        <v>10</v>
      </c>
      <c r="X22" s="1">
        <v>8</v>
      </c>
      <c r="Y22" s="1">
        <v>7</v>
      </c>
      <c r="Z22" s="1">
        <v>6</v>
      </c>
      <c r="AA22" s="1">
        <v>5</v>
      </c>
      <c r="AB22" s="1">
        <v>4</v>
      </c>
      <c r="AC22" s="1">
        <v>3</v>
      </c>
      <c r="AD22" s="1">
        <v>2</v>
      </c>
      <c r="AE22" s="1">
        <v>0</v>
      </c>
      <c r="AF22" s="1">
        <v>0</v>
      </c>
    </row>
    <row r="23" spans="2:32" x14ac:dyDescent="0.25">
      <c r="B23">
        <v>1.2</v>
      </c>
      <c r="C23" t="s">
        <v>23</v>
      </c>
      <c r="D23" s="1">
        <v>1</v>
      </c>
      <c r="E23" s="25" t="s">
        <v>38</v>
      </c>
      <c r="F23" t="s">
        <v>21</v>
      </c>
      <c r="G23" s="1">
        <v>33</v>
      </c>
      <c r="H23" s="1">
        <f t="shared" si="4"/>
        <v>33</v>
      </c>
      <c r="I23" s="1">
        <v>32</v>
      </c>
      <c r="J23" s="1">
        <v>30</v>
      </c>
      <c r="K23" s="1">
        <v>29</v>
      </c>
      <c r="L23" s="1">
        <v>28</v>
      </c>
      <c r="M23" s="1">
        <v>27</v>
      </c>
      <c r="N23" s="1">
        <v>26</v>
      </c>
      <c r="O23" s="1">
        <v>25</v>
      </c>
      <c r="P23" s="1">
        <v>24</v>
      </c>
      <c r="Q23" s="1">
        <v>23</v>
      </c>
      <c r="R23" s="1">
        <v>22</v>
      </c>
      <c r="S23" s="1">
        <v>21</v>
      </c>
      <c r="T23" s="1">
        <v>20</v>
      </c>
      <c r="U23" s="1">
        <v>19</v>
      </c>
      <c r="V23" s="1">
        <v>18</v>
      </c>
      <c r="W23" s="1">
        <v>17</v>
      </c>
      <c r="X23" s="1">
        <v>16</v>
      </c>
      <c r="Y23" s="1">
        <v>15</v>
      </c>
      <c r="Z23" s="1">
        <v>10</v>
      </c>
      <c r="AA23" s="1">
        <v>9</v>
      </c>
      <c r="AB23" s="1">
        <v>6</v>
      </c>
      <c r="AC23" s="1">
        <v>5</v>
      </c>
      <c r="AD23" s="1">
        <v>0</v>
      </c>
      <c r="AE23" s="1">
        <v>0</v>
      </c>
      <c r="AF23" s="1">
        <v>0</v>
      </c>
    </row>
    <row r="24" spans="2:32" x14ac:dyDescent="0.25">
      <c r="B24">
        <v>2.1</v>
      </c>
      <c r="C24" t="s">
        <v>24</v>
      </c>
      <c r="D24" s="1">
        <v>2</v>
      </c>
      <c r="E24" s="25" t="s">
        <v>40</v>
      </c>
      <c r="F24" t="s">
        <v>21</v>
      </c>
      <c r="G24" s="1">
        <v>37</v>
      </c>
      <c r="H24" s="1">
        <f t="shared" si="4"/>
        <v>37</v>
      </c>
      <c r="I24" s="1">
        <v>36</v>
      </c>
      <c r="J24" s="1">
        <v>30</v>
      </c>
      <c r="K24" s="1">
        <v>29</v>
      </c>
      <c r="L24" s="1">
        <v>28</v>
      </c>
      <c r="M24" s="1">
        <v>27</v>
      </c>
      <c r="N24" s="1">
        <v>26</v>
      </c>
      <c r="O24" s="1">
        <v>25</v>
      </c>
      <c r="P24" s="1">
        <v>24</v>
      </c>
      <c r="Q24" s="1">
        <v>23</v>
      </c>
      <c r="R24" s="1">
        <v>22</v>
      </c>
      <c r="S24" s="1">
        <v>21</v>
      </c>
      <c r="T24" s="1">
        <v>20</v>
      </c>
      <c r="U24" s="1">
        <v>19</v>
      </c>
      <c r="V24" s="1">
        <v>18</v>
      </c>
      <c r="W24" s="1">
        <v>17</v>
      </c>
      <c r="X24" s="1">
        <v>16</v>
      </c>
      <c r="Y24" s="1">
        <v>15</v>
      </c>
      <c r="Z24" s="1">
        <v>14</v>
      </c>
      <c r="AA24" s="1">
        <v>13</v>
      </c>
      <c r="AB24" s="1">
        <v>9</v>
      </c>
      <c r="AC24" s="1">
        <v>5</v>
      </c>
      <c r="AD24" s="1">
        <v>4</v>
      </c>
      <c r="AE24" s="1">
        <v>0</v>
      </c>
      <c r="AF24" s="1">
        <v>0</v>
      </c>
    </row>
    <row r="25" spans="2:32" x14ac:dyDescent="0.25">
      <c r="B25">
        <v>2.2000000000000002</v>
      </c>
      <c r="C25" t="s">
        <v>25</v>
      </c>
      <c r="D25" s="1">
        <v>2</v>
      </c>
      <c r="E25" s="25" t="s">
        <v>41</v>
      </c>
      <c r="F25" t="s">
        <v>21</v>
      </c>
      <c r="G25" s="1">
        <v>40</v>
      </c>
      <c r="H25" s="1">
        <f t="shared" si="4"/>
        <v>40</v>
      </c>
      <c r="I25" s="1">
        <v>39</v>
      </c>
      <c r="J25" s="1">
        <v>38</v>
      </c>
      <c r="K25" s="1">
        <v>36</v>
      </c>
      <c r="L25" s="1">
        <v>35</v>
      </c>
      <c r="M25" s="1">
        <v>34</v>
      </c>
      <c r="N25" s="1">
        <v>33</v>
      </c>
      <c r="O25" s="1">
        <v>32</v>
      </c>
      <c r="P25" s="1">
        <v>31</v>
      </c>
      <c r="Q25" s="1">
        <v>30</v>
      </c>
      <c r="R25" s="1">
        <v>29</v>
      </c>
      <c r="S25" s="1">
        <v>28</v>
      </c>
      <c r="T25" s="1">
        <v>27</v>
      </c>
      <c r="U25" s="1">
        <v>26</v>
      </c>
      <c r="V25" s="1">
        <v>25</v>
      </c>
      <c r="W25" s="1">
        <v>24</v>
      </c>
      <c r="X25" s="1">
        <v>23</v>
      </c>
      <c r="Y25" s="1">
        <v>22</v>
      </c>
      <c r="Z25" s="1">
        <v>20</v>
      </c>
      <c r="AA25" s="1">
        <v>15</v>
      </c>
      <c r="AB25" s="1">
        <v>10</v>
      </c>
      <c r="AC25" s="1">
        <v>8</v>
      </c>
      <c r="AD25" s="1">
        <v>5</v>
      </c>
      <c r="AE25" s="1">
        <v>3</v>
      </c>
      <c r="AF25" s="1">
        <v>0</v>
      </c>
    </row>
    <row r="26" spans="2:32" x14ac:dyDescent="0.25">
      <c r="B26">
        <v>3.1</v>
      </c>
      <c r="C26" t="s">
        <v>32</v>
      </c>
      <c r="D26" s="1">
        <v>3</v>
      </c>
      <c r="E26" s="25" t="s">
        <v>38</v>
      </c>
      <c r="F26" t="s">
        <v>21</v>
      </c>
      <c r="G26" s="1">
        <v>41</v>
      </c>
      <c r="H26" s="1">
        <f t="shared" si="4"/>
        <v>41</v>
      </c>
      <c r="I26" s="1">
        <v>39</v>
      </c>
      <c r="J26" s="1">
        <v>37</v>
      </c>
      <c r="K26" s="1">
        <v>35</v>
      </c>
      <c r="L26" s="1">
        <v>32</v>
      </c>
      <c r="M26" s="1">
        <v>30</v>
      </c>
      <c r="N26" s="1">
        <v>29</v>
      </c>
      <c r="O26" s="1">
        <v>27</v>
      </c>
      <c r="P26" s="1">
        <v>26</v>
      </c>
      <c r="Q26" s="1">
        <v>24.3333333333333</v>
      </c>
      <c r="R26" s="1">
        <v>22.8333333333333</v>
      </c>
      <c r="S26" s="1">
        <v>21.3333333333333</v>
      </c>
      <c r="T26" s="1">
        <v>19.8333333333333</v>
      </c>
      <c r="U26" s="1">
        <v>18.3333333333333</v>
      </c>
      <c r="V26" s="1">
        <v>16.8333333333333</v>
      </c>
      <c r="W26" s="1">
        <v>15.333333333333201</v>
      </c>
      <c r="X26" s="1">
        <v>13.833333333333201</v>
      </c>
      <c r="Y26" s="1">
        <v>12.3333333333333</v>
      </c>
      <c r="Z26" s="1">
        <v>10.8333333333333</v>
      </c>
      <c r="AA26" s="1">
        <v>5</v>
      </c>
      <c r="AB26" s="1">
        <v>3</v>
      </c>
      <c r="AC26" s="1">
        <v>2</v>
      </c>
      <c r="AD26" s="1">
        <v>0</v>
      </c>
      <c r="AE26" s="1">
        <v>0</v>
      </c>
      <c r="AF26" s="1">
        <v>0</v>
      </c>
    </row>
    <row r="27" spans="2:32" x14ac:dyDescent="0.25">
      <c r="B27">
        <v>3.2</v>
      </c>
      <c r="C27" t="s">
        <v>33</v>
      </c>
      <c r="D27" s="1">
        <v>3</v>
      </c>
      <c r="E27" s="25" t="s">
        <v>39</v>
      </c>
      <c r="F27" t="s">
        <v>21</v>
      </c>
      <c r="G27" s="1">
        <v>39</v>
      </c>
      <c r="H27" s="1">
        <f t="shared" si="4"/>
        <v>39</v>
      </c>
      <c r="I27" s="1">
        <v>37</v>
      </c>
      <c r="J27" s="1">
        <v>35</v>
      </c>
      <c r="K27" s="1">
        <v>32</v>
      </c>
      <c r="L27" s="1">
        <v>30</v>
      </c>
      <c r="M27" s="1">
        <v>28</v>
      </c>
      <c r="N27" s="1">
        <v>26</v>
      </c>
      <c r="O27" s="1">
        <v>25</v>
      </c>
      <c r="P27" s="1">
        <v>23</v>
      </c>
      <c r="Q27" s="1">
        <v>22</v>
      </c>
      <c r="R27" s="1">
        <v>20</v>
      </c>
      <c r="S27" s="1">
        <v>17</v>
      </c>
      <c r="T27" s="1">
        <v>15</v>
      </c>
      <c r="U27" s="1">
        <v>14</v>
      </c>
      <c r="V27" s="1">
        <v>13</v>
      </c>
      <c r="W27" s="1">
        <v>12</v>
      </c>
      <c r="X27" s="1">
        <v>11</v>
      </c>
      <c r="Y27" s="1">
        <v>9</v>
      </c>
      <c r="Z27" s="1">
        <v>5</v>
      </c>
      <c r="AA27" s="1">
        <v>3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</row>
    <row r="28" spans="2:32" x14ac:dyDescent="0.25">
      <c r="F28" t="str">
        <f>IF(C28&lt;&gt;"","Planned","")</f>
        <v/>
      </c>
      <c r="H28" s="1" t="str">
        <f t="shared" si="4"/>
        <v/>
      </c>
      <c r="AE28" s="1" t="str">
        <f t="shared" ref="AE28:AF34" si="5">IF(OR(AE$21="",$G28=""),"",AD28)</f>
        <v/>
      </c>
      <c r="AF28" s="1" t="str">
        <f t="shared" si="5"/>
        <v/>
      </c>
    </row>
    <row r="29" spans="2:32" x14ac:dyDescent="0.25">
      <c r="F29" t="str">
        <f t="shared" ref="F29:F60" si="6">IF(C29&lt;&gt;"","Planned","")</f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5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5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5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5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5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5">
      <c r="F35" t="str">
        <f t="shared" si="6"/>
        <v/>
      </c>
      <c r="H35" s="1" t="str">
        <f t="shared" si="4"/>
        <v/>
      </c>
      <c r="AE35" s="1" t="str">
        <f t="shared" ref="AE35:AF50" si="7">IF(OR(AE$21="",$G35=""),"",AD35)</f>
        <v/>
      </c>
      <c r="AF35" s="1" t="str">
        <f t="shared" si="7"/>
        <v/>
      </c>
    </row>
    <row r="36" spans="6:32" x14ac:dyDescent="0.25">
      <c r="F36" t="str">
        <f t="shared" si="6"/>
        <v/>
      </c>
      <c r="H36" s="1" t="str">
        <f t="shared" si="4"/>
        <v/>
      </c>
      <c r="AE36" s="1" t="str">
        <f t="shared" si="7"/>
        <v/>
      </c>
      <c r="AF36" s="1" t="str">
        <f t="shared" si="7"/>
        <v/>
      </c>
    </row>
    <row r="37" spans="6:32" x14ac:dyDescent="0.25">
      <c r="F37" t="str">
        <f t="shared" si="6"/>
        <v/>
      </c>
      <c r="H37" s="1" t="str">
        <f t="shared" si="4"/>
        <v/>
      </c>
      <c r="AE37" s="1" t="str">
        <f t="shared" si="7"/>
        <v/>
      </c>
      <c r="AF37" s="1" t="str">
        <f t="shared" si="7"/>
        <v/>
      </c>
    </row>
    <row r="38" spans="6:32" x14ac:dyDescent="0.25">
      <c r="F38" t="str">
        <f t="shared" si="6"/>
        <v/>
      </c>
      <c r="H38" s="1" t="str">
        <f t="shared" si="4"/>
        <v/>
      </c>
      <c r="AE38" s="1" t="str">
        <f t="shared" si="7"/>
        <v/>
      </c>
      <c r="AF38" s="1" t="str">
        <f t="shared" si="7"/>
        <v/>
      </c>
    </row>
    <row r="39" spans="6:32" x14ac:dyDescent="0.2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6"/>
        <v/>
      </c>
      <c r="H51" s="1" t="str">
        <f t="shared" si="4"/>
        <v/>
      </c>
      <c r="AE51" s="1" t="str">
        <f t="shared" ref="AE51:AF62" si="8">IF(OR(AE$21="",$G51=""),"",AD51)</f>
        <v/>
      </c>
      <c r="AF51" s="1" t="str">
        <f t="shared" si="8"/>
        <v/>
      </c>
    </row>
    <row r="52" spans="6:32" x14ac:dyDescent="0.25">
      <c r="F52" t="str">
        <f t="shared" si="6"/>
        <v/>
      </c>
      <c r="H52" s="1" t="str">
        <f t="shared" si="4"/>
        <v/>
      </c>
      <c r="AE52" s="1" t="str">
        <f t="shared" si="8"/>
        <v/>
      </c>
      <c r="AF52" s="1" t="str">
        <f t="shared" si="8"/>
        <v/>
      </c>
    </row>
    <row r="53" spans="6:32" x14ac:dyDescent="0.25">
      <c r="F53" t="str">
        <f t="shared" si="6"/>
        <v/>
      </c>
      <c r="H53" s="1" t="str">
        <f t="shared" si="4"/>
        <v/>
      </c>
      <c r="AE53" s="1" t="str">
        <f t="shared" si="8"/>
        <v/>
      </c>
      <c r="AF53" s="1" t="str">
        <f t="shared" si="8"/>
        <v/>
      </c>
    </row>
    <row r="54" spans="6:32" x14ac:dyDescent="0.25">
      <c r="F54" t="str">
        <f t="shared" si="6"/>
        <v/>
      </c>
      <c r="H54" s="1" t="str">
        <f t="shared" si="4"/>
        <v/>
      </c>
      <c r="AE54" s="1" t="str">
        <f t="shared" si="8"/>
        <v/>
      </c>
      <c r="AF54" s="1" t="str">
        <f t="shared" si="8"/>
        <v/>
      </c>
    </row>
    <row r="55" spans="6:32" x14ac:dyDescent="0.2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6"/>
        <v/>
      </c>
      <c r="H59" s="1" t="str">
        <f t="shared" si="4"/>
        <v/>
      </c>
      <c r="I59" s="1" t="str">
        <f t="shared" ref="I59:AD59" si="9">IF(OR(I$21="",$G59=""),"",H59)</f>
        <v/>
      </c>
      <c r="J59" s="1" t="str">
        <f t="shared" si="9"/>
        <v/>
      </c>
      <c r="K59" s="1" t="str">
        <f t="shared" si="9"/>
        <v/>
      </c>
      <c r="L59" s="1" t="str">
        <f t="shared" si="9"/>
        <v/>
      </c>
      <c r="M59" s="1" t="str">
        <f t="shared" si="9"/>
        <v/>
      </c>
      <c r="N59" s="1" t="str">
        <f t="shared" si="9"/>
        <v/>
      </c>
      <c r="O59" s="1" t="str">
        <f t="shared" si="9"/>
        <v/>
      </c>
      <c r="P59" s="1" t="str">
        <f t="shared" si="9"/>
        <v/>
      </c>
      <c r="Q59" s="1" t="str">
        <f t="shared" si="9"/>
        <v/>
      </c>
      <c r="R59" s="1" t="str">
        <f t="shared" si="9"/>
        <v/>
      </c>
      <c r="S59" s="1" t="str">
        <f t="shared" si="9"/>
        <v/>
      </c>
      <c r="T59" s="1" t="str">
        <f t="shared" si="9"/>
        <v/>
      </c>
      <c r="U59" s="1" t="str">
        <f t="shared" si="9"/>
        <v/>
      </c>
      <c r="V59" s="1" t="str">
        <f t="shared" si="9"/>
        <v/>
      </c>
      <c r="W59" s="1" t="str">
        <f t="shared" si="9"/>
        <v/>
      </c>
      <c r="X59" s="1" t="str">
        <f t="shared" si="9"/>
        <v/>
      </c>
      <c r="Y59" s="1" t="str">
        <f t="shared" si="9"/>
        <v/>
      </c>
      <c r="Z59" s="1" t="str">
        <f t="shared" si="9"/>
        <v/>
      </c>
      <c r="AA59" s="1" t="str">
        <f t="shared" si="9"/>
        <v/>
      </c>
      <c r="AB59" s="1" t="str">
        <f t="shared" si="9"/>
        <v/>
      </c>
      <c r="AC59" s="1" t="str">
        <f t="shared" si="9"/>
        <v/>
      </c>
      <c r="AD59" s="1" t="str">
        <f t="shared" si="9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6"/>
        <v/>
      </c>
      <c r="H60" s="1" t="str">
        <f t="shared" si="4"/>
        <v/>
      </c>
      <c r="I60" s="1" t="str">
        <f t="shared" ref="I60:AD60" si="10">IF(OR(I$21="",$G60=""),"",H60)</f>
        <v/>
      </c>
      <c r="J60" s="1" t="str">
        <f t="shared" si="10"/>
        <v/>
      </c>
      <c r="K60" s="1" t="str">
        <f t="shared" si="10"/>
        <v/>
      </c>
      <c r="L60" s="1" t="str">
        <f t="shared" si="10"/>
        <v/>
      </c>
      <c r="M60" s="1" t="str">
        <f t="shared" si="10"/>
        <v/>
      </c>
      <c r="N60" s="1" t="str">
        <f t="shared" si="10"/>
        <v/>
      </c>
      <c r="O60" s="1" t="str">
        <f t="shared" si="10"/>
        <v/>
      </c>
      <c r="P60" s="1" t="str">
        <f t="shared" si="10"/>
        <v/>
      </c>
      <c r="Q60" s="1" t="str">
        <f t="shared" si="10"/>
        <v/>
      </c>
      <c r="R60" s="1" t="str">
        <f t="shared" si="10"/>
        <v/>
      </c>
      <c r="S60" s="1" t="str">
        <f t="shared" si="10"/>
        <v/>
      </c>
      <c r="T60" s="1" t="str">
        <f t="shared" si="10"/>
        <v/>
      </c>
      <c r="U60" s="1" t="str">
        <f t="shared" si="10"/>
        <v/>
      </c>
      <c r="V60" s="1" t="str">
        <f t="shared" si="10"/>
        <v/>
      </c>
      <c r="W60" s="1" t="str">
        <f t="shared" si="10"/>
        <v/>
      </c>
      <c r="X60" s="1" t="str">
        <f t="shared" si="10"/>
        <v/>
      </c>
      <c r="Y60" s="1" t="str">
        <f t="shared" si="10"/>
        <v/>
      </c>
      <c r="Z60" s="1" t="str">
        <f t="shared" si="10"/>
        <v/>
      </c>
      <c r="AA60" s="1" t="str">
        <f t="shared" si="10"/>
        <v/>
      </c>
      <c r="AB60" s="1" t="str">
        <f t="shared" si="10"/>
        <v/>
      </c>
      <c r="AC60" s="1" t="str">
        <f t="shared" si="10"/>
        <v/>
      </c>
      <c r="AD60" s="1" t="str">
        <f t="shared" si="10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">
        <v>7</v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">
        <v>8</v>
      </c>
      <c r="H62" s="1" t="str">
        <f t="shared" si="4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">
        <v>9</v>
      </c>
      <c r="H63" s="1" t="str">
        <f t="shared" si="4"/>
        <v/>
      </c>
    </row>
    <row r="68" spans="6:6" x14ac:dyDescent="0.25">
      <c r="F68" t="str">
        <f>IF(C68&lt;&gt;"","Planned","")</f>
        <v/>
      </c>
    </row>
  </sheetData>
  <mergeCells count="3">
    <mergeCell ref="D3:H3"/>
    <mergeCell ref="D4:H4"/>
    <mergeCell ref="D5:H5"/>
  </mergeCells>
  <phoneticPr fontId="7" type="noConversion"/>
  <conditionalFormatting sqref="L22:AF24 C25:AF62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2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10:F15 F22:F68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37C8-817E-4819-BE7C-741361DB8FC8}">
  <dimension ref="B1:AF68"/>
  <sheetViews>
    <sheetView workbookViewId="0">
      <selection activeCell="C31" sqref="C31"/>
    </sheetView>
  </sheetViews>
  <sheetFormatPr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26</v>
      </c>
      <c r="D3" s="26" t="s">
        <v>29</v>
      </c>
      <c r="E3" s="26"/>
      <c r="F3" s="26"/>
      <c r="G3" s="26"/>
      <c r="H3" s="26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27</v>
      </c>
      <c r="D4" s="27" t="s">
        <v>30</v>
      </c>
      <c r="E4" s="27"/>
      <c r="F4" s="27"/>
      <c r="G4" s="27"/>
      <c r="H4" s="27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28</v>
      </c>
      <c r="D5" s="27" t="s">
        <v>31</v>
      </c>
      <c r="E5" s="27"/>
      <c r="F5" s="27"/>
      <c r="G5" s="27"/>
      <c r="H5" s="27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30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30</v>
      </c>
      <c r="E17" s="4" t="s">
        <v>13</v>
      </c>
      <c r="F17" s="4" t="s">
        <v>17</v>
      </c>
      <c r="G17" s="3">
        <f ca="1">SUM(OFFSET(G21,1,0,TaskRows,1))</f>
        <v>241</v>
      </c>
      <c r="H17" s="3">
        <f ca="1">IF(AND(SUM(OFFSET(H21,1,0,TaskRows,1))=0),0,SUM(OFFSET(H21,1,0,TaskRows,1)))</f>
        <v>241</v>
      </c>
      <c r="I17" s="3">
        <f t="shared" ref="I17:AF17" ca="1" si="0">IF(AND(SUM(OFFSET(I21,1,0,TaskRows,1))=0),"",SUM(OFFSET(I21,1,0,TaskRows,1)))</f>
        <v>233</v>
      </c>
      <c r="J17" s="3">
        <f t="shared" ca="1" si="0"/>
        <v>221</v>
      </c>
      <c r="K17" s="3">
        <f t="shared" ca="1" si="0"/>
        <v>213</v>
      </c>
      <c r="L17" s="3">
        <f t="shared" ca="1" si="0"/>
        <v>200</v>
      </c>
      <c r="M17" s="3">
        <f t="shared" ca="1" si="0"/>
        <v>189</v>
      </c>
      <c r="N17" s="3">
        <f t="shared" ca="1" si="0"/>
        <v>175</v>
      </c>
      <c r="O17" s="3">
        <f t="shared" ca="1" si="0"/>
        <v>168</v>
      </c>
      <c r="P17" s="3">
        <f t="shared" ca="1" si="0"/>
        <v>157</v>
      </c>
      <c r="Q17" s="3">
        <f t="shared" ca="1" si="0"/>
        <v>149</v>
      </c>
      <c r="R17" s="3">
        <f t="shared" ca="1" si="0"/>
        <v>135</v>
      </c>
      <c r="S17" s="3">
        <f t="shared" ca="1" si="0"/>
        <v>123</v>
      </c>
      <c r="T17" s="3">
        <f t="shared" ca="1" si="0"/>
        <v>113</v>
      </c>
      <c r="U17" s="3">
        <f t="shared" ca="1" si="0"/>
        <v>100</v>
      </c>
      <c r="V17" s="3">
        <f t="shared" ca="1" si="0"/>
        <v>94</v>
      </c>
      <c r="W17" s="3">
        <f t="shared" ca="1" si="0"/>
        <v>88</v>
      </c>
      <c r="X17" s="3">
        <f t="shared" ca="1" si="0"/>
        <v>78</v>
      </c>
      <c r="Y17" s="3">
        <f t="shared" ca="1" si="0"/>
        <v>65</v>
      </c>
      <c r="Z17" s="3">
        <f t="shared" ca="1" si="0"/>
        <v>57</v>
      </c>
      <c r="AA17" s="3">
        <f t="shared" ca="1" si="0"/>
        <v>48</v>
      </c>
      <c r="AB17" s="3">
        <f t="shared" ca="1" si="0"/>
        <v>39</v>
      </c>
      <c r="AC17" s="3">
        <f t="shared" ca="1" si="0"/>
        <v>30</v>
      </c>
      <c r="AD17" s="3">
        <f t="shared" ca="1" si="0"/>
        <v>25</v>
      </c>
      <c r="AE17" s="3">
        <f t="shared" ca="1" si="0"/>
        <v>13</v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IF(COUNTA(C22:C246)=0,1,COUNTA(C22:C246))</f>
        <v>6</v>
      </c>
      <c r="E18" t="s">
        <v>2</v>
      </c>
      <c r="F18" s="1">
        <f ca="1">IF(COUNTIF(H17:AF17,"&gt;0")=0,1,COUNTIF(H17:AF17,"&gt;0"))</f>
        <v>24</v>
      </c>
      <c r="H18" s="1">
        <f ca="1">IF(H21="","",$G17-$G17/($D16-1)*(H21-1))</f>
        <v>241</v>
      </c>
      <c r="I18" s="1">
        <f t="shared" ref="I18:AF18" ca="1" si="1">IF(I21="","",TotalEffort-TotalEffort/(ImplementationDays)*(I21-1))</f>
        <v>232.96666666666667</v>
      </c>
      <c r="J18" s="1">
        <f t="shared" ca="1" si="1"/>
        <v>224.93333333333334</v>
      </c>
      <c r="K18" s="1">
        <f t="shared" ca="1" si="1"/>
        <v>216.9</v>
      </c>
      <c r="L18" s="1">
        <f t="shared" ca="1" si="1"/>
        <v>208.86666666666667</v>
      </c>
      <c r="M18" s="1">
        <f t="shared" ca="1" si="1"/>
        <v>200.83333333333334</v>
      </c>
      <c r="N18" s="1">
        <f t="shared" ca="1" si="1"/>
        <v>192.8</v>
      </c>
      <c r="O18" s="1">
        <f t="shared" ca="1" si="1"/>
        <v>184.76666666666665</v>
      </c>
      <c r="P18" s="1">
        <f t="shared" ca="1" si="1"/>
        <v>176.73333333333335</v>
      </c>
      <c r="Q18" s="1">
        <f t="shared" ca="1" si="1"/>
        <v>168.7</v>
      </c>
      <c r="R18" s="1">
        <f t="shared" ca="1" si="1"/>
        <v>160.66666666666669</v>
      </c>
      <c r="S18" s="1">
        <f t="shared" ca="1" si="1"/>
        <v>152.63333333333333</v>
      </c>
      <c r="T18" s="1">
        <f t="shared" ca="1" si="1"/>
        <v>144.6</v>
      </c>
      <c r="U18" s="1">
        <f t="shared" ca="1" si="1"/>
        <v>136.56666666666666</v>
      </c>
      <c r="V18" s="1">
        <f t="shared" ca="1" si="1"/>
        <v>128.53333333333333</v>
      </c>
      <c r="W18" s="1">
        <f t="shared" ca="1" si="1"/>
        <v>120.5</v>
      </c>
      <c r="X18" s="1">
        <f t="shared" ca="1" si="1"/>
        <v>112.46666666666667</v>
      </c>
      <c r="Y18" s="1">
        <f t="shared" ca="1" si="1"/>
        <v>104.43333333333334</v>
      </c>
      <c r="Z18" s="1">
        <f t="shared" ca="1" si="1"/>
        <v>96.4</v>
      </c>
      <c r="AA18" s="1">
        <f t="shared" ca="1" si="1"/>
        <v>88.366666666666674</v>
      </c>
      <c r="AB18" s="1">
        <f t="shared" ca="1" si="1"/>
        <v>80.333333333333343</v>
      </c>
      <c r="AC18" s="1">
        <f t="shared" ca="1" si="1"/>
        <v>72.300000000000011</v>
      </c>
      <c r="AD18" s="1">
        <f t="shared" ca="1" si="1"/>
        <v>64.26666666666668</v>
      </c>
      <c r="AE18" s="1">
        <f t="shared" ca="1" si="1"/>
        <v>56.233333333333348</v>
      </c>
      <c r="AF18" s="1">
        <f t="shared" ca="1" si="1"/>
        <v>48.199999999999989</v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238.52333333333334</v>
      </c>
      <c r="I19" s="1">
        <f t="shared" ca="1" si="2"/>
        <v>228.48507246376812</v>
      </c>
      <c r="J19" s="1">
        <f t="shared" ca="1" si="2"/>
        <v>218.4468115942029</v>
      </c>
      <c r="K19" s="1">
        <f t="shared" ca="1" si="2"/>
        <v>208.40855072463768</v>
      </c>
      <c r="L19" s="1">
        <f t="shared" ca="1" si="2"/>
        <v>198.37028985507246</v>
      </c>
      <c r="M19" s="1">
        <f t="shared" ca="1" si="2"/>
        <v>188.33202898550724</v>
      </c>
      <c r="N19" s="1">
        <f t="shared" ca="1" si="2"/>
        <v>178.29376811594204</v>
      </c>
      <c r="O19" s="1">
        <f t="shared" ca="1" si="2"/>
        <v>168.25550724637679</v>
      </c>
      <c r="P19" s="1">
        <f t="shared" ca="1" si="2"/>
        <v>158.2172463768116</v>
      </c>
      <c r="Q19" s="1">
        <f t="shared" ca="1" si="2"/>
        <v>148.17898550724635</v>
      </c>
      <c r="R19" s="1">
        <f t="shared" ca="1" si="2"/>
        <v>138.14072463768116</v>
      </c>
      <c r="S19" s="1">
        <f t="shared" ca="1" si="2"/>
        <v>128.10246376811594</v>
      </c>
      <c r="T19" s="1">
        <f t="shared" ca="1" si="2"/>
        <v>118.06420289855072</v>
      </c>
      <c r="U19" s="1">
        <f t="shared" ca="1" si="2"/>
        <v>108.0259420289855</v>
      </c>
      <c r="V19" s="1">
        <f t="shared" ca="1" si="2"/>
        <v>97.987681159420276</v>
      </c>
      <c r="W19" s="1">
        <f t="shared" ca="1" si="2"/>
        <v>87.949420289855055</v>
      </c>
      <c r="X19" s="1">
        <f t="shared" ca="1" si="2"/>
        <v>77.911159420289835</v>
      </c>
      <c r="Y19" s="1">
        <f t="shared" ca="1" si="2"/>
        <v>67.872898550724614</v>
      </c>
      <c r="Z19" s="1">
        <f t="shared" ca="1" si="2"/>
        <v>57.834637681159393</v>
      </c>
      <c r="AA19" s="1">
        <f t="shared" ca="1" si="2"/>
        <v>47.796376811594172</v>
      </c>
      <c r="AB19" s="1">
        <f t="shared" ca="1" si="2"/>
        <v>37.758115942028951</v>
      </c>
      <c r="AC19" s="1">
        <f t="shared" ca="1" si="2"/>
        <v>27.71985507246373</v>
      </c>
      <c r="AD19" s="1">
        <f t="shared" ca="1" si="2"/>
        <v>17.681594202898509</v>
      </c>
      <c r="AE19" s="1">
        <f t="shared" ca="1" si="2"/>
        <v>7.6433333333333167</v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24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>
        <f t="shared" si="3"/>
        <v>15</v>
      </c>
      <c r="W21" s="5">
        <f t="shared" si="3"/>
        <v>16</v>
      </c>
      <c r="X21" s="5">
        <f t="shared" si="3"/>
        <v>17</v>
      </c>
      <c r="Y21" s="5">
        <f t="shared" si="3"/>
        <v>18</v>
      </c>
      <c r="Z21" s="5">
        <f t="shared" si="3"/>
        <v>19</v>
      </c>
      <c r="AA21" s="5">
        <f t="shared" si="3"/>
        <v>20</v>
      </c>
      <c r="AB21" s="5">
        <f t="shared" si="3"/>
        <v>21</v>
      </c>
      <c r="AC21" s="5">
        <f t="shared" si="3"/>
        <v>22</v>
      </c>
      <c r="AD21" s="5">
        <f t="shared" si="3"/>
        <v>23</v>
      </c>
      <c r="AE21" s="5">
        <f t="shared" si="3"/>
        <v>24</v>
      </c>
      <c r="AF21" s="5">
        <f t="shared" si="3"/>
        <v>25</v>
      </c>
    </row>
    <row r="22" spans="2:32" x14ac:dyDescent="0.25">
      <c r="B22">
        <v>4.0999999999999996</v>
      </c>
      <c r="C22" s="25" t="s">
        <v>34</v>
      </c>
      <c r="D22" s="1">
        <v>1</v>
      </c>
      <c r="E22" s="25" t="s">
        <v>38</v>
      </c>
      <c r="F22" t="s">
        <v>21</v>
      </c>
      <c r="G22" s="1">
        <v>35</v>
      </c>
      <c r="H22" s="1">
        <f t="shared" ref="H22:H63" si="4">IF(OR(H$21="",$G22=""),"",G22)</f>
        <v>35</v>
      </c>
      <c r="I22" s="1">
        <v>34</v>
      </c>
      <c r="J22" s="1">
        <v>33</v>
      </c>
      <c r="K22" s="1">
        <v>32</v>
      </c>
      <c r="L22" s="1">
        <v>31</v>
      </c>
      <c r="M22" s="1">
        <v>30</v>
      </c>
      <c r="N22" s="1">
        <v>29</v>
      </c>
      <c r="O22" s="1">
        <v>28</v>
      </c>
      <c r="P22" s="1">
        <v>27</v>
      </c>
      <c r="Q22" s="1">
        <v>26</v>
      </c>
      <c r="R22" s="1">
        <v>20</v>
      </c>
      <c r="S22" s="1">
        <v>15</v>
      </c>
      <c r="T22" s="1">
        <v>13</v>
      </c>
      <c r="U22" s="1">
        <v>10</v>
      </c>
      <c r="V22" s="1">
        <v>9</v>
      </c>
      <c r="W22" s="1">
        <v>8</v>
      </c>
      <c r="X22" s="1">
        <v>6</v>
      </c>
      <c r="Y22" s="1">
        <v>4</v>
      </c>
      <c r="Z22" s="1">
        <v>3</v>
      </c>
      <c r="AA22" s="1">
        <v>2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</row>
    <row r="23" spans="2:32" x14ac:dyDescent="0.25">
      <c r="B23">
        <v>4.2</v>
      </c>
      <c r="C23" s="25" t="s">
        <v>35</v>
      </c>
      <c r="D23" s="1">
        <v>1</v>
      </c>
      <c r="E23" s="25" t="s">
        <v>38</v>
      </c>
      <c r="F23" t="s">
        <v>21</v>
      </c>
      <c r="G23" s="1">
        <v>39</v>
      </c>
      <c r="H23" s="1">
        <f t="shared" si="4"/>
        <v>39</v>
      </c>
      <c r="I23" s="1">
        <v>37</v>
      </c>
      <c r="J23" s="1">
        <v>35</v>
      </c>
      <c r="K23" s="1">
        <v>33</v>
      </c>
      <c r="L23" s="1">
        <v>30</v>
      </c>
      <c r="M23" s="1">
        <v>28</v>
      </c>
      <c r="N23" s="1">
        <v>26</v>
      </c>
      <c r="O23" s="1">
        <v>24</v>
      </c>
      <c r="P23" s="1">
        <v>22</v>
      </c>
      <c r="Q23" s="1">
        <v>20</v>
      </c>
      <c r="R23" s="1">
        <v>18</v>
      </c>
      <c r="S23" s="1">
        <v>16</v>
      </c>
      <c r="T23" s="1">
        <v>14</v>
      </c>
      <c r="U23" s="1">
        <v>10</v>
      </c>
      <c r="V23" s="1">
        <v>9</v>
      </c>
      <c r="W23" s="1">
        <v>8</v>
      </c>
      <c r="X23" s="1">
        <v>5</v>
      </c>
      <c r="Y23" s="1">
        <v>3</v>
      </c>
      <c r="Z23" s="1">
        <v>2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2:32" x14ac:dyDescent="0.25">
      <c r="B24">
        <v>5.0999999999999996</v>
      </c>
      <c r="C24" s="25" t="s">
        <v>36</v>
      </c>
      <c r="D24" s="1">
        <v>2</v>
      </c>
      <c r="E24" s="25" t="s">
        <v>39</v>
      </c>
      <c r="F24" t="s">
        <v>21</v>
      </c>
      <c r="G24" s="1">
        <v>41</v>
      </c>
      <c r="H24" s="1">
        <f t="shared" si="4"/>
        <v>41</v>
      </c>
      <c r="I24" s="1">
        <v>40</v>
      </c>
      <c r="J24" s="1">
        <v>38</v>
      </c>
      <c r="K24" s="1">
        <v>37</v>
      </c>
      <c r="L24" s="1">
        <v>34</v>
      </c>
      <c r="M24" s="1">
        <v>33</v>
      </c>
      <c r="N24" s="1">
        <v>30</v>
      </c>
      <c r="O24" s="1">
        <v>29</v>
      </c>
      <c r="P24" s="1">
        <v>28</v>
      </c>
      <c r="Q24" s="1">
        <v>27</v>
      </c>
      <c r="R24" s="1">
        <v>26</v>
      </c>
      <c r="S24" s="1">
        <v>25</v>
      </c>
      <c r="T24" s="1">
        <v>24</v>
      </c>
      <c r="U24" s="1">
        <v>23</v>
      </c>
      <c r="V24" s="1">
        <v>22</v>
      </c>
      <c r="W24" s="1">
        <v>21</v>
      </c>
      <c r="X24" s="1">
        <v>20</v>
      </c>
      <c r="Y24" s="1">
        <v>19</v>
      </c>
      <c r="Z24" s="1">
        <v>18</v>
      </c>
      <c r="AA24" s="1">
        <v>17</v>
      </c>
      <c r="AB24" s="1">
        <v>15</v>
      </c>
      <c r="AC24" s="1">
        <v>13</v>
      </c>
      <c r="AD24" s="1">
        <v>10</v>
      </c>
      <c r="AE24" s="1">
        <v>8</v>
      </c>
      <c r="AF24" s="1">
        <v>0</v>
      </c>
    </row>
    <row r="25" spans="2:32" x14ac:dyDescent="0.25">
      <c r="B25">
        <v>5.2</v>
      </c>
      <c r="C25" s="25" t="s">
        <v>42</v>
      </c>
      <c r="D25" s="1">
        <v>2</v>
      </c>
      <c r="E25" s="25" t="s">
        <v>40</v>
      </c>
      <c r="F25" t="s">
        <v>21</v>
      </c>
      <c r="G25" s="1">
        <v>42</v>
      </c>
      <c r="H25" s="1">
        <f t="shared" si="4"/>
        <v>42</v>
      </c>
      <c r="I25" s="1">
        <v>40</v>
      </c>
      <c r="J25" s="1">
        <v>38</v>
      </c>
      <c r="K25" s="1">
        <v>37</v>
      </c>
      <c r="L25" s="1">
        <v>35</v>
      </c>
      <c r="M25" s="1">
        <v>33</v>
      </c>
      <c r="N25" s="1">
        <v>28</v>
      </c>
      <c r="O25" s="1">
        <v>27</v>
      </c>
      <c r="P25" s="1">
        <v>25</v>
      </c>
      <c r="Q25" s="1">
        <v>24</v>
      </c>
      <c r="R25" s="1">
        <v>23</v>
      </c>
      <c r="S25" s="1">
        <v>22</v>
      </c>
      <c r="T25" s="1">
        <v>21</v>
      </c>
      <c r="U25" s="1">
        <v>20</v>
      </c>
      <c r="V25" s="1">
        <v>19</v>
      </c>
      <c r="W25" s="1">
        <v>18</v>
      </c>
      <c r="X25" s="1">
        <v>17</v>
      </c>
      <c r="Y25" s="1">
        <v>16</v>
      </c>
      <c r="Z25" s="1">
        <v>15</v>
      </c>
      <c r="AA25" s="1">
        <v>14</v>
      </c>
      <c r="AB25" s="1">
        <v>13</v>
      </c>
      <c r="AC25" s="1">
        <v>12</v>
      </c>
      <c r="AD25" s="1">
        <v>11</v>
      </c>
      <c r="AE25" s="1">
        <v>5</v>
      </c>
      <c r="AF25" s="1">
        <v>0</v>
      </c>
    </row>
    <row r="26" spans="2:32" x14ac:dyDescent="0.25">
      <c r="B26">
        <v>6.1</v>
      </c>
      <c r="C26" s="25" t="s">
        <v>43</v>
      </c>
      <c r="D26" s="1">
        <v>3</v>
      </c>
      <c r="E26" s="25" t="s">
        <v>41</v>
      </c>
      <c r="F26" t="s">
        <v>21</v>
      </c>
      <c r="G26" s="1">
        <v>44</v>
      </c>
      <c r="H26" s="1">
        <f t="shared" si="4"/>
        <v>44</v>
      </c>
      <c r="I26" s="1">
        <v>43</v>
      </c>
      <c r="J26" s="1">
        <v>40</v>
      </c>
      <c r="K26" s="1">
        <v>38</v>
      </c>
      <c r="L26" s="1">
        <v>37</v>
      </c>
      <c r="M26" s="1">
        <v>35</v>
      </c>
      <c r="N26" s="1">
        <v>34</v>
      </c>
      <c r="O26" s="1">
        <v>33</v>
      </c>
      <c r="P26" s="1">
        <v>30</v>
      </c>
      <c r="Q26" s="1">
        <v>28</v>
      </c>
      <c r="R26" s="1">
        <v>26</v>
      </c>
      <c r="S26" s="1">
        <v>25</v>
      </c>
      <c r="T26" s="1">
        <v>24</v>
      </c>
      <c r="U26" s="1">
        <v>23</v>
      </c>
      <c r="V26" s="1">
        <v>22</v>
      </c>
      <c r="W26" s="1">
        <v>21</v>
      </c>
      <c r="X26" s="1">
        <v>20</v>
      </c>
      <c r="Y26" s="1">
        <v>16</v>
      </c>
      <c r="Z26" s="1">
        <v>14</v>
      </c>
      <c r="AA26" s="1">
        <v>12</v>
      </c>
      <c r="AB26" s="1">
        <v>9</v>
      </c>
      <c r="AC26" s="1">
        <v>5</v>
      </c>
      <c r="AD26" s="1">
        <v>4</v>
      </c>
      <c r="AE26" s="1">
        <v>0</v>
      </c>
      <c r="AF26" s="1">
        <v>0</v>
      </c>
    </row>
    <row r="27" spans="2:32" x14ac:dyDescent="0.25">
      <c r="B27">
        <v>6.2</v>
      </c>
      <c r="C27" s="25" t="s">
        <v>44</v>
      </c>
      <c r="D27" s="1">
        <v>3</v>
      </c>
      <c r="E27" s="25" t="s">
        <v>37</v>
      </c>
      <c r="F27" t="s">
        <v>21</v>
      </c>
      <c r="G27" s="1">
        <v>40</v>
      </c>
      <c r="H27" s="1">
        <f t="shared" si="4"/>
        <v>40</v>
      </c>
      <c r="I27" s="1">
        <v>39</v>
      </c>
      <c r="J27" s="1">
        <v>37</v>
      </c>
      <c r="K27" s="1">
        <v>36</v>
      </c>
      <c r="L27" s="1">
        <v>33</v>
      </c>
      <c r="M27" s="1">
        <v>30</v>
      </c>
      <c r="N27" s="1">
        <v>28</v>
      </c>
      <c r="O27" s="1">
        <v>27</v>
      </c>
      <c r="P27" s="1">
        <v>25</v>
      </c>
      <c r="Q27" s="1">
        <v>24</v>
      </c>
      <c r="R27" s="1">
        <v>22</v>
      </c>
      <c r="S27" s="1">
        <v>20</v>
      </c>
      <c r="T27" s="1">
        <v>17</v>
      </c>
      <c r="U27" s="1">
        <v>14</v>
      </c>
      <c r="V27" s="1">
        <v>13</v>
      </c>
      <c r="W27" s="1">
        <v>12</v>
      </c>
      <c r="X27" s="1">
        <v>10</v>
      </c>
      <c r="Y27" s="1">
        <v>7</v>
      </c>
      <c r="Z27" s="1">
        <v>5</v>
      </c>
      <c r="AA27" s="1">
        <v>3</v>
      </c>
      <c r="AB27" s="1">
        <v>2</v>
      </c>
      <c r="AC27" s="1">
        <v>0</v>
      </c>
      <c r="AD27" s="1">
        <v>0</v>
      </c>
      <c r="AE27" s="1">
        <v>0</v>
      </c>
      <c r="AF27" s="1">
        <v>0</v>
      </c>
    </row>
    <row r="28" spans="2:32" x14ac:dyDescent="0.25">
      <c r="F28" t="str">
        <f t="shared" ref="F28:F60" si="5">IF(C28&lt;&gt;"","Planned","")</f>
        <v/>
      </c>
      <c r="H28" s="1" t="str">
        <f t="shared" si="4"/>
        <v/>
      </c>
      <c r="AE28" s="1" t="str">
        <f t="shared" ref="AE28:AF47" si="6">IF(OR(AE$21="",$G28=""),"",AD28)</f>
        <v/>
      </c>
      <c r="AF28" s="1" t="str">
        <f t="shared" si="6"/>
        <v/>
      </c>
    </row>
    <row r="29" spans="2:32" x14ac:dyDescent="0.25">
      <c r="F29" t="str">
        <f t="shared" si="5"/>
        <v/>
      </c>
      <c r="H29" s="1" t="str">
        <f t="shared" si="4"/>
        <v/>
      </c>
      <c r="AE29" s="1" t="str">
        <f t="shared" si="6"/>
        <v/>
      </c>
      <c r="AF29" s="1" t="str">
        <f t="shared" si="6"/>
        <v/>
      </c>
    </row>
    <row r="30" spans="2:32" x14ac:dyDescent="0.25">
      <c r="F30" t="str">
        <f t="shared" si="5"/>
        <v/>
      </c>
      <c r="H30" s="1" t="str">
        <f t="shared" si="4"/>
        <v/>
      </c>
      <c r="AE30" s="1" t="str">
        <f t="shared" si="6"/>
        <v/>
      </c>
      <c r="AF30" s="1" t="str">
        <f t="shared" si="6"/>
        <v/>
      </c>
    </row>
    <row r="31" spans="2:32" x14ac:dyDescent="0.25">
      <c r="F31" t="str">
        <f t="shared" si="5"/>
        <v/>
      </c>
      <c r="H31" s="1" t="str">
        <f t="shared" si="4"/>
        <v/>
      </c>
      <c r="AE31" s="1" t="str">
        <f t="shared" si="6"/>
        <v/>
      </c>
      <c r="AF31" s="1" t="str">
        <f t="shared" si="6"/>
        <v/>
      </c>
    </row>
    <row r="32" spans="2:32" x14ac:dyDescent="0.25">
      <c r="F32" t="str">
        <f t="shared" si="5"/>
        <v/>
      </c>
      <c r="H32" s="1" t="str">
        <f t="shared" si="4"/>
        <v/>
      </c>
      <c r="AE32" s="1" t="str">
        <f t="shared" si="6"/>
        <v/>
      </c>
      <c r="AF32" s="1" t="str">
        <f t="shared" si="6"/>
        <v/>
      </c>
    </row>
    <row r="33" spans="6:32" x14ac:dyDescent="0.25">
      <c r="F33" t="str">
        <f t="shared" si="5"/>
        <v/>
      </c>
      <c r="H33" s="1" t="str">
        <f t="shared" si="4"/>
        <v/>
      </c>
      <c r="AE33" s="1" t="str">
        <f t="shared" si="6"/>
        <v/>
      </c>
      <c r="AF33" s="1" t="str">
        <f t="shared" si="6"/>
        <v/>
      </c>
    </row>
    <row r="34" spans="6:32" x14ac:dyDescent="0.25">
      <c r="F34" t="str">
        <f t="shared" si="5"/>
        <v/>
      </c>
      <c r="H34" s="1" t="str">
        <f t="shared" si="4"/>
        <v/>
      </c>
      <c r="AE34" s="1" t="str">
        <f t="shared" si="6"/>
        <v/>
      </c>
      <c r="AF34" s="1" t="str">
        <f t="shared" si="6"/>
        <v/>
      </c>
    </row>
    <row r="35" spans="6:32" x14ac:dyDescent="0.25">
      <c r="F35" t="str">
        <f t="shared" si="5"/>
        <v/>
      </c>
      <c r="H35" s="1" t="str">
        <f t="shared" si="4"/>
        <v/>
      </c>
      <c r="AE35" s="1" t="str">
        <f t="shared" si="6"/>
        <v/>
      </c>
      <c r="AF35" s="1" t="str">
        <f t="shared" si="6"/>
        <v/>
      </c>
    </row>
    <row r="36" spans="6:32" x14ac:dyDescent="0.25">
      <c r="F36" t="str">
        <f t="shared" si="5"/>
        <v/>
      </c>
      <c r="H36" s="1" t="str">
        <f t="shared" si="4"/>
        <v/>
      </c>
      <c r="AE36" s="1" t="str">
        <f t="shared" si="6"/>
        <v/>
      </c>
      <c r="AF36" s="1" t="str">
        <f t="shared" si="6"/>
        <v/>
      </c>
    </row>
    <row r="37" spans="6:32" x14ac:dyDescent="0.25">
      <c r="F37" t="str">
        <f t="shared" si="5"/>
        <v/>
      </c>
      <c r="H37" s="1" t="str">
        <f t="shared" si="4"/>
        <v/>
      </c>
      <c r="AE37" s="1" t="str">
        <f t="shared" si="6"/>
        <v/>
      </c>
      <c r="AF37" s="1" t="str">
        <f t="shared" si="6"/>
        <v/>
      </c>
    </row>
    <row r="38" spans="6:32" x14ac:dyDescent="0.25">
      <c r="F38" t="str">
        <f t="shared" si="5"/>
        <v/>
      </c>
      <c r="H38" s="1" t="str">
        <f t="shared" si="4"/>
        <v/>
      </c>
      <c r="AE38" s="1" t="str">
        <f t="shared" si="6"/>
        <v/>
      </c>
      <c r="AF38" s="1" t="str">
        <f t="shared" si="6"/>
        <v/>
      </c>
    </row>
    <row r="39" spans="6:32" x14ac:dyDescent="0.25">
      <c r="F39" t="str">
        <f t="shared" si="5"/>
        <v/>
      </c>
      <c r="H39" s="1" t="str">
        <f t="shared" si="4"/>
        <v/>
      </c>
      <c r="AE39" s="1" t="str">
        <f t="shared" si="6"/>
        <v/>
      </c>
      <c r="AF39" s="1" t="str">
        <f t="shared" si="6"/>
        <v/>
      </c>
    </row>
    <row r="40" spans="6:32" x14ac:dyDescent="0.25">
      <c r="F40" t="str">
        <f t="shared" si="5"/>
        <v/>
      </c>
      <c r="H40" s="1" t="str">
        <f t="shared" si="4"/>
        <v/>
      </c>
      <c r="AE40" s="1" t="str">
        <f t="shared" si="6"/>
        <v/>
      </c>
      <c r="AF40" s="1" t="str">
        <f t="shared" si="6"/>
        <v/>
      </c>
    </row>
    <row r="41" spans="6:32" x14ac:dyDescent="0.25">
      <c r="F41" t="str">
        <f t="shared" si="5"/>
        <v/>
      </c>
      <c r="H41" s="1" t="str">
        <f t="shared" si="4"/>
        <v/>
      </c>
      <c r="AE41" s="1" t="str">
        <f t="shared" si="6"/>
        <v/>
      </c>
      <c r="AF41" s="1" t="str">
        <f t="shared" si="6"/>
        <v/>
      </c>
    </row>
    <row r="42" spans="6:32" x14ac:dyDescent="0.25">
      <c r="F42" t="str">
        <f t="shared" si="5"/>
        <v/>
      </c>
      <c r="H42" s="1" t="str">
        <f t="shared" si="4"/>
        <v/>
      </c>
      <c r="AE42" s="1" t="str">
        <f t="shared" si="6"/>
        <v/>
      </c>
      <c r="AF42" s="1" t="str">
        <f t="shared" si="6"/>
        <v/>
      </c>
    </row>
    <row r="43" spans="6:32" x14ac:dyDescent="0.25">
      <c r="F43" t="str">
        <f t="shared" si="5"/>
        <v/>
      </c>
      <c r="H43" s="1" t="str">
        <f t="shared" si="4"/>
        <v/>
      </c>
      <c r="AE43" s="1" t="str">
        <f t="shared" si="6"/>
        <v/>
      </c>
      <c r="AF43" s="1" t="str">
        <f t="shared" si="6"/>
        <v/>
      </c>
    </row>
    <row r="44" spans="6:32" x14ac:dyDescent="0.25">
      <c r="F44" t="str">
        <f t="shared" si="5"/>
        <v/>
      </c>
      <c r="H44" s="1" t="str">
        <f t="shared" si="4"/>
        <v/>
      </c>
      <c r="AE44" s="1" t="str">
        <f t="shared" si="6"/>
        <v/>
      </c>
      <c r="AF44" s="1" t="str">
        <f t="shared" si="6"/>
        <v/>
      </c>
    </row>
    <row r="45" spans="6:32" x14ac:dyDescent="0.25">
      <c r="F45" t="str">
        <f t="shared" si="5"/>
        <v/>
      </c>
      <c r="H45" s="1" t="str">
        <f t="shared" si="4"/>
        <v/>
      </c>
      <c r="AE45" s="1" t="str">
        <f t="shared" si="6"/>
        <v/>
      </c>
      <c r="AF45" s="1" t="str">
        <f t="shared" si="6"/>
        <v/>
      </c>
    </row>
    <row r="46" spans="6:32" x14ac:dyDescent="0.25">
      <c r="F46" t="str">
        <f t="shared" si="5"/>
        <v/>
      </c>
      <c r="H46" s="1" t="str">
        <f t="shared" si="4"/>
        <v/>
      </c>
      <c r="AE46" s="1" t="str">
        <f t="shared" si="6"/>
        <v/>
      </c>
      <c r="AF46" s="1" t="str">
        <f t="shared" si="6"/>
        <v/>
      </c>
    </row>
    <row r="47" spans="6:32" x14ac:dyDescent="0.25">
      <c r="F47" t="str">
        <f t="shared" si="5"/>
        <v/>
      </c>
      <c r="H47" s="1" t="str">
        <f t="shared" si="4"/>
        <v/>
      </c>
      <c r="AE47" s="1" t="str">
        <f t="shared" si="6"/>
        <v/>
      </c>
      <c r="AF47" s="1" t="str">
        <f t="shared" si="6"/>
        <v/>
      </c>
    </row>
    <row r="48" spans="6:32" x14ac:dyDescent="0.25">
      <c r="F48" t="str">
        <f t="shared" si="5"/>
        <v/>
      </c>
      <c r="H48" s="1" t="str">
        <f t="shared" si="4"/>
        <v/>
      </c>
      <c r="AE48" s="1" t="str">
        <f t="shared" ref="AE48:AF62" si="7">IF(OR(AE$21="",$G48=""),"",AD48)</f>
        <v/>
      </c>
      <c r="AF48" s="1" t="str">
        <f t="shared" si="7"/>
        <v/>
      </c>
    </row>
    <row r="49" spans="6:32" x14ac:dyDescent="0.25">
      <c r="F49" t="str">
        <f t="shared" si="5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5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5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5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5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5"/>
        <v/>
      </c>
      <c r="H54" s="1" t="str">
        <f t="shared" si="4"/>
        <v/>
      </c>
      <c r="AE54" s="1" t="str">
        <f t="shared" si="7"/>
        <v/>
      </c>
      <c r="AF54" s="1" t="str">
        <f t="shared" si="7"/>
        <v/>
      </c>
    </row>
    <row r="55" spans="6:32" x14ac:dyDescent="0.25">
      <c r="F55" t="str">
        <f t="shared" si="5"/>
        <v/>
      </c>
      <c r="H55" s="1" t="str">
        <f t="shared" si="4"/>
        <v/>
      </c>
      <c r="AE55" s="1" t="str">
        <f t="shared" si="7"/>
        <v/>
      </c>
      <c r="AF55" s="1" t="str">
        <f t="shared" si="7"/>
        <v/>
      </c>
    </row>
    <row r="56" spans="6:32" x14ac:dyDescent="0.25">
      <c r="F56" t="str">
        <f t="shared" si="5"/>
        <v/>
      </c>
      <c r="H56" s="1" t="str">
        <f t="shared" si="4"/>
        <v/>
      </c>
      <c r="AE56" s="1" t="str">
        <f t="shared" si="7"/>
        <v/>
      </c>
      <c r="AF56" s="1" t="str">
        <f t="shared" si="7"/>
        <v/>
      </c>
    </row>
    <row r="57" spans="6:32" x14ac:dyDescent="0.25">
      <c r="F57" t="str">
        <f t="shared" si="5"/>
        <v/>
      </c>
      <c r="H57" s="1" t="str">
        <f t="shared" si="4"/>
        <v/>
      </c>
      <c r="AE57" s="1" t="str">
        <f t="shared" si="7"/>
        <v/>
      </c>
      <c r="AF57" s="1" t="str">
        <f t="shared" si="7"/>
        <v/>
      </c>
    </row>
    <row r="58" spans="6:32" x14ac:dyDescent="0.25">
      <c r="F58" t="str">
        <f t="shared" si="5"/>
        <v/>
      </c>
      <c r="H58" s="1" t="str">
        <f t="shared" si="4"/>
        <v/>
      </c>
      <c r="AE58" s="1" t="str">
        <f t="shared" si="7"/>
        <v/>
      </c>
      <c r="AF58" s="1" t="str">
        <f t="shared" si="7"/>
        <v/>
      </c>
    </row>
    <row r="59" spans="6:32" x14ac:dyDescent="0.25">
      <c r="F59" t="str">
        <f t="shared" si="5"/>
        <v/>
      </c>
      <c r="H59" s="1" t="str">
        <f t="shared" si="4"/>
        <v/>
      </c>
      <c r="I59" s="1" t="str">
        <f t="shared" ref="I59:AD59" si="8">IF(OR(I$21="",$G59=""),"",H59)</f>
        <v/>
      </c>
      <c r="J59" s="1" t="str">
        <f t="shared" si="8"/>
        <v/>
      </c>
      <c r="K59" s="1" t="str">
        <f t="shared" si="8"/>
        <v/>
      </c>
      <c r="L59" s="1" t="str">
        <f t="shared" si="8"/>
        <v/>
      </c>
      <c r="M59" s="1" t="str">
        <f t="shared" si="8"/>
        <v/>
      </c>
      <c r="N59" s="1" t="str">
        <f t="shared" si="8"/>
        <v/>
      </c>
      <c r="O59" s="1" t="str">
        <f t="shared" si="8"/>
        <v/>
      </c>
      <c r="P59" s="1" t="str">
        <f t="shared" si="8"/>
        <v/>
      </c>
      <c r="Q59" s="1" t="str">
        <f t="shared" si="8"/>
        <v/>
      </c>
      <c r="R59" s="1" t="str">
        <f t="shared" si="8"/>
        <v/>
      </c>
      <c r="S59" s="1" t="str">
        <f t="shared" si="8"/>
        <v/>
      </c>
      <c r="T59" s="1" t="str">
        <f t="shared" si="8"/>
        <v/>
      </c>
      <c r="U59" s="1" t="str">
        <f t="shared" si="8"/>
        <v/>
      </c>
      <c r="V59" s="1" t="str">
        <f t="shared" si="8"/>
        <v/>
      </c>
      <c r="W59" s="1" t="str">
        <f t="shared" si="8"/>
        <v/>
      </c>
      <c r="X59" s="1" t="str">
        <f t="shared" si="8"/>
        <v/>
      </c>
      <c r="Y59" s="1" t="str">
        <f t="shared" si="8"/>
        <v/>
      </c>
      <c r="Z59" s="1" t="str">
        <f t="shared" si="8"/>
        <v/>
      </c>
      <c r="AA59" s="1" t="str">
        <f t="shared" si="8"/>
        <v/>
      </c>
      <c r="AB59" s="1" t="str">
        <f t="shared" si="8"/>
        <v/>
      </c>
      <c r="AC59" s="1" t="str">
        <f t="shared" si="8"/>
        <v/>
      </c>
      <c r="AD59" s="1" t="str">
        <f t="shared" si="8"/>
        <v/>
      </c>
      <c r="AE59" s="1" t="str">
        <f t="shared" si="7"/>
        <v/>
      </c>
      <c r="AF59" s="1" t="str">
        <f t="shared" si="7"/>
        <v/>
      </c>
    </row>
    <row r="60" spans="6:32" x14ac:dyDescent="0.25">
      <c r="F60" t="str">
        <f t="shared" si="5"/>
        <v/>
      </c>
      <c r="H60" s="1" t="str">
        <f t="shared" si="4"/>
        <v/>
      </c>
      <c r="I60" s="1" t="str">
        <f t="shared" ref="I60:AD60" si="9">IF(OR(I$21="",$G60=""),"",H60)</f>
        <v/>
      </c>
      <c r="J60" s="1" t="str">
        <f t="shared" si="9"/>
        <v/>
      </c>
      <c r="K60" s="1" t="str">
        <f t="shared" si="9"/>
        <v/>
      </c>
      <c r="L60" s="1" t="str">
        <f t="shared" si="9"/>
        <v/>
      </c>
      <c r="M60" s="1" t="str">
        <f t="shared" si="9"/>
        <v/>
      </c>
      <c r="N60" s="1" t="str">
        <f t="shared" si="9"/>
        <v/>
      </c>
      <c r="O60" s="1" t="str">
        <f t="shared" si="9"/>
        <v/>
      </c>
      <c r="P60" s="1" t="str">
        <f t="shared" si="9"/>
        <v/>
      </c>
      <c r="Q60" s="1" t="str">
        <f t="shared" si="9"/>
        <v/>
      </c>
      <c r="R60" s="1" t="str">
        <f t="shared" si="9"/>
        <v/>
      </c>
      <c r="S60" s="1" t="str">
        <f t="shared" si="9"/>
        <v/>
      </c>
      <c r="T60" s="1" t="str">
        <f t="shared" si="9"/>
        <v/>
      </c>
      <c r="U60" s="1" t="str">
        <f t="shared" si="9"/>
        <v/>
      </c>
      <c r="V60" s="1" t="str">
        <f t="shared" si="9"/>
        <v/>
      </c>
      <c r="W60" s="1" t="str">
        <f t="shared" si="9"/>
        <v/>
      </c>
      <c r="X60" s="1" t="str">
        <f t="shared" si="9"/>
        <v/>
      </c>
      <c r="Y60" s="1" t="str">
        <f t="shared" si="9"/>
        <v/>
      </c>
      <c r="Z60" s="1" t="str">
        <f t="shared" si="9"/>
        <v/>
      </c>
      <c r="AA60" s="1" t="str">
        <f t="shared" si="9"/>
        <v/>
      </c>
      <c r="AB60" s="1" t="str">
        <f t="shared" si="9"/>
        <v/>
      </c>
      <c r="AC60" s="1" t="str">
        <f t="shared" si="9"/>
        <v/>
      </c>
      <c r="AD60" s="1" t="str">
        <f t="shared" si="9"/>
        <v/>
      </c>
      <c r="AE60" s="1" t="str">
        <f t="shared" si="7"/>
        <v/>
      </c>
      <c r="AF60" s="1" t="str">
        <f t="shared" si="7"/>
        <v/>
      </c>
    </row>
    <row r="61" spans="6:32" x14ac:dyDescent="0.25">
      <c r="F61" t="s">
        <v>7</v>
      </c>
      <c r="H61" s="1" t="str">
        <f t="shared" si="4"/>
        <v/>
      </c>
      <c r="AE61" s="1" t="str">
        <f t="shared" si="7"/>
        <v/>
      </c>
      <c r="AF61" s="1" t="str">
        <f t="shared" si="7"/>
        <v/>
      </c>
    </row>
    <row r="62" spans="6:32" x14ac:dyDescent="0.25">
      <c r="F62" t="s">
        <v>8</v>
      </c>
      <c r="H62" s="1" t="str">
        <f t="shared" si="4"/>
        <v/>
      </c>
      <c r="AE62" s="1" t="str">
        <f t="shared" si="7"/>
        <v/>
      </c>
      <c r="AF62" s="1" t="str">
        <f t="shared" si="7"/>
        <v/>
      </c>
    </row>
    <row r="63" spans="6:32" x14ac:dyDescent="0.25">
      <c r="F63" t="s">
        <v>9</v>
      </c>
      <c r="H63" s="1" t="str">
        <f t="shared" si="4"/>
        <v/>
      </c>
    </row>
    <row r="68" spans="6:6" x14ac:dyDescent="0.25">
      <c r="F68" t="str">
        <f>IF(C68&lt;&gt;"","Planned","")</f>
        <v/>
      </c>
    </row>
  </sheetData>
  <sortState xmlns:xlrd2="http://schemas.microsoft.com/office/spreadsheetml/2017/richdata2" ref="E22:E27">
    <sortCondition descending="1" ref="E22:E27"/>
  </sortState>
  <mergeCells count="3">
    <mergeCell ref="D3:H3"/>
    <mergeCell ref="D4:H4"/>
    <mergeCell ref="D5:H5"/>
  </mergeCells>
  <phoneticPr fontId="7" type="noConversion"/>
  <conditionalFormatting sqref="L22:AF24 C25:AF62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2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10:F15 F22:F68" xr:uid="{BBDEF69D-D5B7-4B1A-9ECC-03F966B5D73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8EE-22A0-4F07-A838-535390E9B91C}">
  <dimension ref="B1:AF68"/>
  <sheetViews>
    <sheetView tabSelected="1" topLeftCell="B1" workbookViewId="0">
      <selection activeCell="C33" sqref="C33"/>
    </sheetView>
  </sheetViews>
  <sheetFormatPr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26</v>
      </c>
      <c r="D3" s="26" t="s">
        <v>29</v>
      </c>
      <c r="E3" s="26"/>
      <c r="F3" s="26"/>
      <c r="G3" s="26"/>
      <c r="H3" s="26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27</v>
      </c>
      <c r="D4" s="27" t="s">
        <v>30</v>
      </c>
      <c r="E4" s="27"/>
      <c r="F4" s="27"/>
      <c r="G4" s="27"/>
      <c r="H4" s="27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28</v>
      </c>
      <c r="D5" s="27" t="s">
        <v>31</v>
      </c>
      <c r="E5" s="27"/>
      <c r="F5" s="27"/>
      <c r="G5" s="27"/>
      <c r="H5" s="27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30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30</v>
      </c>
      <c r="E17" s="4" t="s">
        <v>13</v>
      </c>
      <c r="F17" s="4" t="s">
        <v>17</v>
      </c>
      <c r="G17" s="3">
        <f ca="1">SUM(OFFSET(G21,1,0,TaskRows,1))</f>
        <v>237</v>
      </c>
      <c r="H17" s="3">
        <f ca="1">IF(AND(SUM(OFFSET(H21,1,0,TaskRows,1))=0),0,SUM(OFFSET(H21,1,0,TaskRows,1)))</f>
        <v>237</v>
      </c>
      <c r="I17" s="3">
        <f t="shared" ref="I17:AF17" ca="1" si="0">IF(AND(SUM(OFFSET(I21,1,0,TaskRows,1))=0),"",SUM(OFFSET(I21,1,0,TaskRows,1)))</f>
        <v>230</v>
      </c>
      <c r="J17" s="3">
        <f t="shared" ca="1" si="0"/>
        <v>218</v>
      </c>
      <c r="K17" s="3">
        <f t="shared" ca="1" si="0"/>
        <v>206</v>
      </c>
      <c r="L17" s="3">
        <f t="shared" ca="1" si="0"/>
        <v>196</v>
      </c>
      <c r="M17" s="3">
        <f t="shared" ca="1" si="0"/>
        <v>191</v>
      </c>
      <c r="N17" s="3">
        <f t="shared" ca="1" si="0"/>
        <v>182</v>
      </c>
      <c r="O17" s="3">
        <f t="shared" ca="1" si="0"/>
        <v>170</v>
      </c>
      <c r="P17" s="3">
        <f t="shared" ca="1" si="0"/>
        <v>154</v>
      </c>
      <c r="Q17" s="3">
        <f t="shared" ca="1" si="0"/>
        <v>142</v>
      </c>
      <c r="R17" s="3">
        <f t="shared" ca="1" si="0"/>
        <v>133</v>
      </c>
      <c r="S17" s="3">
        <f t="shared" ca="1" si="0"/>
        <v>123</v>
      </c>
      <c r="T17" s="3">
        <f t="shared" ca="1" si="0"/>
        <v>106</v>
      </c>
      <c r="U17" s="3">
        <f t="shared" ca="1" si="0"/>
        <v>95</v>
      </c>
      <c r="V17" s="3">
        <f t="shared" ca="1" si="0"/>
        <v>84</v>
      </c>
      <c r="W17" s="3">
        <f t="shared" ca="1" si="0"/>
        <v>76</v>
      </c>
      <c r="X17" s="3">
        <f t="shared" ca="1" si="0"/>
        <v>67</v>
      </c>
      <c r="Y17" s="3">
        <f t="shared" ca="1" si="0"/>
        <v>55</v>
      </c>
      <c r="Z17" s="3">
        <f t="shared" ca="1" si="0"/>
        <v>42</v>
      </c>
      <c r="AA17" s="3">
        <f t="shared" ca="1" si="0"/>
        <v>33</v>
      </c>
      <c r="AB17" s="3">
        <f t="shared" ca="1" si="0"/>
        <v>22</v>
      </c>
      <c r="AC17" s="3">
        <f t="shared" ca="1" si="0"/>
        <v>15</v>
      </c>
      <c r="AD17" s="3">
        <f t="shared" ca="1" si="0"/>
        <v>8</v>
      </c>
      <c r="AE17" s="3">
        <f t="shared" ca="1" si="0"/>
        <v>4</v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IF(COUNTA(C22:C246)=0,1,COUNTA(C22:C246))</f>
        <v>6</v>
      </c>
      <c r="E18" t="s">
        <v>2</v>
      </c>
      <c r="F18" s="1">
        <f ca="1">IF(COUNTIF(H17:AF17,"&gt;0")=0,1,COUNTIF(H17:AF17,"&gt;0"))</f>
        <v>24</v>
      </c>
      <c r="H18" s="1">
        <f ca="1">IF(H21="","",$G17-$G17/($D16-1)*(H21-1))</f>
        <v>237</v>
      </c>
      <c r="I18" s="1">
        <f t="shared" ref="I18:AF18" ca="1" si="1">IF(I21="","",TotalEffort-TotalEffort/(ImplementationDays)*(I21-1))</f>
        <v>229.1</v>
      </c>
      <c r="J18" s="1">
        <f t="shared" ca="1" si="1"/>
        <v>221.2</v>
      </c>
      <c r="K18" s="1">
        <f t="shared" ca="1" si="1"/>
        <v>213.3</v>
      </c>
      <c r="L18" s="1">
        <f t="shared" ca="1" si="1"/>
        <v>205.4</v>
      </c>
      <c r="M18" s="1">
        <f t="shared" ca="1" si="1"/>
        <v>197.5</v>
      </c>
      <c r="N18" s="1">
        <f t="shared" ca="1" si="1"/>
        <v>189.6</v>
      </c>
      <c r="O18" s="1">
        <f t="shared" ca="1" si="1"/>
        <v>181.7</v>
      </c>
      <c r="P18" s="1">
        <f t="shared" ca="1" si="1"/>
        <v>173.8</v>
      </c>
      <c r="Q18" s="1">
        <f t="shared" ca="1" si="1"/>
        <v>165.89999999999998</v>
      </c>
      <c r="R18" s="1">
        <f t="shared" ca="1" si="1"/>
        <v>158</v>
      </c>
      <c r="S18" s="1">
        <f t="shared" ca="1" si="1"/>
        <v>150.1</v>
      </c>
      <c r="T18" s="1">
        <f t="shared" ca="1" si="1"/>
        <v>142.19999999999999</v>
      </c>
      <c r="U18" s="1">
        <f t="shared" ca="1" si="1"/>
        <v>134.30000000000001</v>
      </c>
      <c r="V18" s="1">
        <f t="shared" ca="1" si="1"/>
        <v>126.39999999999999</v>
      </c>
      <c r="W18" s="1">
        <f t="shared" ca="1" si="1"/>
        <v>118.5</v>
      </c>
      <c r="X18" s="1">
        <f t="shared" ca="1" si="1"/>
        <v>110.6</v>
      </c>
      <c r="Y18" s="1">
        <f t="shared" ca="1" si="1"/>
        <v>102.69999999999999</v>
      </c>
      <c r="Z18" s="1">
        <f t="shared" ca="1" si="1"/>
        <v>94.799999999999983</v>
      </c>
      <c r="AA18" s="1">
        <f t="shared" ca="1" si="1"/>
        <v>86.9</v>
      </c>
      <c r="AB18" s="1">
        <f t="shared" ca="1" si="1"/>
        <v>79</v>
      </c>
      <c r="AC18" s="1">
        <f t="shared" ca="1" si="1"/>
        <v>71.099999999999994</v>
      </c>
      <c r="AD18" s="1">
        <f t="shared" ca="1" si="1"/>
        <v>63.199999999999989</v>
      </c>
      <c r="AE18" s="1">
        <f t="shared" ca="1" si="1"/>
        <v>55.299999999999983</v>
      </c>
      <c r="AF18" s="1">
        <f t="shared" ca="1" si="1"/>
        <v>47.399999999999977</v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239.60333333333332</v>
      </c>
      <c r="I19" s="1">
        <f t="shared" ca="1" si="2"/>
        <v>228.87333333333333</v>
      </c>
      <c r="J19" s="1">
        <f t="shared" ca="1" si="2"/>
        <v>218.14333333333332</v>
      </c>
      <c r="K19" s="1">
        <f t="shared" ca="1" si="2"/>
        <v>207.41333333333333</v>
      </c>
      <c r="L19" s="1">
        <f t="shared" ca="1" si="2"/>
        <v>196.68333333333334</v>
      </c>
      <c r="M19" s="1">
        <f t="shared" ca="1" si="2"/>
        <v>185.95333333333332</v>
      </c>
      <c r="N19" s="1">
        <f t="shared" ca="1" si="2"/>
        <v>175.22333333333333</v>
      </c>
      <c r="O19" s="1">
        <f t="shared" ca="1" si="2"/>
        <v>164.49333333333334</v>
      </c>
      <c r="P19" s="1">
        <f t="shared" ca="1" si="2"/>
        <v>153.76333333333335</v>
      </c>
      <c r="Q19" s="1">
        <f t="shared" ca="1" si="2"/>
        <v>143.03333333333336</v>
      </c>
      <c r="R19" s="1">
        <f t="shared" ca="1" si="2"/>
        <v>132.30333333333334</v>
      </c>
      <c r="S19" s="1">
        <f t="shared" ca="1" si="2"/>
        <v>121.57333333333335</v>
      </c>
      <c r="T19" s="1">
        <f t="shared" ca="1" si="2"/>
        <v>110.84333333333336</v>
      </c>
      <c r="U19" s="1">
        <f t="shared" ca="1" si="2"/>
        <v>100.11333333333334</v>
      </c>
      <c r="V19" s="1">
        <f t="shared" ca="1" si="2"/>
        <v>89.383333333333354</v>
      </c>
      <c r="W19" s="1">
        <f t="shared" ca="1" si="2"/>
        <v>78.653333333333364</v>
      </c>
      <c r="X19" s="1">
        <f t="shared" ca="1" si="2"/>
        <v>67.923333333333375</v>
      </c>
      <c r="Y19" s="1">
        <f t="shared" ca="1" si="2"/>
        <v>57.193333333333385</v>
      </c>
      <c r="Z19" s="1">
        <f t="shared" ca="1" si="2"/>
        <v>46.463333333333367</v>
      </c>
      <c r="AA19" s="1">
        <f t="shared" ca="1" si="2"/>
        <v>35.733333333333377</v>
      </c>
      <c r="AB19" s="1">
        <f t="shared" ca="1" si="2"/>
        <v>25.003333333333387</v>
      </c>
      <c r="AC19" s="1">
        <f t="shared" ca="1" si="2"/>
        <v>14.273333333333369</v>
      </c>
      <c r="AD19" s="1">
        <f t="shared" ca="1" si="2"/>
        <v>3.5433333333333792</v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24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>
        <f t="shared" si="3"/>
        <v>15</v>
      </c>
      <c r="W21" s="5">
        <f t="shared" si="3"/>
        <v>16</v>
      </c>
      <c r="X21" s="5">
        <f t="shared" si="3"/>
        <v>17</v>
      </c>
      <c r="Y21" s="5">
        <f t="shared" si="3"/>
        <v>18</v>
      </c>
      <c r="Z21" s="5">
        <f t="shared" si="3"/>
        <v>19</v>
      </c>
      <c r="AA21" s="5">
        <f t="shared" si="3"/>
        <v>20</v>
      </c>
      <c r="AB21" s="5">
        <f t="shared" si="3"/>
        <v>21</v>
      </c>
      <c r="AC21" s="5">
        <f t="shared" si="3"/>
        <v>22</v>
      </c>
      <c r="AD21" s="5">
        <f t="shared" si="3"/>
        <v>23</v>
      </c>
      <c r="AE21" s="5">
        <f t="shared" si="3"/>
        <v>24</v>
      </c>
      <c r="AF21" s="5">
        <f t="shared" si="3"/>
        <v>25</v>
      </c>
    </row>
    <row r="22" spans="2:32" x14ac:dyDescent="0.25">
      <c r="B22" s="25">
        <v>7.1</v>
      </c>
      <c r="C22" s="25" t="s">
        <v>45</v>
      </c>
      <c r="D22" s="1">
        <v>1</v>
      </c>
      <c r="E22" s="25" t="s">
        <v>38</v>
      </c>
      <c r="F22" t="s">
        <v>21</v>
      </c>
      <c r="G22" s="1">
        <v>34</v>
      </c>
      <c r="H22" s="1">
        <f>IF(OR(H$21="",$G22=""),"",G22)</f>
        <v>34</v>
      </c>
      <c r="I22" s="1">
        <v>33</v>
      </c>
      <c r="J22" s="1">
        <v>32</v>
      </c>
      <c r="K22" s="1">
        <v>30</v>
      </c>
      <c r="L22" s="1">
        <v>28</v>
      </c>
      <c r="M22" s="1">
        <v>27</v>
      </c>
      <c r="N22" s="1">
        <v>25</v>
      </c>
      <c r="O22" s="1">
        <v>24</v>
      </c>
      <c r="P22" s="1">
        <v>22</v>
      </c>
      <c r="Q22" s="1">
        <v>20</v>
      </c>
      <c r="R22" s="1">
        <v>18</v>
      </c>
      <c r="S22" s="1">
        <v>17</v>
      </c>
      <c r="T22" s="1">
        <v>14</v>
      </c>
      <c r="U22" s="1">
        <v>13</v>
      </c>
      <c r="V22" s="1">
        <v>12</v>
      </c>
      <c r="W22" s="1">
        <v>11</v>
      </c>
      <c r="X22" s="1">
        <v>10</v>
      </c>
      <c r="Y22" s="1">
        <v>8</v>
      </c>
      <c r="Z22" s="1">
        <v>6</v>
      </c>
      <c r="AA22" s="1">
        <v>5</v>
      </c>
      <c r="AB22" s="1">
        <v>3</v>
      </c>
      <c r="AC22" s="1">
        <v>2</v>
      </c>
      <c r="AD22" s="1">
        <v>0</v>
      </c>
      <c r="AE22" s="1">
        <v>0</v>
      </c>
      <c r="AF22" s="1">
        <v>0</v>
      </c>
    </row>
    <row r="23" spans="2:32" x14ac:dyDescent="0.25">
      <c r="B23">
        <v>7.2</v>
      </c>
      <c r="C23" s="25" t="s">
        <v>46</v>
      </c>
      <c r="D23" s="1">
        <v>1</v>
      </c>
      <c r="E23" s="25" t="s">
        <v>38</v>
      </c>
      <c r="F23" t="s">
        <v>21</v>
      </c>
      <c r="G23" s="1">
        <v>37</v>
      </c>
      <c r="H23" s="1">
        <f t="shared" ref="H23:H27" si="4">IF(OR(H$21="",$G23=""),"",G23)</f>
        <v>37</v>
      </c>
      <c r="I23" s="1">
        <v>36</v>
      </c>
      <c r="J23" s="1">
        <v>35</v>
      </c>
      <c r="K23" s="1">
        <v>30</v>
      </c>
      <c r="L23" s="1">
        <v>28</v>
      </c>
      <c r="M23" s="1">
        <v>26</v>
      </c>
      <c r="N23" s="1">
        <v>25</v>
      </c>
      <c r="O23" s="1">
        <v>23</v>
      </c>
      <c r="P23" s="1">
        <v>22</v>
      </c>
      <c r="Q23" s="1">
        <v>19</v>
      </c>
      <c r="R23" s="1">
        <v>17</v>
      </c>
      <c r="S23" s="1">
        <v>14</v>
      </c>
      <c r="T23" s="1">
        <v>10</v>
      </c>
      <c r="U23" s="1">
        <v>9</v>
      </c>
      <c r="V23" s="1">
        <v>8</v>
      </c>
      <c r="W23" s="1">
        <v>7</v>
      </c>
      <c r="X23" s="1">
        <v>6</v>
      </c>
      <c r="Y23" s="1">
        <v>4</v>
      </c>
      <c r="Z23" s="1">
        <v>3</v>
      </c>
      <c r="AA23" s="1">
        <v>2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</row>
    <row r="24" spans="2:32" x14ac:dyDescent="0.25">
      <c r="B24">
        <v>8.1</v>
      </c>
      <c r="C24" s="25" t="s">
        <v>47</v>
      </c>
      <c r="D24" s="1">
        <v>2</v>
      </c>
      <c r="E24" s="25" t="s">
        <v>41</v>
      </c>
      <c r="F24" t="s">
        <v>21</v>
      </c>
      <c r="G24" s="1">
        <v>41</v>
      </c>
      <c r="H24" s="1">
        <f t="shared" si="4"/>
        <v>41</v>
      </c>
      <c r="I24" s="1">
        <v>40</v>
      </c>
      <c r="J24" s="1">
        <v>36</v>
      </c>
      <c r="K24" s="1">
        <v>35</v>
      </c>
      <c r="L24" s="1">
        <v>33</v>
      </c>
      <c r="M24" s="1">
        <v>34</v>
      </c>
      <c r="N24" s="1">
        <v>32</v>
      </c>
      <c r="O24" s="1">
        <v>30</v>
      </c>
      <c r="P24" s="1">
        <v>28</v>
      </c>
      <c r="Q24" s="1">
        <v>27</v>
      </c>
      <c r="R24" s="1">
        <v>25</v>
      </c>
      <c r="S24" s="1">
        <v>23</v>
      </c>
      <c r="T24" s="1">
        <v>20</v>
      </c>
      <c r="U24" s="1">
        <v>17</v>
      </c>
      <c r="V24" s="1">
        <v>16</v>
      </c>
      <c r="W24" s="1">
        <v>14</v>
      </c>
      <c r="X24" s="1">
        <v>13</v>
      </c>
      <c r="Y24" s="1">
        <v>10</v>
      </c>
      <c r="Z24" s="1">
        <v>7</v>
      </c>
      <c r="AA24" s="1">
        <v>5</v>
      </c>
      <c r="AB24" s="1">
        <v>3</v>
      </c>
      <c r="AC24" s="1">
        <v>2</v>
      </c>
      <c r="AD24" s="1">
        <v>0</v>
      </c>
      <c r="AE24" s="1">
        <v>0</v>
      </c>
      <c r="AF24" s="1">
        <v>0</v>
      </c>
    </row>
    <row r="25" spans="2:32" x14ac:dyDescent="0.25">
      <c r="B25">
        <v>8.1999999999999993</v>
      </c>
      <c r="C25" s="25" t="s">
        <v>48</v>
      </c>
      <c r="D25" s="1">
        <v>2</v>
      </c>
      <c r="E25" s="25" t="s">
        <v>40</v>
      </c>
      <c r="F25" t="s">
        <v>21</v>
      </c>
      <c r="G25" s="1">
        <v>43</v>
      </c>
      <c r="H25" s="1">
        <f t="shared" si="4"/>
        <v>43</v>
      </c>
      <c r="I25" s="1">
        <v>42</v>
      </c>
      <c r="J25" s="1">
        <v>40</v>
      </c>
      <c r="K25" s="1">
        <v>38</v>
      </c>
      <c r="L25" s="1">
        <v>36</v>
      </c>
      <c r="M25" s="1">
        <v>35</v>
      </c>
      <c r="N25" s="1">
        <v>33</v>
      </c>
      <c r="O25" s="1">
        <v>30</v>
      </c>
      <c r="P25" s="1">
        <v>27</v>
      </c>
      <c r="Q25" s="1">
        <v>24</v>
      </c>
      <c r="R25" s="1">
        <v>23</v>
      </c>
      <c r="S25" s="1">
        <v>22</v>
      </c>
      <c r="T25" s="1">
        <v>17</v>
      </c>
      <c r="U25" s="1">
        <v>14</v>
      </c>
      <c r="V25" s="1">
        <v>12</v>
      </c>
      <c r="W25" s="1">
        <v>11</v>
      </c>
      <c r="X25" s="1">
        <v>9</v>
      </c>
      <c r="Y25" s="1">
        <v>7</v>
      </c>
      <c r="Z25" s="1">
        <v>4</v>
      </c>
      <c r="AA25" s="1">
        <v>3</v>
      </c>
      <c r="AB25" s="1">
        <v>2</v>
      </c>
      <c r="AC25" s="1">
        <v>0</v>
      </c>
      <c r="AD25" s="1">
        <v>0</v>
      </c>
      <c r="AE25" s="1">
        <v>0</v>
      </c>
      <c r="AF25" s="1">
        <v>0</v>
      </c>
    </row>
    <row r="26" spans="2:32" x14ac:dyDescent="0.25">
      <c r="B26">
        <v>9.1</v>
      </c>
      <c r="C26" s="25" t="s">
        <v>49</v>
      </c>
      <c r="D26" s="1">
        <v>3</v>
      </c>
      <c r="E26" s="25" t="s">
        <v>37</v>
      </c>
      <c r="F26" t="s">
        <v>21</v>
      </c>
      <c r="G26" s="1">
        <v>42</v>
      </c>
      <c r="H26" s="1">
        <f t="shared" si="4"/>
        <v>42</v>
      </c>
      <c r="I26" s="1">
        <v>40</v>
      </c>
      <c r="J26" s="1">
        <v>38</v>
      </c>
      <c r="K26" s="1">
        <v>37</v>
      </c>
      <c r="L26" s="1">
        <v>36</v>
      </c>
      <c r="M26" s="1">
        <v>35</v>
      </c>
      <c r="N26" s="1">
        <v>34</v>
      </c>
      <c r="O26" s="1">
        <v>33</v>
      </c>
      <c r="P26" s="1">
        <v>29</v>
      </c>
      <c r="Q26" s="1">
        <v>27</v>
      </c>
      <c r="R26" s="1">
        <v>26</v>
      </c>
      <c r="S26" s="1">
        <v>25</v>
      </c>
      <c r="T26" s="1">
        <v>24</v>
      </c>
      <c r="U26" s="1">
        <v>22</v>
      </c>
      <c r="V26" s="1">
        <v>18</v>
      </c>
      <c r="W26" s="1">
        <v>17</v>
      </c>
      <c r="X26" s="1">
        <v>15</v>
      </c>
      <c r="Y26" s="1">
        <v>13</v>
      </c>
      <c r="Z26" s="1">
        <v>12</v>
      </c>
      <c r="AA26" s="1">
        <v>10</v>
      </c>
      <c r="AB26" s="1">
        <v>9</v>
      </c>
      <c r="AC26" s="1">
        <v>7</v>
      </c>
      <c r="AD26" s="1">
        <v>5</v>
      </c>
      <c r="AE26" s="1">
        <v>4</v>
      </c>
      <c r="AF26" s="1">
        <v>0</v>
      </c>
    </row>
    <row r="27" spans="2:32" x14ac:dyDescent="0.25">
      <c r="B27">
        <v>9.1999999999999993</v>
      </c>
      <c r="C27" s="25" t="s">
        <v>50</v>
      </c>
      <c r="D27" s="1">
        <v>3</v>
      </c>
      <c r="E27" s="25" t="s">
        <v>39</v>
      </c>
      <c r="F27" t="s">
        <v>21</v>
      </c>
      <c r="G27" s="1">
        <v>40</v>
      </c>
      <c r="H27" s="1">
        <f t="shared" si="4"/>
        <v>40</v>
      </c>
      <c r="I27" s="1">
        <v>39</v>
      </c>
      <c r="J27" s="1">
        <v>37</v>
      </c>
      <c r="K27" s="1">
        <v>36</v>
      </c>
      <c r="L27" s="1">
        <v>35</v>
      </c>
      <c r="M27" s="1">
        <v>34</v>
      </c>
      <c r="N27" s="1">
        <v>33</v>
      </c>
      <c r="O27" s="1">
        <v>30</v>
      </c>
      <c r="P27" s="1">
        <v>26</v>
      </c>
      <c r="Q27" s="1">
        <v>25</v>
      </c>
      <c r="R27" s="1">
        <v>24</v>
      </c>
      <c r="S27" s="1">
        <v>22</v>
      </c>
      <c r="T27" s="1">
        <v>21</v>
      </c>
      <c r="U27" s="1">
        <v>20</v>
      </c>
      <c r="V27" s="1">
        <v>18</v>
      </c>
      <c r="W27" s="1">
        <v>16</v>
      </c>
      <c r="X27" s="1">
        <v>14</v>
      </c>
      <c r="Y27" s="1">
        <v>13</v>
      </c>
      <c r="Z27" s="1">
        <v>10</v>
      </c>
      <c r="AA27" s="1">
        <v>8</v>
      </c>
      <c r="AB27" s="1">
        <v>5</v>
      </c>
      <c r="AC27" s="1">
        <v>4</v>
      </c>
      <c r="AD27" s="1">
        <v>3</v>
      </c>
      <c r="AE27" s="1">
        <v>0</v>
      </c>
      <c r="AF27" s="1">
        <v>0</v>
      </c>
    </row>
    <row r="28" spans="2:32" x14ac:dyDescent="0.25">
      <c r="F28" t="str">
        <f t="shared" ref="F28:F60" si="5">IF(C28&lt;&gt;"","Planned","")</f>
        <v/>
      </c>
      <c r="H28" s="1" t="str">
        <f t="shared" ref="H28:H63" si="6">IF(OR(H$21="",$G28=""),"",G28)</f>
        <v/>
      </c>
      <c r="AE28" s="1" t="str">
        <f t="shared" ref="AE28:AF47" si="7">IF(OR(AE$21="",$G28=""),"",AD28)</f>
        <v/>
      </c>
      <c r="AF28" s="1" t="str">
        <f t="shared" si="7"/>
        <v/>
      </c>
    </row>
    <row r="29" spans="2:32" x14ac:dyDescent="0.25">
      <c r="F29" t="str">
        <f t="shared" si="5"/>
        <v/>
      </c>
      <c r="H29" s="1" t="str">
        <f t="shared" si="6"/>
        <v/>
      </c>
      <c r="AE29" s="1" t="str">
        <f t="shared" si="7"/>
        <v/>
      </c>
      <c r="AF29" s="1" t="str">
        <f t="shared" si="7"/>
        <v/>
      </c>
    </row>
    <row r="30" spans="2:32" x14ac:dyDescent="0.25">
      <c r="F30" t="str">
        <f t="shared" si="5"/>
        <v/>
      </c>
      <c r="H30" s="1" t="str">
        <f t="shared" si="6"/>
        <v/>
      </c>
      <c r="AE30" s="1" t="str">
        <f t="shared" si="7"/>
        <v/>
      </c>
      <c r="AF30" s="1" t="str">
        <f t="shared" si="7"/>
        <v/>
      </c>
    </row>
    <row r="31" spans="2:32" x14ac:dyDescent="0.25">
      <c r="F31" t="str">
        <f t="shared" si="5"/>
        <v/>
      </c>
      <c r="H31" s="1" t="str">
        <f t="shared" si="6"/>
        <v/>
      </c>
      <c r="AE31" s="1" t="str">
        <f t="shared" si="7"/>
        <v/>
      </c>
      <c r="AF31" s="1" t="str">
        <f t="shared" si="7"/>
        <v/>
      </c>
    </row>
    <row r="32" spans="2:32" x14ac:dyDescent="0.25">
      <c r="F32" t="str">
        <f t="shared" si="5"/>
        <v/>
      </c>
      <c r="H32" s="1" t="str">
        <f t="shared" si="6"/>
        <v/>
      </c>
      <c r="AE32" s="1" t="str">
        <f t="shared" si="7"/>
        <v/>
      </c>
      <c r="AF32" s="1" t="str">
        <f t="shared" si="7"/>
        <v/>
      </c>
    </row>
    <row r="33" spans="6:32" x14ac:dyDescent="0.25">
      <c r="F33" t="str">
        <f t="shared" si="5"/>
        <v/>
      </c>
      <c r="H33" s="1" t="str">
        <f t="shared" si="6"/>
        <v/>
      </c>
      <c r="AE33" s="1" t="str">
        <f t="shared" si="7"/>
        <v/>
      </c>
      <c r="AF33" s="1" t="str">
        <f t="shared" si="7"/>
        <v/>
      </c>
    </row>
    <row r="34" spans="6:32" x14ac:dyDescent="0.25">
      <c r="F34" t="str">
        <f t="shared" si="5"/>
        <v/>
      </c>
      <c r="H34" s="1" t="str">
        <f t="shared" si="6"/>
        <v/>
      </c>
      <c r="AE34" s="1" t="str">
        <f t="shared" si="7"/>
        <v/>
      </c>
      <c r="AF34" s="1" t="str">
        <f t="shared" si="7"/>
        <v/>
      </c>
    </row>
    <row r="35" spans="6:32" x14ac:dyDescent="0.25">
      <c r="F35" t="str">
        <f t="shared" si="5"/>
        <v/>
      </c>
      <c r="H35" s="1" t="str">
        <f t="shared" si="6"/>
        <v/>
      </c>
      <c r="AE35" s="1" t="str">
        <f t="shared" si="7"/>
        <v/>
      </c>
      <c r="AF35" s="1" t="str">
        <f t="shared" si="7"/>
        <v/>
      </c>
    </row>
    <row r="36" spans="6:32" x14ac:dyDescent="0.25">
      <c r="F36" t="str">
        <f t="shared" si="5"/>
        <v/>
      </c>
      <c r="H36" s="1" t="str">
        <f t="shared" si="6"/>
        <v/>
      </c>
      <c r="AE36" s="1" t="str">
        <f t="shared" si="7"/>
        <v/>
      </c>
      <c r="AF36" s="1" t="str">
        <f t="shared" si="7"/>
        <v/>
      </c>
    </row>
    <row r="37" spans="6:32" x14ac:dyDescent="0.25">
      <c r="F37" t="str">
        <f t="shared" si="5"/>
        <v/>
      </c>
      <c r="H37" s="1" t="str">
        <f t="shared" si="6"/>
        <v/>
      </c>
      <c r="AE37" s="1" t="str">
        <f t="shared" si="7"/>
        <v/>
      </c>
      <c r="AF37" s="1" t="str">
        <f t="shared" si="7"/>
        <v/>
      </c>
    </row>
    <row r="38" spans="6:32" x14ac:dyDescent="0.25">
      <c r="F38" t="str">
        <f t="shared" si="5"/>
        <v/>
      </c>
      <c r="H38" s="1" t="str">
        <f t="shared" si="6"/>
        <v/>
      </c>
      <c r="AE38" s="1" t="str">
        <f t="shared" si="7"/>
        <v/>
      </c>
      <c r="AF38" s="1" t="str">
        <f t="shared" si="7"/>
        <v/>
      </c>
    </row>
    <row r="39" spans="6:32" x14ac:dyDescent="0.25">
      <c r="F39" t="str">
        <f t="shared" si="5"/>
        <v/>
      </c>
      <c r="H39" s="1" t="str">
        <f t="shared" si="6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5"/>
        <v/>
      </c>
      <c r="H40" s="1" t="str">
        <f t="shared" si="6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5"/>
        <v/>
      </c>
      <c r="H41" s="1" t="str">
        <f t="shared" si="6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5"/>
        <v/>
      </c>
      <c r="H42" s="1" t="str">
        <f t="shared" si="6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5"/>
        <v/>
      </c>
      <c r="H43" s="1" t="str">
        <f t="shared" si="6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5"/>
        <v/>
      </c>
      <c r="H44" s="1" t="str">
        <f t="shared" si="6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5"/>
        <v/>
      </c>
      <c r="H45" s="1" t="str">
        <f t="shared" si="6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5"/>
        <v/>
      </c>
      <c r="H46" s="1" t="str">
        <f t="shared" si="6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5"/>
        <v/>
      </c>
      <c r="H47" s="1" t="str">
        <f t="shared" si="6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5"/>
        <v/>
      </c>
      <c r="H48" s="1" t="str">
        <f t="shared" si="6"/>
        <v/>
      </c>
      <c r="AE48" s="1" t="str">
        <f t="shared" ref="AE48:AF62" si="8">IF(OR(AE$21="",$G48=""),"",AD48)</f>
        <v/>
      </c>
      <c r="AF48" s="1" t="str">
        <f t="shared" si="8"/>
        <v/>
      </c>
    </row>
    <row r="49" spans="6:32" x14ac:dyDescent="0.25">
      <c r="F49" t="str">
        <f t="shared" si="5"/>
        <v/>
      </c>
      <c r="H49" s="1" t="str">
        <f t="shared" si="6"/>
        <v/>
      </c>
      <c r="AE49" s="1" t="str">
        <f t="shared" si="8"/>
        <v/>
      </c>
      <c r="AF49" s="1" t="str">
        <f t="shared" si="8"/>
        <v/>
      </c>
    </row>
    <row r="50" spans="6:32" x14ac:dyDescent="0.25">
      <c r="F50" t="str">
        <f t="shared" si="5"/>
        <v/>
      </c>
      <c r="H50" s="1" t="str">
        <f t="shared" si="6"/>
        <v/>
      </c>
      <c r="AE50" s="1" t="str">
        <f t="shared" si="8"/>
        <v/>
      </c>
      <c r="AF50" s="1" t="str">
        <f t="shared" si="8"/>
        <v/>
      </c>
    </row>
    <row r="51" spans="6:32" x14ac:dyDescent="0.25">
      <c r="F51" t="str">
        <f t="shared" si="5"/>
        <v/>
      </c>
      <c r="H51" s="1" t="str">
        <f t="shared" si="6"/>
        <v/>
      </c>
      <c r="AE51" s="1" t="str">
        <f t="shared" si="8"/>
        <v/>
      </c>
      <c r="AF51" s="1" t="str">
        <f t="shared" si="8"/>
        <v/>
      </c>
    </row>
    <row r="52" spans="6:32" x14ac:dyDescent="0.25">
      <c r="F52" t="str">
        <f t="shared" si="5"/>
        <v/>
      </c>
      <c r="H52" s="1" t="str">
        <f t="shared" si="6"/>
        <v/>
      </c>
      <c r="AE52" s="1" t="str">
        <f t="shared" si="8"/>
        <v/>
      </c>
      <c r="AF52" s="1" t="str">
        <f t="shared" si="8"/>
        <v/>
      </c>
    </row>
    <row r="53" spans="6:32" x14ac:dyDescent="0.25">
      <c r="F53" t="str">
        <f t="shared" si="5"/>
        <v/>
      </c>
      <c r="H53" s="1" t="str">
        <f t="shared" si="6"/>
        <v/>
      </c>
      <c r="AE53" s="1" t="str">
        <f t="shared" si="8"/>
        <v/>
      </c>
      <c r="AF53" s="1" t="str">
        <f t="shared" si="8"/>
        <v/>
      </c>
    </row>
    <row r="54" spans="6:32" x14ac:dyDescent="0.25">
      <c r="F54" t="str">
        <f t="shared" si="5"/>
        <v/>
      </c>
      <c r="H54" s="1" t="str">
        <f t="shared" si="6"/>
        <v/>
      </c>
      <c r="AE54" s="1" t="str">
        <f t="shared" si="8"/>
        <v/>
      </c>
      <c r="AF54" s="1" t="str">
        <f t="shared" si="8"/>
        <v/>
      </c>
    </row>
    <row r="55" spans="6:32" x14ac:dyDescent="0.25">
      <c r="F55" t="str">
        <f t="shared" si="5"/>
        <v/>
      </c>
      <c r="H55" s="1" t="str">
        <f t="shared" si="6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5"/>
        <v/>
      </c>
      <c r="H56" s="1" t="str">
        <f t="shared" si="6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5"/>
        <v/>
      </c>
      <c r="H57" s="1" t="str">
        <f t="shared" si="6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5"/>
        <v/>
      </c>
      <c r="H58" s="1" t="str">
        <f t="shared" si="6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5"/>
        <v/>
      </c>
      <c r="H59" s="1" t="str">
        <f t="shared" si="6"/>
        <v/>
      </c>
      <c r="I59" s="1" t="str">
        <f t="shared" ref="I59:AD59" si="9">IF(OR(I$21="",$G59=""),"",H59)</f>
        <v/>
      </c>
      <c r="J59" s="1" t="str">
        <f t="shared" si="9"/>
        <v/>
      </c>
      <c r="K59" s="1" t="str">
        <f t="shared" si="9"/>
        <v/>
      </c>
      <c r="L59" s="1" t="str">
        <f t="shared" si="9"/>
        <v/>
      </c>
      <c r="M59" s="1" t="str">
        <f t="shared" si="9"/>
        <v/>
      </c>
      <c r="N59" s="1" t="str">
        <f t="shared" si="9"/>
        <v/>
      </c>
      <c r="O59" s="1" t="str">
        <f t="shared" si="9"/>
        <v/>
      </c>
      <c r="P59" s="1" t="str">
        <f t="shared" si="9"/>
        <v/>
      </c>
      <c r="Q59" s="1" t="str">
        <f t="shared" si="9"/>
        <v/>
      </c>
      <c r="R59" s="1" t="str">
        <f t="shared" si="9"/>
        <v/>
      </c>
      <c r="S59" s="1" t="str">
        <f t="shared" si="9"/>
        <v/>
      </c>
      <c r="T59" s="1" t="str">
        <f t="shared" si="9"/>
        <v/>
      </c>
      <c r="U59" s="1" t="str">
        <f t="shared" si="9"/>
        <v/>
      </c>
      <c r="V59" s="1" t="str">
        <f t="shared" si="9"/>
        <v/>
      </c>
      <c r="W59" s="1" t="str">
        <f t="shared" si="9"/>
        <v/>
      </c>
      <c r="X59" s="1" t="str">
        <f t="shared" si="9"/>
        <v/>
      </c>
      <c r="Y59" s="1" t="str">
        <f t="shared" si="9"/>
        <v/>
      </c>
      <c r="Z59" s="1" t="str">
        <f t="shared" si="9"/>
        <v/>
      </c>
      <c r="AA59" s="1" t="str">
        <f t="shared" si="9"/>
        <v/>
      </c>
      <c r="AB59" s="1" t="str">
        <f t="shared" si="9"/>
        <v/>
      </c>
      <c r="AC59" s="1" t="str">
        <f t="shared" si="9"/>
        <v/>
      </c>
      <c r="AD59" s="1" t="str">
        <f t="shared" si="9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5"/>
        <v/>
      </c>
      <c r="H60" s="1" t="str">
        <f t="shared" si="6"/>
        <v/>
      </c>
      <c r="I60" s="1" t="str">
        <f t="shared" ref="I60:AD60" si="10">IF(OR(I$21="",$G60=""),"",H60)</f>
        <v/>
      </c>
      <c r="J60" s="1" t="str">
        <f t="shared" si="10"/>
        <v/>
      </c>
      <c r="K60" s="1" t="str">
        <f t="shared" si="10"/>
        <v/>
      </c>
      <c r="L60" s="1" t="str">
        <f t="shared" si="10"/>
        <v/>
      </c>
      <c r="M60" s="1" t="str">
        <f t="shared" si="10"/>
        <v/>
      </c>
      <c r="N60" s="1" t="str">
        <f t="shared" si="10"/>
        <v/>
      </c>
      <c r="O60" s="1" t="str">
        <f t="shared" si="10"/>
        <v/>
      </c>
      <c r="P60" s="1" t="str">
        <f t="shared" si="10"/>
        <v/>
      </c>
      <c r="Q60" s="1" t="str">
        <f t="shared" si="10"/>
        <v/>
      </c>
      <c r="R60" s="1" t="str">
        <f t="shared" si="10"/>
        <v/>
      </c>
      <c r="S60" s="1" t="str">
        <f t="shared" si="10"/>
        <v/>
      </c>
      <c r="T60" s="1" t="str">
        <f t="shared" si="10"/>
        <v/>
      </c>
      <c r="U60" s="1" t="str">
        <f t="shared" si="10"/>
        <v/>
      </c>
      <c r="V60" s="1" t="str">
        <f t="shared" si="10"/>
        <v/>
      </c>
      <c r="W60" s="1" t="str">
        <f t="shared" si="10"/>
        <v/>
      </c>
      <c r="X60" s="1" t="str">
        <f t="shared" si="10"/>
        <v/>
      </c>
      <c r="Y60" s="1" t="str">
        <f t="shared" si="10"/>
        <v/>
      </c>
      <c r="Z60" s="1" t="str">
        <f t="shared" si="10"/>
        <v/>
      </c>
      <c r="AA60" s="1" t="str">
        <f t="shared" si="10"/>
        <v/>
      </c>
      <c r="AB60" s="1" t="str">
        <f t="shared" si="10"/>
        <v/>
      </c>
      <c r="AC60" s="1" t="str">
        <f t="shared" si="10"/>
        <v/>
      </c>
      <c r="AD60" s="1" t="str">
        <f t="shared" si="10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">
        <v>7</v>
      </c>
      <c r="H61" s="1" t="str">
        <f t="shared" si="6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">
        <v>8</v>
      </c>
      <c r="H62" s="1" t="str">
        <f t="shared" si="6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">
        <v>9</v>
      </c>
      <c r="H63" s="1" t="str">
        <f t="shared" si="6"/>
        <v/>
      </c>
    </row>
    <row r="68" spans="6:6" x14ac:dyDescent="0.25">
      <c r="F68" t="str">
        <f>IF(C68&lt;&gt;"","Planned","")</f>
        <v/>
      </c>
    </row>
  </sheetData>
  <mergeCells count="3">
    <mergeCell ref="D3:H3"/>
    <mergeCell ref="D4:H4"/>
    <mergeCell ref="D5:H5"/>
  </mergeCells>
  <phoneticPr fontId="7" type="noConversion"/>
  <conditionalFormatting sqref="L22:AF24 C25:AF62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2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count="1">
    <dataValidation type="list" allowBlank="1" showInputMessage="1" sqref="F10:F15 F22:F68" xr:uid="{1FDE18DA-A57D-4292-B506-CA41870C58C8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245187f-2b70-4b96-af74-b65b25777eca" xsi:nil="true"/>
    <lcf76f155ced4ddcb4097134ff3c332f xmlns="100486ed-dfc5-4b43-a390-ed80e6fa3473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BD21C84E4C4B48B27A6166FAC051E5" ma:contentTypeVersion="8" ma:contentTypeDescription="Crear nuevo documento." ma:contentTypeScope="" ma:versionID="bb6739421a50b20a8dee76844e41c5f8">
  <xsd:schema xmlns:xsd="http://www.w3.org/2001/XMLSchema" xmlns:xs="http://www.w3.org/2001/XMLSchema" xmlns:p="http://schemas.microsoft.com/office/2006/metadata/properties" xmlns:ns2="100486ed-dfc5-4b43-a390-ed80e6fa3473" xmlns:ns3="3245187f-2b70-4b96-af74-b65b25777eca" targetNamespace="http://schemas.microsoft.com/office/2006/metadata/properties" ma:root="true" ma:fieldsID="093860096c687094a446cbcfc6e32844" ns2:_="" ns3:_="">
    <xsd:import namespace="100486ed-dfc5-4b43-a390-ed80e6fa3473"/>
    <xsd:import namespace="3245187f-2b70-4b96-af74-b65b25777ec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0486ed-dfc5-4b43-a390-ed80e6fa347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febf09ac-0e65-4eb9-a8b2-5c64dabe7d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5187f-2b70-4b96-af74-b65b25777ec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a62080-752e-4d96-af31-291be3f80a93}" ma:internalName="TaxCatchAll" ma:showField="CatchAllData" ma:web="3245187f-2b70-4b96-af74-b65b25777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3245187f-2b70-4b96-af74-b65b25777eca"/>
    <ds:schemaRef ds:uri="100486ed-dfc5-4b43-a390-ed80e6fa3473"/>
  </ds:schemaRefs>
</ds:datastoreItem>
</file>

<file path=customXml/itemProps4.xml><?xml version="1.0" encoding="utf-8"?>
<ds:datastoreItem xmlns:ds="http://schemas.openxmlformats.org/officeDocument/2006/customXml" ds:itemID="{C989DCCD-D1ED-4B0F-8CFB-8210ED0D7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0486ed-dfc5-4b43-a390-ed80e6fa3473"/>
    <ds:schemaRef ds:uri="3245187f-2b70-4b96-af74-b65b25777e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Sprint 3</vt:lpstr>
      <vt:lpstr>'Sprint 1'!DoneDays</vt:lpstr>
      <vt:lpstr>'Sprint 2'!DoneDays</vt:lpstr>
      <vt:lpstr>'Sprint 3'!DoneDays</vt:lpstr>
      <vt:lpstr>'Sprint 1'!ImplementationDays</vt:lpstr>
      <vt:lpstr>'Sprint 2'!ImplementationDays</vt:lpstr>
      <vt:lpstr>'Sprint 3'!ImplementationDays</vt:lpstr>
      <vt:lpstr>'Sprint 1'!SprintTasks</vt:lpstr>
      <vt:lpstr>'Sprint 2'!SprintTasks</vt:lpstr>
      <vt:lpstr>'Sprint 3'!SprintTasks</vt:lpstr>
      <vt:lpstr>'Sprint 1'!TaskRows</vt:lpstr>
      <vt:lpstr>'Sprint 2'!TaskRows</vt:lpstr>
      <vt:lpstr>'Sprint 3'!TaskRows</vt:lpstr>
      <vt:lpstr>'Sprint 1'!TaskStatus</vt:lpstr>
      <vt:lpstr>'Sprint 2'!TaskStatus</vt:lpstr>
      <vt:lpstr>'Sprint 3'!TaskStatus</vt:lpstr>
      <vt:lpstr>'Sprint 1'!TaskStoryID</vt:lpstr>
      <vt:lpstr>'Sprint 2'!TaskStoryID</vt:lpstr>
      <vt:lpstr>'Sprint 3'!TaskStoryID</vt:lpstr>
      <vt:lpstr>'Sprint 1'!TotalEffort</vt:lpstr>
      <vt:lpstr>'Sprint 2'!TotalEffort</vt:lpstr>
      <vt:lpstr>'Sprint 3'!TotalEffort</vt:lpstr>
      <vt:lpstr>'Sprint 1'!TrendDays</vt:lpstr>
      <vt:lpstr>'Sprint 2'!TrendDays</vt:lpstr>
      <vt:lpstr>'Sprint 3'!TrendDays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Edi Javi</cp:lastModifiedBy>
  <cp:revision>1</cp:revision>
  <cp:lastPrinted>2006-09-01T14:59:00Z</cp:lastPrinted>
  <dcterms:created xsi:type="dcterms:W3CDTF">1998-06-05T11:20:44Z</dcterms:created>
  <dcterms:modified xsi:type="dcterms:W3CDTF">2022-12-10T15:28:10Z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  <property fmtid="{D5CDD505-2E9C-101B-9397-08002B2CF9AE}" pid="6" name="ContentTypeId">
    <vt:lpwstr>0x010100ECBD21C84E4C4B48B27A6166FAC051E5</vt:lpwstr>
  </property>
</Properties>
</file>