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8c0cb442095344/MY-Machines/MY-RouterXL-CNC/"/>
    </mc:Choice>
  </mc:AlternateContent>
  <xr:revisionPtr revIDLastSave="1070" documentId="8_{AB0FB7E0-0ADA-4B69-B93C-2B409BE1D2C8}" xr6:coauthVersionLast="47" xr6:coauthVersionMax="47" xr10:uidLastSave="{CC84EB3E-0C6B-4B9D-A0C5-D2C4FA744A3B}"/>
  <bookViews>
    <workbookView xWindow="-120" yWindow="-120" windowWidth="29040" windowHeight="17640" xr2:uid="{A8625F4E-8C7B-4081-862F-0E957F96D17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4" i="1" l="1"/>
  <c r="M174" i="1" s="1"/>
  <c r="J174" i="1"/>
  <c r="K174" i="1"/>
  <c r="J55" i="1"/>
  <c r="K55" i="1"/>
  <c r="M55" i="1"/>
  <c r="L56" i="1"/>
  <c r="M56" i="1" s="1"/>
  <c r="L173" i="1"/>
  <c r="J173" i="1" s="1"/>
  <c r="L172" i="1"/>
  <c r="M172" i="1" s="1"/>
  <c r="L171" i="1"/>
  <c r="M171" i="1" s="1"/>
  <c r="L169" i="1"/>
  <c r="M169" i="1" s="1"/>
  <c r="L170" i="1"/>
  <c r="J170" i="1" s="1"/>
  <c r="L168" i="1"/>
  <c r="J168" i="1" s="1"/>
  <c r="L164" i="1"/>
  <c r="M164" i="1" s="1"/>
  <c r="L165" i="1"/>
  <c r="K165" i="1" s="1"/>
  <c r="L166" i="1"/>
  <c r="M166" i="1" s="1"/>
  <c r="L167" i="1"/>
  <c r="J167" i="1" s="1"/>
  <c r="L160" i="1"/>
  <c r="J160" i="1" s="1"/>
  <c r="L161" i="1"/>
  <c r="J161" i="1" s="1"/>
  <c r="L162" i="1"/>
  <c r="J162" i="1" s="1"/>
  <c r="L163" i="1"/>
  <c r="J163" i="1" s="1"/>
  <c r="L159" i="1"/>
  <c r="M159" i="1" s="1"/>
  <c r="K70" i="1"/>
  <c r="K73" i="1"/>
  <c r="K76" i="1"/>
  <c r="J70" i="1"/>
  <c r="J73" i="1"/>
  <c r="Q127" i="1"/>
  <c r="L127" i="1" s="1"/>
  <c r="K127" i="1" s="1"/>
  <c r="Q128" i="1"/>
  <c r="L128" i="1" s="1"/>
  <c r="M128" i="1" s="1"/>
  <c r="Q129" i="1"/>
  <c r="L129" i="1" s="1"/>
  <c r="K129" i="1" s="1"/>
  <c r="Q126" i="1"/>
  <c r="L126" i="1" s="1"/>
  <c r="M126" i="1" s="1"/>
  <c r="J64" i="1"/>
  <c r="J76" i="1"/>
  <c r="J108" i="1"/>
  <c r="J175" i="1"/>
  <c r="J188" i="1"/>
  <c r="J199" i="1"/>
  <c r="J203" i="1"/>
  <c r="J204" i="1"/>
  <c r="J205" i="1"/>
  <c r="J206" i="1"/>
  <c r="L191" i="1"/>
  <c r="M191" i="1" s="1"/>
  <c r="Q179" i="1"/>
  <c r="L179" i="1" s="1"/>
  <c r="Q180" i="1"/>
  <c r="L180" i="1" s="1"/>
  <c r="Q178" i="1"/>
  <c r="L178" i="1" s="1"/>
  <c r="M178" i="1" s="1"/>
  <c r="Q152" i="1"/>
  <c r="L152" i="1" s="1"/>
  <c r="M152" i="1" s="1"/>
  <c r="Q148" i="1"/>
  <c r="L148" i="1" s="1"/>
  <c r="K148" i="1" s="1"/>
  <c r="Q149" i="1"/>
  <c r="L149" i="1" s="1"/>
  <c r="M149" i="1" s="1"/>
  <c r="Q150" i="1"/>
  <c r="L150" i="1" s="1"/>
  <c r="K150" i="1" s="1"/>
  <c r="Q151" i="1"/>
  <c r="L151" i="1" s="1"/>
  <c r="K151" i="1" s="1"/>
  <c r="Q147" i="1"/>
  <c r="L147" i="1" s="1"/>
  <c r="M147" i="1" s="1"/>
  <c r="Q118" i="1"/>
  <c r="L118" i="1" s="1"/>
  <c r="K118" i="1" s="1"/>
  <c r="Q117" i="1"/>
  <c r="L117" i="1" s="1"/>
  <c r="K117" i="1" s="1"/>
  <c r="Q116" i="1"/>
  <c r="L116" i="1" s="1"/>
  <c r="M116" i="1" s="1"/>
  <c r="Q115" i="1"/>
  <c r="L115" i="1" s="1"/>
  <c r="K115" i="1" s="1"/>
  <c r="L2" i="1"/>
  <c r="M2" i="1" s="1"/>
  <c r="L3" i="1"/>
  <c r="K3" i="1" s="1"/>
  <c r="L4" i="1"/>
  <c r="M4" i="1" s="1"/>
  <c r="L5" i="1"/>
  <c r="K5" i="1" s="1"/>
  <c r="L6" i="1"/>
  <c r="K6" i="1" s="1"/>
  <c r="L7" i="1"/>
  <c r="M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M16" i="1" s="1"/>
  <c r="L17" i="1"/>
  <c r="K17" i="1" s="1"/>
  <c r="L18" i="1"/>
  <c r="M18" i="1" s="1"/>
  <c r="L19" i="1"/>
  <c r="K19" i="1" s="1"/>
  <c r="L20" i="1"/>
  <c r="M20" i="1" s="1"/>
  <c r="L21" i="1"/>
  <c r="K21" i="1" s="1"/>
  <c r="L22" i="1"/>
  <c r="M22" i="1" s="1"/>
  <c r="L23" i="1"/>
  <c r="K23" i="1" s="1"/>
  <c r="L24" i="1"/>
  <c r="K24" i="1" s="1"/>
  <c r="L25" i="1"/>
  <c r="K25" i="1" s="1"/>
  <c r="L26" i="1"/>
  <c r="K26" i="1" s="1"/>
  <c r="L27" i="1"/>
  <c r="M27" i="1" s="1"/>
  <c r="L28" i="1"/>
  <c r="M28" i="1" s="1"/>
  <c r="L29" i="1"/>
  <c r="K29" i="1" s="1"/>
  <c r="L30" i="1"/>
  <c r="K30" i="1" s="1"/>
  <c r="L31" i="1"/>
  <c r="K31" i="1" s="1"/>
  <c r="L32" i="1"/>
  <c r="M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M38" i="1" s="1"/>
  <c r="L39" i="1"/>
  <c r="M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M48" i="1" s="1"/>
  <c r="L49" i="1"/>
  <c r="K49" i="1" s="1"/>
  <c r="L50" i="1"/>
  <c r="M50" i="1" s="1"/>
  <c r="L51" i="1"/>
  <c r="K51" i="1" s="1"/>
  <c r="L52" i="1"/>
  <c r="K52" i="1" s="1"/>
  <c r="L53" i="1"/>
  <c r="K53" i="1" s="1"/>
  <c r="L54" i="1"/>
  <c r="M54" i="1" s="1"/>
  <c r="L57" i="1"/>
  <c r="K57" i="1" s="1"/>
  <c r="L58" i="1"/>
  <c r="M58" i="1" s="1"/>
  <c r="L59" i="1"/>
  <c r="K59" i="1" s="1"/>
  <c r="L60" i="1"/>
  <c r="M60" i="1" s="1"/>
  <c r="L61" i="1"/>
  <c r="M61" i="1" s="1"/>
  <c r="L62" i="1"/>
  <c r="M62" i="1" s="1"/>
  <c r="L63" i="1"/>
  <c r="M63" i="1" s="1"/>
  <c r="L65" i="1"/>
  <c r="M65" i="1" s="1"/>
  <c r="L66" i="1"/>
  <c r="M66" i="1" s="1"/>
  <c r="L67" i="1"/>
  <c r="K67" i="1" s="1"/>
  <c r="L68" i="1"/>
  <c r="J68" i="1" s="1"/>
  <c r="L69" i="1"/>
  <c r="K69" i="1" s="1"/>
  <c r="L71" i="1"/>
  <c r="K71" i="1" s="1"/>
  <c r="L72" i="1"/>
  <c r="J72" i="1" s="1"/>
  <c r="L74" i="1"/>
  <c r="J74" i="1" s="1"/>
  <c r="L75" i="1"/>
  <c r="M75" i="1" s="1"/>
  <c r="L77" i="1"/>
  <c r="K77" i="1" s="1"/>
  <c r="L78" i="1"/>
  <c r="M78" i="1" s="1"/>
  <c r="L79" i="1"/>
  <c r="K79" i="1" s="1"/>
  <c r="L80" i="1"/>
  <c r="M80" i="1" s="1"/>
  <c r="L81" i="1"/>
  <c r="M81" i="1" s="1"/>
  <c r="L82" i="1"/>
  <c r="M82" i="1" s="1"/>
  <c r="L83" i="1"/>
  <c r="K83" i="1" s="1"/>
  <c r="L84" i="1"/>
  <c r="K84" i="1" s="1"/>
  <c r="L85" i="1"/>
  <c r="J85" i="1" s="1"/>
  <c r="L86" i="1"/>
  <c r="M86" i="1" s="1"/>
  <c r="L87" i="1"/>
  <c r="M87" i="1" s="1"/>
  <c r="L88" i="1"/>
  <c r="K88" i="1" s="1"/>
  <c r="L89" i="1"/>
  <c r="M89" i="1" s="1"/>
  <c r="L90" i="1"/>
  <c r="M90" i="1" s="1"/>
  <c r="L91" i="1"/>
  <c r="M91" i="1" s="1"/>
  <c r="L92" i="1"/>
  <c r="K92" i="1" s="1"/>
  <c r="L93" i="1"/>
  <c r="K93" i="1" s="1"/>
  <c r="L94" i="1"/>
  <c r="M94" i="1" s="1"/>
  <c r="L95" i="1"/>
  <c r="K95" i="1" s="1"/>
  <c r="L96" i="1"/>
  <c r="K96" i="1" s="1"/>
  <c r="L97" i="1"/>
  <c r="K97" i="1" s="1"/>
  <c r="L98" i="1"/>
  <c r="M98" i="1" s="1"/>
  <c r="L99" i="1"/>
  <c r="K99" i="1" s="1"/>
  <c r="L100" i="1"/>
  <c r="K100" i="1" s="1"/>
  <c r="L101" i="1"/>
  <c r="K101" i="1" s="1"/>
  <c r="L102" i="1"/>
  <c r="M102" i="1" s="1"/>
  <c r="L103" i="1"/>
  <c r="M103" i="1" s="1"/>
  <c r="L104" i="1"/>
  <c r="M104" i="1" s="1"/>
  <c r="L105" i="1"/>
  <c r="K105" i="1" s="1"/>
  <c r="L106" i="1"/>
  <c r="M106" i="1" s="1"/>
  <c r="L107" i="1"/>
  <c r="K107" i="1" s="1"/>
  <c r="L110" i="1"/>
  <c r="K110" i="1" s="1"/>
  <c r="L111" i="1"/>
  <c r="K111" i="1" s="1"/>
  <c r="L112" i="1"/>
  <c r="K112" i="1" s="1"/>
  <c r="L113" i="1"/>
  <c r="K113" i="1" s="1"/>
  <c r="L114" i="1"/>
  <c r="K114" i="1" s="1"/>
  <c r="L119" i="1"/>
  <c r="K119" i="1" s="1"/>
  <c r="L120" i="1"/>
  <c r="K120" i="1" s="1"/>
  <c r="L121" i="1"/>
  <c r="K121" i="1" s="1"/>
  <c r="L122" i="1"/>
  <c r="K122" i="1" s="1"/>
  <c r="L123" i="1"/>
  <c r="K123" i="1" s="1"/>
  <c r="L124" i="1"/>
  <c r="K124" i="1" s="1"/>
  <c r="L125" i="1"/>
  <c r="K125" i="1" s="1"/>
  <c r="L130" i="1"/>
  <c r="K130" i="1" s="1"/>
  <c r="L131" i="1"/>
  <c r="K131" i="1" s="1"/>
  <c r="L132" i="1"/>
  <c r="K132" i="1" s="1"/>
  <c r="L133" i="1"/>
  <c r="K133" i="1" s="1"/>
  <c r="L134" i="1"/>
  <c r="K134" i="1" s="1"/>
  <c r="L135" i="1"/>
  <c r="K135" i="1" s="1"/>
  <c r="L136" i="1"/>
  <c r="K136" i="1" s="1"/>
  <c r="L137" i="1"/>
  <c r="K137" i="1" s="1"/>
  <c r="L138" i="1"/>
  <c r="M138" i="1" s="1"/>
  <c r="L139" i="1"/>
  <c r="K139" i="1" s="1"/>
  <c r="L140" i="1"/>
  <c r="K140" i="1" s="1"/>
  <c r="L141" i="1"/>
  <c r="K141" i="1" s="1"/>
  <c r="L143" i="1"/>
  <c r="K143" i="1" s="1"/>
  <c r="L144" i="1"/>
  <c r="K144" i="1" s="1"/>
  <c r="L145" i="1"/>
  <c r="M145" i="1" s="1"/>
  <c r="L146" i="1"/>
  <c r="K146" i="1" s="1"/>
  <c r="L153" i="1"/>
  <c r="M153" i="1" s="1"/>
  <c r="L142" i="1"/>
  <c r="K142" i="1" s="1"/>
  <c r="L154" i="1"/>
  <c r="M154" i="1" s="1"/>
  <c r="L155" i="1"/>
  <c r="K155" i="1" s="1"/>
  <c r="L156" i="1"/>
  <c r="M156" i="1" s="1"/>
  <c r="L157" i="1"/>
  <c r="M157" i="1" s="1"/>
  <c r="L158" i="1"/>
  <c r="K158" i="1" s="1"/>
  <c r="K175" i="1"/>
  <c r="L176" i="1"/>
  <c r="M176" i="1" s="1"/>
  <c r="L177" i="1"/>
  <c r="K177" i="1" s="1"/>
  <c r="L181" i="1"/>
  <c r="M181" i="1" s="1"/>
  <c r="L182" i="1"/>
  <c r="K182" i="1" s="1"/>
  <c r="L183" i="1"/>
  <c r="M183" i="1" s="1"/>
  <c r="L184" i="1"/>
  <c r="M184" i="1" s="1"/>
  <c r="L185" i="1"/>
  <c r="M185" i="1" s="1"/>
  <c r="L186" i="1"/>
  <c r="K186" i="1" s="1"/>
  <c r="L187" i="1"/>
  <c r="M187" i="1" s="1"/>
  <c r="L189" i="1"/>
  <c r="M189" i="1" s="1"/>
  <c r="L190" i="1"/>
  <c r="K190" i="1" s="1"/>
  <c r="L192" i="1"/>
  <c r="M192" i="1" s="1"/>
  <c r="L193" i="1"/>
  <c r="M193" i="1" s="1"/>
  <c r="L194" i="1"/>
  <c r="M194" i="1" s="1"/>
  <c r="L195" i="1"/>
  <c r="M195" i="1" s="1"/>
  <c r="L196" i="1"/>
  <c r="K196" i="1" s="1"/>
  <c r="L197" i="1"/>
  <c r="M197" i="1" s="1"/>
  <c r="L198" i="1"/>
  <c r="K198" i="1" s="1"/>
  <c r="L200" i="1"/>
  <c r="M200" i="1" s="1"/>
  <c r="L201" i="1"/>
  <c r="M201" i="1" s="1"/>
  <c r="L202" i="1"/>
  <c r="M202" i="1" s="1"/>
  <c r="M203" i="1"/>
  <c r="M206" i="1"/>
  <c r="L109" i="1"/>
  <c r="K109" i="1" s="1"/>
  <c r="M204" i="1"/>
  <c r="M205" i="1"/>
  <c r="K64" i="1"/>
  <c r="K108" i="1"/>
  <c r="K188" i="1"/>
  <c r="K199" i="1"/>
  <c r="K203" i="1"/>
  <c r="K204" i="1"/>
  <c r="K205" i="1"/>
  <c r="K206" i="1"/>
  <c r="K28" i="1" l="1"/>
  <c r="K56" i="1"/>
  <c r="J56" i="1"/>
  <c r="M173" i="1"/>
  <c r="K173" i="1"/>
  <c r="K171" i="1"/>
  <c r="K172" i="1"/>
  <c r="J172" i="1"/>
  <c r="J171" i="1"/>
  <c r="J165" i="1"/>
  <c r="M170" i="1"/>
  <c r="J169" i="1"/>
  <c r="K169" i="1"/>
  <c r="K170" i="1"/>
  <c r="K164" i="1"/>
  <c r="M165" i="1"/>
  <c r="M168" i="1"/>
  <c r="J164" i="1"/>
  <c r="K168" i="1"/>
  <c r="K167" i="1"/>
  <c r="M167" i="1"/>
  <c r="J166" i="1"/>
  <c r="K166" i="1"/>
  <c r="M161" i="1"/>
  <c r="M163" i="1"/>
  <c r="M162" i="1"/>
  <c r="M160" i="1"/>
  <c r="K163" i="1"/>
  <c r="K162" i="1"/>
  <c r="K161" i="1"/>
  <c r="K160" i="1"/>
  <c r="M24" i="1"/>
  <c r="M23" i="1"/>
  <c r="J58" i="1"/>
  <c r="J36" i="1"/>
  <c r="K32" i="1"/>
  <c r="J12" i="1"/>
  <c r="J97" i="1"/>
  <c r="M105" i="1"/>
  <c r="J111" i="1"/>
  <c r="J77" i="1"/>
  <c r="M85" i="1"/>
  <c r="K197" i="1"/>
  <c r="K85" i="1"/>
  <c r="J4" i="1"/>
  <c r="J123" i="1"/>
  <c r="K89" i="1"/>
  <c r="J57" i="1"/>
  <c r="J105" i="1"/>
  <c r="J44" i="1"/>
  <c r="J176" i="1"/>
  <c r="J196" i="1"/>
  <c r="J147" i="1"/>
  <c r="J109" i="1"/>
  <c r="J89" i="1"/>
  <c r="J66" i="1"/>
  <c r="J28" i="1"/>
  <c r="M69" i="1"/>
  <c r="J187" i="1"/>
  <c r="J131" i="1"/>
  <c r="J81" i="1"/>
  <c r="J52" i="1"/>
  <c r="J20" i="1"/>
  <c r="M180" i="1"/>
  <c r="J180" i="1"/>
  <c r="J142" i="1"/>
  <c r="J102" i="1"/>
  <c r="J86" i="1"/>
  <c r="J49" i="1"/>
  <c r="J33" i="1"/>
  <c r="J17" i="1"/>
  <c r="J9" i="1"/>
  <c r="M67" i="1"/>
  <c r="M12" i="1"/>
  <c r="K16" i="1"/>
  <c r="J192" i="1"/>
  <c r="J183" i="1"/>
  <c r="J156" i="1"/>
  <c r="J139" i="1"/>
  <c r="J119" i="1"/>
  <c r="J101" i="1"/>
  <c r="J93" i="1"/>
  <c r="J62" i="1"/>
  <c r="J48" i="1"/>
  <c r="J40" i="1"/>
  <c r="J32" i="1"/>
  <c r="J24" i="1"/>
  <c r="J16" i="1"/>
  <c r="J8" i="1"/>
  <c r="J71" i="1"/>
  <c r="K72" i="1"/>
  <c r="K159" i="1"/>
  <c r="J184" i="1"/>
  <c r="J94" i="1"/>
  <c r="J41" i="1"/>
  <c r="J25" i="1"/>
  <c r="K68" i="1"/>
  <c r="K202" i="1"/>
  <c r="K4" i="1"/>
  <c r="J151" i="1"/>
  <c r="J135" i="1"/>
  <c r="J115" i="1"/>
  <c r="J106" i="1"/>
  <c r="J98" i="1"/>
  <c r="J90" i="1"/>
  <c r="J82" i="1"/>
  <c r="J67" i="1"/>
  <c r="J61" i="1"/>
  <c r="J53" i="1"/>
  <c r="J45" i="1"/>
  <c r="J37" i="1"/>
  <c r="J29" i="1"/>
  <c r="J21" i="1"/>
  <c r="J13" i="1"/>
  <c r="J5" i="1"/>
  <c r="J159" i="1"/>
  <c r="K179" i="1"/>
  <c r="J179" i="1"/>
  <c r="J200" i="1"/>
  <c r="J110" i="1"/>
  <c r="J195" i="1"/>
  <c r="J150" i="1"/>
  <c r="J146" i="1"/>
  <c r="J138" i="1"/>
  <c r="J122" i="1"/>
  <c r="J114" i="1"/>
  <c r="J202" i="1"/>
  <c r="J198" i="1"/>
  <c r="J194" i="1"/>
  <c r="J190" i="1"/>
  <c r="J186" i="1"/>
  <c r="J182" i="1"/>
  <c r="J178" i="1"/>
  <c r="J158" i="1"/>
  <c r="J154" i="1"/>
  <c r="J149" i="1"/>
  <c r="J145" i="1"/>
  <c r="J141" i="1"/>
  <c r="J137" i="1"/>
  <c r="J133" i="1"/>
  <c r="J125" i="1"/>
  <c r="J121" i="1"/>
  <c r="J117" i="1"/>
  <c r="J113" i="1"/>
  <c r="J104" i="1"/>
  <c r="J100" i="1"/>
  <c r="J96" i="1"/>
  <c r="J92" i="1"/>
  <c r="J88" i="1"/>
  <c r="J84" i="1"/>
  <c r="J80" i="1"/>
  <c r="J69" i="1"/>
  <c r="J65" i="1"/>
  <c r="J60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143" i="1"/>
  <c r="J191" i="1"/>
  <c r="J155" i="1"/>
  <c r="J134" i="1"/>
  <c r="J130" i="1"/>
  <c r="J118" i="1"/>
  <c r="K185" i="1"/>
  <c r="K22" i="1"/>
  <c r="M83" i="1"/>
  <c r="J201" i="1"/>
  <c r="J197" i="1"/>
  <c r="J193" i="1"/>
  <c r="J189" i="1"/>
  <c r="J185" i="1"/>
  <c r="J181" i="1"/>
  <c r="J177" i="1"/>
  <c r="J157" i="1"/>
  <c r="J153" i="1"/>
  <c r="J148" i="1"/>
  <c r="J144" i="1"/>
  <c r="J140" i="1"/>
  <c r="J136" i="1"/>
  <c r="J132" i="1"/>
  <c r="J124" i="1"/>
  <c r="J120" i="1"/>
  <c r="J116" i="1"/>
  <c r="J112" i="1"/>
  <c r="J107" i="1"/>
  <c r="J103" i="1"/>
  <c r="J99" i="1"/>
  <c r="J95" i="1"/>
  <c r="J91" i="1"/>
  <c r="J87" i="1"/>
  <c r="J83" i="1"/>
  <c r="J79" i="1"/>
  <c r="J59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  <c r="J63" i="1"/>
  <c r="J78" i="1"/>
  <c r="K75" i="1"/>
  <c r="K74" i="1"/>
  <c r="J75" i="1"/>
  <c r="J152" i="1"/>
  <c r="J127" i="1"/>
  <c r="J126" i="1"/>
  <c r="J129" i="1"/>
  <c r="J128" i="1"/>
  <c r="M190" i="1"/>
  <c r="K180" i="1"/>
  <c r="M101" i="1"/>
  <c r="M77" i="1"/>
  <c r="M44" i="1"/>
  <c r="K48" i="1"/>
  <c r="M71" i="1"/>
  <c r="M40" i="1"/>
  <c r="K201" i="1"/>
  <c r="K20" i="1"/>
  <c r="K63" i="1"/>
  <c r="M198" i="1"/>
  <c r="M97" i="1"/>
  <c r="M36" i="1"/>
  <c r="K194" i="1"/>
  <c r="K81" i="1"/>
  <c r="M59" i="1"/>
  <c r="M177" i="1"/>
  <c r="M52" i="1"/>
  <c r="M8" i="1"/>
  <c r="K178" i="1"/>
  <c r="M136" i="1"/>
  <c r="M93" i="1"/>
  <c r="M68" i="1"/>
  <c r="K200" i="1"/>
  <c r="M34" i="1"/>
  <c r="M186" i="1"/>
  <c r="M99" i="1"/>
  <c r="K87" i="1"/>
  <c r="K154" i="1"/>
  <c r="K149" i="1"/>
  <c r="M122" i="1"/>
  <c r="K176" i="1"/>
  <c r="M6" i="1"/>
  <c r="K193" i="1"/>
  <c r="K184" i="1"/>
  <c r="K156" i="1"/>
  <c r="K104" i="1"/>
  <c r="K50" i="1"/>
  <c r="K39" i="1"/>
  <c r="K2" i="1"/>
  <c r="K145" i="1"/>
  <c r="K189" i="1"/>
  <c r="K103" i="1"/>
  <c r="K38" i="1"/>
  <c r="M88" i="1"/>
  <c r="M143" i="1"/>
  <c r="M57" i="1"/>
  <c r="K147" i="1"/>
  <c r="K61" i="1"/>
  <c r="K54" i="1"/>
  <c r="K18" i="1"/>
  <c r="K7" i="1"/>
  <c r="M196" i="1"/>
  <c r="M151" i="1"/>
  <c r="M72" i="1"/>
  <c r="K65" i="1"/>
  <c r="K60" i="1"/>
  <c r="M110" i="1"/>
  <c r="M43" i="1"/>
  <c r="M11" i="1"/>
  <c r="K192" i="1"/>
  <c r="K27" i="1"/>
  <c r="M130" i="1"/>
  <c r="M107" i="1"/>
  <c r="M96" i="1"/>
  <c r="M47" i="1"/>
  <c r="M42" i="1"/>
  <c r="M31" i="1"/>
  <c r="M26" i="1"/>
  <c r="M15" i="1"/>
  <c r="M10" i="1"/>
  <c r="M182" i="1"/>
  <c r="M158" i="1"/>
  <c r="K195" i="1"/>
  <c r="K191" i="1"/>
  <c r="K187" i="1"/>
  <c r="K183" i="1"/>
  <c r="K91" i="1"/>
  <c r="K80" i="1"/>
  <c r="M92" i="1"/>
  <c r="M179" i="1"/>
  <c r="M124" i="1"/>
  <c r="M100" i="1"/>
  <c r="M95" i="1"/>
  <c r="M84" i="1"/>
  <c r="M79" i="1"/>
  <c r="M51" i="1"/>
  <c r="M46" i="1"/>
  <c r="M35" i="1"/>
  <c r="M30" i="1"/>
  <c r="M19" i="1"/>
  <c r="M14" i="1"/>
  <c r="M3" i="1"/>
  <c r="M140" i="1"/>
  <c r="K138" i="1"/>
  <c r="M134" i="1"/>
  <c r="M132" i="1"/>
  <c r="K128" i="1"/>
  <c r="K126" i="1"/>
  <c r="M120" i="1"/>
  <c r="M118" i="1"/>
  <c r="M114" i="1"/>
  <c r="K116" i="1"/>
  <c r="M112" i="1"/>
  <c r="M74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K106" i="1"/>
  <c r="K102" i="1"/>
  <c r="K98" i="1"/>
  <c r="K94" i="1"/>
  <c r="K90" i="1"/>
  <c r="K86" i="1"/>
  <c r="K82" i="1"/>
  <c r="K78" i="1"/>
  <c r="K66" i="1"/>
  <c r="K62" i="1"/>
  <c r="K58" i="1"/>
  <c r="M142" i="1"/>
  <c r="M148" i="1"/>
  <c r="M144" i="1"/>
  <c r="M139" i="1"/>
  <c r="M135" i="1"/>
  <c r="M131" i="1"/>
  <c r="M127" i="1"/>
  <c r="M123" i="1"/>
  <c r="M119" i="1"/>
  <c r="M115" i="1"/>
  <c r="M111" i="1"/>
  <c r="K157" i="1"/>
  <c r="M150" i="1"/>
  <c r="M146" i="1"/>
  <c r="M141" i="1"/>
  <c r="M137" i="1"/>
  <c r="M133" i="1"/>
  <c r="M129" i="1"/>
  <c r="M125" i="1"/>
  <c r="M121" i="1"/>
  <c r="M117" i="1"/>
  <c r="M113" i="1"/>
  <c r="M155" i="1"/>
  <c r="K181" i="1"/>
  <c r="K153" i="1"/>
  <c r="K152" i="1"/>
  <c r="M109" i="1"/>
  <c r="L208" i="1"/>
  <c r="M208" i="1" l="1"/>
</calcChain>
</file>

<file path=xl/sharedStrings.xml><?xml version="1.0" encoding="utf-8"?>
<sst xmlns="http://schemas.openxmlformats.org/spreadsheetml/2006/main" count="1699" uniqueCount="500">
  <si>
    <t>QTY.</t>
  </si>
  <si>
    <t>PartNo</t>
  </si>
  <si>
    <t>Description</t>
  </si>
  <si>
    <t>Type</t>
  </si>
  <si>
    <t>Configuration</t>
  </si>
  <si>
    <t>Material</t>
  </si>
  <si>
    <t>Fabrication</t>
  </si>
  <si>
    <t>Project</t>
  </si>
  <si>
    <t>Revision</t>
  </si>
  <si>
    <t>MXL-010104</t>
  </si>
  <si>
    <t>Drag Chain Support</t>
  </si>
  <si>
    <t>CH</t>
  </si>
  <si>
    <t>Default</t>
  </si>
  <si>
    <t>Plain Carbon Steel</t>
  </si>
  <si>
    <t>Laser Cut &amp; Bending</t>
  </si>
  <si>
    <t>MY-Router XL</t>
  </si>
  <si>
    <t>Rev.: 1</t>
  </si>
  <si>
    <t>MXL-010106</t>
  </si>
  <si>
    <t>Big Bracket (L)</t>
  </si>
  <si>
    <t>MXL-010107</t>
  </si>
  <si>
    <t>Big Bracket (R)</t>
  </si>
  <si>
    <t>MXL-010108</t>
  </si>
  <si>
    <t>Small Bracket</t>
  </si>
  <si>
    <t>MXL-020101</t>
  </si>
  <si>
    <t>Internal Enclosure</t>
  </si>
  <si>
    <t>MXL-040102</t>
  </si>
  <si>
    <t>Y Motor Plate (L)</t>
  </si>
  <si>
    <t>Aluminium</t>
  </si>
  <si>
    <t>Laser Cut &amp; Machined</t>
  </si>
  <si>
    <t>MXL-040103</t>
  </si>
  <si>
    <t>Y Plate (L)</t>
  </si>
  <si>
    <t>MXL-040104</t>
  </si>
  <si>
    <t>Y Motor Plate (R)</t>
  </si>
  <si>
    <t>MXL-040105</t>
  </si>
  <si>
    <t>Y Plate (R)</t>
  </si>
  <si>
    <t>MXL-050104</t>
  </si>
  <si>
    <t>X Drag Chain Support Tray</t>
  </si>
  <si>
    <t>MXL-050105</t>
  </si>
  <si>
    <t>Y Drag Chain Bracket</t>
  </si>
  <si>
    <t>MXL-050201</t>
  </si>
  <si>
    <t>X Axis Cover Side (R)</t>
  </si>
  <si>
    <t>MXL-050202</t>
  </si>
  <si>
    <t>X Axis Cover Lid (R)</t>
  </si>
  <si>
    <t>Laser Cut</t>
  </si>
  <si>
    <t>MXL-050301</t>
  </si>
  <si>
    <t>X Axis Cover Side (L)</t>
  </si>
  <si>
    <t>MXL-050302</t>
  </si>
  <si>
    <t>X Axis Cover Lid (L)</t>
  </si>
  <si>
    <t>MXL-060101</t>
  </si>
  <si>
    <t>Z Axis Base Plate</t>
  </si>
  <si>
    <t>MXL-060103</t>
  </si>
  <si>
    <t>Z Top Motor Plate</t>
  </si>
  <si>
    <t>MXL-060104</t>
  </si>
  <si>
    <t>Z Bottom Plate</t>
  </si>
  <si>
    <t>MXL-060105</t>
  </si>
  <si>
    <t>Drag Chain Bracket</t>
  </si>
  <si>
    <t>MXL-070101</t>
  </si>
  <si>
    <t>Spindle Support Plate</t>
  </si>
  <si>
    <t>MXL-070102</t>
  </si>
  <si>
    <t>End Stop Bracket</t>
  </si>
  <si>
    <t>MXL-080201</t>
  </si>
  <si>
    <t>Front Panel</t>
  </si>
  <si>
    <t>MXL-080202</t>
  </si>
  <si>
    <t>Front Top Panel</t>
  </si>
  <si>
    <t>MXL-080203</t>
  </si>
  <si>
    <t>Front Shild Panel</t>
  </si>
  <si>
    <t>MXL-080301</t>
  </si>
  <si>
    <t>Back Panel</t>
  </si>
  <si>
    <t>MXL-080304</t>
  </si>
  <si>
    <t>Back Top Panel</t>
  </si>
  <si>
    <t>MXL-080305</t>
  </si>
  <si>
    <t>Spacer Hinge Plate</t>
  </si>
  <si>
    <t>MXL-080401</t>
  </si>
  <si>
    <t>Side Front Panel (L)</t>
  </si>
  <si>
    <t>MXL-080401-L</t>
  </si>
  <si>
    <t>Door Panel (L)</t>
  </si>
  <si>
    <t>Left</t>
  </si>
  <si>
    <t>MXL-080401-R</t>
  </si>
  <si>
    <t>Door Panel (R)</t>
  </si>
  <si>
    <t>Right</t>
  </si>
  <si>
    <t>MXL-080402</t>
  </si>
  <si>
    <t>Side Back Panel (L)</t>
  </si>
  <si>
    <t>MXL-080501</t>
  </si>
  <si>
    <t>Side Front Panel (R)</t>
  </si>
  <si>
    <t>MXL-080502</t>
  </si>
  <si>
    <t>Side Back Panel (R)</t>
  </si>
  <si>
    <t>MXL-090101</t>
  </si>
  <si>
    <t>Front Door</t>
  </si>
  <si>
    <t>MXL-090102</t>
  </si>
  <si>
    <t>Side Panel (L)</t>
  </si>
  <si>
    <t>Snap Lock Holes</t>
  </si>
  <si>
    <t>MXL-090103</t>
  </si>
  <si>
    <t>Side Panel (R)</t>
  </si>
  <si>
    <t>Hinge Holes</t>
  </si>
  <si>
    <t>MXL-010101</t>
  </si>
  <si>
    <t>Top Frame Row</t>
  </si>
  <si>
    <t>FAB</t>
  </si>
  <si>
    <t>Default&lt;As Machined&gt;</t>
  </si>
  <si>
    <t>Wellding</t>
  </si>
  <si>
    <t>MXL-010102</t>
  </si>
  <si>
    <t>Center Frame Row</t>
  </si>
  <si>
    <t>MXL-010103</t>
  </si>
  <si>
    <t>Aluminium Tube 40x40 - 2240mm</t>
  </si>
  <si>
    <t>Cut to Lenght</t>
  </si>
  <si>
    <t>MXL-010105</t>
  </si>
  <si>
    <t>Aluminium Tube 40x20 - 2240mm</t>
  </si>
  <si>
    <t>MXL-010109</t>
  </si>
  <si>
    <t>Aluminium Tube 40x20 - 328mm</t>
  </si>
  <si>
    <t>MXL-020102</t>
  </si>
  <si>
    <t>Aluminium Tube 40x20 - 1280mm</t>
  </si>
  <si>
    <t>MXL-030102</t>
  </si>
  <si>
    <t>Spoiler Board</t>
  </si>
  <si>
    <t>MDF</t>
  </si>
  <si>
    <t>Machined</t>
  </si>
  <si>
    <t>MXL-040106</t>
  </si>
  <si>
    <t>Ball Bearing Block</t>
  </si>
  <si>
    <t>MXL-040107</t>
  </si>
  <si>
    <t>Ball Bearing Cover</t>
  </si>
  <si>
    <t>MXL-050101</t>
  </si>
  <si>
    <t>Side Gantry Panel (L)</t>
  </si>
  <si>
    <t>MXL-050102</t>
  </si>
  <si>
    <t>Side Gantry Panel (R)</t>
  </si>
  <si>
    <t>MXL-050106</t>
  </si>
  <si>
    <t>Ball Bearing Support</t>
  </si>
  <si>
    <t>MXL-060102</t>
  </si>
  <si>
    <t>Ball Bearing NUT Block</t>
  </si>
  <si>
    <t>MXL-070201</t>
  </si>
  <si>
    <t>Spindle Clamp Base</t>
  </si>
  <si>
    <t>MXL-070202</t>
  </si>
  <si>
    <t>Spindle Clamp Clip</t>
  </si>
  <si>
    <t>MXL-080302</t>
  </si>
  <si>
    <t>MXL-080303</t>
  </si>
  <si>
    <t>Aluminium Tube 40x20 - 1200mm</t>
  </si>
  <si>
    <t>EL90088</t>
  </si>
  <si>
    <t>Din Rail Clip</t>
  </si>
  <si>
    <t>IMP</t>
  </si>
  <si>
    <t>ABS</t>
  </si>
  <si>
    <t>3D Printed</t>
  </si>
  <si>
    <t>N/A</t>
  </si>
  <si>
    <t>MXL-050402</t>
  </si>
  <si>
    <t>End Stop Block</t>
  </si>
  <si>
    <t>MXL-060201</t>
  </si>
  <si>
    <t>Z EndStop Block</t>
  </si>
  <si>
    <t>Drag Chain Clamp</t>
  </si>
  <si>
    <t>MXL-070103</t>
  </si>
  <si>
    <t>Dust Colection Base</t>
  </si>
  <si>
    <t>MXL-090104</t>
  </si>
  <si>
    <t>Top Lid</t>
  </si>
  <si>
    <t>MXL-090105</t>
  </si>
  <si>
    <t>Top Door Lid</t>
  </si>
  <si>
    <t>T-SLOT 3060 - Aluminium Profile</t>
  </si>
  <si>
    <t>STD</t>
  </si>
  <si>
    <t>Lenght 1200mm</t>
  </si>
  <si>
    <t>Lenght 1352mm</t>
  </si>
  <si>
    <t>Lenght 1988mm</t>
  </si>
  <si>
    <t>Lenght 300mm</t>
  </si>
  <si>
    <t>Lenght 904mm</t>
  </si>
  <si>
    <t>BA90002</t>
  </si>
  <si>
    <t>Cast Corner Bracket 3030</t>
  </si>
  <si>
    <t>Purchased</t>
  </si>
  <si>
    <t>BA90013</t>
  </si>
  <si>
    <t>Cast 90 Degree Corner Bracket for 3030</t>
  </si>
  <si>
    <t>BE90004</t>
  </si>
  <si>
    <t>Ball Bearing 8x22x7</t>
  </si>
  <si>
    <t>BE90006</t>
  </si>
  <si>
    <t>Ball Bearing 10x26x8</t>
  </si>
  <si>
    <t>Washer</t>
  </si>
  <si>
    <t>M5</t>
  </si>
  <si>
    <t>Galvanized Steel</t>
  </si>
  <si>
    <t>M6</t>
  </si>
  <si>
    <t>DIN471</t>
  </si>
  <si>
    <t>C-Clip Retainig Ring 7.5mm</t>
  </si>
  <si>
    <t>Stainless Steel (ferritic)</t>
  </si>
  <si>
    <t>DIN557</t>
  </si>
  <si>
    <t>Square Nut M3</t>
  </si>
  <si>
    <t>Button Head Screw M3</t>
  </si>
  <si>
    <t>06mm</t>
  </si>
  <si>
    <t>Button Head Screw M5</t>
  </si>
  <si>
    <t>08mm</t>
  </si>
  <si>
    <t>12mm</t>
  </si>
  <si>
    <t>18mm</t>
  </si>
  <si>
    <t>Countersunk Socket Screw M4</t>
  </si>
  <si>
    <t>Countersunk Socket Screw M5</t>
  </si>
  <si>
    <t>Countersunk Socket Screw M6</t>
  </si>
  <si>
    <t>16mm</t>
  </si>
  <si>
    <t>Countersunk Socket Screw M3</t>
  </si>
  <si>
    <t>8mm</t>
  </si>
  <si>
    <t>Socket Head Cap Screw M3</t>
  </si>
  <si>
    <t>10mm</t>
  </si>
  <si>
    <t>Socket Head Cap Screw M5</t>
  </si>
  <si>
    <t>Socket Head Cap Screw M6</t>
  </si>
  <si>
    <t>15mm</t>
  </si>
  <si>
    <t>Socket Head Cap Screw M4</t>
  </si>
  <si>
    <t>20mm</t>
  </si>
  <si>
    <t>Socket Head Cap Screw M8</t>
  </si>
  <si>
    <t>25mm</t>
  </si>
  <si>
    <t>40mm</t>
  </si>
  <si>
    <t>Prevailing Torque Nuts M3</t>
  </si>
  <si>
    <t>Prevailing Torque Nuts M4</t>
  </si>
  <si>
    <t>Prevailing Torque Nuts M5</t>
  </si>
  <si>
    <t>EL90014</t>
  </si>
  <si>
    <t>Nema 23 Stepper Motor</t>
  </si>
  <si>
    <t>EL90021</t>
  </si>
  <si>
    <t>TB6600 Driver</t>
  </si>
  <si>
    <t>EL90023</t>
  </si>
  <si>
    <t>Fan120X120X25mm 24V DC</t>
  </si>
  <si>
    <t>EL90028</t>
  </si>
  <si>
    <t>4 Channel Relay Board</t>
  </si>
  <si>
    <t>Aviation Connector Male  GX16 2P</t>
  </si>
  <si>
    <t>Aviation Connector Female GX16 2P</t>
  </si>
  <si>
    <t>Aviation Connector Femail GX16 3P</t>
  </si>
  <si>
    <t>Aviation Connector Male GX16 3P</t>
  </si>
  <si>
    <t>Aviation Connector Male GX16 4P</t>
  </si>
  <si>
    <t>Aviation Connector Female GX16 4P</t>
  </si>
  <si>
    <t>Aviation Connector Male GX16 5P</t>
  </si>
  <si>
    <t>Pruchased</t>
  </si>
  <si>
    <t>Aviation Connector Female GX16 5P</t>
  </si>
  <si>
    <t>EL90048</t>
  </si>
  <si>
    <t>Duet 2 Wifi Rev 4</t>
  </si>
  <si>
    <t>EL90049</t>
  </si>
  <si>
    <t>Converter PWM 0-10V</t>
  </si>
  <si>
    <t>Din Rail 35x7.5 Preforated</t>
  </si>
  <si>
    <t>Comp 520</t>
  </si>
  <si>
    <t>Cable Channel 40x40mm_Channel</t>
  </si>
  <si>
    <t>Comp 340</t>
  </si>
  <si>
    <t>Cable Channel 40x40mm_Lid</t>
  </si>
  <si>
    <t>EL90055</t>
  </si>
  <si>
    <t>Inductive Sensor NPN M8</t>
  </si>
  <si>
    <t>EL90073</t>
  </si>
  <si>
    <t>Inductive Probe - SN04-N</t>
  </si>
  <si>
    <t>EL90074</t>
  </si>
  <si>
    <t>EL90075</t>
  </si>
  <si>
    <t>Duet 2 WIFI - ExpBreakout</t>
  </si>
  <si>
    <t>EL90076</t>
  </si>
  <si>
    <t>Din Rail Power Supply 24V</t>
  </si>
  <si>
    <t>EL90077</t>
  </si>
  <si>
    <t>RCD Breaker 10A NFN 102</t>
  </si>
  <si>
    <t>EL90078</t>
  </si>
  <si>
    <t>Fuse - Omega OMG-FS32X</t>
  </si>
  <si>
    <t>EL90079</t>
  </si>
  <si>
    <t>24v Contactor 3RT1015-1BB41</t>
  </si>
  <si>
    <t>EL90080</t>
  </si>
  <si>
    <t>Filter B84112G0000B110</t>
  </si>
  <si>
    <t>EL90081</t>
  </si>
  <si>
    <t>EL90085</t>
  </si>
  <si>
    <t>VFD Inverter</t>
  </si>
  <si>
    <t>EL90086</t>
  </si>
  <si>
    <t>Pilot Light LED</t>
  </si>
  <si>
    <t>EL90087</t>
  </si>
  <si>
    <t>Start-Stop Control Switch</t>
  </si>
  <si>
    <t>EL90090</t>
  </si>
  <si>
    <t>E-Stop P20BKR1</t>
  </si>
  <si>
    <t>EL90091</t>
  </si>
  <si>
    <t>Fan Grill 40 to 120</t>
  </si>
  <si>
    <t>Fan 120mm</t>
  </si>
  <si>
    <t>Cast Alloy Steel</t>
  </si>
  <si>
    <t>EL90092</t>
  </si>
  <si>
    <t>Clip stacked on DIN-rail - Branco</t>
  </si>
  <si>
    <t>EL90093</t>
  </si>
  <si>
    <t>Clip stacked on DIN-rail - Verde</t>
  </si>
  <si>
    <t>EL90095</t>
  </si>
  <si>
    <t>Clip stacked on DIN-rail - Azul</t>
  </si>
  <si>
    <t>Clip stacked on DIN-rail - Vermelho</t>
  </si>
  <si>
    <t>EL90096</t>
  </si>
  <si>
    <t>Clip stacked on DIN-rail - Terra</t>
  </si>
  <si>
    <t>EL90098</t>
  </si>
  <si>
    <t>Spindle Motor_2.2KW_ER20</t>
  </si>
  <si>
    <t>HW90072</t>
  </si>
  <si>
    <t>Adjustable Foot M8</t>
  </si>
  <si>
    <t>HW90076</t>
  </si>
  <si>
    <t>Flexible Coupling 6.35 x 8</t>
  </si>
  <si>
    <t>HW90103</t>
  </si>
  <si>
    <t>Grag Chain 50x20 End</t>
  </si>
  <si>
    <t>HW90104</t>
  </si>
  <si>
    <t>Drag Chain 50x20 Start</t>
  </si>
  <si>
    <t>GT2 Closed Loop Timing Belt 200mm</t>
  </si>
  <si>
    <t>Rubber</t>
  </si>
  <si>
    <t>HW90105</t>
  </si>
  <si>
    <t>Drag Chain 50x20 Link</t>
  </si>
  <si>
    <t>HW90106</t>
  </si>
  <si>
    <t>V-Slot Hinge</t>
  </si>
  <si>
    <t>HW90107</t>
  </si>
  <si>
    <t>GTA32-GT2090A</t>
  </si>
  <si>
    <t>HW90108</t>
  </si>
  <si>
    <t>Snap Lock</t>
  </si>
  <si>
    <t>HW90111</t>
  </si>
  <si>
    <t>Spanner Lock</t>
  </si>
  <si>
    <t>LR90001</t>
  </si>
  <si>
    <t>Generic Nut SFU1210</t>
  </si>
  <si>
    <t>BallScrew - SFU1204</t>
  </si>
  <si>
    <t>LR90005</t>
  </si>
  <si>
    <t>BK Lock Nut M10</t>
  </si>
  <si>
    <t>Linear Rail - MGN15H</t>
  </si>
  <si>
    <t>Lenght 1350mm</t>
  </si>
  <si>
    <t>Lenght 1980mm</t>
  </si>
  <si>
    <t>LR90007</t>
  </si>
  <si>
    <t>Linear Block Bearing - MGN15H</t>
  </si>
  <si>
    <t>LR90009</t>
  </si>
  <si>
    <t>Linear Block Bearing - MGN15C</t>
  </si>
  <si>
    <t>T-Nut M3</t>
  </si>
  <si>
    <t>T-Nut Dropin M5</t>
  </si>
  <si>
    <t>T-Nut Dropin M6</t>
  </si>
  <si>
    <t>MXL-070104</t>
  </si>
  <si>
    <t>EL90033-M</t>
  </si>
  <si>
    <t>EL90033-F</t>
  </si>
  <si>
    <t>EL90034-M</t>
  </si>
  <si>
    <t>EL90034-F</t>
  </si>
  <si>
    <t>EL90035-M</t>
  </si>
  <si>
    <t>EL90035-F</t>
  </si>
  <si>
    <t>EL90036-M</t>
  </si>
  <si>
    <t>EL90036-F</t>
  </si>
  <si>
    <t>EL90053-520mm</t>
  </si>
  <si>
    <t>EL90053-340mm</t>
  </si>
  <si>
    <t>EL90054-520mm</t>
  </si>
  <si>
    <t>EL90054-340mm</t>
  </si>
  <si>
    <t>EL90051-520mm</t>
  </si>
  <si>
    <t>AP90008-1200mm</t>
  </si>
  <si>
    <t>AP90008-1352mm</t>
  </si>
  <si>
    <t>AP90008-1988mm</t>
  </si>
  <si>
    <t>AP90008-300mm</t>
  </si>
  <si>
    <t>AP90008-904mm</t>
  </si>
  <si>
    <t>HW90110</t>
  </si>
  <si>
    <t>LR90004-1395mm</t>
  </si>
  <si>
    <t>LR90004-2000mm</t>
  </si>
  <si>
    <t>LR90004-343mm</t>
  </si>
  <si>
    <t>LR90006-1350mm</t>
  </si>
  <si>
    <t>LR90006-1980mm</t>
  </si>
  <si>
    <t>LR90006-300mm</t>
  </si>
  <si>
    <t>DIN7380-M3x06</t>
  </si>
  <si>
    <t>DIN7380-M5x08</t>
  </si>
  <si>
    <t>DIN7380-M5x12</t>
  </si>
  <si>
    <t>DIN7380-M3x18</t>
  </si>
  <si>
    <t>DIN7991-M4x12</t>
  </si>
  <si>
    <t>DIN7991-M5X12</t>
  </si>
  <si>
    <t>DIN7991-M6x12</t>
  </si>
  <si>
    <t>DIN7991-M5x16</t>
  </si>
  <si>
    <t>DIN7991-M5x18</t>
  </si>
  <si>
    <t>DIN7991-M3x8</t>
  </si>
  <si>
    <t>DIN912-M3x10</t>
  </si>
  <si>
    <t>DIN912-M5x10</t>
  </si>
  <si>
    <t>DIN912-M3x12</t>
  </si>
  <si>
    <t>DIN912-M6x12</t>
  </si>
  <si>
    <t>DIN912-M3x15</t>
  </si>
  <si>
    <t>DIN912-M4x15</t>
  </si>
  <si>
    <t>DIN912-M5x16</t>
  </si>
  <si>
    <t>DIN912-M3x18</t>
  </si>
  <si>
    <t>DIN912-M4x20</t>
  </si>
  <si>
    <t>DIN912-M5x20</t>
  </si>
  <si>
    <t>DIN912-M8x20</t>
  </si>
  <si>
    <t>DIN912-M3x25</t>
  </si>
  <si>
    <t>DIN912-M5x25</t>
  </si>
  <si>
    <t>DIN912-M6x40</t>
  </si>
  <si>
    <t>DIN982-M3</t>
  </si>
  <si>
    <t>DIN982-M4</t>
  </si>
  <si>
    <t>DIN982-M5</t>
  </si>
  <si>
    <t>DIN125-M5</t>
  </si>
  <si>
    <t>DIN125-M6</t>
  </si>
  <si>
    <t>Series 3030-M5</t>
  </si>
  <si>
    <t>Series 3030-M6</t>
  </si>
  <si>
    <t>Series 2020-M3</t>
  </si>
  <si>
    <t>Link</t>
  </si>
  <si>
    <t>https://s.click.aliexpress.com/e/_DmIz5r3</t>
  </si>
  <si>
    <t>https://s.click.aliexpress.com/e/_De9hrIt</t>
  </si>
  <si>
    <t>https://s.click.aliexpress.com/e/_DcJK3ZJ</t>
  </si>
  <si>
    <t>https://s.click.aliexpress.com/e/_DkzLO5F</t>
  </si>
  <si>
    <t>https://s.click.aliexpress.com/e/_DEKo36t</t>
  </si>
  <si>
    <t>https://s.click.aliexpress.com/e/_DDOwi2z</t>
  </si>
  <si>
    <t>Branco</t>
  </si>
  <si>
    <t>Verde</t>
  </si>
  <si>
    <t>Azul</t>
  </si>
  <si>
    <t>EL90094</t>
  </si>
  <si>
    <t>Vermelho</t>
  </si>
  <si>
    <t>Terra</t>
  </si>
  <si>
    <t>https://s.click.aliexpress.com/e/_DCuFRFT</t>
  </si>
  <si>
    <t>https://s.click.aliexpress.com/e/_DdlHNZX</t>
  </si>
  <si>
    <t>https://s.click.aliexpress.com/e/_DBCWH45</t>
  </si>
  <si>
    <t>EL90050-24V</t>
  </si>
  <si>
    <t>EL90050-36V</t>
  </si>
  <si>
    <t>24V 200W Power Supply</t>
  </si>
  <si>
    <t>36V 500W Power Supply</t>
  </si>
  <si>
    <t>https://s.click.aliexpress.com/e/_DlQLHyl</t>
  </si>
  <si>
    <t>https://s.click.aliexpress.com/e/_DF4yJg5</t>
  </si>
  <si>
    <t>EL90100</t>
  </si>
  <si>
    <t>Push Button Switch Momentary</t>
  </si>
  <si>
    <t>Green</t>
  </si>
  <si>
    <t>https://s.click.aliexpress.com/e/_DlGfHCV</t>
  </si>
  <si>
    <t>https://s.click.aliexpress.com/e/_DFSbBuN</t>
  </si>
  <si>
    <t>https://s.click.aliexpress.com/e/_Dn14wm5</t>
  </si>
  <si>
    <t>https://s.click.aliexpress.com/e/_DDyobsH</t>
  </si>
  <si>
    <t>https://s.click.aliexpress.com/e/_DBbmO3f</t>
  </si>
  <si>
    <t>https://s.click.aliexpress.com/e/_DCdzPBL</t>
  </si>
  <si>
    <t>https://s.click.aliexpress.com/e/_DFIRHcN</t>
  </si>
  <si>
    <t>https://s.click.aliexpress.com/e/_Dm20UI9</t>
  </si>
  <si>
    <t>https://s.click.aliexpress.com/e/_DEbiB5P</t>
  </si>
  <si>
    <t>https://s.click.aliexpress.com/e/_Dd5YKLn</t>
  </si>
  <si>
    <t>https://s.click.aliexpress.com/e/_DFkbMSz</t>
  </si>
  <si>
    <t>https://s.click.aliexpress.com/e/_DkWPxU5</t>
  </si>
  <si>
    <t>https://s.click.aliexpress.com/e/_DnesynP</t>
  </si>
  <si>
    <t>https://s.click.aliexpress.com/e/_DDRzpRj</t>
  </si>
  <si>
    <t>https://s.click.aliexpress.com/e/_DlrRNGz</t>
  </si>
  <si>
    <t>https://s.click.aliexpress.com/e/_DBlrIEV</t>
  </si>
  <si>
    <t>https://s.click.aliexpress.com/e/_DkFTzVP</t>
  </si>
  <si>
    <t>https://s.click.aliexpress.com/e/_DDjkoO9</t>
  </si>
  <si>
    <t>https://s.click.aliexpress.com/e/_DeNhCWH</t>
  </si>
  <si>
    <t>https://s.click.aliexpress.com/e/_DeKcgWz</t>
  </si>
  <si>
    <t>https://s.click.aliexpress.com/e/_DFTEL0d</t>
  </si>
  <si>
    <t>https://s.click.aliexpress.com/e/_DEfjX3T</t>
  </si>
  <si>
    <t>https://s.click.aliexpress.com/e/_DlP74y1</t>
  </si>
  <si>
    <t>https://s.click.aliexpress.com/e/_Dd4CeqV</t>
  </si>
  <si>
    <t>Main Power-CHAVE_SEC_3P_LW28GS-32</t>
  </si>
  <si>
    <t>https://s.click.aliexpress.com/e/_De749gl</t>
  </si>
  <si>
    <t>CEE-Flanged Socket Sloping 423-6_EN</t>
  </si>
  <si>
    <t>EL90101</t>
  </si>
  <si>
    <t>https://mauser.pt/catalog/product_info.php?cPath=1874_640_1964_3156&amp;products_id=302-2895</t>
  </si>
  <si>
    <t>EL90104</t>
  </si>
  <si>
    <t>https://s.click.aliexpress.com/e/_Dl84ai5</t>
  </si>
  <si>
    <t>https://s.click.aliexpress.com/e/_DdGBnI1</t>
  </si>
  <si>
    <t>https://mauser.pt/catalog/product_info.php?products_id=302-3229</t>
  </si>
  <si>
    <t>Lenght 1395mm</t>
  </si>
  <si>
    <t>Lenght 343mm</t>
  </si>
  <si>
    <t>Lenght 2000mm</t>
  </si>
  <si>
    <t>https://ratrig.com/hardware2/cast-90-degree-corner-bracket-for-3030-no-tabs-multi-angle-natural.html</t>
  </si>
  <si>
    <t>https://ratrig.com/catalog/product/view/id/619/</t>
  </si>
  <si>
    <t>Clip Divisor on DIN-rail</t>
  </si>
  <si>
    <t>https://s.click.aliexpress.com/e/_DBH7n7B</t>
  </si>
  <si>
    <t>Connection Brige on DIN-rail</t>
  </si>
  <si>
    <t>https://s.click.aliexpress.com/e/_DB0v0zB</t>
  </si>
  <si>
    <t>Dust Filter Guard 120mm</t>
  </si>
  <si>
    <t>T-Track Miter</t>
  </si>
  <si>
    <t>https://s.click.aliexpress.com/e/_DmO7gLj</t>
  </si>
  <si>
    <t>https://s.click.aliexpress.com/e/_DmSmKX7</t>
  </si>
  <si>
    <t>Long Row Brush Strip</t>
  </si>
  <si>
    <t>https://pt.aliexpress.com/item/1005007175793082.html?spm=a2g0o.cart.0.0.291f7f06ZYGc2t&amp;mp=1&amp;gatewayAdapt=glo2bra</t>
  </si>
  <si>
    <t>Automatic Touch Press Gauge</t>
  </si>
  <si>
    <t>https://s.click.aliexpress.com/e/_DktMOj3</t>
  </si>
  <si>
    <t>CNC Pendant Handwheel</t>
  </si>
  <si>
    <t>EL90105</t>
  </si>
  <si>
    <t>https://s.click.aliexpress.com/e/_DluuvnP</t>
  </si>
  <si>
    <t>HW90113</t>
  </si>
  <si>
    <t>Arduino Nano</t>
  </si>
  <si>
    <t>https://s.click.aliexpress.com/e/_DBlbGol</t>
  </si>
  <si>
    <t>IVA</t>
  </si>
  <si>
    <t>Preço UNI</t>
  </si>
  <si>
    <t>Preço + IVA</t>
  </si>
  <si>
    <t>Total</t>
  </si>
  <si>
    <t>Plug pxc_0804026_EO-CF-UT-LED_3D</t>
  </si>
  <si>
    <t>EL90106</t>
  </si>
  <si>
    <t>EL90107</t>
  </si>
  <si>
    <t>EL90108</t>
  </si>
  <si>
    <t>GT2_80T Timing Pulley</t>
  </si>
  <si>
    <t>AP00015</t>
  </si>
  <si>
    <t>https://uk.misumi-ec.com/vona2/detail/110300114220/?rid=cat_&amp;CategorySpec=</t>
  </si>
  <si>
    <t>https://norelem.es/pt/Vis%C3%A3o-geral-de-produtos/Sistema-flex%C3%ADvel-de-pe%C3%A7as-normalizadas/07000/Porcas-Parafusos-Arruelas-Elementos-de-seguran%C3%A7a/Porcas-martelo/p/agid.32846</t>
  </si>
  <si>
    <t>EL90109</t>
  </si>
  <si>
    <t xml:space="preserve">Makerbase MKS LS ESP32 PRO Motherboard </t>
  </si>
  <si>
    <t>https://s.click.aliexpress.com/e/_DEVg74Z</t>
  </si>
  <si>
    <t>EL90110</t>
  </si>
  <si>
    <t>Shielded Signal Wire Copper Cable 22AWG 2 Cores</t>
  </si>
  <si>
    <t>Shielded Signal Wire Copper Cable 22AWG 3 Cores</t>
  </si>
  <si>
    <t>Shielded Signal Wire Copper Cable 22AWG 4 Cores</t>
  </si>
  <si>
    <t>EL90111</t>
  </si>
  <si>
    <t>EL90112</t>
  </si>
  <si>
    <t>Single Core Copper Wire 22 AWG</t>
  </si>
  <si>
    <t>https://s.click.aliexpress.com/e/_DdsqvCt</t>
  </si>
  <si>
    <t>https://s.click.aliexpress.com/e/_DDo5T8h</t>
  </si>
  <si>
    <t>EL90113-RED</t>
  </si>
  <si>
    <t>RED</t>
  </si>
  <si>
    <t>EL90113-GREEN</t>
  </si>
  <si>
    <t>EL90113-BLUE</t>
  </si>
  <si>
    <t>EL90113-BLACK</t>
  </si>
  <si>
    <t>EL90113-YELLOW</t>
  </si>
  <si>
    <t>GREEN</t>
  </si>
  <si>
    <t>BLUE</t>
  </si>
  <si>
    <t>BLACK</t>
  </si>
  <si>
    <t>YELLOW</t>
  </si>
  <si>
    <t>EL90114</t>
  </si>
  <si>
    <t>Arduino UNO</t>
  </si>
  <si>
    <t>EL90115</t>
  </si>
  <si>
    <t>https://s.click.aliexpress.com/e/_DnaqdrJ</t>
  </si>
  <si>
    <t>EL90116</t>
  </si>
  <si>
    <t>D-Sub DB25 Conector Plug Male Breakout PCB</t>
  </si>
  <si>
    <t>D-Sub DB25 Conector Plug Femail</t>
  </si>
  <si>
    <t>https://mauser.pt/catalog/product_info.php?cPath=1874_640_156&amp;products_id=011-0060</t>
  </si>
  <si>
    <t>LM2596 StepDown</t>
  </si>
  <si>
    <t>EL90027</t>
  </si>
  <si>
    <t>https://s.click.aliexpress.com/e/_DCo1Fmz</t>
  </si>
  <si>
    <t>https://s.click.aliexpress.com/e/_DDIRZSz</t>
  </si>
  <si>
    <t>EL90117</t>
  </si>
  <si>
    <t>https://s.click.aliexpress.com/e/_DCr7w6t</t>
  </si>
  <si>
    <t>Cable Passthrough Connector M12</t>
  </si>
  <si>
    <t>EL90118</t>
  </si>
  <si>
    <t>Pipe Holder Clamp</t>
  </si>
  <si>
    <t>EL90119</t>
  </si>
  <si>
    <t>PVC Pipe Cable Conduit</t>
  </si>
  <si>
    <t>https://s.click.aliexpress.com/e/_Dc9RaG9</t>
  </si>
  <si>
    <t>Mini Linear Actuator</t>
  </si>
  <si>
    <t>https://s.click.aliexpress.com/e/_DCMf9FL</t>
  </si>
  <si>
    <t>EL90120</t>
  </si>
  <si>
    <t>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</si>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</sst>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entury Gothic"/>
      <family val="2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9C0006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4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44" fontId="0" fillId="0" borderId="0" xfId="0" applyNumberFormat="1"/>
    <xf numFmtId="0" fontId="2" fillId="0" borderId="0" xfId="2" applyAlignment="1">
      <alignment horizontal="left" vertical="center"/>
    </xf>
    <xf numFmtId="0" fontId="2" fillId="0" borderId="0" xfId="2" applyAlignment="1">
      <alignment horizontal="left"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left"/>
    </xf>
    <xf numFmtId="0" fontId="6" fillId="2" borderId="0" xfId="3" applyFont="1" applyAlignment="1">
      <alignment horizontal="left" vertical="center" wrapText="1"/>
    </xf>
    <xf numFmtId="0" fontId="6" fillId="2" borderId="0" xfId="3" applyFont="1" applyAlignment="1">
      <alignment horizontal="left"/>
    </xf>
    <xf numFmtId="0" fontId="3" fillId="2" borderId="0" xfId="3" applyFont="1" applyAlignment="1">
      <alignment horizontal="left"/>
    </xf>
    <xf numFmtId="44" fontId="3" fillId="0" borderId="0" xfId="0" applyNumberFormat="1" applyFont="1" applyAlignment="1">
      <alignment horizontal="left" vertical="center" wrapText="1"/>
    </xf>
    <xf numFmtId="44" fontId="2" fillId="0" borderId="0" xfId="2" applyNumberFormat="1" applyAlignment="1">
      <alignment horizontal="left" vertical="center"/>
    </xf>
    <xf numFmtId="44" fontId="2" fillId="0" borderId="0" xfId="2" applyNumberFormat="1" applyAlignment="1">
      <alignment horizontal="left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0" applyNumberFormat="1" applyAlignment="1">
      <alignment horizontal="left"/>
    </xf>
    <xf numFmtId="44" fontId="2" fillId="0" borderId="0" xfId="2" applyNumberFormat="1" applyAlignment="1">
      <alignment horizontal="left"/>
    </xf>
    <xf numFmtId="0" fontId="0" fillId="0" borderId="0" xfId="2" applyFont="1" applyAlignment="1">
      <alignment horizontal="left" vertical="center"/>
    </xf>
    <xf numFmtId="44" fontId="3" fillId="0" borderId="0" xfId="0" applyNumberFormat="1" applyFont="1" applyAlignment="1">
      <alignment horizontal="left"/>
    </xf>
  </cellXfs>
  <cellStyles count="4">
    <cellStyle name="Hiperligação" xfId="2" builtinId="8"/>
    <cellStyle name="Incorreto" xfId="3" builtinId="27"/>
    <cellStyle name="Moeda" xfId="1" builtinId="4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vertAlign val="baseline"/>
        <sz val="11"/>
      </font>
      <numFmt numFmtId="34" formatCode="_-* #,##0.00\ &quot;€&quot;_-;\-* #,##0.00\ &quot;€&quot;_-;_-* &quot;-&quot;??\ &quot;€&quot;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numFmt numFmtId="34" formatCode="_-* #,##0.00\ &quot;€&quot;_-;\-* #,##0.00\ &quot;€&quot;_-;_-* &quot;-&quot;??\ &quot;€&quot;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95214-DDA1-4B69-9CDD-2DF8F15FE9D9}" name="Tabela1" displayName="Tabela1" ref="A1:O206" totalsRowShown="0" headerRowDxfId="16" dataDxfId="15">
  <autoFilter ref="A1:O206" xr:uid="{48995214-DDA1-4B69-9CDD-2DF8F15FE9D9}"/>
  <tableColumns count="15">
    <tableColumn id="1" xr3:uid="{25C9D18E-8AC9-4FAB-9A24-4769F0F3EF46}" name="QTY." dataDxfId="14"/>
    <tableColumn id="2" xr3:uid="{E73D1B76-B36C-449A-88F0-647F158D9FA7}" name="PartNo" dataDxfId="13"/>
    <tableColumn id="3" xr3:uid="{D90CF666-BDDA-4F69-B5A6-5D7FFBEF2A6B}" name="Description" dataDxfId="12"/>
    <tableColumn id="13" xr3:uid="{0C8D0D5C-03DE-4639-B747-2FB160A6275E}" name="OK"/>
    <tableColumn id="4" xr3:uid="{2740F229-68B6-407E-B806-CAF6BAF4E6B4}" name="Type" dataDxfId="11"/>
    <tableColumn id="5" xr3:uid="{96392FEA-479D-44B0-B559-9369B14CCBD3}" name="Configuration" dataDxfId="10"/>
    <tableColumn id="6" xr3:uid="{B80AE552-38DC-4E87-8B56-792F5C6C8DFA}" name="Material" dataDxfId="9"/>
    <tableColumn id="7" xr3:uid="{55959DC8-55D2-4156-A9CC-5BDAC75E154A}" name="Fabrication" dataDxfId="8"/>
    <tableColumn id="8" xr3:uid="{70E67D59-B862-4CF3-8091-9FF7FFD89655}" name="Link" dataDxfId="7"/>
    <tableColumn id="14" xr3:uid="{8FE53825-B36B-461C-A5E6-A3D7BDE38D43}" name="Preço UNI" dataDxfId="6">
      <calculatedColumnFormula>Tabela1[[#This Row],[Preço + IVA]]/1.23</calculatedColumnFormula>
    </tableColumn>
    <tableColumn id="15" xr3:uid="{BC0DAA8B-B5FC-498A-B5C3-43E2668AD49E}" name="IVA" dataDxfId="5">
      <calculatedColumnFormula>Tabela1[[#This Row],[Preço + IVA]]*0.23</calculatedColumnFormula>
    </tableColumn>
    <tableColumn id="9" xr3:uid="{6810C53E-D08F-42B8-89C4-CB4C5BE34463}" name="Preço + IVA" dataDxfId="4" dataCellStyle="Moeda"/>
    <tableColumn id="12" xr3:uid="{AE4E0A10-2F7C-4962-B053-A3611E97F000}" name="Total" dataDxfId="3" dataCellStyle="Moeda">
      <calculatedColumnFormula>Tabela1[[#This Row],[Preço + IVA]]*Tabela1[[#This Row],[QTY.]]</calculatedColumnFormula>
    </tableColumn>
    <tableColumn id="10" xr3:uid="{B210A674-BD34-4506-979E-482055B7BA1C}" name="Project" dataDxfId="2"/>
    <tableColumn id="11" xr3:uid="{FC5F87E2-FF45-450B-96DB-79DB9707D713}" name="Revis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DlQLHyl" TargetMode="External"/><Relationship Id="rId18" Type="http://schemas.openxmlformats.org/officeDocument/2006/relationships/hyperlink" Target="https://s.click.aliexpress.com/e/_DDyobsH" TargetMode="External"/><Relationship Id="rId26" Type="http://schemas.openxmlformats.org/officeDocument/2006/relationships/hyperlink" Target="https://s.click.aliexpress.com/e/_Dd5YKLn" TargetMode="External"/><Relationship Id="rId39" Type="http://schemas.openxmlformats.org/officeDocument/2006/relationships/hyperlink" Target="https://s.click.aliexpress.com/e/_DkFTzVP" TargetMode="External"/><Relationship Id="rId21" Type="http://schemas.openxmlformats.org/officeDocument/2006/relationships/hyperlink" Target="https://s.click.aliexpress.com/e/_DCdzPBL" TargetMode="External"/><Relationship Id="rId34" Type="http://schemas.openxmlformats.org/officeDocument/2006/relationships/hyperlink" Target="https://s.click.aliexpress.com/e/_DkWPxU5" TargetMode="External"/><Relationship Id="rId42" Type="http://schemas.openxmlformats.org/officeDocument/2006/relationships/hyperlink" Target="https://s.click.aliexpress.com/e/_DeNhCWH" TargetMode="External"/><Relationship Id="rId47" Type="http://schemas.openxmlformats.org/officeDocument/2006/relationships/hyperlink" Target="https://s.click.aliexpress.com/e/_DEfjX3T" TargetMode="External"/><Relationship Id="rId50" Type="http://schemas.openxmlformats.org/officeDocument/2006/relationships/hyperlink" Target="https://s.click.aliexpress.com/e/_De749gl" TargetMode="External"/><Relationship Id="rId55" Type="http://schemas.openxmlformats.org/officeDocument/2006/relationships/hyperlink" Target="https://mauser.pt/catalog/product_info.php?products_id=302-3229" TargetMode="External"/><Relationship Id="rId63" Type="http://schemas.openxmlformats.org/officeDocument/2006/relationships/hyperlink" Target="https://s.click.aliexpress.com/e/_DmSmKX7" TargetMode="External"/><Relationship Id="rId68" Type="http://schemas.openxmlformats.org/officeDocument/2006/relationships/hyperlink" Target="https://uk.misumi-ec.com/vona2/detail/110300114220/?rid=cat_&amp;CategorySpec=" TargetMode="External"/><Relationship Id="rId76" Type="http://schemas.openxmlformats.org/officeDocument/2006/relationships/hyperlink" Target="https://s.click.aliexpress.com/e/_DDo5T8h" TargetMode="External"/><Relationship Id="rId84" Type="http://schemas.openxmlformats.org/officeDocument/2006/relationships/hyperlink" Target="https://s.click.aliexpress.com/e/_DCMf9FL" TargetMode="External"/><Relationship Id="rId7" Type="http://schemas.openxmlformats.org/officeDocument/2006/relationships/hyperlink" Target="https://s.click.aliexpress.com/e/_DDOwi2z" TargetMode="External"/><Relationship Id="rId71" Type="http://schemas.openxmlformats.org/officeDocument/2006/relationships/hyperlink" Target="https://s.click.aliexpress.com/e/_DdsqvCt" TargetMode="External"/><Relationship Id="rId2" Type="http://schemas.openxmlformats.org/officeDocument/2006/relationships/hyperlink" Target="https://s.click.aliexpress.com/e/_De9hrIt" TargetMode="External"/><Relationship Id="rId16" Type="http://schemas.openxmlformats.org/officeDocument/2006/relationships/hyperlink" Target="https://s.click.aliexpress.com/e/_DFSbBuN" TargetMode="External"/><Relationship Id="rId29" Type="http://schemas.openxmlformats.org/officeDocument/2006/relationships/hyperlink" Target="https://s.click.aliexpress.com/e/_Dd5YKLn" TargetMode="External"/><Relationship Id="rId11" Type="http://schemas.openxmlformats.org/officeDocument/2006/relationships/hyperlink" Target="https://s.click.aliexpress.com/e/_DdlHNZX" TargetMode="External"/><Relationship Id="rId24" Type="http://schemas.openxmlformats.org/officeDocument/2006/relationships/hyperlink" Target="https://s.click.aliexpress.com/e/_DEbiB5P" TargetMode="External"/><Relationship Id="rId32" Type="http://schemas.openxmlformats.org/officeDocument/2006/relationships/hyperlink" Target="https://s.click.aliexpress.com/e/_DFkbMSz" TargetMode="External"/><Relationship Id="rId37" Type="http://schemas.openxmlformats.org/officeDocument/2006/relationships/hyperlink" Target="https://s.click.aliexpress.com/e/_DlrRNGz" TargetMode="External"/><Relationship Id="rId40" Type="http://schemas.openxmlformats.org/officeDocument/2006/relationships/hyperlink" Target="https://s.click.aliexpress.com/e/_DkFTzVP" TargetMode="External"/><Relationship Id="rId45" Type="http://schemas.openxmlformats.org/officeDocument/2006/relationships/hyperlink" Target="https://s.click.aliexpress.com/e/_DEfjX3T" TargetMode="External"/><Relationship Id="rId53" Type="http://schemas.openxmlformats.org/officeDocument/2006/relationships/hyperlink" Target="https://s.click.aliexpress.com/e/_DdGBnI1" TargetMode="External"/><Relationship Id="rId58" Type="http://schemas.openxmlformats.org/officeDocument/2006/relationships/hyperlink" Target="https://ratrig.com/hardware2/cast-90-degree-corner-bracket-for-3030-no-tabs-multi-angle-natural.html" TargetMode="External"/><Relationship Id="rId66" Type="http://schemas.openxmlformats.org/officeDocument/2006/relationships/hyperlink" Target="https://s.click.aliexpress.com/e/_DluuvnP" TargetMode="External"/><Relationship Id="rId74" Type="http://schemas.openxmlformats.org/officeDocument/2006/relationships/hyperlink" Target="https://s.click.aliexpress.com/e/_DDo5T8h" TargetMode="External"/><Relationship Id="rId79" Type="http://schemas.openxmlformats.org/officeDocument/2006/relationships/hyperlink" Target="https://s.click.aliexpress.com/e/_DnaqdrJ" TargetMode="External"/><Relationship Id="rId5" Type="http://schemas.openxmlformats.org/officeDocument/2006/relationships/hyperlink" Target="https://s.click.aliexpress.com/e/_DkzLO5F" TargetMode="External"/><Relationship Id="rId61" Type="http://schemas.openxmlformats.org/officeDocument/2006/relationships/hyperlink" Target="https://s.click.aliexpress.com/e/_DB0v0zB" TargetMode="External"/><Relationship Id="rId82" Type="http://schemas.openxmlformats.org/officeDocument/2006/relationships/hyperlink" Target="https://s.click.aliexpress.com/e/_DCr7w6t" TargetMode="External"/><Relationship Id="rId19" Type="http://schemas.openxmlformats.org/officeDocument/2006/relationships/hyperlink" Target="https://s.click.aliexpress.com/e/_DBbmO3f" TargetMode="External"/><Relationship Id="rId4" Type="http://schemas.openxmlformats.org/officeDocument/2006/relationships/hyperlink" Target="https://s.click.aliexpress.com/e/_DcJK3ZJ" TargetMode="External"/><Relationship Id="rId9" Type="http://schemas.openxmlformats.org/officeDocument/2006/relationships/hyperlink" Target="https://s.click.aliexpress.com/e/_DDOwi2z" TargetMode="External"/><Relationship Id="rId14" Type="http://schemas.openxmlformats.org/officeDocument/2006/relationships/hyperlink" Target="https://s.click.aliexpress.com/e/_DF4yJg5" TargetMode="External"/><Relationship Id="rId22" Type="http://schemas.openxmlformats.org/officeDocument/2006/relationships/hyperlink" Target="https://s.click.aliexpress.com/e/_DFIRHcN" TargetMode="External"/><Relationship Id="rId27" Type="http://schemas.openxmlformats.org/officeDocument/2006/relationships/hyperlink" Target="https://s.click.aliexpress.com/e/_Dd5YKLn" TargetMode="External"/><Relationship Id="rId30" Type="http://schemas.openxmlformats.org/officeDocument/2006/relationships/hyperlink" Target="https://s.click.aliexpress.com/e/_DFkbMSz" TargetMode="External"/><Relationship Id="rId35" Type="http://schemas.openxmlformats.org/officeDocument/2006/relationships/hyperlink" Target="https://s.click.aliexpress.com/e/_DnesynP" TargetMode="External"/><Relationship Id="rId43" Type="http://schemas.openxmlformats.org/officeDocument/2006/relationships/hyperlink" Target="https://s.click.aliexpress.com/e/_DeKcgWz" TargetMode="External"/><Relationship Id="rId48" Type="http://schemas.openxmlformats.org/officeDocument/2006/relationships/hyperlink" Target="https://s.click.aliexpress.com/e/_DlP74y1" TargetMode="External"/><Relationship Id="rId56" Type="http://schemas.openxmlformats.org/officeDocument/2006/relationships/hyperlink" Target="https://mauser.pt/catalog/product_info.php?products_id=302-3229" TargetMode="External"/><Relationship Id="rId64" Type="http://schemas.openxmlformats.org/officeDocument/2006/relationships/hyperlink" Target="https://pt.aliexpress.com/item/1005007175793082.html?spm=a2g0o.cart.0.0.291f7f06ZYGc2t&amp;mp=1&amp;gatewayAdapt=glo2bra" TargetMode="External"/><Relationship Id="rId69" Type="http://schemas.openxmlformats.org/officeDocument/2006/relationships/hyperlink" Target="https://s.click.aliexpress.com/e/_DEVg74Z" TargetMode="External"/><Relationship Id="rId77" Type="http://schemas.openxmlformats.org/officeDocument/2006/relationships/hyperlink" Target="https://s.click.aliexpress.com/e/_DDo5T8h" TargetMode="External"/><Relationship Id="rId8" Type="http://schemas.openxmlformats.org/officeDocument/2006/relationships/hyperlink" Target="https://s.click.aliexpress.com/e/_DDOwi2z" TargetMode="External"/><Relationship Id="rId51" Type="http://schemas.openxmlformats.org/officeDocument/2006/relationships/hyperlink" Target="https://mauser.pt/catalog/product_info.php?cPath=1874_640_1964_3156&amp;products_id=302-2895" TargetMode="External"/><Relationship Id="rId72" Type="http://schemas.openxmlformats.org/officeDocument/2006/relationships/hyperlink" Target="https://s.click.aliexpress.com/e/_DdsqvCt" TargetMode="External"/><Relationship Id="rId80" Type="http://schemas.openxmlformats.org/officeDocument/2006/relationships/hyperlink" Target="https://s.click.aliexpress.com/e/_DCo1Fmz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s.click.aliexpress.com/e/_DcJK3ZJ" TargetMode="External"/><Relationship Id="rId12" Type="http://schemas.openxmlformats.org/officeDocument/2006/relationships/hyperlink" Target="https://s.click.aliexpress.com/e/_DBCWH45" TargetMode="External"/><Relationship Id="rId17" Type="http://schemas.openxmlformats.org/officeDocument/2006/relationships/hyperlink" Target="https://s.click.aliexpress.com/e/_Dn14wm5" TargetMode="External"/><Relationship Id="rId25" Type="http://schemas.openxmlformats.org/officeDocument/2006/relationships/hyperlink" Target="https://s.click.aliexpress.com/e/_Dd5YKLn" TargetMode="External"/><Relationship Id="rId33" Type="http://schemas.openxmlformats.org/officeDocument/2006/relationships/hyperlink" Target="https://s.click.aliexpress.com/e/_DFkbMSz" TargetMode="External"/><Relationship Id="rId38" Type="http://schemas.openxmlformats.org/officeDocument/2006/relationships/hyperlink" Target="https://s.click.aliexpress.com/e/_DBlrIEV" TargetMode="External"/><Relationship Id="rId46" Type="http://schemas.openxmlformats.org/officeDocument/2006/relationships/hyperlink" Target="https://s.click.aliexpress.com/e/_DEfjX3T" TargetMode="External"/><Relationship Id="rId59" Type="http://schemas.openxmlformats.org/officeDocument/2006/relationships/hyperlink" Target="https://ratrig.com/catalog/product/view/id/619/" TargetMode="External"/><Relationship Id="rId67" Type="http://schemas.openxmlformats.org/officeDocument/2006/relationships/hyperlink" Target="https://s.click.aliexpress.com/e/_DBlbGol" TargetMode="External"/><Relationship Id="rId20" Type="http://schemas.openxmlformats.org/officeDocument/2006/relationships/hyperlink" Target="https://s.click.aliexpress.com/e/_DBbmO3f" TargetMode="External"/><Relationship Id="rId41" Type="http://schemas.openxmlformats.org/officeDocument/2006/relationships/hyperlink" Target="https://s.click.aliexpress.com/e/_DDjkoO9" TargetMode="External"/><Relationship Id="rId54" Type="http://schemas.openxmlformats.org/officeDocument/2006/relationships/hyperlink" Target="https://mauser.pt/catalog/product_info.php?products_id=302-3229" TargetMode="External"/><Relationship Id="rId62" Type="http://schemas.openxmlformats.org/officeDocument/2006/relationships/hyperlink" Target="https://s.click.aliexpress.com/e/_DmO7gLj" TargetMode="External"/><Relationship Id="rId70" Type="http://schemas.openxmlformats.org/officeDocument/2006/relationships/hyperlink" Target="https://s.click.aliexpress.com/e/_DdsqvCt" TargetMode="External"/><Relationship Id="rId75" Type="http://schemas.openxmlformats.org/officeDocument/2006/relationships/hyperlink" Target="https://s.click.aliexpress.com/e/_DDo5T8h" TargetMode="External"/><Relationship Id="rId83" Type="http://schemas.openxmlformats.org/officeDocument/2006/relationships/hyperlink" Target="https://s.click.aliexpress.com/e/_Dc9RaG9" TargetMode="External"/><Relationship Id="rId1" Type="http://schemas.openxmlformats.org/officeDocument/2006/relationships/hyperlink" Target="https://s.click.aliexpress.com/e/_DmIz5r3" TargetMode="External"/><Relationship Id="rId6" Type="http://schemas.openxmlformats.org/officeDocument/2006/relationships/hyperlink" Target="https://s.click.aliexpress.com/e/_DEKo36t" TargetMode="External"/><Relationship Id="rId15" Type="http://schemas.openxmlformats.org/officeDocument/2006/relationships/hyperlink" Target="https://s.click.aliexpress.com/e/_DlGfHCV" TargetMode="External"/><Relationship Id="rId23" Type="http://schemas.openxmlformats.org/officeDocument/2006/relationships/hyperlink" Target="https://s.click.aliexpress.com/e/_Dm20UI9" TargetMode="External"/><Relationship Id="rId28" Type="http://schemas.openxmlformats.org/officeDocument/2006/relationships/hyperlink" Target="https://s.click.aliexpress.com/e/_Dd5YKLn" TargetMode="External"/><Relationship Id="rId36" Type="http://schemas.openxmlformats.org/officeDocument/2006/relationships/hyperlink" Target="https://s.click.aliexpress.com/e/_DDRzpRj" TargetMode="External"/><Relationship Id="rId49" Type="http://schemas.openxmlformats.org/officeDocument/2006/relationships/hyperlink" Target="https://s.click.aliexpress.com/e/_Dd4CeqV" TargetMode="External"/><Relationship Id="rId57" Type="http://schemas.openxmlformats.org/officeDocument/2006/relationships/hyperlink" Target="https://mauser.pt/catalog/product_info.php?products_id=302-3229" TargetMode="External"/><Relationship Id="rId10" Type="http://schemas.openxmlformats.org/officeDocument/2006/relationships/hyperlink" Target="https://s.click.aliexpress.com/e/_DCuFRFT" TargetMode="External"/><Relationship Id="rId31" Type="http://schemas.openxmlformats.org/officeDocument/2006/relationships/hyperlink" Target="https://s.click.aliexpress.com/e/_DFkbMSz" TargetMode="External"/><Relationship Id="rId44" Type="http://schemas.openxmlformats.org/officeDocument/2006/relationships/hyperlink" Target="https://s.click.aliexpress.com/e/_DFTEL0d" TargetMode="External"/><Relationship Id="rId52" Type="http://schemas.openxmlformats.org/officeDocument/2006/relationships/hyperlink" Target="https://s.click.aliexpress.com/e/_Dl84ai5" TargetMode="External"/><Relationship Id="rId60" Type="http://schemas.openxmlformats.org/officeDocument/2006/relationships/hyperlink" Target="https://s.click.aliexpress.com/e/_DBH7n7B" TargetMode="External"/><Relationship Id="rId65" Type="http://schemas.openxmlformats.org/officeDocument/2006/relationships/hyperlink" Target="https://s.click.aliexpress.com/e/_DktMOj3" TargetMode="External"/><Relationship Id="rId73" Type="http://schemas.openxmlformats.org/officeDocument/2006/relationships/hyperlink" Target="https://s.click.aliexpress.com/e/_DDo5T8h" TargetMode="External"/><Relationship Id="rId78" Type="http://schemas.openxmlformats.org/officeDocument/2006/relationships/hyperlink" Target="https://mauser.pt/catalog/product_info.php?cPath=1874_640_156&amp;products_id=011-0060" TargetMode="External"/><Relationship Id="rId81" Type="http://schemas.openxmlformats.org/officeDocument/2006/relationships/hyperlink" Target="https://s.click.aliexpress.com/e/_DDIRZSz" TargetMode="External"/><Relationship Id="rId8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4426-7E03-44CF-A45B-EE7CD738091B}">
  <dimension ref="A1:Q208"/>
  <sheetViews>
    <sheetView tabSelected="1" topLeftCell="A134" zoomScale="85" zoomScaleNormal="85" workbookViewId="0">
      <selection activeCell="D134" sqref="D134"/>
    </sheetView>
  </sheetViews>
  <sheetFormatPr defaultRowHeight="15" x14ac:dyDescent="0.25"/>
  <cols>
    <col min="1" max="1" width="6.85546875" customWidth="1"/>
    <col min="2" max="2" width="20.42578125" style="10" customWidth="1"/>
    <col min="3" max="3" width="57.140625" customWidth="1"/>
    <col min="4" max="4" width="7.42578125" customWidth="1"/>
    <col min="5" max="5" width="8" customWidth="1"/>
    <col min="6" max="6" width="26.42578125" style="10" customWidth="1"/>
    <col min="7" max="7" width="24.5703125" bestFit="1" customWidth="1"/>
    <col min="8" max="8" width="24.7109375" bestFit="1" customWidth="1"/>
    <col min="9" max="9" width="41.5703125" style="10" customWidth="1"/>
    <col min="10" max="11" width="12.28515625" style="18" customWidth="1"/>
    <col min="12" max="12" width="14.7109375" style="1" customWidth="1"/>
    <col min="13" max="13" width="12.28515625" style="6" customWidth="1"/>
    <col min="14" max="14" width="19.42578125" customWidth="1"/>
    <col min="16" max="16" width="2.140625" customWidth="1"/>
    <col min="17" max="17" width="9.42578125" style="1" bestFit="1" customWidth="1"/>
  </cols>
  <sheetData>
    <row r="1" spans="1:15" ht="33" x14ac:dyDescent="0.25">
      <c r="A1" s="2" t="s">
        <v>0</v>
      </c>
      <c r="B1" s="3" t="s">
        <v>1</v>
      </c>
      <c r="C1" s="2" t="s">
        <v>2</v>
      </c>
      <c r="D1" s="2" t="s">
        <v>499</v>
      </c>
      <c r="E1" s="2" t="s">
        <v>3</v>
      </c>
      <c r="F1" s="3" t="s">
        <v>4</v>
      </c>
      <c r="G1" s="2" t="s">
        <v>5</v>
      </c>
      <c r="H1" s="2" t="s">
        <v>6</v>
      </c>
      <c r="I1" s="3" t="s">
        <v>360</v>
      </c>
      <c r="J1" s="14" t="s">
        <v>442</v>
      </c>
      <c r="K1" s="14" t="s">
        <v>441</v>
      </c>
      <c r="L1" s="4" t="s">
        <v>443</v>
      </c>
      <c r="M1" s="4" t="s">
        <v>444</v>
      </c>
      <c r="N1" s="2" t="s">
        <v>7</v>
      </c>
      <c r="O1" s="2" t="s">
        <v>8</v>
      </c>
    </row>
    <row r="2" spans="1:15" ht="16.5" x14ac:dyDescent="0.25">
      <c r="A2" s="2">
        <v>1</v>
      </c>
      <c r="B2" s="3" t="s">
        <v>9</v>
      </c>
      <c r="C2" s="3" t="s">
        <v>10</v>
      </c>
      <c r="D2" s="3"/>
      <c r="E2" s="2" t="s">
        <v>11</v>
      </c>
      <c r="F2" s="3" t="s">
        <v>12</v>
      </c>
      <c r="G2" s="3" t="s">
        <v>13</v>
      </c>
      <c r="H2" s="3" t="s">
        <v>14</v>
      </c>
      <c r="I2" s="3"/>
      <c r="J2" s="14">
        <f>Tabela1[[#This Row],[Preço + IVA]]/1.23</f>
        <v>0</v>
      </c>
      <c r="K2" s="14">
        <f>Tabela1[[#This Row],[Preço + IVA]]*0.23</f>
        <v>0</v>
      </c>
      <c r="L2" s="4">
        <f>Q2/Tabela1[[#This Row],[QTY.]]</f>
        <v>0</v>
      </c>
      <c r="M2" s="4">
        <f>Tabela1[[#This Row],[Preço + IVA]]*Tabela1[[#This Row],[QTY.]]</f>
        <v>0</v>
      </c>
      <c r="N2" s="2" t="s">
        <v>15</v>
      </c>
      <c r="O2" s="2" t="s">
        <v>16</v>
      </c>
    </row>
    <row r="3" spans="1:15" ht="16.5" x14ac:dyDescent="0.25">
      <c r="A3" s="2">
        <v>4</v>
      </c>
      <c r="B3" s="3" t="s">
        <v>17</v>
      </c>
      <c r="C3" s="3" t="s">
        <v>18</v>
      </c>
      <c r="D3" s="3"/>
      <c r="E3" s="2" t="s">
        <v>11</v>
      </c>
      <c r="F3" s="3" t="s">
        <v>12</v>
      </c>
      <c r="G3" s="3" t="s">
        <v>13</v>
      </c>
      <c r="H3" s="3" t="s">
        <v>14</v>
      </c>
      <c r="I3" s="3"/>
      <c r="J3" s="14">
        <f>Tabela1[[#This Row],[Preço + IVA]]/1.23</f>
        <v>0</v>
      </c>
      <c r="K3" s="14">
        <f>Tabela1[[#This Row],[Preço + IVA]]*0.23</f>
        <v>0</v>
      </c>
      <c r="L3" s="4">
        <f>Q3/Tabela1[[#This Row],[QTY.]]</f>
        <v>0</v>
      </c>
      <c r="M3" s="4">
        <f>Tabela1[[#This Row],[Preço + IVA]]*Tabela1[[#This Row],[QTY.]]</f>
        <v>0</v>
      </c>
      <c r="N3" s="2" t="s">
        <v>15</v>
      </c>
      <c r="O3" s="2" t="s">
        <v>16</v>
      </c>
    </row>
    <row r="4" spans="1:15" ht="16.5" x14ac:dyDescent="0.25">
      <c r="A4" s="2">
        <v>4</v>
      </c>
      <c r="B4" s="3" t="s">
        <v>19</v>
      </c>
      <c r="C4" s="3" t="s">
        <v>20</v>
      </c>
      <c r="D4" s="3"/>
      <c r="E4" s="2" t="s">
        <v>11</v>
      </c>
      <c r="F4" s="3" t="s">
        <v>12</v>
      </c>
      <c r="G4" s="3" t="s">
        <v>13</v>
      </c>
      <c r="H4" s="3" t="s">
        <v>14</v>
      </c>
      <c r="I4" s="3"/>
      <c r="J4" s="14">
        <f>Tabela1[[#This Row],[Preço + IVA]]/1.23</f>
        <v>0</v>
      </c>
      <c r="K4" s="14">
        <f>Tabela1[[#This Row],[Preço + IVA]]*0.23</f>
        <v>0</v>
      </c>
      <c r="L4" s="4">
        <f>Q4/Tabela1[[#This Row],[QTY.]]</f>
        <v>0</v>
      </c>
      <c r="M4" s="4">
        <f>Tabela1[[#This Row],[Preço + IVA]]*Tabela1[[#This Row],[QTY.]]</f>
        <v>0</v>
      </c>
      <c r="N4" s="2" t="s">
        <v>15</v>
      </c>
      <c r="O4" s="2" t="s">
        <v>16</v>
      </c>
    </row>
    <row r="5" spans="1:15" ht="16.5" x14ac:dyDescent="0.25">
      <c r="A5" s="2">
        <v>14</v>
      </c>
      <c r="B5" s="3" t="s">
        <v>21</v>
      </c>
      <c r="C5" s="3" t="s">
        <v>22</v>
      </c>
      <c r="D5" s="3"/>
      <c r="E5" s="2" t="s">
        <v>11</v>
      </c>
      <c r="F5" s="3" t="s">
        <v>12</v>
      </c>
      <c r="G5" s="3" t="s">
        <v>13</v>
      </c>
      <c r="H5" s="3" t="s">
        <v>14</v>
      </c>
      <c r="I5" s="3"/>
      <c r="J5" s="14">
        <f>Tabela1[[#This Row],[Preço + IVA]]/1.23</f>
        <v>0</v>
      </c>
      <c r="K5" s="14">
        <f>Tabela1[[#This Row],[Preço + IVA]]*0.23</f>
        <v>0</v>
      </c>
      <c r="L5" s="4">
        <f>Q5/Tabela1[[#This Row],[QTY.]]</f>
        <v>0</v>
      </c>
      <c r="M5" s="4">
        <f>Tabela1[[#This Row],[Preço + IVA]]*Tabela1[[#This Row],[QTY.]]</f>
        <v>0</v>
      </c>
      <c r="N5" s="2" t="s">
        <v>15</v>
      </c>
      <c r="O5" s="2" t="s">
        <v>16</v>
      </c>
    </row>
    <row r="6" spans="1:15" ht="16.5" x14ac:dyDescent="0.25">
      <c r="A6" s="2">
        <v>1</v>
      </c>
      <c r="B6" s="3" t="s">
        <v>23</v>
      </c>
      <c r="C6" s="3" t="s">
        <v>24</v>
      </c>
      <c r="D6" s="3"/>
      <c r="E6" s="2" t="s">
        <v>11</v>
      </c>
      <c r="F6" s="3" t="s">
        <v>12</v>
      </c>
      <c r="G6" s="3" t="s">
        <v>13</v>
      </c>
      <c r="H6" s="3" t="s">
        <v>14</v>
      </c>
      <c r="I6" s="3"/>
      <c r="J6" s="14">
        <f>Tabela1[[#This Row],[Preço + IVA]]/1.23</f>
        <v>0</v>
      </c>
      <c r="K6" s="14">
        <f>Tabela1[[#This Row],[Preço + IVA]]*0.23</f>
        <v>0</v>
      </c>
      <c r="L6" s="4">
        <f>Q6/Tabela1[[#This Row],[QTY.]]</f>
        <v>0</v>
      </c>
      <c r="M6" s="4">
        <f>Tabela1[[#This Row],[Preço + IVA]]*Tabela1[[#This Row],[QTY.]]</f>
        <v>0</v>
      </c>
      <c r="N6" s="2" t="s">
        <v>15</v>
      </c>
      <c r="O6" s="2" t="s">
        <v>16</v>
      </c>
    </row>
    <row r="7" spans="1:15" ht="16.5" x14ac:dyDescent="0.25">
      <c r="A7" s="2">
        <v>1</v>
      </c>
      <c r="B7" s="3" t="s">
        <v>25</v>
      </c>
      <c r="C7" s="3" t="s">
        <v>26</v>
      </c>
      <c r="D7" s="3"/>
      <c r="E7" s="2" t="s">
        <v>11</v>
      </c>
      <c r="F7" s="3" t="s">
        <v>12</v>
      </c>
      <c r="G7" s="3" t="s">
        <v>27</v>
      </c>
      <c r="H7" s="3" t="s">
        <v>28</v>
      </c>
      <c r="I7" s="3"/>
      <c r="J7" s="14">
        <f>Tabela1[[#This Row],[Preço + IVA]]/1.23</f>
        <v>0</v>
      </c>
      <c r="K7" s="14">
        <f>Tabela1[[#This Row],[Preço + IVA]]*0.23</f>
        <v>0</v>
      </c>
      <c r="L7" s="4">
        <f>Q7/Tabela1[[#This Row],[QTY.]]</f>
        <v>0</v>
      </c>
      <c r="M7" s="4">
        <f>Tabela1[[#This Row],[Preço + IVA]]*Tabela1[[#This Row],[QTY.]]</f>
        <v>0</v>
      </c>
      <c r="N7" s="2" t="s">
        <v>15</v>
      </c>
      <c r="O7" s="2" t="s">
        <v>16</v>
      </c>
    </row>
    <row r="8" spans="1:15" ht="16.5" x14ac:dyDescent="0.25">
      <c r="A8" s="2">
        <v>1</v>
      </c>
      <c r="B8" s="3" t="s">
        <v>29</v>
      </c>
      <c r="C8" s="3" t="s">
        <v>30</v>
      </c>
      <c r="D8" s="3"/>
      <c r="E8" s="2" t="s">
        <v>11</v>
      </c>
      <c r="F8" s="3" t="s">
        <v>12</v>
      </c>
      <c r="G8" s="3" t="s">
        <v>27</v>
      </c>
      <c r="H8" s="3" t="s">
        <v>28</v>
      </c>
      <c r="I8" s="3"/>
      <c r="J8" s="14">
        <f>Tabela1[[#This Row],[Preço + IVA]]/1.23</f>
        <v>0</v>
      </c>
      <c r="K8" s="14">
        <f>Tabela1[[#This Row],[Preço + IVA]]*0.23</f>
        <v>0</v>
      </c>
      <c r="L8" s="4">
        <f>Q8/Tabela1[[#This Row],[QTY.]]</f>
        <v>0</v>
      </c>
      <c r="M8" s="4">
        <f>Tabela1[[#This Row],[Preço + IVA]]*Tabela1[[#This Row],[QTY.]]</f>
        <v>0</v>
      </c>
      <c r="N8" s="2" t="s">
        <v>15</v>
      </c>
      <c r="O8" s="2" t="s">
        <v>16</v>
      </c>
    </row>
    <row r="9" spans="1:15" ht="16.5" x14ac:dyDescent="0.25">
      <c r="A9" s="2">
        <v>1</v>
      </c>
      <c r="B9" s="3" t="s">
        <v>31</v>
      </c>
      <c r="C9" s="3" t="s">
        <v>32</v>
      </c>
      <c r="D9" s="3"/>
      <c r="E9" s="2" t="s">
        <v>11</v>
      </c>
      <c r="F9" s="3" t="s">
        <v>12</v>
      </c>
      <c r="G9" s="3" t="s">
        <v>27</v>
      </c>
      <c r="H9" s="3" t="s">
        <v>28</v>
      </c>
      <c r="I9" s="3"/>
      <c r="J9" s="14">
        <f>Tabela1[[#This Row],[Preço + IVA]]/1.23</f>
        <v>0</v>
      </c>
      <c r="K9" s="14">
        <f>Tabela1[[#This Row],[Preço + IVA]]*0.23</f>
        <v>0</v>
      </c>
      <c r="L9" s="4">
        <f>Q9/Tabela1[[#This Row],[QTY.]]</f>
        <v>0</v>
      </c>
      <c r="M9" s="4">
        <f>Tabela1[[#This Row],[Preço + IVA]]*Tabela1[[#This Row],[QTY.]]</f>
        <v>0</v>
      </c>
      <c r="N9" s="2" t="s">
        <v>15</v>
      </c>
      <c r="O9" s="2" t="s">
        <v>16</v>
      </c>
    </row>
    <row r="10" spans="1:15" ht="16.5" x14ac:dyDescent="0.25">
      <c r="A10" s="2">
        <v>1</v>
      </c>
      <c r="B10" s="3" t="s">
        <v>33</v>
      </c>
      <c r="C10" s="3" t="s">
        <v>34</v>
      </c>
      <c r="D10" s="3"/>
      <c r="E10" s="2" t="s">
        <v>11</v>
      </c>
      <c r="F10" s="3" t="s">
        <v>12</v>
      </c>
      <c r="G10" s="3" t="s">
        <v>27</v>
      </c>
      <c r="H10" s="3" t="s">
        <v>28</v>
      </c>
      <c r="I10" s="3"/>
      <c r="J10" s="14">
        <f>Tabela1[[#This Row],[Preço + IVA]]/1.23</f>
        <v>0</v>
      </c>
      <c r="K10" s="14">
        <f>Tabela1[[#This Row],[Preço + IVA]]*0.23</f>
        <v>0</v>
      </c>
      <c r="L10" s="4">
        <f>Q10/Tabela1[[#This Row],[QTY.]]</f>
        <v>0</v>
      </c>
      <c r="M10" s="4">
        <f>Tabela1[[#This Row],[Preço + IVA]]*Tabela1[[#This Row],[QTY.]]</f>
        <v>0</v>
      </c>
      <c r="N10" s="2" t="s">
        <v>15</v>
      </c>
      <c r="O10" s="2" t="s">
        <v>16</v>
      </c>
    </row>
    <row r="11" spans="1:15" ht="16.5" x14ac:dyDescent="0.25">
      <c r="A11" s="2">
        <v>1</v>
      </c>
      <c r="B11" s="3" t="s">
        <v>35</v>
      </c>
      <c r="C11" s="3" t="s">
        <v>36</v>
      </c>
      <c r="D11" s="3"/>
      <c r="E11" s="2" t="s">
        <v>11</v>
      </c>
      <c r="F11" s="3" t="s">
        <v>12</v>
      </c>
      <c r="G11" s="3" t="s">
        <v>13</v>
      </c>
      <c r="H11" s="3" t="s">
        <v>14</v>
      </c>
      <c r="I11" s="3"/>
      <c r="J11" s="14">
        <f>Tabela1[[#This Row],[Preço + IVA]]/1.23</f>
        <v>0</v>
      </c>
      <c r="K11" s="14">
        <f>Tabela1[[#This Row],[Preço + IVA]]*0.23</f>
        <v>0</v>
      </c>
      <c r="L11" s="4">
        <f>Q11/Tabela1[[#This Row],[QTY.]]</f>
        <v>0</v>
      </c>
      <c r="M11" s="4">
        <f>Tabela1[[#This Row],[Preço + IVA]]*Tabela1[[#This Row],[QTY.]]</f>
        <v>0</v>
      </c>
      <c r="N11" s="2" t="s">
        <v>15</v>
      </c>
      <c r="O11" s="2" t="s">
        <v>16</v>
      </c>
    </row>
    <row r="12" spans="1:15" ht="16.5" x14ac:dyDescent="0.25">
      <c r="A12" s="2">
        <v>1</v>
      </c>
      <c r="B12" s="3" t="s">
        <v>37</v>
      </c>
      <c r="C12" s="3" t="s">
        <v>38</v>
      </c>
      <c r="D12" s="3"/>
      <c r="E12" s="2" t="s">
        <v>11</v>
      </c>
      <c r="F12" s="3" t="s">
        <v>12</v>
      </c>
      <c r="G12" s="3" t="s">
        <v>13</v>
      </c>
      <c r="H12" s="3" t="s">
        <v>14</v>
      </c>
      <c r="I12" s="3"/>
      <c r="J12" s="14">
        <f>Tabela1[[#This Row],[Preço + IVA]]/1.23</f>
        <v>0</v>
      </c>
      <c r="K12" s="14">
        <f>Tabela1[[#This Row],[Preço + IVA]]*0.23</f>
        <v>0</v>
      </c>
      <c r="L12" s="4">
        <f>Q12/Tabela1[[#This Row],[QTY.]]</f>
        <v>0</v>
      </c>
      <c r="M12" s="4">
        <f>Tabela1[[#This Row],[Preço + IVA]]*Tabela1[[#This Row],[QTY.]]</f>
        <v>0</v>
      </c>
      <c r="N12" s="2" t="s">
        <v>15</v>
      </c>
      <c r="O12" s="2" t="s">
        <v>16</v>
      </c>
    </row>
    <row r="13" spans="1:15" ht="16.5" x14ac:dyDescent="0.25">
      <c r="A13" s="2">
        <v>1</v>
      </c>
      <c r="B13" s="3" t="s">
        <v>39</v>
      </c>
      <c r="C13" s="3" t="s">
        <v>40</v>
      </c>
      <c r="D13" s="3"/>
      <c r="E13" s="2" t="s">
        <v>11</v>
      </c>
      <c r="F13" s="3" t="s">
        <v>12</v>
      </c>
      <c r="G13" s="3" t="s">
        <v>13</v>
      </c>
      <c r="H13" s="3" t="s">
        <v>14</v>
      </c>
      <c r="I13" s="3"/>
      <c r="J13" s="14">
        <f>Tabela1[[#This Row],[Preço + IVA]]/1.23</f>
        <v>0</v>
      </c>
      <c r="K13" s="14">
        <f>Tabela1[[#This Row],[Preço + IVA]]*0.23</f>
        <v>0</v>
      </c>
      <c r="L13" s="4">
        <f>Q13/Tabela1[[#This Row],[QTY.]]</f>
        <v>0</v>
      </c>
      <c r="M13" s="4">
        <f>Tabela1[[#This Row],[Preço + IVA]]*Tabela1[[#This Row],[QTY.]]</f>
        <v>0</v>
      </c>
      <c r="N13" s="2" t="s">
        <v>15</v>
      </c>
      <c r="O13" s="2" t="s">
        <v>16</v>
      </c>
    </row>
    <row r="14" spans="1:15" ht="16.5" x14ac:dyDescent="0.25">
      <c r="A14" s="2">
        <v>1</v>
      </c>
      <c r="B14" s="3" t="s">
        <v>41</v>
      </c>
      <c r="C14" s="3" t="s">
        <v>42</v>
      </c>
      <c r="D14" s="3"/>
      <c r="E14" s="2" t="s">
        <v>11</v>
      </c>
      <c r="F14" s="3" t="s">
        <v>12</v>
      </c>
      <c r="G14" s="3" t="s">
        <v>13</v>
      </c>
      <c r="H14" s="3" t="s">
        <v>43</v>
      </c>
      <c r="I14" s="3"/>
      <c r="J14" s="14">
        <f>Tabela1[[#This Row],[Preço + IVA]]/1.23</f>
        <v>0</v>
      </c>
      <c r="K14" s="14">
        <f>Tabela1[[#This Row],[Preço + IVA]]*0.23</f>
        <v>0</v>
      </c>
      <c r="L14" s="4">
        <f>Q14/Tabela1[[#This Row],[QTY.]]</f>
        <v>0</v>
      </c>
      <c r="M14" s="4">
        <f>Tabela1[[#This Row],[Preço + IVA]]*Tabela1[[#This Row],[QTY.]]</f>
        <v>0</v>
      </c>
      <c r="N14" s="2" t="s">
        <v>15</v>
      </c>
      <c r="O14" s="2" t="s">
        <v>16</v>
      </c>
    </row>
    <row r="15" spans="1:15" ht="16.5" x14ac:dyDescent="0.25">
      <c r="A15" s="2">
        <v>1</v>
      </c>
      <c r="B15" s="3" t="s">
        <v>44</v>
      </c>
      <c r="C15" s="3" t="s">
        <v>45</v>
      </c>
      <c r="D15" s="3"/>
      <c r="E15" s="2" t="s">
        <v>11</v>
      </c>
      <c r="F15" s="3" t="s">
        <v>12</v>
      </c>
      <c r="G15" s="3" t="s">
        <v>13</v>
      </c>
      <c r="H15" s="3" t="s">
        <v>14</v>
      </c>
      <c r="I15" s="3"/>
      <c r="J15" s="14">
        <f>Tabela1[[#This Row],[Preço + IVA]]/1.23</f>
        <v>0</v>
      </c>
      <c r="K15" s="14">
        <f>Tabela1[[#This Row],[Preço + IVA]]*0.23</f>
        <v>0</v>
      </c>
      <c r="L15" s="4">
        <f>Q15/Tabela1[[#This Row],[QTY.]]</f>
        <v>0</v>
      </c>
      <c r="M15" s="4">
        <f>Tabela1[[#This Row],[Preço + IVA]]*Tabela1[[#This Row],[QTY.]]</f>
        <v>0</v>
      </c>
      <c r="N15" s="2" t="s">
        <v>15</v>
      </c>
      <c r="O15" s="2" t="s">
        <v>16</v>
      </c>
    </row>
    <row r="16" spans="1:15" ht="16.5" x14ac:dyDescent="0.25">
      <c r="A16" s="2">
        <v>1</v>
      </c>
      <c r="B16" s="3" t="s">
        <v>46</v>
      </c>
      <c r="C16" s="3" t="s">
        <v>47</v>
      </c>
      <c r="D16" s="3"/>
      <c r="E16" s="2" t="s">
        <v>11</v>
      </c>
      <c r="F16" s="3" t="s">
        <v>12</v>
      </c>
      <c r="G16" s="3" t="s">
        <v>13</v>
      </c>
      <c r="H16" s="3" t="s">
        <v>43</v>
      </c>
      <c r="I16" s="3"/>
      <c r="J16" s="14">
        <f>Tabela1[[#This Row],[Preço + IVA]]/1.23</f>
        <v>0</v>
      </c>
      <c r="K16" s="14">
        <f>Tabela1[[#This Row],[Preço + IVA]]*0.23</f>
        <v>0</v>
      </c>
      <c r="L16" s="4">
        <f>Q16/Tabela1[[#This Row],[QTY.]]</f>
        <v>0</v>
      </c>
      <c r="M16" s="4">
        <f>Tabela1[[#This Row],[Preço + IVA]]*Tabela1[[#This Row],[QTY.]]</f>
        <v>0</v>
      </c>
      <c r="N16" s="2" t="s">
        <v>15</v>
      </c>
      <c r="O16" s="2" t="s">
        <v>16</v>
      </c>
    </row>
    <row r="17" spans="1:15" ht="16.5" x14ac:dyDescent="0.25">
      <c r="A17" s="2">
        <v>1</v>
      </c>
      <c r="B17" s="3" t="s">
        <v>48</v>
      </c>
      <c r="C17" s="3" t="s">
        <v>49</v>
      </c>
      <c r="D17" s="3"/>
      <c r="E17" s="2" t="s">
        <v>11</v>
      </c>
      <c r="F17" s="3" t="s">
        <v>12</v>
      </c>
      <c r="G17" s="3" t="s">
        <v>27</v>
      </c>
      <c r="H17" s="3" t="s">
        <v>28</v>
      </c>
      <c r="I17" s="3"/>
      <c r="J17" s="14">
        <f>Tabela1[[#This Row],[Preço + IVA]]/1.23</f>
        <v>0</v>
      </c>
      <c r="K17" s="14">
        <f>Tabela1[[#This Row],[Preço + IVA]]*0.23</f>
        <v>0</v>
      </c>
      <c r="L17" s="4">
        <f>Q17/Tabela1[[#This Row],[QTY.]]</f>
        <v>0</v>
      </c>
      <c r="M17" s="4">
        <f>Tabela1[[#This Row],[Preço + IVA]]*Tabela1[[#This Row],[QTY.]]</f>
        <v>0</v>
      </c>
      <c r="N17" s="2" t="s">
        <v>15</v>
      </c>
      <c r="O17" s="2" t="s">
        <v>16</v>
      </c>
    </row>
    <row r="18" spans="1:15" ht="16.5" x14ac:dyDescent="0.25">
      <c r="A18" s="2">
        <v>1</v>
      </c>
      <c r="B18" s="3" t="s">
        <v>50</v>
      </c>
      <c r="C18" s="3" t="s">
        <v>51</v>
      </c>
      <c r="D18" s="3"/>
      <c r="E18" s="2" t="s">
        <v>11</v>
      </c>
      <c r="F18" s="3" t="s">
        <v>12</v>
      </c>
      <c r="G18" s="3" t="s">
        <v>27</v>
      </c>
      <c r="H18" s="3" t="s">
        <v>28</v>
      </c>
      <c r="I18" s="3"/>
      <c r="J18" s="14">
        <f>Tabela1[[#This Row],[Preço + IVA]]/1.23</f>
        <v>0</v>
      </c>
      <c r="K18" s="14">
        <f>Tabela1[[#This Row],[Preço + IVA]]*0.23</f>
        <v>0</v>
      </c>
      <c r="L18" s="4">
        <f>Q18/Tabela1[[#This Row],[QTY.]]</f>
        <v>0</v>
      </c>
      <c r="M18" s="4">
        <f>Tabela1[[#This Row],[Preço + IVA]]*Tabela1[[#This Row],[QTY.]]</f>
        <v>0</v>
      </c>
      <c r="N18" s="2" t="s">
        <v>15</v>
      </c>
      <c r="O18" s="2" t="s">
        <v>16</v>
      </c>
    </row>
    <row r="19" spans="1:15" ht="16.5" x14ac:dyDescent="0.25">
      <c r="A19" s="2">
        <v>1</v>
      </c>
      <c r="B19" s="3" t="s">
        <v>52</v>
      </c>
      <c r="C19" s="3" t="s">
        <v>53</v>
      </c>
      <c r="D19" s="3"/>
      <c r="E19" s="2" t="s">
        <v>11</v>
      </c>
      <c r="F19" s="3" t="s">
        <v>12</v>
      </c>
      <c r="G19" s="3" t="s">
        <v>27</v>
      </c>
      <c r="H19" s="3" t="s">
        <v>28</v>
      </c>
      <c r="I19" s="3"/>
      <c r="J19" s="14">
        <f>Tabela1[[#This Row],[Preço + IVA]]/1.23</f>
        <v>0</v>
      </c>
      <c r="K19" s="14">
        <f>Tabela1[[#This Row],[Preço + IVA]]*0.23</f>
        <v>0</v>
      </c>
      <c r="L19" s="4">
        <f>Q19/Tabela1[[#This Row],[QTY.]]</f>
        <v>0</v>
      </c>
      <c r="M19" s="4">
        <f>Tabela1[[#This Row],[Preço + IVA]]*Tabela1[[#This Row],[QTY.]]</f>
        <v>0</v>
      </c>
      <c r="N19" s="2" t="s">
        <v>15</v>
      </c>
      <c r="O19" s="2" t="s">
        <v>16</v>
      </c>
    </row>
    <row r="20" spans="1:15" ht="16.5" x14ac:dyDescent="0.25">
      <c r="A20" s="2">
        <v>1</v>
      </c>
      <c r="B20" s="3" t="s">
        <v>54</v>
      </c>
      <c r="C20" s="3" t="s">
        <v>55</v>
      </c>
      <c r="D20" s="3"/>
      <c r="E20" s="2" t="s">
        <v>11</v>
      </c>
      <c r="F20" s="3" t="s">
        <v>12</v>
      </c>
      <c r="G20" s="3" t="s">
        <v>13</v>
      </c>
      <c r="H20" s="3" t="s">
        <v>14</v>
      </c>
      <c r="I20" s="3"/>
      <c r="J20" s="14">
        <f>Tabela1[[#This Row],[Preço + IVA]]/1.23</f>
        <v>0</v>
      </c>
      <c r="K20" s="14">
        <f>Tabela1[[#This Row],[Preço + IVA]]*0.23</f>
        <v>0</v>
      </c>
      <c r="L20" s="4">
        <f>Q20/Tabela1[[#This Row],[QTY.]]</f>
        <v>0</v>
      </c>
      <c r="M20" s="4">
        <f>Tabela1[[#This Row],[Preço + IVA]]*Tabela1[[#This Row],[QTY.]]</f>
        <v>0</v>
      </c>
      <c r="N20" s="2" t="s">
        <v>15</v>
      </c>
      <c r="O20" s="2" t="s">
        <v>16</v>
      </c>
    </row>
    <row r="21" spans="1:15" ht="16.5" x14ac:dyDescent="0.25">
      <c r="A21" s="2">
        <v>1</v>
      </c>
      <c r="B21" s="3" t="s">
        <v>302</v>
      </c>
      <c r="C21" s="3" t="s">
        <v>57</v>
      </c>
      <c r="D21" s="3"/>
      <c r="E21" s="2" t="s">
        <v>11</v>
      </c>
      <c r="F21" s="3" t="s">
        <v>12</v>
      </c>
      <c r="G21" s="3" t="s">
        <v>27</v>
      </c>
      <c r="H21" s="3" t="s">
        <v>28</v>
      </c>
      <c r="I21" s="3"/>
      <c r="J21" s="14">
        <f>Tabela1[[#This Row],[Preço + IVA]]/1.23</f>
        <v>0</v>
      </c>
      <c r="K21" s="14">
        <f>Tabela1[[#This Row],[Preço + IVA]]*0.23</f>
        <v>0</v>
      </c>
      <c r="L21" s="4">
        <f>Q21/Tabela1[[#This Row],[QTY.]]</f>
        <v>0</v>
      </c>
      <c r="M21" s="4">
        <f>Tabela1[[#This Row],[Preço + IVA]]*Tabela1[[#This Row],[QTY.]]</f>
        <v>0</v>
      </c>
      <c r="N21" s="2" t="s">
        <v>15</v>
      </c>
      <c r="O21" s="2" t="s">
        <v>16</v>
      </c>
    </row>
    <row r="22" spans="1:15" ht="16.5" x14ac:dyDescent="0.25">
      <c r="A22" s="2">
        <v>1</v>
      </c>
      <c r="B22" s="3" t="s">
        <v>58</v>
      </c>
      <c r="C22" s="3" t="s">
        <v>59</v>
      </c>
      <c r="D22" s="3"/>
      <c r="E22" s="2" t="s">
        <v>11</v>
      </c>
      <c r="F22" s="3" t="s">
        <v>12</v>
      </c>
      <c r="G22" s="3" t="s">
        <v>13</v>
      </c>
      <c r="H22" s="3" t="s">
        <v>14</v>
      </c>
      <c r="I22" s="3"/>
      <c r="J22" s="14">
        <f>Tabela1[[#This Row],[Preço + IVA]]/1.23</f>
        <v>0</v>
      </c>
      <c r="K22" s="14">
        <f>Tabela1[[#This Row],[Preço + IVA]]*0.23</f>
        <v>0</v>
      </c>
      <c r="L22" s="4">
        <f>Q22/Tabela1[[#This Row],[QTY.]]</f>
        <v>0</v>
      </c>
      <c r="M22" s="4">
        <f>Tabela1[[#This Row],[Preço + IVA]]*Tabela1[[#This Row],[QTY.]]</f>
        <v>0</v>
      </c>
      <c r="N22" s="2" t="s">
        <v>15</v>
      </c>
      <c r="O22" s="2" t="s">
        <v>16</v>
      </c>
    </row>
    <row r="23" spans="1:15" ht="16.5" x14ac:dyDescent="0.25">
      <c r="A23" s="2">
        <v>1</v>
      </c>
      <c r="B23" s="3" t="s">
        <v>60</v>
      </c>
      <c r="C23" s="3" t="s">
        <v>61</v>
      </c>
      <c r="D23" s="3"/>
      <c r="E23" s="2" t="s">
        <v>11</v>
      </c>
      <c r="F23" s="3" t="s">
        <v>12</v>
      </c>
      <c r="G23" s="3" t="s">
        <v>13</v>
      </c>
      <c r="H23" s="3" t="s">
        <v>14</v>
      </c>
      <c r="I23" s="3"/>
      <c r="J23" s="14">
        <f>Tabela1[[#This Row],[Preço + IVA]]/1.23</f>
        <v>0</v>
      </c>
      <c r="K23" s="14">
        <f>Tabela1[[#This Row],[Preço + IVA]]*0.23</f>
        <v>0</v>
      </c>
      <c r="L23" s="4">
        <f>Q23/Tabela1[[#This Row],[QTY.]]</f>
        <v>0</v>
      </c>
      <c r="M23" s="4">
        <f>Tabela1[[#This Row],[Preço + IVA]]*Tabela1[[#This Row],[QTY.]]</f>
        <v>0</v>
      </c>
      <c r="N23" s="2" t="s">
        <v>15</v>
      </c>
      <c r="O23" s="2" t="s">
        <v>16</v>
      </c>
    </row>
    <row r="24" spans="1:15" ht="16.5" x14ac:dyDescent="0.25">
      <c r="A24" s="2">
        <v>1</v>
      </c>
      <c r="B24" s="3" t="s">
        <v>62</v>
      </c>
      <c r="C24" s="3" t="s">
        <v>63</v>
      </c>
      <c r="D24" s="3"/>
      <c r="E24" s="2" t="s">
        <v>11</v>
      </c>
      <c r="F24" s="3" t="s">
        <v>12</v>
      </c>
      <c r="G24" s="3" t="s">
        <v>13</v>
      </c>
      <c r="H24" s="3" t="s">
        <v>14</v>
      </c>
      <c r="I24" s="3"/>
      <c r="J24" s="14">
        <f>Tabela1[[#This Row],[Preço + IVA]]/1.23</f>
        <v>0</v>
      </c>
      <c r="K24" s="14">
        <f>Tabela1[[#This Row],[Preço + IVA]]*0.23</f>
        <v>0</v>
      </c>
      <c r="L24" s="4">
        <f>Q24/Tabela1[[#This Row],[QTY.]]</f>
        <v>0</v>
      </c>
      <c r="M24" s="4">
        <f>Tabela1[[#This Row],[Preço + IVA]]*Tabela1[[#This Row],[QTY.]]</f>
        <v>0</v>
      </c>
      <c r="N24" s="2" t="s">
        <v>15</v>
      </c>
      <c r="O24" s="2" t="s">
        <v>16</v>
      </c>
    </row>
    <row r="25" spans="1:15" ht="16.5" x14ac:dyDescent="0.25">
      <c r="A25" s="2">
        <v>1</v>
      </c>
      <c r="B25" s="3" t="s">
        <v>64</v>
      </c>
      <c r="C25" s="3" t="s">
        <v>65</v>
      </c>
      <c r="D25" s="3"/>
      <c r="E25" s="2" t="s">
        <v>11</v>
      </c>
      <c r="F25" s="3" t="s">
        <v>12</v>
      </c>
      <c r="G25" s="3" t="s">
        <v>13</v>
      </c>
      <c r="H25" s="3" t="s">
        <v>14</v>
      </c>
      <c r="I25" s="3"/>
      <c r="J25" s="14">
        <f>Tabela1[[#This Row],[Preço + IVA]]/1.23</f>
        <v>0</v>
      </c>
      <c r="K25" s="14">
        <f>Tabela1[[#This Row],[Preço + IVA]]*0.23</f>
        <v>0</v>
      </c>
      <c r="L25" s="4">
        <f>Q25/Tabela1[[#This Row],[QTY.]]</f>
        <v>0</v>
      </c>
      <c r="M25" s="4">
        <f>Tabela1[[#This Row],[Preço + IVA]]*Tabela1[[#This Row],[QTY.]]</f>
        <v>0</v>
      </c>
      <c r="N25" s="2" t="s">
        <v>15</v>
      </c>
      <c r="O25" s="2" t="s">
        <v>16</v>
      </c>
    </row>
    <row r="26" spans="1:15" ht="16.5" x14ac:dyDescent="0.25">
      <c r="A26" s="2">
        <v>1</v>
      </c>
      <c r="B26" s="3" t="s">
        <v>66</v>
      </c>
      <c r="C26" s="3" t="s">
        <v>67</v>
      </c>
      <c r="D26" s="3"/>
      <c r="E26" s="2" t="s">
        <v>11</v>
      </c>
      <c r="F26" s="3" t="s">
        <v>12</v>
      </c>
      <c r="G26" s="3" t="s">
        <v>13</v>
      </c>
      <c r="H26" s="3" t="s">
        <v>14</v>
      </c>
      <c r="I26" s="3"/>
      <c r="J26" s="14">
        <f>Tabela1[[#This Row],[Preço + IVA]]/1.23</f>
        <v>0</v>
      </c>
      <c r="K26" s="14">
        <f>Tabela1[[#This Row],[Preço + IVA]]*0.23</f>
        <v>0</v>
      </c>
      <c r="L26" s="4">
        <f>Q26/Tabela1[[#This Row],[QTY.]]</f>
        <v>0</v>
      </c>
      <c r="M26" s="4">
        <f>Tabela1[[#This Row],[Preço + IVA]]*Tabela1[[#This Row],[QTY.]]</f>
        <v>0</v>
      </c>
      <c r="N26" s="2" t="s">
        <v>15</v>
      </c>
      <c r="O26" s="2" t="s">
        <v>16</v>
      </c>
    </row>
    <row r="27" spans="1:15" ht="16.5" x14ac:dyDescent="0.25">
      <c r="A27" s="2">
        <v>1</v>
      </c>
      <c r="B27" s="3" t="s">
        <v>68</v>
      </c>
      <c r="C27" s="3" t="s">
        <v>69</v>
      </c>
      <c r="D27" s="3"/>
      <c r="E27" s="2" t="s">
        <v>11</v>
      </c>
      <c r="F27" s="3" t="s">
        <v>12</v>
      </c>
      <c r="G27" s="3" t="s">
        <v>13</v>
      </c>
      <c r="H27" s="3" t="s">
        <v>14</v>
      </c>
      <c r="I27" s="3"/>
      <c r="J27" s="14">
        <f>Tabela1[[#This Row],[Preço + IVA]]/1.23</f>
        <v>0</v>
      </c>
      <c r="K27" s="14">
        <f>Tabela1[[#This Row],[Preço + IVA]]*0.23</f>
        <v>0</v>
      </c>
      <c r="L27" s="4">
        <f>Q27/Tabela1[[#This Row],[QTY.]]</f>
        <v>0</v>
      </c>
      <c r="M27" s="4">
        <f>Tabela1[[#This Row],[Preço + IVA]]*Tabela1[[#This Row],[QTY.]]</f>
        <v>0</v>
      </c>
      <c r="N27" s="2" t="s">
        <v>15</v>
      </c>
      <c r="O27" s="2" t="s">
        <v>16</v>
      </c>
    </row>
    <row r="28" spans="1:15" ht="16.5" x14ac:dyDescent="0.25">
      <c r="A28" s="2">
        <v>1</v>
      </c>
      <c r="B28" s="3" t="s">
        <v>70</v>
      </c>
      <c r="C28" s="3" t="s">
        <v>71</v>
      </c>
      <c r="D28" s="3"/>
      <c r="E28" s="2" t="s">
        <v>11</v>
      </c>
      <c r="F28" s="3" t="s">
        <v>12</v>
      </c>
      <c r="G28" s="3" t="s">
        <v>13</v>
      </c>
      <c r="H28" s="3" t="s">
        <v>43</v>
      </c>
      <c r="I28" s="3"/>
      <c r="J28" s="14">
        <f>Tabela1[[#This Row],[Preço + IVA]]/1.23</f>
        <v>0</v>
      </c>
      <c r="K28" s="14">
        <f>Tabela1[[#This Row],[Preço + IVA]]*0.23</f>
        <v>0</v>
      </c>
      <c r="L28" s="4">
        <f>Q28/Tabela1[[#This Row],[QTY.]]</f>
        <v>0</v>
      </c>
      <c r="M28" s="4">
        <f>Tabela1[[#This Row],[Preço + IVA]]*Tabela1[[#This Row],[QTY.]]</f>
        <v>0</v>
      </c>
      <c r="N28" s="2" t="s">
        <v>15</v>
      </c>
      <c r="O28" s="2" t="s">
        <v>16</v>
      </c>
    </row>
    <row r="29" spans="1:15" ht="16.5" x14ac:dyDescent="0.25">
      <c r="A29" s="2">
        <v>1</v>
      </c>
      <c r="B29" s="3" t="s">
        <v>72</v>
      </c>
      <c r="C29" s="3" t="s">
        <v>73</v>
      </c>
      <c r="D29" s="3"/>
      <c r="E29" s="2" t="s">
        <v>11</v>
      </c>
      <c r="F29" s="3" t="s">
        <v>12</v>
      </c>
      <c r="G29" s="3" t="s">
        <v>13</v>
      </c>
      <c r="H29" s="3" t="s">
        <v>14</v>
      </c>
      <c r="I29" s="3"/>
      <c r="J29" s="14">
        <f>Tabela1[[#This Row],[Preço + IVA]]/1.23</f>
        <v>0</v>
      </c>
      <c r="K29" s="14">
        <f>Tabela1[[#This Row],[Preço + IVA]]*0.23</f>
        <v>0</v>
      </c>
      <c r="L29" s="4">
        <f>Q29/Tabela1[[#This Row],[QTY.]]</f>
        <v>0</v>
      </c>
      <c r="M29" s="4">
        <f>Tabela1[[#This Row],[Preço + IVA]]*Tabela1[[#This Row],[QTY.]]</f>
        <v>0</v>
      </c>
      <c r="N29" s="2" t="s">
        <v>15</v>
      </c>
      <c r="O29" s="2" t="s">
        <v>16</v>
      </c>
    </row>
    <row r="30" spans="1:15" ht="16.5" x14ac:dyDescent="0.25">
      <c r="A30" s="2">
        <v>1</v>
      </c>
      <c r="B30" s="3" t="s">
        <v>74</v>
      </c>
      <c r="C30" s="3" t="s">
        <v>75</v>
      </c>
      <c r="D30" s="3"/>
      <c r="E30" s="2" t="s">
        <v>11</v>
      </c>
      <c r="F30" s="3" t="s">
        <v>76</v>
      </c>
      <c r="G30" s="3" t="s">
        <v>13</v>
      </c>
      <c r="H30" s="3" t="s">
        <v>14</v>
      </c>
      <c r="I30" s="3"/>
      <c r="J30" s="14">
        <f>Tabela1[[#This Row],[Preço + IVA]]/1.23</f>
        <v>0</v>
      </c>
      <c r="K30" s="14">
        <f>Tabela1[[#This Row],[Preço + IVA]]*0.23</f>
        <v>0</v>
      </c>
      <c r="L30" s="4">
        <f>Q30/Tabela1[[#This Row],[QTY.]]</f>
        <v>0</v>
      </c>
      <c r="M30" s="4">
        <f>Tabela1[[#This Row],[Preço + IVA]]*Tabela1[[#This Row],[QTY.]]</f>
        <v>0</v>
      </c>
      <c r="N30" s="2" t="s">
        <v>15</v>
      </c>
      <c r="O30" s="2" t="s">
        <v>16</v>
      </c>
    </row>
    <row r="31" spans="1:15" ht="16.5" x14ac:dyDescent="0.25">
      <c r="A31" s="2">
        <v>1</v>
      </c>
      <c r="B31" s="3" t="s">
        <v>77</v>
      </c>
      <c r="C31" s="3" t="s">
        <v>78</v>
      </c>
      <c r="D31" s="3"/>
      <c r="E31" s="2" t="s">
        <v>11</v>
      </c>
      <c r="F31" s="3" t="s">
        <v>79</v>
      </c>
      <c r="G31" s="3" t="s">
        <v>13</v>
      </c>
      <c r="H31" s="3" t="s">
        <v>14</v>
      </c>
      <c r="I31" s="3"/>
      <c r="J31" s="14">
        <f>Tabela1[[#This Row],[Preço + IVA]]/1.23</f>
        <v>0</v>
      </c>
      <c r="K31" s="14">
        <f>Tabela1[[#This Row],[Preço + IVA]]*0.23</f>
        <v>0</v>
      </c>
      <c r="L31" s="4">
        <f>Q31/Tabela1[[#This Row],[QTY.]]</f>
        <v>0</v>
      </c>
      <c r="M31" s="4">
        <f>Tabela1[[#This Row],[Preço + IVA]]*Tabela1[[#This Row],[QTY.]]</f>
        <v>0</v>
      </c>
      <c r="N31" s="2" t="s">
        <v>15</v>
      </c>
      <c r="O31" s="2" t="s">
        <v>16</v>
      </c>
    </row>
    <row r="32" spans="1:15" ht="16.5" x14ac:dyDescent="0.25">
      <c r="A32" s="2">
        <v>1</v>
      </c>
      <c r="B32" s="3" t="s">
        <v>80</v>
      </c>
      <c r="C32" s="3" t="s">
        <v>81</v>
      </c>
      <c r="D32" s="3"/>
      <c r="E32" s="2" t="s">
        <v>11</v>
      </c>
      <c r="F32" s="3" t="s">
        <v>12</v>
      </c>
      <c r="G32" s="3" t="s">
        <v>13</v>
      </c>
      <c r="H32" s="3" t="s">
        <v>14</v>
      </c>
      <c r="I32" s="3"/>
      <c r="J32" s="14">
        <f>Tabela1[[#This Row],[Preço + IVA]]/1.23</f>
        <v>0</v>
      </c>
      <c r="K32" s="14">
        <f>Tabela1[[#This Row],[Preço + IVA]]*0.23</f>
        <v>0</v>
      </c>
      <c r="L32" s="4">
        <f>Q32/Tabela1[[#This Row],[QTY.]]</f>
        <v>0</v>
      </c>
      <c r="M32" s="4">
        <f>Tabela1[[#This Row],[Preço + IVA]]*Tabela1[[#This Row],[QTY.]]</f>
        <v>0</v>
      </c>
      <c r="N32" s="2" t="s">
        <v>15</v>
      </c>
      <c r="O32" s="2" t="s">
        <v>16</v>
      </c>
    </row>
    <row r="33" spans="1:15" ht="16.5" x14ac:dyDescent="0.25">
      <c r="A33" s="2">
        <v>1</v>
      </c>
      <c r="B33" s="3" t="s">
        <v>82</v>
      </c>
      <c r="C33" s="3" t="s">
        <v>83</v>
      </c>
      <c r="D33" s="3"/>
      <c r="E33" s="2" t="s">
        <v>11</v>
      </c>
      <c r="F33" s="3" t="s">
        <v>12</v>
      </c>
      <c r="G33" s="3" t="s">
        <v>13</v>
      </c>
      <c r="H33" s="3" t="s">
        <v>14</v>
      </c>
      <c r="I33" s="3"/>
      <c r="J33" s="14">
        <f>Tabela1[[#This Row],[Preço + IVA]]/1.23</f>
        <v>0</v>
      </c>
      <c r="K33" s="14">
        <f>Tabela1[[#This Row],[Preço + IVA]]*0.23</f>
        <v>0</v>
      </c>
      <c r="L33" s="4">
        <f>Q33/Tabela1[[#This Row],[QTY.]]</f>
        <v>0</v>
      </c>
      <c r="M33" s="4">
        <f>Tabela1[[#This Row],[Preço + IVA]]*Tabela1[[#This Row],[QTY.]]</f>
        <v>0</v>
      </c>
      <c r="N33" s="2" t="s">
        <v>15</v>
      </c>
      <c r="O33" s="2" t="s">
        <v>16</v>
      </c>
    </row>
    <row r="34" spans="1:15" ht="16.5" x14ac:dyDescent="0.25">
      <c r="A34" s="2">
        <v>1</v>
      </c>
      <c r="B34" s="3" t="s">
        <v>84</v>
      </c>
      <c r="C34" s="3" t="s">
        <v>85</v>
      </c>
      <c r="D34" s="3"/>
      <c r="E34" s="2" t="s">
        <v>11</v>
      </c>
      <c r="F34" s="3" t="s">
        <v>12</v>
      </c>
      <c r="G34" s="3" t="s">
        <v>13</v>
      </c>
      <c r="H34" s="3" t="s">
        <v>14</v>
      </c>
      <c r="I34" s="3"/>
      <c r="J34" s="14">
        <f>Tabela1[[#This Row],[Preço + IVA]]/1.23</f>
        <v>0</v>
      </c>
      <c r="K34" s="14">
        <f>Tabela1[[#This Row],[Preço + IVA]]*0.23</f>
        <v>0</v>
      </c>
      <c r="L34" s="4">
        <f>Q34/Tabela1[[#This Row],[QTY.]]</f>
        <v>0</v>
      </c>
      <c r="M34" s="4">
        <f>Tabela1[[#This Row],[Preço + IVA]]*Tabela1[[#This Row],[QTY.]]</f>
        <v>0</v>
      </c>
      <c r="N34" s="2" t="s">
        <v>15</v>
      </c>
      <c r="O34" s="2" t="s">
        <v>16</v>
      </c>
    </row>
    <row r="35" spans="1:15" ht="16.5" x14ac:dyDescent="0.25">
      <c r="A35" s="2">
        <v>1</v>
      </c>
      <c r="B35" s="3" t="s">
        <v>86</v>
      </c>
      <c r="C35" s="3" t="s">
        <v>87</v>
      </c>
      <c r="D35" s="3"/>
      <c r="E35" s="2" t="s">
        <v>11</v>
      </c>
      <c r="F35" s="3" t="s">
        <v>12</v>
      </c>
      <c r="G35" s="3" t="s">
        <v>13</v>
      </c>
      <c r="H35" s="3" t="s">
        <v>14</v>
      </c>
      <c r="I35" s="3"/>
      <c r="J35" s="14">
        <f>Tabela1[[#This Row],[Preço + IVA]]/1.23</f>
        <v>0</v>
      </c>
      <c r="K35" s="14">
        <f>Tabela1[[#This Row],[Preço + IVA]]*0.23</f>
        <v>0</v>
      </c>
      <c r="L35" s="4">
        <f>Q35/Tabela1[[#This Row],[QTY.]]</f>
        <v>0</v>
      </c>
      <c r="M35" s="4">
        <f>Tabela1[[#This Row],[Preço + IVA]]*Tabela1[[#This Row],[QTY.]]</f>
        <v>0</v>
      </c>
      <c r="N35" s="2" t="s">
        <v>15</v>
      </c>
      <c r="O35" s="2" t="s">
        <v>16</v>
      </c>
    </row>
    <row r="36" spans="1:15" ht="16.5" x14ac:dyDescent="0.25">
      <c r="A36" s="2">
        <v>1</v>
      </c>
      <c r="B36" s="3" t="s">
        <v>88</v>
      </c>
      <c r="C36" s="3" t="s">
        <v>89</v>
      </c>
      <c r="D36" s="3"/>
      <c r="E36" s="2" t="s">
        <v>11</v>
      </c>
      <c r="F36" s="3" t="s">
        <v>90</v>
      </c>
      <c r="G36" s="3" t="s">
        <v>13</v>
      </c>
      <c r="H36" s="3" t="s">
        <v>14</v>
      </c>
      <c r="I36" s="3"/>
      <c r="J36" s="14">
        <f>Tabela1[[#This Row],[Preço + IVA]]/1.23</f>
        <v>0</v>
      </c>
      <c r="K36" s="14">
        <f>Tabela1[[#This Row],[Preço + IVA]]*0.23</f>
        <v>0</v>
      </c>
      <c r="L36" s="4">
        <f>Q36/Tabela1[[#This Row],[QTY.]]</f>
        <v>0</v>
      </c>
      <c r="M36" s="4">
        <f>Tabela1[[#This Row],[Preço + IVA]]*Tabela1[[#This Row],[QTY.]]</f>
        <v>0</v>
      </c>
      <c r="N36" s="2" t="s">
        <v>15</v>
      </c>
      <c r="O36" s="2" t="s">
        <v>16</v>
      </c>
    </row>
    <row r="37" spans="1:15" ht="16.5" x14ac:dyDescent="0.25">
      <c r="A37" s="2">
        <v>1</v>
      </c>
      <c r="B37" s="3" t="s">
        <v>91</v>
      </c>
      <c r="C37" s="3" t="s">
        <v>92</v>
      </c>
      <c r="D37" s="3"/>
      <c r="E37" s="2" t="s">
        <v>11</v>
      </c>
      <c r="F37" s="3" t="s">
        <v>93</v>
      </c>
      <c r="G37" s="3" t="s">
        <v>13</v>
      </c>
      <c r="H37" s="3" t="s">
        <v>14</v>
      </c>
      <c r="I37" s="3"/>
      <c r="J37" s="14">
        <f>Tabela1[[#This Row],[Preço + IVA]]/1.23</f>
        <v>0</v>
      </c>
      <c r="K37" s="14">
        <f>Tabela1[[#This Row],[Preço + IVA]]*0.23</f>
        <v>0</v>
      </c>
      <c r="L37" s="4">
        <f>Q37/Tabela1[[#This Row],[QTY.]]</f>
        <v>0</v>
      </c>
      <c r="M37" s="4">
        <f>Tabela1[[#This Row],[Preço + IVA]]*Tabela1[[#This Row],[QTY.]]</f>
        <v>0</v>
      </c>
      <c r="N37" s="2" t="s">
        <v>15</v>
      </c>
      <c r="O37" s="2" t="s">
        <v>16</v>
      </c>
    </row>
    <row r="38" spans="1:15" ht="16.5" x14ac:dyDescent="0.25">
      <c r="A38" s="2">
        <v>2</v>
      </c>
      <c r="B38" s="3" t="s">
        <v>94</v>
      </c>
      <c r="C38" s="3" t="s">
        <v>95</v>
      </c>
      <c r="D38" s="3"/>
      <c r="E38" s="2" t="s">
        <v>96</v>
      </c>
      <c r="F38" s="3" t="s">
        <v>97</v>
      </c>
      <c r="G38" s="3" t="s">
        <v>27</v>
      </c>
      <c r="H38" s="3" t="s">
        <v>98</v>
      </c>
      <c r="I38" s="3"/>
      <c r="J38" s="14">
        <f>Tabela1[[#This Row],[Preço + IVA]]/1.23</f>
        <v>0</v>
      </c>
      <c r="K38" s="14">
        <f>Tabela1[[#This Row],[Preço + IVA]]*0.23</f>
        <v>0</v>
      </c>
      <c r="L38" s="4">
        <f>Q38/Tabela1[[#This Row],[QTY.]]</f>
        <v>0</v>
      </c>
      <c r="M38" s="4">
        <f>Tabela1[[#This Row],[Preço + IVA]]*Tabela1[[#This Row],[QTY.]]</f>
        <v>0</v>
      </c>
      <c r="N38" s="2" t="s">
        <v>15</v>
      </c>
      <c r="O38" s="2" t="s">
        <v>16</v>
      </c>
    </row>
    <row r="39" spans="1:15" ht="16.5" x14ac:dyDescent="0.25">
      <c r="A39" s="2">
        <v>1</v>
      </c>
      <c r="B39" s="3" t="s">
        <v>99</v>
      </c>
      <c r="C39" s="3" t="s">
        <v>100</v>
      </c>
      <c r="D39" s="3"/>
      <c r="E39" s="2" t="s">
        <v>96</v>
      </c>
      <c r="F39" s="3" t="s">
        <v>97</v>
      </c>
      <c r="G39" s="3" t="s">
        <v>27</v>
      </c>
      <c r="H39" s="3" t="s">
        <v>98</v>
      </c>
      <c r="I39" s="3"/>
      <c r="J39" s="14">
        <f>Tabela1[[#This Row],[Preço + IVA]]/1.23</f>
        <v>0</v>
      </c>
      <c r="K39" s="14">
        <f>Tabela1[[#This Row],[Preço + IVA]]*0.23</f>
        <v>0</v>
      </c>
      <c r="L39" s="4">
        <f>Q39/Tabela1[[#This Row],[QTY.]]</f>
        <v>0</v>
      </c>
      <c r="M39" s="4">
        <f>Tabela1[[#This Row],[Preço + IVA]]*Tabela1[[#This Row],[QTY.]]</f>
        <v>0</v>
      </c>
      <c r="N39" s="2" t="s">
        <v>15</v>
      </c>
      <c r="O39" s="2" t="s">
        <v>16</v>
      </c>
    </row>
    <row r="40" spans="1:15" ht="16.5" x14ac:dyDescent="0.25">
      <c r="A40" s="2">
        <v>3</v>
      </c>
      <c r="B40" s="3" t="s">
        <v>101</v>
      </c>
      <c r="C40" s="3" t="s">
        <v>102</v>
      </c>
      <c r="D40" s="3"/>
      <c r="E40" s="2" t="s">
        <v>96</v>
      </c>
      <c r="F40" s="3" t="s">
        <v>12</v>
      </c>
      <c r="G40" s="3" t="s">
        <v>27</v>
      </c>
      <c r="H40" s="3" t="s">
        <v>103</v>
      </c>
      <c r="I40" s="3"/>
      <c r="J40" s="14">
        <f>Tabela1[[#This Row],[Preço + IVA]]/1.23</f>
        <v>0</v>
      </c>
      <c r="K40" s="14">
        <f>Tabela1[[#This Row],[Preço + IVA]]*0.23</f>
        <v>0</v>
      </c>
      <c r="L40" s="4">
        <f>Q40/Tabela1[[#This Row],[QTY.]]</f>
        <v>0</v>
      </c>
      <c r="M40" s="4">
        <f>Tabela1[[#This Row],[Preço + IVA]]*Tabela1[[#This Row],[QTY.]]</f>
        <v>0</v>
      </c>
      <c r="N40" s="2" t="s">
        <v>15</v>
      </c>
      <c r="O40" s="2" t="s">
        <v>16</v>
      </c>
    </row>
    <row r="41" spans="1:15" ht="16.5" x14ac:dyDescent="0.25">
      <c r="A41" s="2">
        <v>4</v>
      </c>
      <c r="B41" s="3" t="s">
        <v>104</v>
      </c>
      <c r="C41" s="3" t="s">
        <v>105</v>
      </c>
      <c r="D41" s="3"/>
      <c r="E41" s="2" t="s">
        <v>96</v>
      </c>
      <c r="F41" s="3" t="s">
        <v>12</v>
      </c>
      <c r="G41" s="3" t="s">
        <v>27</v>
      </c>
      <c r="H41" s="3" t="s">
        <v>103</v>
      </c>
      <c r="I41" s="3"/>
      <c r="J41" s="14">
        <f>Tabela1[[#This Row],[Preço + IVA]]/1.23</f>
        <v>0</v>
      </c>
      <c r="K41" s="14">
        <f>Tabela1[[#This Row],[Preço + IVA]]*0.23</f>
        <v>0</v>
      </c>
      <c r="L41" s="4">
        <f>Q41/Tabela1[[#This Row],[QTY.]]</f>
        <v>0</v>
      </c>
      <c r="M41" s="4">
        <f>Tabela1[[#This Row],[Preço + IVA]]*Tabela1[[#This Row],[QTY.]]</f>
        <v>0</v>
      </c>
      <c r="N41" s="2" t="s">
        <v>15</v>
      </c>
      <c r="O41" s="2" t="s">
        <v>16</v>
      </c>
    </row>
    <row r="42" spans="1:15" ht="16.5" x14ac:dyDescent="0.25">
      <c r="A42" s="2">
        <v>6</v>
      </c>
      <c r="B42" s="3" t="s">
        <v>106</v>
      </c>
      <c r="C42" s="3" t="s">
        <v>107</v>
      </c>
      <c r="D42" s="3"/>
      <c r="E42" s="2" t="s">
        <v>96</v>
      </c>
      <c r="F42" s="3" t="s">
        <v>12</v>
      </c>
      <c r="G42" s="3" t="s">
        <v>27</v>
      </c>
      <c r="H42" s="3" t="s">
        <v>103</v>
      </c>
      <c r="I42" s="3"/>
      <c r="J42" s="14">
        <f>Tabela1[[#This Row],[Preço + IVA]]/1.23</f>
        <v>0</v>
      </c>
      <c r="K42" s="14">
        <f>Tabela1[[#This Row],[Preço + IVA]]*0.23</f>
        <v>0</v>
      </c>
      <c r="L42" s="4">
        <f>Q42/Tabela1[[#This Row],[QTY.]]</f>
        <v>0</v>
      </c>
      <c r="M42" s="4">
        <f>Tabela1[[#This Row],[Preço + IVA]]*Tabela1[[#This Row],[QTY.]]</f>
        <v>0</v>
      </c>
      <c r="N42" s="2" t="s">
        <v>15</v>
      </c>
      <c r="O42" s="2" t="s">
        <v>16</v>
      </c>
    </row>
    <row r="43" spans="1:15" ht="16.5" x14ac:dyDescent="0.25">
      <c r="A43" s="2">
        <v>2</v>
      </c>
      <c r="B43" s="3" t="s">
        <v>108</v>
      </c>
      <c r="C43" s="3" t="s">
        <v>109</v>
      </c>
      <c r="D43" s="3"/>
      <c r="E43" s="2" t="s">
        <v>96</v>
      </c>
      <c r="F43" s="3" t="s">
        <v>12</v>
      </c>
      <c r="G43" s="3" t="s">
        <v>27</v>
      </c>
      <c r="H43" s="3" t="s">
        <v>103</v>
      </c>
      <c r="I43" s="3"/>
      <c r="J43" s="14">
        <f>Tabela1[[#This Row],[Preço + IVA]]/1.23</f>
        <v>0</v>
      </c>
      <c r="K43" s="14">
        <f>Tabela1[[#This Row],[Preço + IVA]]*0.23</f>
        <v>0</v>
      </c>
      <c r="L43" s="4">
        <f>Q43/Tabela1[[#This Row],[QTY.]]</f>
        <v>0</v>
      </c>
      <c r="M43" s="4">
        <f>Tabela1[[#This Row],[Preço + IVA]]*Tabela1[[#This Row],[QTY.]]</f>
        <v>0</v>
      </c>
      <c r="N43" s="2" t="s">
        <v>15</v>
      </c>
      <c r="O43" s="2" t="s">
        <v>16</v>
      </c>
    </row>
    <row r="44" spans="1:15" ht="16.5" x14ac:dyDescent="0.25">
      <c r="A44" s="2">
        <v>4</v>
      </c>
      <c r="B44" s="3" t="s">
        <v>110</v>
      </c>
      <c r="C44" s="3" t="s">
        <v>111</v>
      </c>
      <c r="D44" s="3"/>
      <c r="E44" s="2" t="s">
        <v>96</v>
      </c>
      <c r="F44" s="3" t="s">
        <v>12</v>
      </c>
      <c r="G44" s="3" t="s">
        <v>112</v>
      </c>
      <c r="H44" s="3" t="s">
        <v>113</v>
      </c>
      <c r="I44" s="3"/>
      <c r="J44" s="14">
        <f>Tabela1[[#This Row],[Preço + IVA]]/1.23</f>
        <v>0</v>
      </c>
      <c r="K44" s="14">
        <f>Tabela1[[#This Row],[Preço + IVA]]*0.23</f>
        <v>0</v>
      </c>
      <c r="L44" s="4">
        <f>Q44/Tabela1[[#This Row],[QTY.]]</f>
        <v>0</v>
      </c>
      <c r="M44" s="4">
        <f>Tabela1[[#This Row],[Preço + IVA]]*Tabela1[[#This Row],[QTY.]]</f>
        <v>0</v>
      </c>
      <c r="N44" s="2" t="s">
        <v>15</v>
      </c>
      <c r="O44" s="2" t="s">
        <v>16</v>
      </c>
    </row>
    <row r="45" spans="1:15" ht="16.5" x14ac:dyDescent="0.25">
      <c r="A45" s="2">
        <v>2</v>
      </c>
      <c r="B45" s="3" t="s">
        <v>114</v>
      </c>
      <c r="C45" s="3" t="s">
        <v>115</v>
      </c>
      <c r="D45" s="3"/>
      <c r="E45" s="2" t="s">
        <v>96</v>
      </c>
      <c r="F45" s="3" t="s">
        <v>12</v>
      </c>
      <c r="G45" s="3" t="s">
        <v>27</v>
      </c>
      <c r="H45" s="3" t="s">
        <v>113</v>
      </c>
      <c r="I45" s="3"/>
      <c r="J45" s="14">
        <f>Tabela1[[#This Row],[Preço + IVA]]/1.23</f>
        <v>0</v>
      </c>
      <c r="K45" s="14">
        <f>Tabela1[[#This Row],[Preço + IVA]]*0.23</f>
        <v>0</v>
      </c>
      <c r="L45" s="4">
        <f>Q45/Tabela1[[#This Row],[QTY.]]</f>
        <v>0</v>
      </c>
      <c r="M45" s="4">
        <f>Tabela1[[#This Row],[Preço + IVA]]*Tabela1[[#This Row],[QTY.]]</f>
        <v>0</v>
      </c>
      <c r="N45" s="2" t="s">
        <v>15</v>
      </c>
      <c r="O45" s="2" t="s">
        <v>16</v>
      </c>
    </row>
    <row r="46" spans="1:15" ht="16.5" x14ac:dyDescent="0.25">
      <c r="A46" s="2">
        <v>4</v>
      </c>
      <c r="B46" s="3" t="s">
        <v>116</v>
      </c>
      <c r="C46" s="3" t="s">
        <v>117</v>
      </c>
      <c r="D46" s="3"/>
      <c r="E46" s="2" t="s">
        <v>96</v>
      </c>
      <c r="F46" s="3" t="s">
        <v>12</v>
      </c>
      <c r="G46" s="3" t="s">
        <v>27</v>
      </c>
      <c r="H46" s="3" t="s">
        <v>113</v>
      </c>
      <c r="I46" s="3"/>
      <c r="J46" s="14">
        <f>Tabela1[[#This Row],[Preço + IVA]]/1.23</f>
        <v>0</v>
      </c>
      <c r="K46" s="14">
        <f>Tabela1[[#This Row],[Preço + IVA]]*0.23</f>
        <v>0</v>
      </c>
      <c r="L46" s="4">
        <f>Q46/Tabela1[[#This Row],[QTY.]]</f>
        <v>0</v>
      </c>
      <c r="M46" s="4">
        <f>Tabela1[[#This Row],[Preço + IVA]]*Tabela1[[#This Row],[QTY.]]</f>
        <v>0</v>
      </c>
      <c r="N46" s="2" t="s">
        <v>15</v>
      </c>
      <c r="O46" s="2" t="s">
        <v>16</v>
      </c>
    </row>
    <row r="47" spans="1:15" ht="16.5" x14ac:dyDescent="0.25">
      <c r="A47" s="2">
        <v>1</v>
      </c>
      <c r="B47" s="3" t="s">
        <v>118</v>
      </c>
      <c r="C47" s="3" t="s">
        <v>119</v>
      </c>
      <c r="D47" s="3"/>
      <c r="E47" s="2" t="s">
        <v>96</v>
      </c>
      <c r="F47" s="3" t="s">
        <v>12</v>
      </c>
      <c r="G47" s="3" t="s">
        <v>27</v>
      </c>
      <c r="H47" s="3" t="s">
        <v>28</v>
      </c>
      <c r="I47" s="3"/>
      <c r="J47" s="14">
        <f>Tabela1[[#This Row],[Preço + IVA]]/1.23</f>
        <v>0</v>
      </c>
      <c r="K47" s="14">
        <f>Tabela1[[#This Row],[Preço + IVA]]*0.23</f>
        <v>0</v>
      </c>
      <c r="L47" s="4">
        <f>Q47/Tabela1[[#This Row],[QTY.]]</f>
        <v>0</v>
      </c>
      <c r="M47" s="4">
        <f>Tabela1[[#This Row],[Preço + IVA]]*Tabela1[[#This Row],[QTY.]]</f>
        <v>0</v>
      </c>
      <c r="N47" s="2" t="s">
        <v>15</v>
      </c>
      <c r="O47" s="2" t="s">
        <v>16</v>
      </c>
    </row>
    <row r="48" spans="1:15" ht="16.5" x14ac:dyDescent="0.25">
      <c r="A48" s="2">
        <v>1</v>
      </c>
      <c r="B48" s="3" t="s">
        <v>120</v>
      </c>
      <c r="C48" s="3" t="s">
        <v>121</v>
      </c>
      <c r="D48" s="3"/>
      <c r="E48" s="2" t="s">
        <v>96</v>
      </c>
      <c r="F48" s="3" t="s">
        <v>12</v>
      </c>
      <c r="G48" s="3" t="s">
        <v>27</v>
      </c>
      <c r="H48" s="3" t="s">
        <v>28</v>
      </c>
      <c r="I48" s="3"/>
      <c r="J48" s="14">
        <f>Tabela1[[#This Row],[Preço + IVA]]/1.23</f>
        <v>0</v>
      </c>
      <c r="K48" s="14">
        <f>Tabela1[[#This Row],[Preço + IVA]]*0.23</f>
        <v>0</v>
      </c>
      <c r="L48" s="4">
        <f>Q48/Tabela1[[#This Row],[QTY.]]</f>
        <v>0</v>
      </c>
      <c r="M48" s="4">
        <f>Tabela1[[#This Row],[Preço + IVA]]*Tabela1[[#This Row],[QTY.]]</f>
        <v>0</v>
      </c>
      <c r="N48" s="2" t="s">
        <v>15</v>
      </c>
      <c r="O48" s="2" t="s">
        <v>16</v>
      </c>
    </row>
    <row r="49" spans="1:15" ht="16.5" x14ac:dyDescent="0.25">
      <c r="A49" s="2">
        <v>2</v>
      </c>
      <c r="B49" s="3" t="s">
        <v>122</v>
      </c>
      <c r="C49" s="3" t="s">
        <v>123</v>
      </c>
      <c r="D49" s="3"/>
      <c r="E49" s="2" t="s">
        <v>96</v>
      </c>
      <c r="F49" s="3" t="s">
        <v>12</v>
      </c>
      <c r="G49" s="3" t="s">
        <v>27</v>
      </c>
      <c r="H49" s="3" t="s">
        <v>113</v>
      </c>
      <c r="I49" s="3"/>
      <c r="J49" s="14">
        <f>Tabela1[[#This Row],[Preço + IVA]]/1.23</f>
        <v>0</v>
      </c>
      <c r="K49" s="14">
        <f>Tabela1[[#This Row],[Preço + IVA]]*0.23</f>
        <v>0</v>
      </c>
      <c r="L49" s="4">
        <f>Q49/Tabela1[[#This Row],[QTY.]]</f>
        <v>0</v>
      </c>
      <c r="M49" s="4">
        <f>Tabela1[[#This Row],[Preço + IVA]]*Tabela1[[#This Row],[QTY.]]</f>
        <v>0</v>
      </c>
      <c r="N49" s="2" t="s">
        <v>15</v>
      </c>
      <c r="O49" s="2" t="s">
        <v>16</v>
      </c>
    </row>
    <row r="50" spans="1:15" ht="16.5" x14ac:dyDescent="0.25">
      <c r="A50" s="2">
        <v>4</v>
      </c>
      <c r="B50" s="3" t="s">
        <v>124</v>
      </c>
      <c r="C50" s="3" t="s">
        <v>125</v>
      </c>
      <c r="D50" s="3"/>
      <c r="E50" s="2" t="s">
        <v>96</v>
      </c>
      <c r="F50" s="3" t="s">
        <v>12</v>
      </c>
      <c r="G50" s="3" t="s">
        <v>27</v>
      </c>
      <c r="H50" s="3" t="s">
        <v>113</v>
      </c>
      <c r="I50" s="3"/>
      <c r="J50" s="14">
        <f>Tabela1[[#This Row],[Preço + IVA]]/1.23</f>
        <v>0</v>
      </c>
      <c r="K50" s="14">
        <f>Tabela1[[#This Row],[Preço + IVA]]*0.23</f>
        <v>0</v>
      </c>
      <c r="L50" s="4">
        <f>Q50/Tabela1[[#This Row],[QTY.]]</f>
        <v>0</v>
      </c>
      <c r="M50" s="4">
        <f>Tabela1[[#This Row],[Preço + IVA]]*Tabela1[[#This Row],[QTY.]]</f>
        <v>0</v>
      </c>
      <c r="N50" s="2" t="s">
        <v>15</v>
      </c>
      <c r="O50" s="2" t="s">
        <v>16</v>
      </c>
    </row>
    <row r="51" spans="1:15" ht="16.5" x14ac:dyDescent="0.25">
      <c r="A51" s="2">
        <v>2</v>
      </c>
      <c r="B51" s="3" t="s">
        <v>126</v>
      </c>
      <c r="C51" s="3" t="s">
        <v>127</v>
      </c>
      <c r="D51" s="3"/>
      <c r="E51" s="2" t="s">
        <v>96</v>
      </c>
      <c r="F51" s="3" t="s">
        <v>12</v>
      </c>
      <c r="G51" s="3" t="s">
        <v>27</v>
      </c>
      <c r="H51" s="3" t="s">
        <v>113</v>
      </c>
      <c r="I51" s="3"/>
      <c r="J51" s="14">
        <f>Tabela1[[#This Row],[Preço + IVA]]/1.23</f>
        <v>0</v>
      </c>
      <c r="K51" s="14">
        <f>Tabela1[[#This Row],[Preço + IVA]]*0.23</f>
        <v>0</v>
      </c>
      <c r="L51" s="4">
        <f>Q51/Tabela1[[#This Row],[QTY.]]</f>
        <v>0</v>
      </c>
      <c r="M51" s="4">
        <f>Tabela1[[#This Row],[Preço + IVA]]*Tabela1[[#This Row],[QTY.]]</f>
        <v>0</v>
      </c>
      <c r="N51" s="2" t="s">
        <v>15</v>
      </c>
      <c r="O51" s="2" t="s">
        <v>16</v>
      </c>
    </row>
    <row r="52" spans="1:15" ht="16.5" x14ac:dyDescent="0.25">
      <c r="A52" s="2">
        <v>2</v>
      </c>
      <c r="B52" s="3" t="s">
        <v>128</v>
      </c>
      <c r="C52" s="3" t="s">
        <v>129</v>
      </c>
      <c r="D52" s="3"/>
      <c r="E52" s="2" t="s">
        <v>96</v>
      </c>
      <c r="F52" s="3" t="s">
        <v>12</v>
      </c>
      <c r="G52" s="3" t="s">
        <v>27</v>
      </c>
      <c r="H52" s="3" t="s">
        <v>113</v>
      </c>
      <c r="I52" s="3"/>
      <c r="J52" s="14">
        <f>Tabela1[[#This Row],[Preço + IVA]]/1.23</f>
        <v>0</v>
      </c>
      <c r="K52" s="14">
        <f>Tabela1[[#This Row],[Preço + IVA]]*0.23</f>
        <v>0</v>
      </c>
      <c r="L52" s="4">
        <f>Q52/Tabela1[[#This Row],[QTY.]]</f>
        <v>0</v>
      </c>
      <c r="M52" s="4">
        <f>Tabela1[[#This Row],[Preço + IVA]]*Tabela1[[#This Row],[QTY.]]</f>
        <v>0</v>
      </c>
      <c r="N52" s="2" t="s">
        <v>15</v>
      </c>
      <c r="O52" s="2" t="s">
        <v>16</v>
      </c>
    </row>
    <row r="53" spans="1:15" ht="16.5" x14ac:dyDescent="0.25">
      <c r="A53" s="2">
        <v>3</v>
      </c>
      <c r="B53" s="3" t="s">
        <v>130</v>
      </c>
      <c r="C53" s="3" t="s">
        <v>107</v>
      </c>
      <c r="D53" s="3"/>
      <c r="E53" s="2" t="s">
        <v>96</v>
      </c>
      <c r="F53" s="3" t="s">
        <v>12</v>
      </c>
      <c r="G53" s="3" t="s">
        <v>27</v>
      </c>
      <c r="H53" s="3" t="s">
        <v>103</v>
      </c>
      <c r="I53" s="3"/>
      <c r="J53" s="14">
        <f>Tabela1[[#This Row],[Preço + IVA]]/1.23</f>
        <v>0</v>
      </c>
      <c r="K53" s="14">
        <f>Tabela1[[#This Row],[Preço + IVA]]*0.23</f>
        <v>0</v>
      </c>
      <c r="L53" s="4">
        <f>Q53/Tabela1[[#This Row],[QTY.]]</f>
        <v>0</v>
      </c>
      <c r="M53" s="4">
        <f>Tabela1[[#This Row],[Preço + IVA]]*Tabela1[[#This Row],[QTY.]]</f>
        <v>0</v>
      </c>
      <c r="N53" s="2" t="s">
        <v>15</v>
      </c>
      <c r="O53" s="2" t="s">
        <v>16</v>
      </c>
    </row>
    <row r="54" spans="1:15" ht="16.5" x14ac:dyDescent="0.25">
      <c r="A54" s="2">
        <v>2</v>
      </c>
      <c r="B54" s="3" t="s">
        <v>131</v>
      </c>
      <c r="C54" s="3" t="s">
        <v>132</v>
      </c>
      <c r="D54" s="3"/>
      <c r="E54" s="2" t="s">
        <v>96</v>
      </c>
      <c r="F54" s="3" t="s">
        <v>12</v>
      </c>
      <c r="G54" s="3" t="s">
        <v>27</v>
      </c>
      <c r="H54" s="3" t="s">
        <v>103</v>
      </c>
      <c r="I54" s="3"/>
      <c r="J54" s="14">
        <f>Tabela1[[#This Row],[Preço + IVA]]/1.23</f>
        <v>0</v>
      </c>
      <c r="K54" s="14">
        <f>Tabela1[[#This Row],[Preço + IVA]]*0.23</f>
        <v>0</v>
      </c>
      <c r="L54" s="4">
        <f>Q54/Tabela1[[#This Row],[QTY.]]</f>
        <v>0</v>
      </c>
      <c r="M54" s="4">
        <f>Tabela1[[#This Row],[Preço + IVA]]*Tabela1[[#This Row],[QTY.]]</f>
        <v>0</v>
      </c>
      <c r="N54" s="2" t="s">
        <v>15</v>
      </c>
      <c r="O54" s="2" t="s">
        <v>16</v>
      </c>
    </row>
    <row r="55" spans="1:15" ht="16.5" x14ac:dyDescent="0.3">
      <c r="A55" s="2"/>
      <c r="B55" s="5"/>
      <c r="C55" s="3"/>
      <c r="D55" s="3"/>
      <c r="E55" s="2"/>
      <c r="F55" s="3"/>
      <c r="G55" s="3"/>
      <c r="H55" s="3"/>
      <c r="I55" s="3"/>
      <c r="J55" s="21">
        <f>Tabela1[[#This Row],[Preço + IVA]]/1.23</f>
        <v>0</v>
      </c>
      <c r="K55" s="21">
        <f>Tabela1[[#This Row],[Preço + IVA]]*0.23</f>
        <v>0</v>
      </c>
      <c r="L55" s="17"/>
      <c r="M55" s="17">
        <f>Tabela1[[#This Row],[Preço + IVA]]*Tabela1[[#This Row],[QTY.]]</f>
        <v>0</v>
      </c>
      <c r="N55" s="2"/>
      <c r="O55" s="2"/>
    </row>
    <row r="56" spans="1:15" ht="16.5" x14ac:dyDescent="0.3">
      <c r="A56" s="2">
        <v>18</v>
      </c>
      <c r="B56" s="13" t="s">
        <v>490</v>
      </c>
      <c r="C56" s="3" t="s">
        <v>491</v>
      </c>
      <c r="D56" s="3"/>
      <c r="E56" s="2" t="s">
        <v>135</v>
      </c>
      <c r="F56" s="3" t="s">
        <v>12</v>
      </c>
      <c r="G56" s="3" t="s">
        <v>136</v>
      </c>
      <c r="H56" s="3" t="s">
        <v>137</v>
      </c>
      <c r="I56" s="20"/>
      <c r="J56" s="19">
        <f>Tabela1[[#This Row],[Preço + IVA]]/1.23</f>
        <v>0</v>
      </c>
      <c r="K56" s="19">
        <f>Tabela1[[#This Row],[Preço + IVA]]*0.23</f>
        <v>0</v>
      </c>
      <c r="L56" s="4">
        <f>Q56/Tabela1[[#This Row],[QTY.]]</f>
        <v>0</v>
      </c>
      <c r="M56" s="17">
        <f>Tabela1[[#This Row],[Preço + IVA]]*Tabela1[[#This Row],[QTY.]]</f>
        <v>0</v>
      </c>
      <c r="N56" s="2" t="s">
        <v>138</v>
      </c>
      <c r="O56" s="2" t="s">
        <v>16</v>
      </c>
    </row>
    <row r="57" spans="1:15" ht="16.5" x14ac:dyDescent="0.25">
      <c r="A57" s="2">
        <v>1</v>
      </c>
      <c r="B57" s="3" t="s">
        <v>133</v>
      </c>
      <c r="C57" s="3" t="s">
        <v>134</v>
      </c>
      <c r="D57" s="3"/>
      <c r="E57" s="2" t="s">
        <v>135</v>
      </c>
      <c r="F57" s="3" t="s">
        <v>12</v>
      </c>
      <c r="G57" s="3" t="s">
        <v>136</v>
      </c>
      <c r="H57" s="3" t="s">
        <v>137</v>
      </c>
      <c r="I57" s="3"/>
      <c r="J57" s="14">
        <f>Tabela1[[#This Row],[Preço + IVA]]/1.23</f>
        <v>0</v>
      </c>
      <c r="K57" s="14">
        <f>Tabela1[[#This Row],[Preço + IVA]]*0.23</f>
        <v>0</v>
      </c>
      <c r="L57" s="4">
        <f>Q57/Tabela1[[#This Row],[QTY.]]</f>
        <v>0</v>
      </c>
      <c r="M57" s="4">
        <f>Tabela1[[#This Row],[Preço + IVA]]*Tabela1[[#This Row],[QTY.]]</f>
        <v>0</v>
      </c>
      <c r="N57" s="2" t="s">
        <v>138</v>
      </c>
      <c r="O57" s="2" t="s">
        <v>16</v>
      </c>
    </row>
    <row r="58" spans="1:15" ht="16.5" x14ac:dyDescent="0.25">
      <c r="A58" s="2">
        <v>2</v>
      </c>
      <c r="B58" s="3" t="s">
        <v>139</v>
      </c>
      <c r="C58" s="3" t="s">
        <v>140</v>
      </c>
      <c r="D58" s="3"/>
      <c r="E58" s="2" t="s">
        <v>135</v>
      </c>
      <c r="F58" s="3" t="s">
        <v>12</v>
      </c>
      <c r="G58" s="3" t="s">
        <v>136</v>
      </c>
      <c r="H58" s="3" t="s">
        <v>137</v>
      </c>
      <c r="I58" s="3"/>
      <c r="J58" s="14">
        <f>Tabela1[[#This Row],[Preço + IVA]]/1.23</f>
        <v>0</v>
      </c>
      <c r="K58" s="14">
        <f>Tabela1[[#This Row],[Preço + IVA]]*0.23</f>
        <v>0</v>
      </c>
      <c r="L58" s="4">
        <f>Q58/Tabela1[[#This Row],[QTY.]]</f>
        <v>0</v>
      </c>
      <c r="M58" s="4">
        <f>Tabela1[[#This Row],[Preço + IVA]]*Tabela1[[#This Row],[QTY.]]</f>
        <v>0</v>
      </c>
      <c r="N58" s="2" t="s">
        <v>15</v>
      </c>
      <c r="O58" s="2" t="s">
        <v>16</v>
      </c>
    </row>
    <row r="59" spans="1:15" ht="16.5" x14ac:dyDescent="0.25">
      <c r="A59" s="2">
        <v>2</v>
      </c>
      <c r="B59" s="3" t="s">
        <v>141</v>
      </c>
      <c r="C59" s="3" t="s">
        <v>142</v>
      </c>
      <c r="D59" s="3"/>
      <c r="E59" s="2" t="s">
        <v>135</v>
      </c>
      <c r="F59" s="3" t="s">
        <v>12</v>
      </c>
      <c r="G59" s="3" t="s">
        <v>136</v>
      </c>
      <c r="H59" s="3" t="s">
        <v>137</v>
      </c>
      <c r="I59" s="3"/>
      <c r="J59" s="14">
        <f>Tabela1[[#This Row],[Preço + IVA]]/1.23</f>
        <v>0</v>
      </c>
      <c r="K59" s="14">
        <f>Tabela1[[#This Row],[Preço + IVA]]*0.23</f>
        <v>0</v>
      </c>
      <c r="L59" s="4">
        <f>Q59/Tabela1[[#This Row],[QTY.]]</f>
        <v>0</v>
      </c>
      <c r="M59" s="4">
        <f>Tabela1[[#This Row],[Preço + IVA]]*Tabela1[[#This Row],[QTY.]]</f>
        <v>0</v>
      </c>
      <c r="N59" s="2" t="s">
        <v>15</v>
      </c>
      <c r="O59" s="2" t="s">
        <v>16</v>
      </c>
    </row>
    <row r="60" spans="1:15" ht="16.5" x14ac:dyDescent="0.25">
      <c r="A60" s="2">
        <v>1</v>
      </c>
      <c r="B60" s="3" t="s">
        <v>56</v>
      </c>
      <c r="C60" s="3" t="s">
        <v>143</v>
      </c>
      <c r="D60" s="3"/>
      <c r="E60" s="2" t="s">
        <v>135</v>
      </c>
      <c r="F60" s="3" t="s">
        <v>12</v>
      </c>
      <c r="G60" s="3" t="s">
        <v>136</v>
      </c>
      <c r="H60" s="3" t="s">
        <v>137</v>
      </c>
      <c r="I60" s="3"/>
      <c r="J60" s="14">
        <f>Tabela1[[#This Row],[Preço + IVA]]/1.23</f>
        <v>0</v>
      </c>
      <c r="K60" s="14">
        <f>Tabela1[[#This Row],[Preço + IVA]]*0.23</f>
        <v>0</v>
      </c>
      <c r="L60" s="4">
        <f>Q60/Tabela1[[#This Row],[QTY.]]</f>
        <v>0</v>
      </c>
      <c r="M60" s="4">
        <f>Tabela1[[#This Row],[Preço + IVA]]*Tabela1[[#This Row],[QTY.]]</f>
        <v>0</v>
      </c>
      <c r="N60" s="2" t="s">
        <v>15</v>
      </c>
      <c r="O60" s="2" t="s">
        <v>16</v>
      </c>
    </row>
    <row r="61" spans="1:15" ht="16.5" x14ac:dyDescent="0.25">
      <c r="A61" s="2">
        <v>1</v>
      </c>
      <c r="B61" s="3" t="s">
        <v>144</v>
      </c>
      <c r="C61" s="3" t="s">
        <v>145</v>
      </c>
      <c r="D61" s="3"/>
      <c r="E61" s="2" t="s">
        <v>135</v>
      </c>
      <c r="F61" s="3" t="s">
        <v>12</v>
      </c>
      <c r="G61" s="3" t="s">
        <v>136</v>
      </c>
      <c r="H61" s="3" t="s">
        <v>137</v>
      </c>
      <c r="I61" s="3"/>
      <c r="J61" s="14">
        <f>Tabela1[[#This Row],[Preço + IVA]]/1.23</f>
        <v>0</v>
      </c>
      <c r="K61" s="14">
        <f>Tabela1[[#This Row],[Preço + IVA]]*0.23</f>
        <v>0</v>
      </c>
      <c r="L61" s="4">
        <f>Q61/Tabela1[[#This Row],[QTY.]]</f>
        <v>0</v>
      </c>
      <c r="M61" s="4">
        <f>Tabela1[[#This Row],[Preço + IVA]]*Tabela1[[#This Row],[QTY.]]</f>
        <v>0</v>
      </c>
      <c r="N61" s="2" t="s">
        <v>15</v>
      </c>
      <c r="O61" s="2" t="s">
        <v>16</v>
      </c>
    </row>
    <row r="62" spans="1:15" ht="16.5" x14ac:dyDescent="0.25">
      <c r="A62" s="2">
        <v>1</v>
      </c>
      <c r="B62" s="3" t="s">
        <v>146</v>
      </c>
      <c r="C62" s="3" t="s">
        <v>147</v>
      </c>
      <c r="D62" s="3"/>
      <c r="E62" s="2" t="s">
        <v>135</v>
      </c>
      <c r="F62" s="3" t="s">
        <v>12</v>
      </c>
      <c r="G62" s="3" t="s">
        <v>136</v>
      </c>
      <c r="H62" s="3" t="s">
        <v>137</v>
      </c>
      <c r="I62" s="3"/>
      <c r="J62" s="14">
        <f>Tabela1[[#This Row],[Preço + IVA]]/1.23</f>
        <v>0</v>
      </c>
      <c r="K62" s="14">
        <f>Tabela1[[#This Row],[Preço + IVA]]*0.23</f>
        <v>0</v>
      </c>
      <c r="L62" s="4">
        <f>Q62/Tabela1[[#This Row],[QTY.]]</f>
        <v>0</v>
      </c>
      <c r="M62" s="4">
        <f>Tabela1[[#This Row],[Preço + IVA]]*Tabela1[[#This Row],[QTY.]]</f>
        <v>0</v>
      </c>
      <c r="N62" s="2" t="s">
        <v>15</v>
      </c>
      <c r="O62" s="2" t="s">
        <v>16</v>
      </c>
    </row>
    <row r="63" spans="1:15" ht="16.5" x14ac:dyDescent="0.25">
      <c r="A63" s="2">
        <v>1</v>
      </c>
      <c r="B63" s="3" t="s">
        <v>148</v>
      </c>
      <c r="C63" s="3" t="s">
        <v>149</v>
      </c>
      <c r="D63" s="3"/>
      <c r="E63" s="2" t="s">
        <v>135</v>
      </c>
      <c r="F63" s="3" t="s">
        <v>12</v>
      </c>
      <c r="G63" s="3" t="s">
        <v>136</v>
      </c>
      <c r="H63" s="3" t="s">
        <v>137</v>
      </c>
      <c r="I63" s="3"/>
      <c r="J63" s="14">
        <f>Tabela1[[#This Row],[Preço + IVA]]/1.23</f>
        <v>0</v>
      </c>
      <c r="K63" s="14">
        <f>Tabela1[[#This Row],[Preço + IVA]]*0.23</f>
        <v>0</v>
      </c>
      <c r="L63" s="4">
        <f>Q63/Tabela1[[#This Row],[QTY.]]</f>
        <v>0</v>
      </c>
      <c r="M63" s="4">
        <f>Tabela1[[#This Row],[Preço + IVA]]*Tabela1[[#This Row],[QTY.]]</f>
        <v>0</v>
      </c>
      <c r="N63" s="2" t="s">
        <v>15</v>
      </c>
      <c r="O63" s="2" t="s">
        <v>16</v>
      </c>
    </row>
    <row r="64" spans="1:15" ht="16.5" x14ac:dyDescent="0.25">
      <c r="A64" s="2"/>
      <c r="B64" s="3"/>
      <c r="C64" s="3"/>
      <c r="D64" s="3"/>
      <c r="E64" s="2"/>
      <c r="F64" s="3"/>
      <c r="G64" s="3"/>
      <c r="H64" s="3"/>
      <c r="I64" s="3"/>
      <c r="J64" s="14">
        <f>Tabela1[[#This Row],[Preço + IVA]]/1.23</f>
        <v>0</v>
      </c>
      <c r="K64" s="14">
        <f>Tabela1[[#This Row],[Preço + IVA]]*0.23</f>
        <v>0</v>
      </c>
      <c r="L64" s="4">
        <v>0</v>
      </c>
      <c r="M64" s="4"/>
      <c r="N64" s="2"/>
      <c r="O64" s="2"/>
    </row>
    <row r="65" spans="1:17" ht="16.5" x14ac:dyDescent="0.25">
      <c r="A65" s="2">
        <v>3</v>
      </c>
      <c r="B65" s="3" t="s">
        <v>316</v>
      </c>
      <c r="C65" s="3" t="s">
        <v>150</v>
      </c>
      <c r="D65" s="3"/>
      <c r="E65" s="2" t="s">
        <v>151</v>
      </c>
      <c r="F65" s="3" t="s">
        <v>152</v>
      </c>
      <c r="G65" s="3" t="s">
        <v>27</v>
      </c>
      <c r="H65" s="3" t="s">
        <v>103</v>
      </c>
      <c r="I65" s="3"/>
      <c r="J65" s="14">
        <f>Tabela1[[#This Row],[Preço + IVA]]/1.23</f>
        <v>0</v>
      </c>
      <c r="K65" s="14">
        <f>Tabela1[[#This Row],[Preço + IVA]]*0.23</f>
        <v>0</v>
      </c>
      <c r="L65" s="4">
        <f>Q65/Tabela1[[#This Row],[QTY.]]</f>
        <v>0</v>
      </c>
      <c r="M65" s="4">
        <f>Tabela1[[#This Row],[Preço + IVA]]*Tabela1[[#This Row],[QTY.]]</f>
        <v>0</v>
      </c>
      <c r="N65" s="2" t="s">
        <v>138</v>
      </c>
      <c r="O65" s="2" t="s">
        <v>16</v>
      </c>
    </row>
    <row r="66" spans="1:17" ht="16.5" x14ac:dyDescent="0.25">
      <c r="A66" s="2">
        <v>3</v>
      </c>
      <c r="B66" s="3" t="s">
        <v>317</v>
      </c>
      <c r="C66" s="3" t="s">
        <v>150</v>
      </c>
      <c r="D66" s="3"/>
      <c r="E66" s="2" t="s">
        <v>151</v>
      </c>
      <c r="F66" s="3" t="s">
        <v>153</v>
      </c>
      <c r="G66" s="3" t="s">
        <v>27</v>
      </c>
      <c r="H66" s="3" t="s">
        <v>103</v>
      </c>
      <c r="I66" s="3"/>
      <c r="J66" s="14">
        <f>Tabela1[[#This Row],[Preço + IVA]]/1.23</f>
        <v>0</v>
      </c>
      <c r="K66" s="14">
        <f>Tabela1[[#This Row],[Preço + IVA]]*0.23</f>
        <v>0</v>
      </c>
      <c r="L66" s="4">
        <f>Q66/Tabela1[[#This Row],[QTY.]]</f>
        <v>0</v>
      </c>
      <c r="M66" s="4">
        <f>Tabela1[[#This Row],[Preço + IVA]]*Tabela1[[#This Row],[QTY.]]</f>
        <v>0</v>
      </c>
      <c r="N66" s="2" t="s">
        <v>138</v>
      </c>
      <c r="O66" s="2" t="s">
        <v>16</v>
      </c>
    </row>
    <row r="67" spans="1:17" ht="16.5" x14ac:dyDescent="0.25">
      <c r="A67" s="2">
        <v>6</v>
      </c>
      <c r="B67" s="3" t="s">
        <v>318</v>
      </c>
      <c r="C67" s="3" t="s">
        <v>150</v>
      </c>
      <c r="D67" s="3"/>
      <c r="E67" s="2" t="s">
        <v>151</v>
      </c>
      <c r="F67" s="3" t="s">
        <v>154</v>
      </c>
      <c r="G67" s="3" t="s">
        <v>27</v>
      </c>
      <c r="H67" s="3" t="s">
        <v>103</v>
      </c>
      <c r="I67" s="3"/>
      <c r="J67" s="14">
        <f>Tabela1[[#This Row],[Preço + IVA]]/1.23</f>
        <v>0</v>
      </c>
      <c r="K67" s="14">
        <f>Tabela1[[#This Row],[Preço + IVA]]*0.23</f>
        <v>0</v>
      </c>
      <c r="L67" s="4">
        <f>Q67/Tabela1[[#This Row],[QTY.]]</f>
        <v>0</v>
      </c>
      <c r="M67" s="4">
        <f>Tabela1[[#This Row],[Preço + IVA]]*Tabela1[[#This Row],[QTY.]]</f>
        <v>0</v>
      </c>
      <c r="N67" s="2" t="s">
        <v>138</v>
      </c>
      <c r="O67" s="2" t="s">
        <v>16</v>
      </c>
    </row>
    <row r="68" spans="1:17" ht="16.5" x14ac:dyDescent="0.25">
      <c r="A68" s="2">
        <v>3</v>
      </c>
      <c r="B68" s="3" t="s">
        <v>319</v>
      </c>
      <c r="C68" s="3" t="s">
        <v>150</v>
      </c>
      <c r="D68" s="3"/>
      <c r="E68" s="2" t="s">
        <v>151</v>
      </c>
      <c r="F68" s="3" t="s">
        <v>155</v>
      </c>
      <c r="G68" s="3" t="s">
        <v>27</v>
      </c>
      <c r="H68" s="3" t="s">
        <v>103</v>
      </c>
      <c r="I68" s="3"/>
      <c r="J68" s="14">
        <f>Tabela1[[#This Row],[Preço + IVA]]/1.23</f>
        <v>0</v>
      </c>
      <c r="K68" s="14">
        <f>Tabela1[[#This Row],[Preço + IVA]]*0.23</f>
        <v>0</v>
      </c>
      <c r="L68" s="4">
        <f>Q68/Tabela1[[#This Row],[QTY.]]</f>
        <v>0</v>
      </c>
      <c r="M68" s="4">
        <f>Tabela1[[#This Row],[Preço + IVA]]*Tabela1[[#This Row],[QTY.]]</f>
        <v>0</v>
      </c>
      <c r="N68" s="2" t="s">
        <v>138</v>
      </c>
      <c r="O68" s="2" t="s">
        <v>16</v>
      </c>
    </row>
    <row r="69" spans="1:17" ht="16.5" x14ac:dyDescent="0.25">
      <c r="A69" s="2">
        <v>2</v>
      </c>
      <c r="B69" s="3" t="s">
        <v>320</v>
      </c>
      <c r="C69" s="3" t="s">
        <v>150</v>
      </c>
      <c r="D69" s="3"/>
      <c r="E69" s="2" t="s">
        <v>151</v>
      </c>
      <c r="F69" s="3" t="s">
        <v>156</v>
      </c>
      <c r="G69" s="3" t="s">
        <v>27</v>
      </c>
      <c r="H69" s="3" t="s">
        <v>103</v>
      </c>
      <c r="I69" s="3"/>
      <c r="J69" s="14">
        <f>Tabela1[[#This Row],[Preço + IVA]]/1.23</f>
        <v>0</v>
      </c>
      <c r="K69" s="14">
        <f>Tabela1[[#This Row],[Preço + IVA]]*0.23</f>
        <v>0</v>
      </c>
      <c r="L69" s="4">
        <f>Q69/Tabela1[[#This Row],[QTY.]]</f>
        <v>0</v>
      </c>
      <c r="M69" s="4">
        <f>Tabela1[[#This Row],[Preço + IVA]]*Tabela1[[#This Row],[QTY.]]</f>
        <v>0</v>
      </c>
      <c r="N69" s="2" t="s">
        <v>138</v>
      </c>
      <c r="O69" s="2" t="s">
        <v>16</v>
      </c>
    </row>
    <row r="70" spans="1:17" ht="16.5" x14ac:dyDescent="0.25">
      <c r="A70" s="2"/>
      <c r="B70" s="3"/>
      <c r="C70" s="3"/>
      <c r="D70" s="3"/>
      <c r="E70" s="2"/>
      <c r="F70" s="3"/>
      <c r="G70" s="3"/>
      <c r="H70" s="3"/>
      <c r="I70" s="3"/>
      <c r="J70" s="14">
        <f>Tabela1[[#This Row],[Preço + IVA]]/1.23</f>
        <v>0</v>
      </c>
      <c r="K70" s="14">
        <f>Tabela1[[#This Row],[Preço + IVA]]*0.23</f>
        <v>0</v>
      </c>
      <c r="L70" s="4">
        <v>0</v>
      </c>
      <c r="M70" s="4"/>
      <c r="N70" s="2"/>
      <c r="O70" s="2"/>
    </row>
    <row r="71" spans="1:17" ht="16.5" x14ac:dyDescent="0.25">
      <c r="A71" s="2">
        <v>20</v>
      </c>
      <c r="B71" s="3" t="s">
        <v>157</v>
      </c>
      <c r="C71" s="3" t="s">
        <v>158</v>
      </c>
      <c r="D71" s="3"/>
      <c r="E71" s="2" t="s">
        <v>151</v>
      </c>
      <c r="F71" s="3" t="s">
        <v>12</v>
      </c>
      <c r="G71" s="3" t="s">
        <v>27</v>
      </c>
      <c r="H71" s="3" t="s">
        <v>159</v>
      </c>
      <c r="I71" s="7" t="s">
        <v>422</v>
      </c>
      <c r="J71" s="14">
        <f>Tabela1[[#This Row],[Preço + IVA]]/1.23</f>
        <v>0</v>
      </c>
      <c r="K71" s="14">
        <f>Tabela1[[#This Row],[Preço + IVA]]*0.23</f>
        <v>0</v>
      </c>
      <c r="L71" s="4">
        <f>Q71/Tabela1[[#This Row],[QTY.]]</f>
        <v>0</v>
      </c>
      <c r="M71" s="4">
        <f>Tabela1[[#This Row],[Preço + IVA]]*Tabela1[[#This Row],[QTY.]]</f>
        <v>0</v>
      </c>
      <c r="N71" s="2" t="s">
        <v>138</v>
      </c>
      <c r="O71" s="2" t="s">
        <v>16</v>
      </c>
    </row>
    <row r="72" spans="1:17" ht="16.5" x14ac:dyDescent="0.25">
      <c r="A72" s="2">
        <v>30</v>
      </c>
      <c r="B72" s="3" t="s">
        <v>160</v>
      </c>
      <c r="C72" s="3" t="s">
        <v>161</v>
      </c>
      <c r="D72" s="3"/>
      <c r="E72" s="2" t="s">
        <v>151</v>
      </c>
      <c r="F72" s="3" t="s">
        <v>12</v>
      </c>
      <c r="G72" s="3" t="s">
        <v>27</v>
      </c>
      <c r="H72" s="3" t="s">
        <v>159</v>
      </c>
      <c r="I72" s="7" t="s">
        <v>421</v>
      </c>
      <c r="J72" s="14">
        <f>Tabela1[[#This Row],[Preço + IVA]]/1.23</f>
        <v>0</v>
      </c>
      <c r="K72" s="14">
        <f>Tabela1[[#This Row],[Preço + IVA]]*0.23</f>
        <v>0</v>
      </c>
      <c r="L72" s="4">
        <f>Q72/Tabela1[[#This Row],[QTY.]]</f>
        <v>0</v>
      </c>
      <c r="M72" s="4">
        <f>Tabela1[[#This Row],[Preço + IVA]]*Tabela1[[#This Row],[QTY.]]</f>
        <v>0</v>
      </c>
      <c r="N72" s="2" t="s">
        <v>138</v>
      </c>
      <c r="O72" s="2" t="s">
        <v>16</v>
      </c>
    </row>
    <row r="73" spans="1:17" ht="16.5" x14ac:dyDescent="0.25">
      <c r="A73" s="2"/>
      <c r="B73" s="3"/>
      <c r="C73" s="3"/>
      <c r="D73" s="3"/>
      <c r="E73" s="2"/>
      <c r="F73" s="3"/>
      <c r="G73" s="3"/>
      <c r="H73" s="3"/>
      <c r="I73" s="3"/>
      <c r="J73" s="14">
        <f>Tabela1[[#This Row],[Preço + IVA]]/1.23</f>
        <v>0</v>
      </c>
      <c r="K73" s="14">
        <f>Tabela1[[#This Row],[Preço + IVA]]*0.23</f>
        <v>0</v>
      </c>
      <c r="L73" s="4">
        <v>0</v>
      </c>
      <c r="M73" s="4"/>
      <c r="N73" s="2"/>
      <c r="O73" s="2"/>
    </row>
    <row r="74" spans="1:17" ht="16.5" x14ac:dyDescent="0.25">
      <c r="A74" s="2">
        <v>4</v>
      </c>
      <c r="B74" s="3" t="s">
        <v>162</v>
      </c>
      <c r="C74" s="3" t="s">
        <v>163</v>
      </c>
      <c r="D74" s="3"/>
      <c r="E74" s="2" t="s">
        <v>151</v>
      </c>
      <c r="F74" s="3" t="s">
        <v>12</v>
      </c>
      <c r="G74" s="3" t="s">
        <v>13</v>
      </c>
      <c r="H74" s="3" t="s">
        <v>159</v>
      </c>
      <c r="I74" s="8" t="s">
        <v>361</v>
      </c>
      <c r="J74" s="14">
        <f>Tabela1[[#This Row],[Preço + IVA]]/1.23</f>
        <v>1.1504065040650406</v>
      </c>
      <c r="K74" s="14">
        <f>Tabela1[[#This Row],[Preço + IVA]]*0.23</f>
        <v>0.32545000000000002</v>
      </c>
      <c r="L74" s="4">
        <f>Q74/Tabela1[[#This Row],[QTY.]]</f>
        <v>1.415</v>
      </c>
      <c r="M74" s="4">
        <f>Tabela1[[#This Row],[Preço + IVA]]*Tabela1[[#This Row],[QTY.]]</f>
        <v>5.66</v>
      </c>
      <c r="N74" s="2" t="s">
        <v>138</v>
      </c>
      <c r="O74" s="2" t="s">
        <v>16</v>
      </c>
      <c r="Q74" s="1">
        <v>5.66</v>
      </c>
    </row>
    <row r="75" spans="1:17" ht="16.5" x14ac:dyDescent="0.25">
      <c r="A75" s="2">
        <v>8</v>
      </c>
      <c r="B75" s="3" t="s">
        <v>164</v>
      </c>
      <c r="C75" s="3" t="s">
        <v>165</v>
      </c>
      <c r="D75" s="3"/>
      <c r="E75" s="2" t="s">
        <v>151</v>
      </c>
      <c r="F75" s="3" t="s">
        <v>12</v>
      </c>
      <c r="G75" s="3" t="s">
        <v>13</v>
      </c>
      <c r="H75" s="3" t="s">
        <v>159</v>
      </c>
      <c r="I75" s="8" t="s">
        <v>405</v>
      </c>
      <c r="J75" s="14">
        <f>Tabela1[[#This Row],[Preço + IVA]]/1.23</f>
        <v>0.72357723577235777</v>
      </c>
      <c r="K75" s="14">
        <f>Tabela1[[#This Row],[Preço + IVA]]*0.23</f>
        <v>0.20470000000000002</v>
      </c>
      <c r="L75" s="4">
        <f>Q75/Tabela1[[#This Row],[QTY.]]</f>
        <v>0.89</v>
      </c>
      <c r="M75" s="4">
        <f>Tabela1[[#This Row],[Preço + IVA]]*Tabela1[[#This Row],[QTY.]]</f>
        <v>7.12</v>
      </c>
      <c r="N75" s="2" t="s">
        <v>138</v>
      </c>
      <c r="O75" s="2" t="s">
        <v>16</v>
      </c>
      <c r="Q75" s="1">
        <v>7.12</v>
      </c>
    </row>
    <row r="76" spans="1:17" ht="16.5" x14ac:dyDescent="0.25">
      <c r="A76" s="2"/>
      <c r="B76" s="3"/>
      <c r="C76" s="3"/>
      <c r="D76" s="3"/>
      <c r="E76" s="2"/>
      <c r="F76" s="3"/>
      <c r="G76" s="3"/>
      <c r="H76" s="3"/>
      <c r="I76" s="3"/>
      <c r="J76" s="14">
        <f>Tabela1[[#This Row],[Preço + IVA]]/1.23</f>
        <v>0</v>
      </c>
      <c r="K76" s="14">
        <f>Tabela1[[#This Row],[Preço + IVA]]*0.23</f>
        <v>0</v>
      </c>
      <c r="L76" s="4">
        <v>0</v>
      </c>
      <c r="M76" s="4"/>
      <c r="N76" s="2"/>
      <c r="O76" s="2"/>
    </row>
    <row r="77" spans="1:17" ht="16.5" x14ac:dyDescent="0.25">
      <c r="A77" s="2">
        <v>8</v>
      </c>
      <c r="B77" s="3" t="s">
        <v>355</v>
      </c>
      <c r="C77" s="3" t="s">
        <v>166</v>
      </c>
      <c r="D77" s="3"/>
      <c r="E77" s="2" t="s">
        <v>151</v>
      </c>
      <c r="F77" s="3" t="s">
        <v>167</v>
      </c>
      <c r="G77" s="3" t="s">
        <v>168</v>
      </c>
      <c r="H77" s="3" t="s">
        <v>159</v>
      </c>
      <c r="I77" s="3"/>
      <c r="J77" s="14">
        <f>Tabela1[[#This Row],[Preço + IVA]]/1.23</f>
        <v>0</v>
      </c>
      <c r="K77" s="14">
        <f>Tabela1[[#This Row],[Preço + IVA]]*0.23</f>
        <v>0</v>
      </c>
      <c r="L77" s="4">
        <f>Q77/Tabela1[[#This Row],[QTY.]]</f>
        <v>0</v>
      </c>
      <c r="M77" s="4">
        <f>Tabela1[[#This Row],[Preço + IVA]]*Tabela1[[#This Row],[QTY.]]</f>
        <v>0</v>
      </c>
      <c r="N77" s="2" t="s">
        <v>138</v>
      </c>
      <c r="O77" s="2" t="s">
        <v>16</v>
      </c>
    </row>
    <row r="78" spans="1:17" ht="16.5" x14ac:dyDescent="0.25">
      <c r="A78" s="2">
        <v>40</v>
      </c>
      <c r="B78" s="3" t="s">
        <v>356</v>
      </c>
      <c r="C78" s="3" t="s">
        <v>166</v>
      </c>
      <c r="D78" s="3"/>
      <c r="E78" s="2" t="s">
        <v>151</v>
      </c>
      <c r="F78" s="3" t="s">
        <v>169</v>
      </c>
      <c r="G78" s="3" t="s">
        <v>168</v>
      </c>
      <c r="H78" s="3" t="s">
        <v>159</v>
      </c>
      <c r="I78" s="3"/>
      <c r="J78" s="14">
        <f>Tabela1[[#This Row],[Preço + IVA]]/1.23</f>
        <v>0</v>
      </c>
      <c r="K78" s="14">
        <f>Tabela1[[#This Row],[Preço + IVA]]*0.23</f>
        <v>0</v>
      </c>
      <c r="L78" s="4">
        <f>Q78/Tabela1[[#This Row],[QTY.]]</f>
        <v>0</v>
      </c>
      <c r="M78" s="4">
        <f>Tabela1[[#This Row],[Preço + IVA]]*Tabela1[[#This Row],[QTY.]]</f>
        <v>0</v>
      </c>
      <c r="N78" s="2" t="s">
        <v>138</v>
      </c>
      <c r="O78" s="2" t="s">
        <v>16</v>
      </c>
    </row>
    <row r="79" spans="1:17" ht="16.5" x14ac:dyDescent="0.25">
      <c r="A79" s="2">
        <v>4</v>
      </c>
      <c r="B79" s="3" t="s">
        <v>170</v>
      </c>
      <c r="C79" s="3" t="s">
        <v>171</v>
      </c>
      <c r="D79" s="3"/>
      <c r="E79" s="2" t="s">
        <v>151</v>
      </c>
      <c r="F79" s="3" t="s">
        <v>12</v>
      </c>
      <c r="G79" s="3" t="s">
        <v>172</v>
      </c>
      <c r="H79" s="3" t="s">
        <v>159</v>
      </c>
      <c r="I79" s="3"/>
      <c r="J79" s="14">
        <f>Tabela1[[#This Row],[Preço + IVA]]/1.23</f>
        <v>0</v>
      </c>
      <c r="K79" s="14">
        <f>Tabela1[[#This Row],[Preço + IVA]]*0.23</f>
        <v>0</v>
      </c>
      <c r="L79" s="4">
        <f>Q79/Tabela1[[#This Row],[QTY.]]</f>
        <v>0</v>
      </c>
      <c r="M79" s="4">
        <f>Tabela1[[#This Row],[Preço + IVA]]*Tabela1[[#This Row],[QTY.]]</f>
        <v>0</v>
      </c>
      <c r="N79" s="2" t="s">
        <v>138</v>
      </c>
      <c r="O79" s="2" t="s">
        <v>16</v>
      </c>
    </row>
    <row r="80" spans="1:17" ht="16.5" x14ac:dyDescent="0.25">
      <c r="A80" s="2">
        <v>2</v>
      </c>
      <c r="B80" s="3" t="s">
        <v>173</v>
      </c>
      <c r="C80" s="3" t="s">
        <v>174</v>
      </c>
      <c r="D80" s="3"/>
      <c r="E80" s="2" t="s">
        <v>151</v>
      </c>
      <c r="F80" s="3" t="s">
        <v>12</v>
      </c>
      <c r="G80" s="3" t="s">
        <v>168</v>
      </c>
      <c r="H80" s="3" t="s">
        <v>159</v>
      </c>
      <c r="I80" s="3"/>
      <c r="J80" s="14">
        <f>Tabela1[[#This Row],[Preço + IVA]]/1.23</f>
        <v>0</v>
      </c>
      <c r="K80" s="14">
        <f>Tabela1[[#This Row],[Preço + IVA]]*0.23</f>
        <v>0</v>
      </c>
      <c r="L80" s="4">
        <f>Q80/Tabela1[[#This Row],[QTY.]]</f>
        <v>0</v>
      </c>
      <c r="M80" s="4">
        <f>Tabela1[[#This Row],[Preço + IVA]]*Tabela1[[#This Row],[QTY.]]</f>
        <v>0</v>
      </c>
      <c r="N80" s="2" t="s">
        <v>138</v>
      </c>
      <c r="O80" s="2" t="s">
        <v>16</v>
      </c>
    </row>
    <row r="81" spans="1:15" ht="16.5" x14ac:dyDescent="0.25">
      <c r="A81" s="2">
        <v>12</v>
      </c>
      <c r="B81" s="3" t="s">
        <v>328</v>
      </c>
      <c r="C81" s="3" t="s">
        <v>175</v>
      </c>
      <c r="D81" s="3"/>
      <c r="E81" s="2" t="s">
        <v>151</v>
      </c>
      <c r="F81" s="3" t="s">
        <v>176</v>
      </c>
      <c r="G81" s="3" t="s">
        <v>168</v>
      </c>
      <c r="H81" s="3" t="s">
        <v>159</v>
      </c>
      <c r="I81" s="3"/>
      <c r="J81" s="14">
        <f>Tabela1[[#This Row],[Preço + IVA]]/1.23</f>
        <v>0</v>
      </c>
      <c r="K81" s="14">
        <f>Tabela1[[#This Row],[Preço + IVA]]*0.23</f>
        <v>0</v>
      </c>
      <c r="L81" s="4">
        <f>Q81/Tabela1[[#This Row],[QTY.]]</f>
        <v>0</v>
      </c>
      <c r="M81" s="4">
        <f>Tabela1[[#This Row],[Preço + IVA]]*Tabela1[[#This Row],[QTY.]]</f>
        <v>0</v>
      </c>
      <c r="N81" s="2" t="s">
        <v>138</v>
      </c>
      <c r="O81" s="2" t="s">
        <v>16</v>
      </c>
    </row>
    <row r="82" spans="1:15" ht="16.5" x14ac:dyDescent="0.25">
      <c r="A82" s="2">
        <v>6</v>
      </c>
      <c r="B82" s="3" t="s">
        <v>329</v>
      </c>
      <c r="C82" s="3" t="s">
        <v>177</v>
      </c>
      <c r="D82" s="3"/>
      <c r="E82" s="2" t="s">
        <v>151</v>
      </c>
      <c r="F82" s="3" t="s">
        <v>178</v>
      </c>
      <c r="G82" s="3" t="s">
        <v>168</v>
      </c>
      <c r="H82" s="3" t="s">
        <v>159</v>
      </c>
      <c r="I82" s="3"/>
      <c r="J82" s="14">
        <f>Tabela1[[#This Row],[Preço + IVA]]/1.23</f>
        <v>0</v>
      </c>
      <c r="K82" s="14">
        <f>Tabela1[[#This Row],[Preço + IVA]]*0.23</f>
        <v>0</v>
      </c>
      <c r="L82" s="4">
        <f>Q82/Tabela1[[#This Row],[QTY.]]</f>
        <v>0</v>
      </c>
      <c r="M82" s="4">
        <f>Tabela1[[#This Row],[Preço + IVA]]*Tabela1[[#This Row],[QTY.]]</f>
        <v>0</v>
      </c>
      <c r="N82" s="2" t="s">
        <v>138</v>
      </c>
      <c r="O82" s="2" t="s">
        <v>16</v>
      </c>
    </row>
    <row r="83" spans="1:15" ht="16.5" x14ac:dyDescent="0.25">
      <c r="A83" s="2">
        <v>8</v>
      </c>
      <c r="B83" s="3" t="s">
        <v>330</v>
      </c>
      <c r="C83" s="3" t="s">
        <v>177</v>
      </c>
      <c r="D83" s="3"/>
      <c r="E83" s="2" t="s">
        <v>151</v>
      </c>
      <c r="F83" s="3" t="s">
        <v>179</v>
      </c>
      <c r="G83" s="3" t="s">
        <v>168</v>
      </c>
      <c r="H83" s="3" t="s">
        <v>159</v>
      </c>
      <c r="I83" s="3"/>
      <c r="J83" s="14">
        <f>Tabela1[[#This Row],[Preço + IVA]]/1.23</f>
        <v>0</v>
      </c>
      <c r="K83" s="14">
        <f>Tabela1[[#This Row],[Preço + IVA]]*0.23</f>
        <v>0</v>
      </c>
      <c r="L83" s="4">
        <f>Q83/Tabela1[[#This Row],[QTY.]]</f>
        <v>0</v>
      </c>
      <c r="M83" s="4">
        <f>Tabela1[[#This Row],[Preço + IVA]]*Tabela1[[#This Row],[QTY.]]</f>
        <v>0</v>
      </c>
      <c r="N83" s="2" t="s">
        <v>138</v>
      </c>
      <c r="O83" s="2" t="s">
        <v>16</v>
      </c>
    </row>
    <row r="84" spans="1:15" ht="16.5" x14ac:dyDescent="0.25">
      <c r="A84" s="2">
        <v>4</v>
      </c>
      <c r="B84" s="3" t="s">
        <v>331</v>
      </c>
      <c r="C84" s="3" t="s">
        <v>175</v>
      </c>
      <c r="D84" s="3"/>
      <c r="E84" s="2" t="s">
        <v>151</v>
      </c>
      <c r="F84" s="3" t="s">
        <v>180</v>
      </c>
      <c r="G84" s="3" t="s">
        <v>168</v>
      </c>
      <c r="H84" s="3" t="s">
        <v>159</v>
      </c>
      <c r="I84" s="3"/>
      <c r="J84" s="14">
        <f>Tabela1[[#This Row],[Preço + IVA]]/1.23</f>
        <v>0</v>
      </c>
      <c r="K84" s="14">
        <f>Tabela1[[#This Row],[Preço + IVA]]*0.23</f>
        <v>0</v>
      </c>
      <c r="L84" s="4">
        <f>Q84/Tabela1[[#This Row],[QTY.]]</f>
        <v>0</v>
      </c>
      <c r="M84" s="4">
        <f>Tabela1[[#This Row],[Preço + IVA]]*Tabela1[[#This Row],[QTY.]]</f>
        <v>0</v>
      </c>
      <c r="N84" s="2" t="s">
        <v>138</v>
      </c>
      <c r="O84" s="2" t="s">
        <v>16</v>
      </c>
    </row>
    <row r="85" spans="1:15" ht="16.5" x14ac:dyDescent="0.25">
      <c r="A85" s="2">
        <v>10</v>
      </c>
      <c r="B85" s="3" t="s">
        <v>332</v>
      </c>
      <c r="C85" s="3" t="s">
        <v>181</v>
      </c>
      <c r="D85" s="3"/>
      <c r="E85" s="2" t="s">
        <v>151</v>
      </c>
      <c r="F85" s="3" t="s">
        <v>179</v>
      </c>
      <c r="G85" s="3" t="s">
        <v>168</v>
      </c>
      <c r="H85" s="3" t="s">
        <v>159</v>
      </c>
      <c r="I85" s="3"/>
      <c r="J85" s="14">
        <f>Tabela1[[#This Row],[Preço + IVA]]/1.23</f>
        <v>0</v>
      </c>
      <c r="K85" s="14">
        <f>Tabela1[[#This Row],[Preço + IVA]]*0.23</f>
        <v>0</v>
      </c>
      <c r="L85" s="4">
        <f>Q85/Tabela1[[#This Row],[QTY.]]</f>
        <v>0</v>
      </c>
      <c r="M85" s="4">
        <f>Tabela1[[#This Row],[Preço + IVA]]*Tabela1[[#This Row],[QTY.]]</f>
        <v>0</v>
      </c>
      <c r="N85" s="2" t="s">
        <v>138</v>
      </c>
      <c r="O85" s="2" t="s">
        <v>16</v>
      </c>
    </row>
    <row r="86" spans="1:15" ht="16.5" x14ac:dyDescent="0.25">
      <c r="A86" s="2">
        <v>2</v>
      </c>
      <c r="B86" s="3" t="s">
        <v>333</v>
      </c>
      <c r="C86" s="3" t="s">
        <v>182</v>
      </c>
      <c r="D86" s="3"/>
      <c r="E86" s="2" t="s">
        <v>151</v>
      </c>
      <c r="F86" s="3" t="s">
        <v>179</v>
      </c>
      <c r="G86" s="3" t="s">
        <v>168</v>
      </c>
      <c r="H86" s="3" t="s">
        <v>159</v>
      </c>
      <c r="I86" s="3"/>
      <c r="J86" s="14">
        <f>Tabela1[[#This Row],[Preço + IVA]]/1.23</f>
        <v>0</v>
      </c>
      <c r="K86" s="14">
        <f>Tabela1[[#This Row],[Preço + IVA]]*0.23</f>
        <v>0</v>
      </c>
      <c r="L86" s="4">
        <f>Q86/Tabela1[[#This Row],[QTY.]]</f>
        <v>0</v>
      </c>
      <c r="M86" s="4">
        <f>Tabela1[[#This Row],[Preço + IVA]]*Tabela1[[#This Row],[QTY.]]</f>
        <v>0</v>
      </c>
      <c r="N86" s="2" t="s">
        <v>138</v>
      </c>
      <c r="O86" s="2" t="s">
        <v>16</v>
      </c>
    </row>
    <row r="87" spans="1:15" ht="16.5" x14ac:dyDescent="0.25">
      <c r="A87" s="2">
        <v>60</v>
      </c>
      <c r="B87" s="3" t="s">
        <v>334</v>
      </c>
      <c r="C87" s="3" t="s">
        <v>183</v>
      </c>
      <c r="D87" s="3"/>
      <c r="E87" s="2" t="s">
        <v>151</v>
      </c>
      <c r="F87" s="3" t="s">
        <v>179</v>
      </c>
      <c r="G87" s="3" t="s">
        <v>168</v>
      </c>
      <c r="H87" s="3" t="s">
        <v>159</v>
      </c>
      <c r="I87" s="3"/>
      <c r="J87" s="14">
        <f>Tabela1[[#This Row],[Preço + IVA]]/1.23</f>
        <v>0</v>
      </c>
      <c r="K87" s="14">
        <f>Tabela1[[#This Row],[Preço + IVA]]*0.23</f>
        <v>0</v>
      </c>
      <c r="L87" s="4">
        <f>Q87/Tabela1[[#This Row],[QTY.]]</f>
        <v>0</v>
      </c>
      <c r="M87" s="4">
        <f>Tabela1[[#This Row],[Preço + IVA]]*Tabela1[[#This Row],[QTY.]]</f>
        <v>0</v>
      </c>
      <c r="N87" s="2" t="s">
        <v>138</v>
      </c>
      <c r="O87" s="2" t="s">
        <v>16</v>
      </c>
    </row>
    <row r="88" spans="1:15" ht="16.5" x14ac:dyDescent="0.25">
      <c r="A88" s="2">
        <v>6</v>
      </c>
      <c r="B88" s="3" t="s">
        <v>335</v>
      </c>
      <c r="C88" s="3" t="s">
        <v>182</v>
      </c>
      <c r="D88" s="3"/>
      <c r="E88" s="2" t="s">
        <v>151</v>
      </c>
      <c r="F88" s="3" t="s">
        <v>184</v>
      </c>
      <c r="G88" s="3" t="s">
        <v>168</v>
      </c>
      <c r="H88" s="3" t="s">
        <v>159</v>
      </c>
      <c r="I88" s="3"/>
      <c r="J88" s="14">
        <f>Tabela1[[#This Row],[Preço + IVA]]/1.23</f>
        <v>0</v>
      </c>
      <c r="K88" s="14">
        <f>Tabela1[[#This Row],[Preço + IVA]]*0.23</f>
        <v>0</v>
      </c>
      <c r="L88" s="4">
        <f>Q88/Tabela1[[#This Row],[QTY.]]</f>
        <v>0</v>
      </c>
      <c r="M88" s="4">
        <f>Tabela1[[#This Row],[Preço + IVA]]*Tabela1[[#This Row],[QTY.]]</f>
        <v>0</v>
      </c>
      <c r="N88" s="2" t="s">
        <v>138</v>
      </c>
      <c r="O88" s="2" t="s">
        <v>16</v>
      </c>
    </row>
    <row r="89" spans="1:15" ht="16.5" x14ac:dyDescent="0.25">
      <c r="A89" s="2">
        <v>2</v>
      </c>
      <c r="B89" s="3" t="s">
        <v>336</v>
      </c>
      <c r="C89" s="3" t="s">
        <v>182</v>
      </c>
      <c r="D89" s="3"/>
      <c r="E89" s="2" t="s">
        <v>151</v>
      </c>
      <c r="F89" s="3" t="s">
        <v>180</v>
      </c>
      <c r="G89" s="3" t="s">
        <v>168</v>
      </c>
      <c r="H89" s="3" t="s">
        <v>159</v>
      </c>
      <c r="I89" s="3"/>
      <c r="J89" s="14">
        <f>Tabela1[[#This Row],[Preço + IVA]]/1.23</f>
        <v>0</v>
      </c>
      <c r="K89" s="14">
        <f>Tabela1[[#This Row],[Preço + IVA]]*0.23</f>
        <v>0</v>
      </c>
      <c r="L89" s="4">
        <f>Q89/Tabela1[[#This Row],[QTY.]]</f>
        <v>0</v>
      </c>
      <c r="M89" s="4">
        <f>Tabela1[[#This Row],[Preço + IVA]]*Tabela1[[#This Row],[QTY.]]</f>
        <v>0</v>
      </c>
      <c r="N89" s="2" t="s">
        <v>138</v>
      </c>
      <c r="O89" s="2" t="s">
        <v>16</v>
      </c>
    </row>
    <row r="90" spans="1:15" ht="16.5" x14ac:dyDescent="0.25">
      <c r="A90" s="2">
        <v>8</v>
      </c>
      <c r="B90" s="3" t="s">
        <v>337</v>
      </c>
      <c r="C90" s="3" t="s">
        <v>185</v>
      </c>
      <c r="D90" s="3"/>
      <c r="E90" s="2" t="s">
        <v>151</v>
      </c>
      <c r="F90" s="3" t="s">
        <v>186</v>
      </c>
      <c r="G90" s="3" t="s">
        <v>168</v>
      </c>
      <c r="H90" s="3" t="s">
        <v>159</v>
      </c>
      <c r="I90" s="3"/>
      <c r="J90" s="14">
        <f>Tabela1[[#This Row],[Preço + IVA]]/1.23</f>
        <v>0</v>
      </c>
      <c r="K90" s="14">
        <f>Tabela1[[#This Row],[Preço + IVA]]*0.23</f>
        <v>0</v>
      </c>
      <c r="L90" s="4">
        <f>Q90/Tabela1[[#This Row],[QTY.]]</f>
        <v>0</v>
      </c>
      <c r="M90" s="4">
        <f>Tabela1[[#This Row],[Preço + IVA]]*Tabela1[[#This Row],[QTY.]]</f>
        <v>0</v>
      </c>
      <c r="N90" s="2" t="s">
        <v>138</v>
      </c>
      <c r="O90" s="2" t="s">
        <v>16</v>
      </c>
    </row>
    <row r="91" spans="1:15" ht="16.5" x14ac:dyDescent="0.25">
      <c r="A91" s="2">
        <v>276</v>
      </c>
      <c r="B91" s="3" t="s">
        <v>338</v>
      </c>
      <c r="C91" s="3" t="s">
        <v>187</v>
      </c>
      <c r="D91" s="3"/>
      <c r="E91" s="2" t="s">
        <v>151</v>
      </c>
      <c r="F91" s="3" t="s">
        <v>188</v>
      </c>
      <c r="G91" s="3" t="s">
        <v>168</v>
      </c>
      <c r="H91" s="3" t="s">
        <v>159</v>
      </c>
      <c r="I91" s="3"/>
      <c r="J91" s="14">
        <f>Tabela1[[#This Row],[Preço + IVA]]/1.23</f>
        <v>0</v>
      </c>
      <c r="K91" s="14">
        <f>Tabela1[[#This Row],[Preço + IVA]]*0.23</f>
        <v>0</v>
      </c>
      <c r="L91" s="4">
        <f>Q91/Tabela1[[#This Row],[QTY.]]</f>
        <v>0</v>
      </c>
      <c r="M91" s="4">
        <f>Tabela1[[#This Row],[Preço + IVA]]*Tabela1[[#This Row],[QTY.]]</f>
        <v>0</v>
      </c>
      <c r="N91" s="2" t="s">
        <v>138</v>
      </c>
      <c r="O91" s="2" t="s">
        <v>16</v>
      </c>
    </row>
    <row r="92" spans="1:15" ht="16.5" x14ac:dyDescent="0.25">
      <c r="A92" s="2">
        <v>124</v>
      </c>
      <c r="B92" s="3" t="s">
        <v>339</v>
      </c>
      <c r="C92" s="3" t="s">
        <v>189</v>
      </c>
      <c r="D92" s="3"/>
      <c r="E92" s="2" t="s">
        <v>151</v>
      </c>
      <c r="F92" s="3" t="s">
        <v>188</v>
      </c>
      <c r="G92" s="3" t="s">
        <v>168</v>
      </c>
      <c r="H92" s="3" t="s">
        <v>159</v>
      </c>
      <c r="I92" s="3"/>
      <c r="J92" s="14">
        <f>Tabela1[[#This Row],[Preço + IVA]]/1.23</f>
        <v>0</v>
      </c>
      <c r="K92" s="14">
        <f>Tabela1[[#This Row],[Preço + IVA]]*0.23</f>
        <v>0</v>
      </c>
      <c r="L92" s="4">
        <f>Q92/Tabela1[[#This Row],[QTY.]]</f>
        <v>0</v>
      </c>
      <c r="M92" s="4">
        <f>Tabela1[[#This Row],[Preço + IVA]]*Tabela1[[#This Row],[QTY.]]</f>
        <v>0</v>
      </c>
      <c r="N92" s="2" t="s">
        <v>138</v>
      </c>
      <c r="O92" s="2" t="s">
        <v>16</v>
      </c>
    </row>
    <row r="93" spans="1:15" ht="16.5" x14ac:dyDescent="0.25">
      <c r="A93" s="2">
        <v>40</v>
      </c>
      <c r="B93" s="3" t="s">
        <v>340</v>
      </c>
      <c r="C93" s="3" t="s">
        <v>187</v>
      </c>
      <c r="D93" s="3"/>
      <c r="E93" s="2" t="s">
        <v>151</v>
      </c>
      <c r="F93" s="3" t="s">
        <v>179</v>
      </c>
      <c r="G93" s="3" t="s">
        <v>168</v>
      </c>
      <c r="H93" s="3" t="s">
        <v>159</v>
      </c>
      <c r="I93" s="3"/>
      <c r="J93" s="14">
        <f>Tabela1[[#This Row],[Preço + IVA]]/1.23</f>
        <v>0</v>
      </c>
      <c r="K93" s="14">
        <f>Tabela1[[#This Row],[Preço + IVA]]*0.23</f>
        <v>0</v>
      </c>
      <c r="L93" s="4">
        <f>Q93/Tabela1[[#This Row],[QTY.]]</f>
        <v>0</v>
      </c>
      <c r="M93" s="4">
        <f>Tabela1[[#This Row],[Preço + IVA]]*Tabela1[[#This Row],[QTY.]]</f>
        <v>0</v>
      </c>
      <c r="N93" s="2" t="s">
        <v>138</v>
      </c>
      <c r="O93" s="2" t="s">
        <v>16</v>
      </c>
    </row>
    <row r="94" spans="1:15" ht="16.5" x14ac:dyDescent="0.25">
      <c r="A94" s="2">
        <v>52</v>
      </c>
      <c r="B94" s="3" t="s">
        <v>341</v>
      </c>
      <c r="C94" s="3" t="s">
        <v>190</v>
      </c>
      <c r="D94" s="3"/>
      <c r="E94" s="2" t="s">
        <v>151</v>
      </c>
      <c r="F94" s="3" t="s">
        <v>179</v>
      </c>
      <c r="G94" s="3" t="s">
        <v>168</v>
      </c>
      <c r="H94" s="3" t="s">
        <v>159</v>
      </c>
      <c r="I94" s="3"/>
      <c r="J94" s="14">
        <f>Tabela1[[#This Row],[Preço + IVA]]/1.23</f>
        <v>0</v>
      </c>
      <c r="K94" s="14">
        <f>Tabela1[[#This Row],[Preço + IVA]]*0.23</f>
        <v>0</v>
      </c>
      <c r="L94" s="4">
        <f>Q94/Tabela1[[#This Row],[QTY.]]</f>
        <v>0</v>
      </c>
      <c r="M94" s="4">
        <f>Tabela1[[#This Row],[Preço + IVA]]*Tabela1[[#This Row],[QTY.]]</f>
        <v>0</v>
      </c>
      <c r="N94" s="2" t="s">
        <v>138</v>
      </c>
      <c r="O94" s="2" t="s">
        <v>16</v>
      </c>
    </row>
    <row r="95" spans="1:15" ht="16.5" x14ac:dyDescent="0.25">
      <c r="A95" s="2">
        <v>32</v>
      </c>
      <c r="B95" s="3" t="s">
        <v>342</v>
      </c>
      <c r="C95" s="3" t="s">
        <v>187</v>
      </c>
      <c r="D95" s="3"/>
      <c r="E95" s="2" t="s">
        <v>151</v>
      </c>
      <c r="F95" s="3" t="s">
        <v>191</v>
      </c>
      <c r="G95" s="3" t="s">
        <v>168</v>
      </c>
      <c r="H95" s="3" t="s">
        <v>159</v>
      </c>
      <c r="I95" s="3"/>
      <c r="J95" s="14">
        <f>Tabela1[[#This Row],[Preço + IVA]]/1.23</f>
        <v>0</v>
      </c>
      <c r="K95" s="14">
        <f>Tabela1[[#This Row],[Preço + IVA]]*0.23</f>
        <v>0</v>
      </c>
      <c r="L95" s="4">
        <f>Q95/Tabela1[[#This Row],[QTY.]]</f>
        <v>0</v>
      </c>
      <c r="M95" s="4">
        <f>Tabela1[[#This Row],[Preço + IVA]]*Tabela1[[#This Row],[QTY.]]</f>
        <v>0</v>
      </c>
      <c r="N95" s="2" t="s">
        <v>138</v>
      </c>
      <c r="O95" s="2" t="s">
        <v>16</v>
      </c>
    </row>
    <row r="96" spans="1:15" ht="16.5" x14ac:dyDescent="0.25">
      <c r="A96" s="2">
        <v>30</v>
      </c>
      <c r="B96" s="3" t="s">
        <v>343</v>
      </c>
      <c r="C96" s="3" t="s">
        <v>192</v>
      </c>
      <c r="D96" s="3"/>
      <c r="E96" s="2" t="s">
        <v>151</v>
      </c>
      <c r="F96" s="3" t="s">
        <v>191</v>
      </c>
      <c r="G96" s="3" t="s">
        <v>168</v>
      </c>
      <c r="H96" s="3" t="s">
        <v>159</v>
      </c>
      <c r="I96" s="3"/>
      <c r="J96" s="14">
        <f>Tabela1[[#This Row],[Preço + IVA]]/1.23</f>
        <v>0</v>
      </c>
      <c r="K96" s="14">
        <f>Tabela1[[#This Row],[Preço + IVA]]*0.23</f>
        <v>0</v>
      </c>
      <c r="L96" s="4">
        <f>Q96/Tabela1[[#This Row],[QTY.]]</f>
        <v>0</v>
      </c>
      <c r="M96" s="4">
        <f>Tabela1[[#This Row],[Preço + IVA]]*Tabela1[[#This Row],[QTY.]]</f>
        <v>0</v>
      </c>
      <c r="N96" s="2" t="s">
        <v>138</v>
      </c>
      <c r="O96" s="2" t="s">
        <v>16</v>
      </c>
    </row>
    <row r="97" spans="1:17" ht="16.5" x14ac:dyDescent="0.25">
      <c r="A97" s="2">
        <v>28</v>
      </c>
      <c r="B97" s="3" t="s">
        <v>344</v>
      </c>
      <c r="C97" s="3" t="s">
        <v>189</v>
      </c>
      <c r="D97" s="3"/>
      <c r="E97" s="2" t="s">
        <v>151</v>
      </c>
      <c r="F97" s="3" t="s">
        <v>184</v>
      </c>
      <c r="G97" s="3" t="s">
        <v>168</v>
      </c>
      <c r="H97" s="3" t="s">
        <v>159</v>
      </c>
      <c r="I97" s="3"/>
      <c r="J97" s="14">
        <f>Tabela1[[#This Row],[Preço + IVA]]/1.23</f>
        <v>0</v>
      </c>
      <c r="K97" s="14">
        <f>Tabela1[[#This Row],[Preço + IVA]]*0.23</f>
        <v>0</v>
      </c>
      <c r="L97" s="4">
        <f>Q97/Tabela1[[#This Row],[QTY.]]</f>
        <v>0</v>
      </c>
      <c r="M97" s="4">
        <f>Tabela1[[#This Row],[Preço + IVA]]*Tabela1[[#This Row],[QTY.]]</f>
        <v>0</v>
      </c>
      <c r="N97" s="2" t="s">
        <v>138</v>
      </c>
      <c r="O97" s="2" t="s">
        <v>16</v>
      </c>
    </row>
    <row r="98" spans="1:17" ht="16.5" x14ac:dyDescent="0.25">
      <c r="A98" s="2">
        <v>16</v>
      </c>
      <c r="B98" s="3" t="s">
        <v>345</v>
      </c>
      <c r="C98" s="3" t="s">
        <v>187</v>
      </c>
      <c r="D98" s="3"/>
      <c r="E98" s="2" t="s">
        <v>151</v>
      </c>
      <c r="F98" s="3" t="s">
        <v>180</v>
      </c>
      <c r="G98" s="3" t="s">
        <v>168</v>
      </c>
      <c r="H98" s="3" t="s">
        <v>159</v>
      </c>
      <c r="I98" s="3"/>
      <c r="J98" s="14">
        <f>Tabela1[[#This Row],[Preço + IVA]]/1.23</f>
        <v>0</v>
      </c>
      <c r="K98" s="14">
        <f>Tabela1[[#This Row],[Preço + IVA]]*0.23</f>
        <v>0</v>
      </c>
      <c r="L98" s="4">
        <f>Q98/Tabela1[[#This Row],[QTY.]]</f>
        <v>0</v>
      </c>
      <c r="M98" s="4">
        <f>Tabela1[[#This Row],[Preço + IVA]]*Tabela1[[#This Row],[QTY.]]</f>
        <v>0</v>
      </c>
      <c r="N98" s="2" t="s">
        <v>138</v>
      </c>
      <c r="O98" s="2" t="s">
        <v>16</v>
      </c>
    </row>
    <row r="99" spans="1:17" ht="16.5" x14ac:dyDescent="0.25">
      <c r="A99" s="2">
        <v>8</v>
      </c>
      <c r="B99" s="3" t="s">
        <v>346</v>
      </c>
      <c r="C99" s="3" t="s">
        <v>192</v>
      </c>
      <c r="D99" s="3"/>
      <c r="E99" s="2" t="s">
        <v>151</v>
      </c>
      <c r="F99" s="3" t="s">
        <v>193</v>
      </c>
      <c r="G99" s="3" t="s">
        <v>168</v>
      </c>
      <c r="H99" s="3" t="s">
        <v>159</v>
      </c>
      <c r="I99" s="3"/>
      <c r="J99" s="14">
        <f>Tabela1[[#This Row],[Preço + IVA]]/1.23</f>
        <v>0</v>
      </c>
      <c r="K99" s="14">
        <f>Tabela1[[#This Row],[Preço + IVA]]*0.23</f>
        <v>0</v>
      </c>
      <c r="L99" s="4">
        <f>Q99/Tabela1[[#This Row],[QTY.]]</f>
        <v>0</v>
      </c>
      <c r="M99" s="4">
        <f>Tabela1[[#This Row],[Preço + IVA]]*Tabela1[[#This Row],[QTY.]]</f>
        <v>0</v>
      </c>
      <c r="N99" s="2" t="s">
        <v>138</v>
      </c>
      <c r="O99" s="2" t="s">
        <v>16</v>
      </c>
    </row>
    <row r="100" spans="1:17" ht="16.5" x14ac:dyDescent="0.25">
      <c r="A100" s="2">
        <v>9</v>
      </c>
      <c r="B100" s="3" t="s">
        <v>347</v>
      </c>
      <c r="C100" s="3" t="s">
        <v>189</v>
      </c>
      <c r="D100" s="3"/>
      <c r="E100" s="2" t="s">
        <v>151</v>
      </c>
      <c r="F100" s="3" t="s">
        <v>193</v>
      </c>
      <c r="G100" s="3" t="s">
        <v>168</v>
      </c>
      <c r="H100" s="3" t="s">
        <v>159</v>
      </c>
      <c r="I100" s="3"/>
      <c r="J100" s="14">
        <f>Tabela1[[#This Row],[Preço + IVA]]/1.23</f>
        <v>0</v>
      </c>
      <c r="K100" s="14">
        <f>Tabela1[[#This Row],[Preço + IVA]]*0.23</f>
        <v>0</v>
      </c>
      <c r="L100" s="4">
        <f>Q100/Tabela1[[#This Row],[QTY.]]</f>
        <v>0</v>
      </c>
      <c r="M100" s="4">
        <f>Tabela1[[#This Row],[Preço + IVA]]*Tabela1[[#This Row],[QTY.]]</f>
        <v>0</v>
      </c>
      <c r="N100" s="2" t="s">
        <v>138</v>
      </c>
      <c r="O100" s="2" t="s">
        <v>16</v>
      </c>
    </row>
    <row r="101" spans="1:17" ht="16.5" x14ac:dyDescent="0.25">
      <c r="A101" s="2">
        <v>48</v>
      </c>
      <c r="B101" s="3" t="s">
        <v>348</v>
      </c>
      <c r="C101" s="3" t="s">
        <v>194</v>
      </c>
      <c r="D101" s="3"/>
      <c r="E101" s="2" t="s">
        <v>151</v>
      </c>
      <c r="F101" s="3" t="s">
        <v>193</v>
      </c>
      <c r="G101" s="3" t="s">
        <v>168</v>
      </c>
      <c r="H101" s="3" t="s">
        <v>159</v>
      </c>
      <c r="I101" s="3"/>
      <c r="J101" s="14">
        <f>Tabela1[[#This Row],[Preço + IVA]]/1.23</f>
        <v>0</v>
      </c>
      <c r="K101" s="14">
        <f>Tabela1[[#This Row],[Preço + IVA]]*0.23</f>
        <v>0</v>
      </c>
      <c r="L101" s="4">
        <f>Q101/Tabela1[[#This Row],[QTY.]]</f>
        <v>0</v>
      </c>
      <c r="M101" s="4">
        <f>Tabela1[[#This Row],[Preço + IVA]]*Tabela1[[#This Row],[QTY.]]</f>
        <v>0</v>
      </c>
      <c r="N101" s="2" t="s">
        <v>138</v>
      </c>
      <c r="O101" s="2" t="s">
        <v>16</v>
      </c>
    </row>
    <row r="102" spans="1:17" ht="16.5" x14ac:dyDescent="0.25">
      <c r="A102" s="2">
        <v>2</v>
      </c>
      <c r="B102" s="3" t="s">
        <v>349</v>
      </c>
      <c r="C102" s="3" t="s">
        <v>187</v>
      </c>
      <c r="D102" s="3"/>
      <c r="E102" s="2" t="s">
        <v>151</v>
      </c>
      <c r="F102" s="3" t="s">
        <v>195</v>
      </c>
      <c r="G102" s="3" t="s">
        <v>168</v>
      </c>
      <c r="H102" s="3" t="s">
        <v>159</v>
      </c>
      <c r="I102" s="3"/>
      <c r="J102" s="14">
        <f>Tabela1[[#This Row],[Preço + IVA]]/1.23</f>
        <v>0</v>
      </c>
      <c r="K102" s="14">
        <f>Tabela1[[#This Row],[Preço + IVA]]*0.23</f>
        <v>0</v>
      </c>
      <c r="L102" s="4">
        <f>Q102/Tabela1[[#This Row],[QTY.]]</f>
        <v>0</v>
      </c>
      <c r="M102" s="4">
        <f>Tabela1[[#This Row],[Preço + IVA]]*Tabela1[[#This Row],[QTY.]]</f>
        <v>0</v>
      </c>
      <c r="N102" s="2" t="s">
        <v>138</v>
      </c>
      <c r="O102" s="2" t="s">
        <v>16</v>
      </c>
    </row>
    <row r="103" spans="1:17" ht="16.5" x14ac:dyDescent="0.25">
      <c r="A103" s="2">
        <v>16</v>
      </c>
      <c r="B103" s="3" t="s">
        <v>350</v>
      </c>
      <c r="C103" s="3" t="s">
        <v>189</v>
      </c>
      <c r="D103" s="3"/>
      <c r="E103" s="2" t="s">
        <v>151</v>
      </c>
      <c r="F103" s="3" t="s">
        <v>195</v>
      </c>
      <c r="G103" s="3" t="s">
        <v>168</v>
      </c>
      <c r="H103" s="3" t="s">
        <v>159</v>
      </c>
      <c r="I103" s="3"/>
      <c r="J103" s="14">
        <f>Tabela1[[#This Row],[Preço + IVA]]/1.23</f>
        <v>0</v>
      </c>
      <c r="K103" s="14">
        <f>Tabela1[[#This Row],[Preço + IVA]]*0.23</f>
        <v>0</v>
      </c>
      <c r="L103" s="4">
        <f>Q103/Tabela1[[#This Row],[QTY.]]</f>
        <v>0</v>
      </c>
      <c r="M103" s="4">
        <f>Tabela1[[#This Row],[Preço + IVA]]*Tabela1[[#This Row],[QTY.]]</f>
        <v>0</v>
      </c>
      <c r="N103" s="2" t="s">
        <v>138</v>
      </c>
      <c r="O103" s="2" t="s">
        <v>16</v>
      </c>
    </row>
    <row r="104" spans="1:17" ht="16.5" x14ac:dyDescent="0.25">
      <c r="A104" s="2">
        <v>4</v>
      </c>
      <c r="B104" s="3" t="s">
        <v>351</v>
      </c>
      <c r="C104" s="3" t="s">
        <v>190</v>
      </c>
      <c r="D104" s="3"/>
      <c r="E104" s="2" t="s">
        <v>151</v>
      </c>
      <c r="F104" s="3" t="s">
        <v>196</v>
      </c>
      <c r="G104" s="3" t="s">
        <v>168</v>
      </c>
      <c r="H104" s="3" t="s">
        <v>159</v>
      </c>
      <c r="I104" s="3"/>
      <c r="J104" s="14">
        <f>Tabela1[[#This Row],[Preço + IVA]]/1.23</f>
        <v>0</v>
      </c>
      <c r="K104" s="14">
        <f>Tabela1[[#This Row],[Preço + IVA]]*0.23</f>
        <v>0</v>
      </c>
      <c r="L104" s="4">
        <f>Q104/Tabela1[[#This Row],[QTY.]]</f>
        <v>0</v>
      </c>
      <c r="M104" s="4">
        <f>Tabela1[[#This Row],[Preço + IVA]]*Tabela1[[#This Row],[QTY.]]</f>
        <v>0</v>
      </c>
      <c r="N104" s="2" t="s">
        <v>138</v>
      </c>
      <c r="O104" s="2" t="s">
        <v>16</v>
      </c>
    </row>
    <row r="105" spans="1:17" ht="16.5" x14ac:dyDescent="0.25">
      <c r="A105" s="2">
        <v>8</v>
      </c>
      <c r="B105" s="3" t="s">
        <v>352</v>
      </c>
      <c r="C105" s="3" t="s">
        <v>197</v>
      </c>
      <c r="D105" s="3"/>
      <c r="E105" s="2" t="s">
        <v>151</v>
      </c>
      <c r="F105" s="3" t="s">
        <v>12</v>
      </c>
      <c r="G105" s="3" t="s">
        <v>168</v>
      </c>
      <c r="H105" s="3" t="s">
        <v>159</v>
      </c>
      <c r="I105" s="3"/>
      <c r="J105" s="14">
        <f>Tabela1[[#This Row],[Preço + IVA]]/1.23</f>
        <v>0</v>
      </c>
      <c r="K105" s="14">
        <f>Tabela1[[#This Row],[Preço + IVA]]*0.23</f>
        <v>0</v>
      </c>
      <c r="L105" s="4">
        <f>Q105/Tabela1[[#This Row],[QTY.]]</f>
        <v>0</v>
      </c>
      <c r="M105" s="4">
        <f>Tabela1[[#This Row],[Preço + IVA]]*Tabela1[[#This Row],[QTY.]]</f>
        <v>0</v>
      </c>
      <c r="N105" s="2" t="s">
        <v>138</v>
      </c>
      <c r="O105" s="2" t="s">
        <v>16</v>
      </c>
    </row>
    <row r="106" spans="1:17" ht="16.5" x14ac:dyDescent="0.25">
      <c r="A106" s="2">
        <v>10</v>
      </c>
      <c r="B106" s="3" t="s">
        <v>353</v>
      </c>
      <c r="C106" s="3" t="s">
        <v>198</v>
      </c>
      <c r="D106" s="3"/>
      <c r="E106" s="2" t="s">
        <v>151</v>
      </c>
      <c r="F106" s="3" t="s">
        <v>12</v>
      </c>
      <c r="G106" s="3" t="s">
        <v>168</v>
      </c>
      <c r="H106" s="3" t="s">
        <v>159</v>
      </c>
      <c r="I106" s="3"/>
      <c r="J106" s="14">
        <f>Tabela1[[#This Row],[Preço + IVA]]/1.23</f>
        <v>0</v>
      </c>
      <c r="K106" s="14">
        <f>Tabela1[[#This Row],[Preço + IVA]]*0.23</f>
        <v>0</v>
      </c>
      <c r="L106" s="4">
        <f>Q106/Tabela1[[#This Row],[QTY.]]</f>
        <v>0</v>
      </c>
      <c r="M106" s="4">
        <f>Tabela1[[#This Row],[Preço + IVA]]*Tabela1[[#This Row],[QTY.]]</f>
        <v>0</v>
      </c>
      <c r="N106" s="2" t="s">
        <v>138</v>
      </c>
      <c r="O106" s="2" t="s">
        <v>16</v>
      </c>
    </row>
    <row r="107" spans="1:17" ht="16.5" x14ac:dyDescent="0.25">
      <c r="A107" s="2">
        <v>18</v>
      </c>
      <c r="B107" s="3" t="s">
        <v>354</v>
      </c>
      <c r="C107" s="3" t="s">
        <v>199</v>
      </c>
      <c r="D107" s="3"/>
      <c r="E107" s="2" t="s">
        <v>151</v>
      </c>
      <c r="F107" s="3" t="s">
        <v>12</v>
      </c>
      <c r="G107" s="3" t="s">
        <v>168</v>
      </c>
      <c r="H107" s="3" t="s">
        <v>159</v>
      </c>
      <c r="I107" s="3"/>
      <c r="J107" s="14">
        <f>Tabela1[[#This Row],[Preço + IVA]]/1.23</f>
        <v>0</v>
      </c>
      <c r="K107" s="14">
        <f>Tabela1[[#This Row],[Preço + IVA]]*0.23</f>
        <v>0</v>
      </c>
      <c r="L107" s="4">
        <f>Q107/Tabela1[[#This Row],[QTY.]]</f>
        <v>0</v>
      </c>
      <c r="M107" s="4">
        <f>Tabela1[[#This Row],[Preço + IVA]]*Tabela1[[#This Row],[QTY.]]</f>
        <v>0</v>
      </c>
      <c r="N107" s="2" t="s">
        <v>138</v>
      </c>
      <c r="O107" s="2" t="s">
        <v>16</v>
      </c>
    </row>
    <row r="108" spans="1:17" ht="16.5" x14ac:dyDescent="0.25">
      <c r="A108" s="2"/>
      <c r="B108" s="3"/>
      <c r="C108" s="3"/>
      <c r="D108" s="3"/>
      <c r="E108" s="2"/>
      <c r="F108" s="3"/>
      <c r="G108" s="3"/>
      <c r="H108" s="3"/>
      <c r="I108" s="3"/>
      <c r="J108" s="14">
        <f>Tabela1[[#This Row],[Preço + IVA]]/1.23</f>
        <v>0</v>
      </c>
      <c r="K108" s="14">
        <f>Tabela1[[#This Row],[Preço + IVA]]*0.23</f>
        <v>0</v>
      </c>
      <c r="L108" s="4">
        <v>0</v>
      </c>
      <c r="M108" s="4"/>
      <c r="N108" s="2"/>
      <c r="O108" s="2"/>
    </row>
    <row r="109" spans="1:17" ht="16.5" x14ac:dyDescent="0.25">
      <c r="A109" s="2">
        <v>4</v>
      </c>
      <c r="B109" s="3" t="s">
        <v>200</v>
      </c>
      <c r="C109" s="3" t="s">
        <v>201</v>
      </c>
      <c r="D109" s="3" t="s">
        <v>498</v>
      </c>
      <c r="E109" s="2" t="s">
        <v>151</v>
      </c>
      <c r="F109" s="3" t="s">
        <v>12</v>
      </c>
      <c r="G109" s="3" t="s">
        <v>138</v>
      </c>
      <c r="H109" s="3" t="s">
        <v>159</v>
      </c>
      <c r="I109" s="8" t="s">
        <v>408</v>
      </c>
      <c r="J109" s="16">
        <f>Tabela1[[#This Row],[Preço + IVA]]/1.23</f>
        <v>18.353658536585364</v>
      </c>
      <c r="K109" s="16">
        <f>Tabela1[[#This Row],[Preço + IVA]]*0.23</f>
        <v>5.1922500000000005</v>
      </c>
      <c r="L109" s="4">
        <f>Q109/Tabela1[[#This Row],[QTY.]]</f>
        <v>22.574999999999999</v>
      </c>
      <c r="M109" s="4">
        <f>Tabela1[[#This Row],[Preço + IVA]]*Tabela1[[#This Row],[QTY.]]</f>
        <v>90.3</v>
      </c>
      <c r="N109" s="2" t="s">
        <v>138</v>
      </c>
      <c r="O109" s="2" t="s">
        <v>16</v>
      </c>
      <c r="Q109" s="1">
        <v>90.3</v>
      </c>
    </row>
    <row r="110" spans="1:17" ht="16.5" x14ac:dyDescent="0.25">
      <c r="A110" s="2">
        <v>4</v>
      </c>
      <c r="B110" s="3" t="s">
        <v>202</v>
      </c>
      <c r="C110" s="3" t="s">
        <v>203</v>
      </c>
      <c r="D110" s="3"/>
      <c r="E110" s="2" t="s">
        <v>151</v>
      </c>
      <c r="F110" s="3" t="s">
        <v>12</v>
      </c>
      <c r="G110" s="3" t="s">
        <v>138</v>
      </c>
      <c r="H110" s="3" t="s">
        <v>159</v>
      </c>
      <c r="I110" s="8" t="s">
        <v>407</v>
      </c>
      <c r="J110" s="16">
        <f>Tabela1[[#This Row],[Preço + IVA]]/1.23</f>
        <v>4.2560975609756104</v>
      </c>
      <c r="K110" s="16">
        <f>Tabela1[[#This Row],[Preço + IVA]]*0.23</f>
        <v>1.2040500000000001</v>
      </c>
      <c r="L110" s="4">
        <f>Q110/Tabela1[[#This Row],[QTY.]]</f>
        <v>5.2350000000000003</v>
      </c>
      <c r="M110" s="4">
        <f>Tabela1[[#This Row],[Preço + IVA]]*Tabela1[[#This Row],[QTY.]]</f>
        <v>20.94</v>
      </c>
      <c r="N110" s="2" t="s">
        <v>138</v>
      </c>
      <c r="O110" s="2" t="s">
        <v>16</v>
      </c>
      <c r="Q110" s="1">
        <v>20.94</v>
      </c>
    </row>
    <row r="111" spans="1:17" ht="16.5" x14ac:dyDescent="0.25">
      <c r="A111" s="2">
        <v>2</v>
      </c>
      <c r="B111" s="3" t="s">
        <v>204</v>
      </c>
      <c r="C111" s="3" t="s">
        <v>205</v>
      </c>
      <c r="D111" s="3" t="s">
        <v>498</v>
      </c>
      <c r="E111" s="2" t="s">
        <v>151</v>
      </c>
      <c r="F111" s="3" t="s">
        <v>12</v>
      </c>
      <c r="G111" s="3" t="s">
        <v>138</v>
      </c>
      <c r="H111" s="3" t="s">
        <v>159</v>
      </c>
      <c r="I111" s="8" t="s">
        <v>388</v>
      </c>
      <c r="J111" s="16">
        <f>Tabela1[[#This Row],[Preço + IVA]]/1.23</f>
        <v>5.8943089430894311</v>
      </c>
      <c r="K111" s="16">
        <f>Tabela1[[#This Row],[Preço + IVA]]*0.23</f>
        <v>1.6675</v>
      </c>
      <c r="L111" s="4">
        <f>Q111/Tabela1[[#This Row],[QTY.]]</f>
        <v>7.25</v>
      </c>
      <c r="M111" s="4">
        <f>Tabela1[[#This Row],[Preço + IVA]]*Tabela1[[#This Row],[QTY.]]</f>
        <v>14.5</v>
      </c>
      <c r="N111" s="2" t="s">
        <v>138</v>
      </c>
      <c r="O111" s="2" t="s">
        <v>16</v>
      </c>
      <c r="Q111" s="1">
        <v>14.5</v>
      </c>
    </row>
    <row r="112" spans="1:17" ht="16.5" x14ac:dyDescent="0.25">
      <c r="A112" s="2">
        <v>1</v>
      </c>
      <c r="B112" s="3" t="s">
        <v>206</v>
      </c>
      <c r="C112" s="3" t="s">
        <v>207</v>
      </c>
      <c r="D112" s="3"/>
      <c r="E112" s="2" t="s">
        <v>151</v>
      </c>
      <c r="F112" s="3" t="s">
        <v>12</v>
      </c>
      <c r="G112" s="3" t="s">
        <v>138</v>
      </c>
      <c r="H112" s="3" t="s">
        <v>159</v>
      </c>
      <c r="I112" s="8" t="s">
        <v>403</v>
      </c>
      <c r="J112" s="16">
        <f>Tabela1[[#This Row],[Preço + IVA]]/1.23</f>
        <v>5.8861788617886184</v>
      </c>
      <c r="K112" s="16">
        <f>Tabela1[[#This Row],[Preço + IVA]]*0.23</f>
        <v>1.6652</v>
      </c>
      <c r="L112" s="4">
        <f>Q112/Tabela1[[#This Row],[QTY.]]</f>
        <v>7.24</v>
      </c>
      <c r="M112" s="4">
        <f>Tabela1[[#This Row],[Preço + IVA]]*Tabela1[[#This Row],[QTY.]]</f>
        <v>7.24</v>
      </c>
      <c r="N112" s="2" t="s">
        <v>138</v>
      </c>
      <c r="O112" s="2" t="s">
        <v>16</v>
      </c>
      <c r="Q112" s="1">
        <v>7.24</v>
      </c>
    </row>
    <row r="113" spans="1:17" ht="16.5" x14ac:dyDescent="0.25">
      <c r="A113" s="2">
        <v>1</v>
      </c>
      <c r="B113" s="3" t="s">
        <v>303</v>
      </c>
      <c r="C113" s="3" t="s">
        <v>208</v>
      </c>
      <c r="D113" s="3" t="s">
        <v>498</v>
      </c>
      <c r="E113" s="2" t="s">
        <v>151</v>
      </c>
      <c r="F113" s="3" t="s">
        <v>12</v>
      </c>
      <c r="G113" s="3" t="s">
        <v>138</v>
      </c>
      <c r="H113" s="3" t="s">
        <v>159</v>
      </c>
      <c r="I113" s="8" t="s">
        <v>363</v>
      </c>
      <c r="J113" s="16">
        <f>Tabela1[[#This Row],[Preço + IVA]]/1.23</f>
        <v>0.4065040650406504</v>
      </c>
      <c r="K113" s="16">
        <f>Tabela1[[#This Row],[Preço + IVA]]*0.23</f>
        <v>0.115</v>
      </c>
      <c r="L113" s="4">
        <f>Q113/Tabela1[[#This Row],[QTY.]]</f>
        <v>0.5</v>
      </c>
      <c r="M113" s="4">
        <f>Tabela1[[#This Row],[Preço + IVA]]*Tabela1[[#This Row],[QTY.]]</f>
        <v>0.5</v>
      </c>
      <c r="N113" s="2" t="s">
        <v>138</v>
      </c>
      <c r="O113" s="2" t="s">
        <v>16</v>
      </c>
      <c r="Q113" s="1">
        <v>0.5</v>
      </c>
    </row>
    <row r="114" spans="1:17" ht="16.5" x14ac:dyDescent="0.25">
      <c r="A114" s="2">
        <v>1</v>
      </c>
      <c r="B114" s="3" t="s">
        <v>304</v>
      </c>
      <c r="C114" s="3" t="s">
        <v>209</v>
      </c>
      <c r="D114" s="3" t="s">
        <v>498</v>
      </c>
      <c r="E114" s="2" t="s">
        <v>151</v>
      </c>
      <c r="F114" s="3" t="s">
        <v>12</v>
      </c>
      <c r="G114" s="3" t="s">
        <v>138</v>
      </c>
      <c r="H114" s="3" t="s">
        <v>159</v>
      </c>
      <c r="I114" s="8" t="s">
        <v>363</v>
      </c>
      <c r="J114" s="16">
        <f>Tabela1[[#This Row],[Preço + IVA]]/1.23</f>
        <v>0.4065040650406504</v>
      </c>
      <c r="K114" s="16">
        <f>Tabela1[[#This Row],[Preço + IVA]]*0.23</f>
        <v>0.115</v>
      </c>
      <c r="L114" s="4">
        <f>Q114/Tabela1[[#This Row],[QTY.]]</f>
        <v>0.5</v>
      </c>
      <c r="M114" s="4">
        <f>Tabela1[[#This Row],[Preço + IVA]]*Tabela1[[#This Row],[QTY.]]</f>
        <v>0.5</v>
      </c>
      <c r="N114" s="2" t="s">
        <v>138</v>
      </c>
      <c r="O114" s="2" t="s">
        <v>16</v>
      </c>
      <c r="Q114" s="1">
        <v>0.5</v>
      </c>
    </row>
    <row r="115" spans="1:17" ht="16.5" x14ac:dyDescent="0.25">
      <c r="A115" s="2">
        <v>8</v>
      </c>
      <c r="B115" s="3" t="s">
        <v>305</v>
      </c>
      <c r="C115" s="3" t="s">
        <v>210</v>
      </c>
      <c r="D115" s="3" t="s">
        <v>498</v>
      </c>
      <c r="E115" s="2" t="s">
        <v>151</v>
      </c>
      <c r="F115" s="3" t="s">
        <v>12</v>
      </c>
      <c r="G115" s="3" t="s">
        <v>138</v>
      </c>
      <c r="H115" s="3" t="s">
        <v>159</v>
      </c>
      <c r="I115" s="8" t="s">
        <v>363</v>
      </c>
      <c r="J115" s="16">
        <f>Tabela1[[#This Row],[Preço + IVA]]/1.23</f>
        <v>0.4065040650406504</v>
      </c>
      <c r="K115" s="16">
        <f>Tabela1[[#This Row],[Preço + IVA]]*0.23</f>
        <v>0.115</v>
      </c>
      <c r="L115" s="4">
        <f>Q115/Tabela1[[#This Row],[QTY.]]</f>
        <v>0.5</v>
      </c>
      <c r="M115" s="4">
        <f>Tabela1[[#This Row],[Preço + IVA]]*Tabela1[[#This Row],[QTY.]]</f>
        <v>4</v>
      </c>
      <c r="N115" s="2" t="s">
        <v>138</v>
      </c>
      <c r="O115" s="2" t="s">
        <v>16</v>
      </c>
      <c r="Q115" s="1">
        <f>0.5*8</f>
        <v>4</v>
      </c>
    </row>
    <row r="116" spans="1:17" ht="16.5" x14ac:dyDescent="0.25">
      <c r="A116" s="2">
        <v>8</v>
      </c>
      <c r="B116" s="3" t="s">
        <v>306</v>
      </c>
      <c r="C116" s="3" t="s">
        <v>211</v>
      </c>
      <c r="D116" s="3" t="s">
        <v>498</v>
      </c>
      <c r="E116" s="2" t="s">
        <v>151</v>
      </c>
      <c r="F116" s="3" t="s">
        <v>12</v>
      </c>
      <c r="G116" s="3" t="s">
        <v>138</v>
      </c>
      <c r="H116" s="3" t="s">
        <v>159</v>
      </c>
      <c r="I116" s="8" t="s">
        <v>363</v>
      </c>
      <c r="J116" s="16">
        <f>Tabela1[[#This Row],[Preço + IVA]]/1.23</f>
        <v>0.4065040650406504</v>
      </c>
      <c r="K116" s="16">
        <f>Tabela1[[#This Row],[Preço + IVA]]*0.23</f>
        <v>0.115</v>
      </c>
      <c r="L116" s="4">
        <f>Q116/Tabela1[[#This Row],[QTY.]]</f>
        <v>0.5</v>
      </c>
      <c r="M116" s="4">
        <f>Tabela1[[#This Row],[Preço + IVA]]*Tabela1[[#This Row],[QTY.]]</f>
        <v>4</v>
      </c>
      <c r="N116" s="2" t="s">
        <v>138</v>
      </c>
      <c r="O116" s="2" t="s">
        <v>16</v>
      </c>
      <c r="Q116" s="1">
        <f>0.5*8</f>
        <v>4</v>
      </c>
    </row>
    <row r="117" spans="1:17" ht="16.5" x14ac:dyDescent="0.25">
      <c r="A117" s="2">
        <v>4</v>
      </c>
      <c r="B117" s="3" t="s">
        <v>307</v>
      </c>
      <c r="C117" s="3" t="s">
        <v>212</v>
      </c>
      <c r="D117" s="3" t="s">
        <v>498</v>
      </c>
      <c r="E117" s="2" t="s">
        <v>151</v>
      </c>
      <c r="F117" s="3" t="s">
        <v>12</v>
      </c>
      <c r="G117" s="3" t="s">
        <v>138</v>
      </c>
      <c r="H117" s="3" t="s">
        <v>159</v>
      </c>
      <c r="I117" s="8" t="s">
        <v>363</v>
      </c>
      <c r="J117" s="16">
        <f>Tabela1[[#This Row],[Preço + IVA]]/1.23</f>
        <v>0.4065040650406504</v>
      </c>
      <c r="K117" s="16">
        <f>Tabela1[[#This Row],[Preço + IVA]]*0.23</f>
        <v>0.115</v>
      </c>
      <c r="L117" s="4">
        <f>Q117/Tabela1[[#This Row],[QTY.]]</f>
        <v>0.5</v>
      </c>
      <c r="M117" s="4">
        <f>Tabela1[[#This Row],[Preço + IVA]]*Tabela1[[#This Row],[QTY.]]</f>
        <v>2</v>
      </c>
      <c r="N117" s="2" t="s">
        <v>138</v>
      </c>
      <c r="O117" s="2" t="s">
        <v>16</v>
      </c>
      <c r="Q117" s="1">
        <f>0.5*4</f>
        <v>2</v>
      </c>
    </row>
    <row r="118" spans="1:17" ht="16.5" x14ac:dyDescent="0.25">
      <c r="A118" s="2">
        <v>4</v>
      </c>
      <c r="B118" s="3" t="s">
        <v>308</v>
      </c>
      <c r="C118" s="3" t="s">
        <v>213</v>
      </c>
      <c r="D118" s="3" t="s">
        <v>498</v>
      </c>
      <c r="E118" s="2" t="s">
        <v>151</v>
      </c>
      <c r="F118" s="3" t="s">
        <v>12</v>
      </c>
      <c r="G118" s="3" t="s">
        <v>138</v>
      </c>
      <c r="H118" s="3" t="s">
        <v>159</v>
      </c>
      <c r="I118" s="8" t="s">
        <v>363</v>
      </c>
      <c r="J118" s="16">
        <f>Tabela1[[#This Row],[Preço + IVA]]/1.23</f>
        <v>0.4065040650406504</v>
      </c>
      <c r="K118" s="16">
        <f>Tabela1[[#This Row],[Preço + IVA]]*0.23</f>
        <v>0.115</v>
      </c>
      <c r="L118" s="4">
        <f>Q118/Tabela1[[#This Row],[QTY.]]</f>
        <v>0.5</v>
      </c>
      <c r="M118" s="4">
        <f>Tabela1[[#This Row],[Preço + IVA]]*Tabela1[[#This Row],[QTY.]]</f>
        <v>2</v>
      </c>
      <c r="N118" s="2" t="s">
        <v>138</v>
      </c>
      <c r="O118" s="2" t="s">
        <v>16</v>
      </c>
      <c r="Q118" s="1">
        <f>0.5*4</f>
        <v>2</v>
      </c>
    </row>
    <row r="119" spans="1:17" ht="16.5" x14ac:dyDescent="0.25">
      <c r="A119" s="2">
        <v>1</v>
      </c>
      <c r="B119" s="3" t="s">
        <v>309</v>
      </c>
      <c r="C119" s="3" t="s">
        <v>214</v>
      </c>
      <c r="D119" s="3" t="s">
        <v>498</v>
      </c>
      <c r="E119" s="2" t="s">
        <v>151</v>
      </c>
      <c r="F119" s="3" t="s">
        <v>12</v>
      </c>
      <c r="G119" s="3" t="s">
        <v>138</v>
      </c>
      <c r="H119" s="3" t="s">
        <v>215</v>
      </c>
      <c r="I119" s="8" t="s">
        <v>363</v>
      </c>
      <c r="J119" s="16">
        <f>Tabela1[[#This Row],[Preço + IVA]]/1.23</f>
        <v>0.4065040650406504</v>
      </c>
      <c r="K119" s="16">
        <f>Tabela1[[#This Row],[Preço + IVA]]*0.23</f>
        <v>0.115</v>
      </c>
      <c r="L119" s="4">
        <f>Q119/Tabela1[[#This Row],[QTY.]]</f>
        <v>0.5</v>
      </c>
      <c r="M119" s="4">
        <f>Tabela1[[#This Row],[Preço + IVA]]*Tabela1[[#This Row],[QTY.]]</f>
        <v>0.5</v>
      </c>
      <c r="N119" s="2" t="s">
        <v>138</v>
      </c>
      <c r="O119" s="2" t="s">
        <v>16</v>
      </c>
      <c r="Q119" s="1">
        <v>0.5</v>
      </c>
    </row>
    <row r="120" spans="1:17" ht="16.5" x14ac:dyDescent="0.25">
      <c r="A120" s="2">
        <v>1</v>
      </c>
      <c r="B120" s="3" t="s">
        <v>310</v>
      </c>
      <c r="C120" s="3" t="s">
        <v>216</v>
      </c>
      <c r="D120" s="3" t="s">
        <v>498</v>
      </c>
      <c r="E120" s="2" t="s">
        <v>151</v>
      </c>
      <c r="F120" s="3" t="s">
        <v>12</v>
      </c>
      <c r="G120" s="3" t="s">
        <v>138</v>
      </c>
      <c r="H120" s="3" t="s">
        <v>159</v>
      </c>
      <c r="I120" s="8" t="s">
        <v>363</v>
      </c>
      <c r="J120" s="16">
        <f>Tabela1[[#This Row],[Preço + IVA]]/1.23</f>
        <v>0.4065040650406504</v>
      </c>
      <c r="K120" s="16">
        <f>Tabela1[[#This Row],[Preço + IVA]]*0.23</f>
        <v>0.115</v>
      </c>
      <c r="L120" s="4">
        <f>Q120/Tabela1[[#This Row],[QTY.]]</f>
        <v>0.5</v>
      </c>
      <c r="M120" s="4">
        <f>Tabela1[[#This Row],[Preço + IVA]]*Tabela1[[#This Row],[QTY.]]</f>
        <v>0.5</v>
      </c>
      <c r="N120" s="2" t="s">
        <v>138</v>
      </c>
      <c r="O120" s="2" t="s">
        <v>16</v>
      </c>
      <c r="Q120" s="1">
        <v>0.5</v>
      </c>
    </row>
    <row r="121" spans="1:17" ht="16.5" x14ac:dyDescent="0.25">
      <c r="A121" s="2">
        <v>1</v>
      </c>
      <c r="B121" s="3" t="s">
        <v>217</v>
      </c>
      <c r="C121" s="3" t="s">
        <v>218</v>
      </c>
      <c r="D121" s="3" t="s">
        <v>498</v>
      </c>
      <c r="E121" s="2" t="s">
        <v>151</v>
      </c>
      <c r="F121" s="3" t="s">
        <v>12</v>
      </c>
      <c r="G121" s="3" t="s">
        <v>138</v>
      </c>
      <c r="H121" s="3" t="s">
        <v>159</v>
      </c>
      <c r="I121" s="8" t="s">
        <v>402</v>
      </c>
      <c r="J121" s="16">
        <f>Tabela1[[#This Row],[Preço + IVA]]/1.23</f>
        <v>55.528455284552841</v>
      </c>
      <c r="K121" s="16">
        <f>Tabela1[[#This Row],[Preço + IVA]]*0.23</f>
        <v>15.709</v>
      </c>
      <c r="L121" s="4">
        <f>Q121/Tabela1[[#This Row],[QTY.]]</f>
        <v>68.3</v>
      </c>
      <c r="M121" s="4">
        <f>Tabela1[[#This Row],[Preço + IVA]]*Tabela1[[#This Row],[QTY.]]</f>
        <v>68.3</v>
      </c>
      <c r="N121" s="2" t="s">
        <v>138</v>
      </c>
      <c r="O121" s="2" t="s">
        <v>16</v>
      </c>
      <c r="Q121" s="1">
        <v>68.3</v>
      </c>
    </row>
    <row r="122" spans="1:17" ht="16.5" x14ac:dyDescent="0.25">
      <c r="A122" s="2">
        <v>1</v>
      </c>
      <c r="B122" s="3" t="s">
        <v>219</v>
      </c>
      <c r="C122" s="3" t="s">
        <v>220</v>
      </c>
      <c r="D122" s="3"/>
      <c r="E122" s="2" t="s">
        <v>151</v>
      </c>
      <c r="F122" s="3" t="s">
        <v>12</v>
      </c>
      <c r="G122" s="3" t="s">
        <v>138</v>
      </c>
      <c r="H122" s="3" t="s">
        <v>159</v>
      </c>
      <c r="I122" s="8" t="s">
        <v>399</v>
      </c>
      <c r="J122" s="16">
        <f>Tabela1[[#This Row],[Preço + IVA]]/1.23</f>
        <v>5.5447154471544717</v>
      </c>
      <c r="K122" s="16">
        <f>Tabela1[[#This Row],[Preço + IVA]]*0.23</f>
        <v>1.5686000000000002</v>
      </c>
      <c r="L122" s="4">
        <f>Q122/Tabela1[[#This Row],[QTY.]]</f>
        <v>6.82</v>
      </c>
      <c r="M122" s="4">
        <f>Tabela1[[#This Row],[Preço + IVA]]*Tabela1[[#This Row],[QTY.]]</f>
        <v>6.82</v>
      </c>
      <c r="N122" s="2" t="s">
        <v>138</v>
      </c>
      <c r="O122" s="2" t="s">
        <v>16</v>
      </c>
      <c r="Q122" s="1">
        <v>6.82</v>
      </c>
    </row>
    <row r="123" spans="1:17" ht="16.5" x14ac:dyDescent="0.25">
      <c r="A123" s="2">
        <v>1</v>
      </c>
      <c r="B123" s="3" t="s">
        <v>376</v>
      </c>
      <c r="C123" s="3" t="s">
        <v>378</v>
      </c>
      <c r="D123" s="3" t="s">
        <v>498</v>
      </c>
      <c r="E123" s="2" t="s">
        <v>151</v>
      </c>
      <c r="F123" s="3" t="s">
        <v>12</v>
      </c>
      <c r="G123" s="3" t="s">
        <v>138</v>
      </c>
      <c r="H123" s="3" t="s">
        <v>159</v>
      </c>
      <c r="I123" s="8" t="s">
        <v>389</v>
      </c>
      <c r="J123" s="16">
        <f>Tabela1[[#This Row],[Preço + IVA]]/1.23</f>
        <v>14.162601626016261</v>
      </c>
      <c r="K123" s="16">
        <f>Tabela1[[#This Row],[Preço + IVA]]*0.23</f>
        <v>4.0066000000000006</v>
      </c>
      <c r="L123" s="4">
        <f>Q123/Tabela1[[#This Row],[QTY.]]</f>
        <v>17.420000000000002</v>
      </c>
      <c r="M123" s="4">
        <f>Tabela1[[#This Row],[Preço + IVA]]*Tabela1[[#This Row],[QTY.]]</f>
        <v>17.420000000000002</v>
      </c>
      <c r="N123" s="2" t="s">
        <v>138</v>
      </c>
      <c r="O123" s="2" t="s">
        <v>16</v>
      </c>
      <c r="Q123" s="1">
        <v>17.420000000000002</v>
      </c>
    </row>
    <row r="124" spans="1:17" ht="16.5" x14ac:dyDescent="0.25">
      <c r="A124" s="2">
        <v>1</v>
      </c>
      <c r="B124" s="3" t="s">
        <v>377</v>
      </c>
      <c r="C124" s="3" t="s">
        <v>379</v>
      </c>
      <c r="D124" s="3" t="s">
        <v>498</v>
      </c>
      <c r="E124" s="2" t="s">
        <v>151</v>
      </c>
      <c r="F124" s="3" t="s">
        <v>12</v>
      </c>
      <c r="G124" s="3" t="s">
        <v>138</v>
      </c>
      <c r="H124" s="3" t="s">
        <v>159</v>
      </c>
      <c r="I124" s="8" t="s">
        <v>389</v>
      </c>
      <c r="J124" s="16">
        <f>Tabela1[[#This Row],[Preço + IVA]]/1.23</f>
        <v>21.357723577235774</v>
      </c>
      <c r="K124" s="16">
        <f>Tabela1[[#This Row],[Preço + IVA]]*0.23</f>
        <v>6.0421000000000005</v>
      </c>
      <c r="L124" s="4">
        <f>Q124/Tabela1[[#This Row],[QTY.]]</f>
        <v>26.27</v>
      </c>
      <c r="M124" s="17">
        <f>Tabela1[[#This Row],[Preço + IVA]]*Tabela1[[#This Row],[QTY.]]</f>
        <v>26.27</v>
      </c>
      <c r="N124" s="2" t="s">
        <v>138</v>
      </c>
      <c r="O124" s="2" t="s">
        <v>16</v>
      </c>
      <c r="Q124" s="1">
        <v>26.27</v>
      </c>
    </row>
    <row r="125" spans="1:17" ht="16.5" x14ac:dyDescent="0.25">
      <c r="A125" s="2">
        <v>4</v>
      </c>
      <c r="B125" s="3" t="s">
        <v>315</v>
      </c>
      <c r="C125" s="3" t="s">
        <v>221</v>
      </c>
      <c r="D125" s="3" t="s">
        <v>498</v>
      </c>
      <c r="E125" s="2" t="s">
        <v>151</v>
      </c>
      <c r="F125" s="3" t="s">
        <v>222</v>
      </c>
      <c r="G125" s="3" t="s">
        <v>138</v>
      </c>
      <c r="H125" s="3" t="s">
        <v>159</v>
      </c>
      <c r="I125" s="8" t="s">
        <v>416</v>
      </c>
      <c r="J125" s="16">
        <f>Tabela1[[#This Row],[Preço + IVA]]/1.23</f>
        <v>3.5630081300813012</v>
      </c>
      <c r="K125" s="16">
        <f>Tabela1[[#This Row],[Preço + IVA]]*0.23</f>
        <v>1.0079750000000001</v>
      </c>
      <c r="L125" s="4">
        <f>Q125/Tabela1[[#This Row],[QTY.]]</f>
        <v>4.3825000000000003</v>
      </c>
      <c r="M125" s="4">
        <f>Tabela1[[#This Row],[Preço + IVA]]*Tabela1[[#This Row],[QTY.]]</f>
        <v>17.53</v>
      </c>
      <c r="N125" s="2" t="s">
        <v>138</v>
      </c>
      <c r="O125" s="2" t="s">
        <v>16</v>
      </c>
      <c r="Q125" s="1">
        <v>17.53</v>
      </c>
    </row>
    <row r="126" spans="1:17" ht="16.5" x14ac:dyDescent="0.25">
      <c r="A126" s="2">
        <v>4</v>
      </c>
      <c r="B126" s="3" t="s">
        <v>312</v>
      </c>
      <c r="C126" s="3" t="s">
        <v>223</v>
      </c>
      <c r="D126" s="3"/>
      <c r="E126" s="2" t="s">
        <v>151</v>
      </c>
      <c r="F126" s="3" t="s">
        <v>224</v>
      </c>
      <c r="G126" s="3" t="s">
        <v>138</v>
      </c>
      <c r="H126" s="3" t="s">
        <v>159</v>
      </c>
      <c r="I126" s="7" t="s">
        <v>417</v>
      </c>
      <c r="J126" s="15">
        <f>Tabela1[[#This Row],[Preço + IVA]]/1.23</f>
        <v>0.6260162601626017</v>
      </c>
      <c r="K126" s="15">
        <f>Tabela1[[#This Row],[Preço + IVA]]*0.23</f>
        <v>0.17710000000000001</v>
      </c>
      <c r="L126" s="4">
        <f>Q126/Tabela1[[#This Row],[QTY.]]</f>
        <v>0.77</v>
      </c>
      <c r="M126" s="4">
        <f>Tabela1[[#This Row],[Preço + IVA]]*Tabela1[[#This Row],[QTY.]]</f>
        <v>3.08</v>
      </c>
      <c r="N126" s="2" t="s">
        <v>138</v>
      </c>
      <c r="O126" s="2" t="s">
        <v>16</v>
      </c>
      <c r="Q126" s="1">
        <f>3.08</f>
        <v>3.08</v>
      </c>
    </row>
    <row r="127" spans="1:17" ht="16.5" x14ac:dyDescent="0.25">
      <c r="A127" s="2">
        <v>4</v>
      </c>
      <c r="B127" s="3" t="s">
        <v>311</v>
      </c>
      <c r="C127" s="3" t="s">
        <v>223</v>
      </c>
      <c r="D127" s="3"/>
      <c r="E127" s="2" t="s">
        <v>151</v>
      </c>
      <c r="F127" s="3" t="s">
        <v>222</v>
      </c>
      <c r="G127" s="3" t="s">
        <v>138</v>
      </c>
      <c r="H127" s="3" t="s">
        <v>159</v>
      </c>
      <c r="I127" s="7" t="s">
        <v>417</v>
      </c>
      <c r="J127" s="15">
        <f>Tabela1[[#This Row],[Preço + IVA]]/1.23</f>
        <v>0.6260162601626017</v>
      </c>
      <c r="K127" s="15">
        <f>Tabela1[[#This Row],[Preço + IVA]]*0.23</f>
        <v>0.17710000000000001</v>
      </c>
      <c r="L127" s="4">
        <f>Q127/Tabela1[[#This Row],[QTY.]]</f>
        <v>0.77</v>
      </c>
      <c r="M127" s="4">
        <f>Tabela1[[#This Row],[Preço + IVA]]*Tabela1[[#This Row],[QTY.]]</f>
        <v>3.08</v>
      </c>
      <c r="N127" s="2" t="s">
        <v>138</v>
      </c>
      <c r="O127" s="2" t="s">
        <v>16</v>
      </c>
      <c r="Q127" s="1">
        <f t="shared" ref="Q127:Q129" si="0">3.08</f>
        <v>3.08</v>
      </c>
    </row>
    <row r="128" spans="1:17" ht="16.5" x14ac:dyDescent="0.25">
      <c r="A128" s="2">
        <v>4</v>
      </c>
      <c r="B128" s="3" t="s">
        <v>314</v>
      </c>
      <c r="C128" s="3" t="s">
        <v>225</v>
      </c>
      <c r="D128" s="3"/>
      <c r="E128" s="2" t="s">
        <v>151</v>
      </c>
      <c r="F128" s="3" t="s">
        <v>224</v>
      </c>
      <c r="G128" s="3" t="s">
        <v>138</v>
      </c>
      <c r="H128" s="3" t="s">
        <v>159</v>
      </c>
      <c r="I128" s="7" t="s">
        <v>417</v>
      </c>
      <c r="J128" s="15">
        <f>Tabela1[[#This Row],[Preço + IVA]]/1.23</f>
        <v>0.6260162601626017</v>
      </c>
      <c r="K128" s="15">
        <f>Tabela1[[#This Row],[Preço + IVA]]*0.23</f>
        <v>0.17710000000000001</v>
      </c>
      <c r="L128" s="4">
        <f>Q128/Tabela1[[#This Row],[QTY.]]</f>
        <v>0.77</v>
      </c>
      <c r="M128" s="4">
        <f>Tabela1[[#This Row],[Preço + IVA]]*Tabela1[[#This Row],[QTY.]]</f>
        <v>3.08</v>
      </c>
      <c r="N128" s="2" t="s">
        <v>138</v>
      </c>
      <c r="O128" s="2" t="s">
        <v>16</v>
      </c>
      <c r="Q128" s="1">
        <f t="shared" si="0"/>
        <v>3.08</v>
      </c>
    </row>
    <row r="129" spans="1:17" ht="16.5" x14ac:dyDescent="0.25">
      <c r="A129" s="2">
        <v>4</v>
      </c>
      <c r="B129" s="3" t="s">
        <v>313</v>
      </c>
      <c r="C129" s="3" t="s">
        <v>225</v>
      </c>
      <c r="D129" s="3"/>
      <c r="E129" s="2" t="s">
        <v>151</v>
      </c>
      <c r="F129" s="3" t="s">
        <v>222</v>
      </c>
      <c r="G129" s="3" t="s">
        <v>138</v>
      </c>
      <c r="H129" s="3" t="s">
        <v>159</v>
      </c>
      <c r="I129" s="7" t="s">
        <v>417</v>
      </c>
      <c r="J129" s="15">
        <f>Tabela1[[#This Row],[Preço + IVA]]/1.23</f>
        <v>0.6260162601626017</v>
      </c>
      <c r="K129" s="15">
        <f>Tabela1[[#This Row],[Preço + IVA]]*0.23</f>
        <v>0.17710000000000001</v>
      </c>
      <c r="L129" s="4">
        <f>Q129/Tabela1[[#This Row],[QTY.]]</f>
        <v>0.77</v>
      </c>
      <c r="M129" s="4">
        <f>Tabela1[[#This Row],[Preço + IVA]]*Tabela1[[#This Row],[QTY.]]</f>
        <v>3.08</v>
      </c>
      <c r="N129" s="2" t="s">
        <v>138</v>
      </c>
      <c r="O129" s="2" t="s">
        <v>16</v>
      </c>
      <c r="Q129" s="1">
        <f t="shared" si="0"/>
        <v>3.08</v>
      </c>
    </row>
    <row r="130" spans="1:17" ht="16.5" x14ac:dyDescent="0.25">
      <c r="A130" s="2">
        <v>2</v>
      </c>
      <c r="B130" s="3" t="s">
        <v>226</v>
      </c>
      <c r="C130" s="3" t="s">
        <v>227</v>
      </c>
      <c r="D130" s="3" t="s">
        <v>498</v>
      </c>
      <c r="E130" s="2" t="s">
        <v>151</v>
      </c>
      <c r="F130" s="3" t="s">
        <v>12</v>
      </c>
      <c r="G130" s="3" t="s">
        <v>138</v>
      </c>
      <c r="H130" s="3" t="s">
        <v>159</v>
      </c>
      <c r="I130" s="8" t="s">
        <v>390</v>
      </c>
      <c r="J130" s="16">
        <f>Tabela1[[#This Row],[Preço + IVA]]/1.23</f>
        <v>2.8861788617886179</v>
      </c>
      <c r="K130" s="16">
        <f>Tabela1[[#This Row],[Preço + IVA]]*0.23</f>
        <v>0.8165</v>
      </c>
      <c r="L130" s="4">
        <f>Q130/Tabela1[[#This Row],[QTY.]]</f>
        <v>3.55</v>
      </c>
      <c r="M130" s="4">
        <f>Tabela1[[#This Row],[Preço + IVA]]*Tabela1[[#This Row],[QTY.]]</f>
        <v>7.1</v>
      </c>
      <c r="N130" s="2" t="s">
        <v>138</v>
      </c>
      <c r="O130" s="2" t="s">
        <v>16</v>
      </c>
      <c r="Q130" s="1">
        <v>7.1</v>
      </c>
    </row>
    <row r="131" spans="1:17" ht="16.5" x14ac:dyDescent="0.25">
      <c r="A131" s="2">
        <v>6</v>
      </c>
      <c r="B131" s="3" t="s">
        <v>228</v>
      </c>
      <c r="C131" s="3" t="s">
        <v>229</v>
      </c>
      <c r="D131" s="3" t="s">
        <v>498</v>
      </c>
      <c r="E131" s="2" t="s">
        <v>151</v>
      </c>
      <c r="F131" s="3" t="s">
        <v>12</v>
      </c>
      <c r="G131" s="3" t="s">
        <v>138</v>
      </c>
      <c r="H131" s="3" t="s">
        <v>159</v>
      </c>
      <c r="I131" s="8" t="s">
        <v>404</v>
      </c>
      <c r="J131" s="16">
        <f>Tabela1[[#This Row],[Preço + IVA]]/1.23</f>
        <v>1.9186991869918699</v>
      </c>
      <c r="K131" s="16">
        <f>Tabela1[[#This Row],[Preço + IVA]]*0.23</f>
        <v>0.54279999999999995</v>
      </c>
      <c r="L131" s="4">
        <f>Q131/Tabela1[[#This Row],[QTY.]]</f>
        <v>2.36</v>
      </c>
      <c r="M131" s="4">
        <f>Tabela1[[#This Row],[Preço + IVA]]*Tabela1[[#This Row],[QTY.]]</f>
        <v>14.16</v>
      </c>
      <c r="N131" s="2" t="s">
        <v>138</v>
      </c>
      <c r="O131" s="2" t="s">
        <v>16</v>
      </c>
      <c r="Q131" s="1">
        <v>14.16</v>
      </c>
    </row>
    <row r="132" spans="1:17" ht="16.5" x14ac:dyDescent="0.25">
      <c r="A132" s="2">
        <v>1</v>
      </c>
      <c r="B132" s="3" t="s">
        <v>230</v>
      </c>
      <c r="C132" s="3" t="s">
        <v>409</v>
      </c>
      <c r="D132" s="3" t="s">
        <v>498</v>
      </c>
      <c r="E132" s="2" t="s">
        <v>151</v>
      </c>
      <c r="F132" s="3" t="s">
        <v>12</v>
      </c>
      <c r="G132" s="3" t="s">
        <v>138</v>
      </c>
      <c r="H132" s="3" t="s">
        <v>159</v>
      </c>
      <c r="I132" s="8" t="s">
        <v>373</v>
      </c>
      <c r="J132" s="16">
        <f>Tabela1[[#This Row],[Preço + IVA]]/1.23</f>
        <v>5.2357723577235777</v>
      </c>
      <c r="K132" s="16">
        <f>Tabela1[[#This Row],[Preço + IVA]]*0.23</f>
        <v>1.4812000000000001</v>
      </c>
      <c r="L132" s="4">
        <f>Q132/Tabela1[[#This Row],[QTY.]]</f>
        <v>6.44</v>
      </c>
      <c r="M132" s="4">
        <f>Tabela1[[#This Row],[Preço + IVA]]*Tabela1[[#This Row],[QTY.]]</f>
        <v>6.44</v>
      </c>
      <c r="N132" s="2" t="s">
        <v>138</v>
      </c>
      <c r="O132" s="2" t="s">
        <v>16</v>
      </c>
      <c r="Q132" s="1">
        <v>6.44</v>
      </c>
    </row>
    <row r="133" spans="1:17" ht="16.5" x14ac:dyDescent="0.25">
      <c r="A133" s="2">
        <v>1</v>
      </c>
      <c r="B133" s="3" t="s">
        <v>231</v>
      </c>
      <c r="C133" s="3" t="s">
        <v>232</v>
      </c>
      <c r="D133" s="3" t="s">
        <v>498</v>
      </c>
      <c r="E133" s="2" t="s">
        <v>151</v>
      </c>
      <c r="F133" s="3" t="s">
        <v>12</v>
      </c>
      <c r="G133" s="3" t="s">
        <v>138</v>
      </c>
      <c r="H133" s="3" t="s">
        <v>159</v>
      </c>
      <c r="I133" s="8" t="s">
        <v>400</v>
      </c>
      <c r="J133" s="16">
        <f>Tabela1[[#This Row],[Preço + IVA]]/1.23</f>
        <v>19.821138211382113</v>
      </c>
      <c r="K133" s="16">
        <f>Tabela1[[#This Row],[Preço + IVA]]*0.23</f>
        <v>5.6074000000000002</v>
      </c>
      <c r="L133" s="4">
        <f>Q133/Tabela1[[#This Row],[QTY.]]</f>
        <v>24.38</v>
      </c>
      <c r="M133" s="4">
        <f>Tabela1[[#This Row],[Preço + IVA]]*Tabela1[[#This Row],[QTY.]]</f>
        <v>24.38</v>
      </c>
      <c r="N133" s="2" t="s">
        <v>138</v>
      </c>
      <c r="O133" s="2" t="s">
        <v>16</v>
      </c>
      <c r="Q133" s="1">
        <v>24.38</v>
      </c>
    </row>
    <row r="134" spans="1:17" ht="16.5" x14ac:dyDescent="0.25">
      <c r="A134" s="2">
        <v>1</v>
      </c>
      <c r="B134" s="3" t="s">
        <v>233</v>
      </c>
      <c r="C134" s="3" t="s">
        <v>234</v>
      </c>
      <c r="D134" s="3" t="s">
        <v>498</v>
      </c>
      <c r="E134" s="2" t="s">
        <v>151</v>
      </c>
      <c r="F134" s="3" t="s">
        <v>12</v>
      </c>
      <c r="G134" s="3" t="s">
        <v>138</v>
      </c>
      <c r="H134" s="3" t="s">
        <v>159</v>
      </c>
      <c r="I134" s="8" t="s">
        <v>375</v>
      </c>
      <c r="J134" s="16">
        <f>Tabela1[[#This Row],[Preço + IVA]]/1.23</f>
        <v>12.837398373983739</v>
      </c>
      <c r="K134" s="16">
        <f>Tabela1[[#This Row],[Preço + IVA]]*0.23</f>
        <v>3.6316999999999999</v>
      </c>
      <c r="L134" s="4">
        <f>Q134/Tabela1[[#This Row],[QTY.]]</f>
        <v>15.79</v>
      </c>
      <c r="M134" s="4">
        <f>Tabela1[[#This Row],[Preço + IVA]]*Tabela1[[#This Row],[QTY.]]</f>
        <v>15.79</v>
      </c>
      <c r="N134" s="2" t="s">
        <v>138</v>
      </c>
      <c r="O134" s="2" t="s">
        <v>16</v>
      </c>
      <c r="Q134" s="1">
        <v>15.79</v>
      </c>
    </row>
    <row r="135" spans="1:17" ht="16.5" x14ac:dyDescent="0.25">
      <c r="A135" s="2">
        <v>1</v>
      </c>
      <c r="B135" s="3" t="s">
        <v>235</v>
      </c>
      <c r="C135" s="3" t="s">
        <v>236</v>
      </c>
      <c r="D135" s="3" t="s">
        <v>498</v>
      </c>
      <c r="E135" s="2" t="s">
        <v>151</v>
      </c>
      <c r="F135" s="3" t="s">
        <v>12</v>
      </c>
      <c r="G135" s="3" t="s">
        <v>138</v>
      </c>
      <c r="H135" s="3" t="s">
        <v>159</v>
      </c>
      <c r="I135" s="8" t="s">
        <v>398</v>
      </c>
      <c r="J135" s="16">
        <f>Tabela1[[#This Row],[Preço + IVA]]/1.23</f>
        <v>0.73170731707317072</v>
      </c>
      <c r="K135" s="16">
        <f>Tabela1[[#This Row],[Preço + IVA]]*0.23</f>
        <v>0.20700000000000002</v>
      </c>
      <c r="L135" s="4">
        <f>Q135/Tabela1[[#This Row],[QTY.]]</f>
        <v>0.9</v>
      </c>
      <c r="M135" s="4">
        <f>Tabela1[[#This Row],[Preço + IVA]]*Tabela1[[#This Row],[QTY.]]</f>
        <v>0.9</v>
      </c>
      <c r="N135" s="2" t="s">
        <v>138</v>
      </c>
      <c r="O135" s="2" t="s">
        <v>16</v>
      </c>
      <c r="Q135" s="1">
        <v>0.9</v>
      </c>
    </row>
    <row r="136" spans="1:17" ht="16.5" x14ac:dyDescent="0.25">
      <c r="A136" s="2">
        <v>1</v>
      </c>
      <c r="B136" s="3" t="s">
        <v>237</v>
      </c>
      <c r="C136" s="3" t="s">
        <v>238</v>
      </c>
      <c r="D136" s="3" t="s">
        <v>498</v>
      </c>
      <c r="E136" s="2" t="s">
        <v>151</v>
      </c>
      <c r="F136" s="3" t="s">
        <v>12</v>
      </c>
      <c r="G136" s="3" t="s">
        <v>138</v>
      </c>
      <c r="H136" s="3" t="s">
        <v>159</v>
      </c>
      <c r="I136" s="8" t="s">
        <v>397</v>
      </c>
      <c r="J136" s="16">
        <f>Tabela1[[#This Row],[Preço + IVA]]/1.23</f>
        <v>3.1869918699186992</v>
      </c>
      <c r="K136" s="16">
        <f>Tabela1[[#This Row],[Preço + IVA]]*0.23</f>
        <v>0.90160000000000007</v>
      </c>
      <c r="L136" s="4">
        <f>Q136/Tabela1[[#This Row],[QTY.]]</f>
        <v>3.92</v>
      </c>
      <c r="M136" s="4">
        <f>Tabela1[[#This Row],[Preço + IVA]]*Tabela1[[#This Row],[QTY.]]</f>
        <v>3.92</v>
      </c>
      <c r="N136" s="2" t="s">
        <v>138</v>
      </c>
      <c r="O136" s="2" t="s">
        <v>16</v>
      </c>
      <c r="Q136" s="1">
        <v>3.92</v>
      </c>
    </row>
    <row r="137" spans="1:17" ht="16.5" x14ac:dyDescent="0.25">
      <c r="A137" s="2">
        <v>1</v>
      </c>
      <c r="B137" s="3" t="s">
        <v>239</v>
      </c>
      <c r="C137" s="3" t="s">
        <v>240</v>
      </c>
      <c r="D137" s="3"/>
      <c r="E137" s="2" t="s">
        <v>151</v>
      </c>
      <c r="F137" s="3" t="s">
        <v>12</v>
      </c>
      <c r="G137" s="3" t="s">
        <v>138</v>
      </c>
      <c r="H137" s="3" t="s">
        <v>159</v>
      </c>
      <c r="I137" s="8" t="s">
        <v>381</v>
      </c>
      <c r="J137" s="16">
        <f>Tabela1[[#This Row],[Preço + IVA]]/1.23</f>
        <v>5.9674796747967482</v>
      </c>
      <c r="K137" s="16">
        <f>Tabela1[[#This Row],[Preço + IVA]]*0.23</f>
        <v>1.6882000000000001</v>
      </c>
      <c r="L137" s="4">
        <f>Q137/Tabela1[[#This Row],[QTY.]]</f>
        <v>7.34</v>
      </c>
      <c r="M137" s="4">
        <f>Tabela1[[#This Row],[Preço + IVA]]*Tabela1[[#This Row],[QTY.]]</f>
        <v>7.34</v>
      </c>
      <c r="N137" s="2" t="s">
        <v>138</v>
      </c>
      <c r="O137" s="2" t="s">
        <v>16</v>
      </c>
      <c r="Q137" s="1">
        <v>7.34</v>
      </c>
    </row>
    <row r="138" spans="1:17" ht="16.5" x14ac:dyDescent="0.25">
      <c r="A138" s="2">
        <v>1</v>
      </c>
      <c r="B138" s="3" t="s">
        <v>241</v>
      </c>
      <c r="C138" s="3" t="s">
        <v>242</v>
      </c>
      <c r="D138" s="3" t="s">
        <v>498</v>
      </c>
      <c r="E138" s="2" t="s">
        <v>151</v>
      </c>
      <c r="F138" s="3" t="s">
        <v>12</v>
      </c>
      <c r="G138" s="3" t="s">
        <v>138</v>
      </c>
      <c r="H138" s="3" t="s">
        <v>159</v>
      </c>
      <c r="I138" s="8" t="s">
        <v>380</v>
      </c>
      <c r="J138" s="16">
        <f>Tabela1[[#This Row],[Preço + IVA]]/1.23</f>
        <v>4.5284552845528454</v>
      </c>
      <c r="K138" s="16">
        <f>Tabela1[[#This Row],[Preço + IVA]]*0.23</f>
        <v>1.2811000000000001</v>
      </c>
      <c r="L138" s="4">
        <f>Q138/Tabela1[[#This Row],[QTY.]]</f>
        <v>5.57</v>
      </c>
      <c r="M138" s="4">
        <f>Tabela1[[#This Row],[Preço + IVA]]*Tabela1[[#This Row],[QTY.]]</f>
        <v>5.57</v>
      </c>
      <c r="N138" s="2" t="s">
        <v>138</v>
      </c>
      <c r="O138" s="2" t="s">
        <v>16</v>
      </c>
      <c r="Q138" s="1">
        <v>5.57</v>
      </c>
    </row>
    <row r="139" spans="1:17" ht="16.5" x14ac:dyDescent="0.25">
      <c r="A139" s="2">
        <v>1</v>
      </c>
      <c r="B139" s="3" t="s">
        <v>243</v>
      </c>
      <c r="C139" s="3" t="s">
        <v>445</v>
      </c>
      <c r="D139" s="3" t="s">
        <v>498</v>
      </c>
      <c r="E139" s="2" t="s">
        <v>151</v>
      </c>
      <c r="F139" s="3" t="s">
        <v>12</v>
      </c>
      <c r="G139" s="3" t="s">
        <v>138</v>
      </c>
      <c r="H139" s="3" t="s">
        <v>159</v>
      </c>
      <c r="I139" s="9" t="s">
        <v>410</v>
      </c>
      <c r="J139" s="16">
        <f>Tabela1[[#This Row],[Preço + IVA]]/1.23</f>
        <v>0.77235772357723576</v>
      </c>
      <c r="K139" s="16">
        <f>Tabela1[[#This Row],[Preço + IVA]]*0.23</f>
        <v>0.2185</v>
      </c>
      <c r="L139" s="4">
        <f>Q139/Tabela1[[#This Row],[QTY.]]</f>
        <v>0.95</v>
      </c>
      <c r="M139" s="4">
        <f>Tabela1[[#This Row],[Preço + IVA]]*Tabela1[[#This Row],[QTY.]]</f>
        <v>0.95</v>
      </c>
      <c r="N139" s="2" t="s">
        <v>138</v>
      </c>
      <c r="O139" s="2" t="s">
        <v>16</v>
      </c>
      <c r="Q139" s="1">
        <v>0.95</v>
      </c>
    </row>
    <row r="140" spans="1:17" ht="16.5" x14ac:dyDescent="0.25">
      <c r="A140" s="2">
        <v>1</v>
      </c>
      <c r="B140" s="3" t="s">
        <v>412</v>
      </c>
      <c r="C140" s="3" t="s">
        <v>411</v>
      </c>
      <c r="D140" s="3"/>
      <c r="E140" s="2" t="s">
        <v>151</v>
      </c>
      <c r="F140" s="3" t="s">
        <v>12</v>
      </c>
      <c r="G140" s="3" t="s">
        <v>138</v>
      </c>
      <c r="H140" s="3" t="s">
        <v>159</v>
      </c>
      <c r="I140" s="7" t="s">
        <v>413</v>
      </c>
      <c r="J140" s="16">
        <f>Tabela1[[#This Row],[Preço + IVA]]/1.23</f>
        <v>5.3170731707317076</v>
      </c>
      <c r="K140" s="16">
        <f>Tabela1[[#This Row],[Preço + IVA]]*0.23</f>
        <v>1.5042</v>
      </c>
      <c r="L140" s="4">
        <f>Q140/Tabela1[[#This Row],[QTY.]]</f>
        <v>6.54</v>
      </c>
      <c r="M140" s="4">
        <f>Tabela1[[#This Row],[Preço + IVA]]*Tabela1[[#This Row],[QTY.]]</f>
        <v>6.54</v>
      </c>
      <c r="N140" s="2" t="s">
        <v>138</v>
      </c>
      <c r="O140" s="2" t="s">
        <v>16</v>
      </c>
      <c r="Q140" s="1">
        <v>6.54</v>
      </c>
    </row>
    <row r="141" spans="1:17" ht="16.5" x14ac:dyDescent="0.25">
      <c r="A141" s="2">
        <v>1</v>
      </c>
      <c r="B141" s="3" t="s">
        <v>244</v>
      </c>
      <c r="C141" s="3" t="s">
        <v>245</v>
      </c>
      <c r="D141" s="3"/>
      <c r="E141" s="2" t="s">
        <v>151</v>
      </c>
      <c r="F141" s="3" t="s">
        <v>12</v>
      </c>
      <c r="G141" s="3" t="s">
        <v>138</v>
      </c>
      <c r="H141" s="3" t="s">
        <v>159</v>
      </c>
      <c r="I141" s="8" t="s">
        <v>401</v>
      </c>
      <c r="J141" s="16">
        <f>Tabela1[[#This Row],[Preço + IVA]]/1.23</f>
        <v>117.88617886178862</v>
      </c>
      <c r="K141" s="16">
        <f>Tabela1[[#This Row],[Preço + IVA]]*0.23</f>
        <v>33.35</v>
      </c>
      <c r="L141" s="4">
        <f>Q141/Tabela1[[#This Row],[QTY.]]</f>
        <v>145</v>
      </c>
      <c r="M141" s="4">
        <f>Tabela1[[#This Row],[Preço + IVA]]*Tabela1[[#This Row],[QTY.]]</f>
        <v>145</v>
      </c>
      <c r="N141" s="2" t="s">
        <v>138</v>
      </c>
      <c r="O141" s="2" t="s">
        <v>16</v>
      </c>
      <c r="Q141" s="1">
        <v>145</v>
      </c>
    </row>
    <row r="142" spans="1:17" ht="16.5" x14ac:dyDescent="0.25">
      <c r="A142" s="2">
        <v>1</v>
      </c>
      <c r="B142" s="3" t="s">
        <v>265</v>
      </c>
      <c r="C142" s="3" t="s">
        <v>266</v>
      </c>
      <c r="D142" s="3"/>
      <c r="E142" s="2" t="s">
        <v>151</v>
      </c>
      <c r="F142" s="3" t="s">
        <v>12</v>
      </c>
      <c r="G142" s="3" t="s">
        <v>138</v>
      </c>
      <c r="H142" s="3" t="s">
        <v>159</v>
      </c>
      <c r="I142" s="8" t="s">
        <v>401</v>
      </c>
      <c r="J142" s="16">
        <f>Tabela1[[#This Row],[Preço + IVA]]/1.23</f>
        <v>163.1219512195122</v>
      </c>
      <c r="K142" s="16">
        <f>Tabela1[[#This Row],[Preço + IVA]]*0.23</f>
        <v>46.147199999999998</v>
      </c>
      <c r="L142" s="4">
        <f>Q142/Tabela1[[#This Row],[QTY.]]</f>
        <v>200.64</v>
      </c>
      <c r="M142" s="4">
        <f>Tabela1[[#This Row],[Preço + IVA]]*Tabela1[[#This Row],[QTY.]]</f>
        <v>200.64</v>
      </c>
      <c r="N142" s="2" t="s">
        <v>138</v>
      </c>
      <c r="O142" s="2" t="s">
        <v>16</v>
      </c>
      <c r="Q142" s="1">
        <v>200.64</v>
      </c>
    </row>
    <row r="143" spans="1:17" ht="16.5" x14ac:dyDescent="0.25">
      <c r="A143" s="2">
        <v>1</v>
      </c>
      <c r="B143" s="3" t="s">
        <v>246</v>
      </c>
      <c r="C143" s="3" t="s">
        <v>247</v>
      </c>
      <c r="D143" s="3" t="s">
        <v>498</v>
      </c>
      <c r="E143" s="2" t="s">
        <v>151</v>
      </c>
      <c r="F143" s="3" t="s">
        <v>12</v>
      </c>
      <c r="G143" s="3" t="s">
        <v>138</v>
      </c>
      <c r="H143" s="3" t="s">
        <v>159</v>
      </c>
      <c r="I143" s="8" t="s">
        <v>374</v>
      </c>
      <c r="J143" s="16">
        <f>Tabela1[[#This Row],[Preço + IVA]]/1.23</f>
        <v>0.77235772357723576</v>
      </c>
      <c r="K143" s="16">
        <f>Tabela1[[#This Row],[Preço + IVA]]*0.23</f>
        <v>0.2185</v>
      </c>
      <c r="L143" s="4">
        <f>Q143/Tabela1[[#This Row],[QTY.]]</f>
        <v>0.95</v>
      </c>
      <c r="M143" s="4">
        <f>Tabela1[[#This Row],[Preço + IVA]]*Tabela1[[#This Row],[QTY.]]</f>
        <v>0.95</v>
      </c>
      <c r="N143" s="2" t="s">
        <v>138</v>
      </c>
      <c r="O143" s="2" t="s">
        <v>16</v>
      </c>
      <c r="Q143" s="1">
        <v>0.95</v>
      </c>
    </row>
    <row r="144" spans="1:17" ht="16.5" x14ac:dyDescent="0.25">
      <c r="A144" s="2">
        <v>1</v>
      </c>
      <c r="B144" s="3" t="s">
        <v>248</v>
      </c>
      <c r="C144" s="3" t="s">
        <v>249</v>
      </c>
      <c r="D144" s="3" t="s">
        <v>498</v>
      </c>
      <c r="E144" s="2" t="s">
        <v>151</v>
      </c>
      <c r="F144" s="3" t="s">
        <v>12</v>
      </c>
      <c r="G144" s="3" t="s">
        <v>138</v>
      </c>
      <c r="H144" s="3" t="s">
        <v>159</v>
      </c>
      <c r="I144" s="8" t="s">
        <v>386</v>
      </c>
      <c r="J144" s="16">
        <f>Tabela1[[#This Row],[Preço + IVA]]/1.23</f>
        <v>0.77235772357723576</v>
      </c>
      <c r="K144" s="16">
        <f>Tabela1[[#This Row],[Preço + IVA]]*0.23</f>
        <v>0.2185</v>
      </c>
      <c r="L144" s="4">
        <f>Q144/Tabela1[[#This Row],[QTY.]]</f>
        <v>0.95</v>
      </c>
      <c r="M144" s="4">
        <f>Tabela1[[#This Row],[Preço + IVA]]*Tabela1[[#This Row],[QTY.]]</f>
        <v>0.95</v>
      </c>
      <c r="N144" s="2" t="s">
        <v>138</v>
      </c>
      <c r="O144" s="2" t="s">
        <v>16</v>
      </c>
      <c r="Q144" s="1">
        <v>0.95</v>
      </c>
    </row>
    <row r="145" spans="1:17" ht="16.5" x14ac:dyDescent="0.25">
      <c r="A145" s="2">
        <v>1</v>
      </c>
      <c r="B145" s="3" t="s">
        <v>250</v>
      </c>
      <c r="C145" s="3" t="s">
        <v>251</v>
      </c>
      <c r="D145" s="3" t="s">
        <v>498</v>
      </c>
      <c r="E145" s="2" t="s">
        <v>151</v>
      </c>
      <c r="F145" s="3" t="s">
        <v>12</v>
      </c>
      <c r="G145" s="3" t="s">
        <v>138</v>
      </c>
      <c r="H145" s="3" t="s">
        <v>159</v>
      </c>
      <c r="I145" s="8" t="s">
        <v>387</v>
      </c>
      <c r="J145" s="16">
        <f>Tabela1[[#This Row],[Preço + IVA]]/1.23</f>
        <v>0.7642276422764227</v>
      </c>
      <c r="K145" s="16">
        <f>Tabela1[[#This Row],[Preço + IVA]]*0.23</f>
        <v>0.2162</v>
      </c>
      <c r="L145" s="4">
        <f>Q145/Tabela1[[#This Row],[QTY.]]</f>
        <v>0.94</v>
      </c>
      <c r="M145" s="4">
        <f>Tabela1[[#This Row],[Preço + IVA]]*Tabela1[[#This Row],[QTY.]]</f>
        <v>0.94</v>
      </c>
      <c r="N145" s="2" t="s">
        <v>138</v>
      </c>
      <c r="O145" s="2" t="s">
        <v>16</v>
      </c>
      <c r="Q145" s="1">
        <v>0.94</v>
      </c>
    </row>
    <row r="146" spans="1:17" ht="16.5" x14ac:dyDescent="0.25">
      <c r="A146" s="2">
        <v>2</v>
      </c>
      <c r="B146" s="3" t="s">
        <v>252</v>
      </c>
      <c r="C146" s="3" t="s">
        <v>253</v>
      </c>
      <c r="D146" s="3" t="s">
        <v>498</v>
      </c>
      <c r="E146" s="2" t="s">
        <v>151</v>
      </c>
      <c r="F146" s="3" t="s">
        <v>254</v>
      </c>
      <c r="G146" s="3" t="s">
        <v>255</v>
      </c>
      <c r="H146" s="3" t="s">
        <v>159</v>
      </c>
      <c r="I146" s="8" t="s">
        <v>415</v>
      </c>
      <c r="J146" s="16">
        <f>Tabela1[[#This Row],[Preço + IVA]]/1.23</f>
        <v>0.38617886178861788</v>
      </c>
      <c r="K146" s="16">
        <f>Tabela1[[#This Row],[Preço + IVA]]*0.23</f>
        <v>0.10925</v>
      </c>
      <c r="L146" s="4">
        <f>Q146/Tabela1[[#This Row],[QTY.]]</f>
        <v>0.47499999999999998</v>
      </c>
      <c r="M146" s="4">
        <f>Tabela1[[#This Row],[Preço + IVA]]*Tabela1[[#This Row],[QTY.]]</f>
        <v>0.95</v>
      </c>
      <c r="N146" s="2" t="s">
        <v>138</v>
      </c>
      <c r="O146" s="2" t="s">
        <v>16</v>
      </c>
      <c r="Q146" s="1">
        <v>0.95</v>
      </c>
    </row>
    <row r="147" spans="1:17" ht="16.5" x14ac:dyDescent="0.25">
      <c r="A147" s="2">
        <v>11</v>
      </c>
      <c r="B147" s="3" t="s">
        <v>256</v>
      </c>
      <c r="C147" s="3" t="s">
        <v>257</v>
      </c>
      <c r="D147" s="3" t="s">
        <v>498</v>
      </c>
      <c r="E147" s="2" t="s">
        <v>151</v>
      </c>
      <c r="F147" s="3" t="s">
        <v>367</v>
      </c>
      <c r="G147" s="3" t="s">
        <v>138</v>
      </c>
      <c r="H147" s="3" t="s">
        <v>159</v>
      </c>
      <c r="I147" s="8" t="s">
        <v>366</v>
      </c>
      <c r="J147" s="16">
        <f>Tabela1[[#This Row],[Preço + IVA]]/1.23</f>
        <v>0.23577235772357721</v>
      </c>
      <c r="K147" s="16">
        <f>Tabela1[[#This Row],[Preço + IVA]]*0.23</f>
        <v>6.6699999999999995E-2</v>
      </c>
      <c r="L147" s="4">
        <f>Q147/Tabela1[[#This Row],[QTY.]]</f>
        <v>0.28999999999999998</v>
      </c>
      <c r="M147" s="4">
        <f>Tabela1[[#This Row],[Preço + IVA]]*Tabela1[[#This Row],[QTY.]]</f>
        <v>3.19</v>
      </c>
      <c r="N147" s="2" t="s">
        <v>138</v>
      </c>
      <c r="O147" s="2" t="s">
        <v>16</v>
      </c>
      <c r="Q147" s="1">
        <f>0.29*Tabela1[[#This Row],[QTY.]]</f>
        <v>3.19</v>
      </c>
    </row>
    <row r="148" spans="1:17" ht="16.5" x14ac:dyDescent="0.25">
      <c r="A148" s="2">
        <v>4</v>
      </c>
      <c r="B148" s="3" t="s">
        <v>258</v>
      </c>
      <c r="C148" s="3" t="s">
        <v>259</v>
      </c>
      <c r="D148" s="3" t="s">
        <v>498</v>
      </c>
      <c r="E148" s="2" t="s">
        <v>151</v>
      </c>
      <c r="F148" s="3" t="s">
        <v>368</v>
      </c>
      <c r="G148" s="3" t="s">
        <v>138</v>
      </c>
      <c r="H148" s="3" t="s">
        <v>159</v>
      </c>
      <c r="I148" s="8" t="s">
        <v>366</v>
      </c>
      <c r="J148" s="16">
        <f>Tabela1[[#This Row],[Preço + IVA]]/1.23</f>
        <v>0.23577235772357721</v>
      </c>
      <c r="K148" s="16">
        <f>Tabela1[[#This Row],[Preço + IVA]]*0.23</f>
        <v>6.6699999999999995E-2</v>
      </c>
      <c r="L148" s="4">
        <f>Q148/Tabela1[[#This Row],[QTY.]]</f>
        <v>0.28999999999999998</v>
      </c>
      <c r="M148" s="4">
        <f>Tabela1[[#This Row],[Preço + IVA]]*Tabela1[[#This Row],[QTY.]]</f>
        <v>1.1599999999999999</v>
      </c>
      <c r="N148" s="2" t="s">
        <v>138</v>
      </c>
      <c r="O148" s="2" t="s">
        <v>16</v>
      </c>
      <c r="Q148" s="1">
        <f>0.29*Tabela1[[#This Row],[QTY.]]</f>
        <v>1.1599999999999999</v>
      </c>
    </row>
    <row r="149" spans="1:17" ht="16.5" x14ac:dyDescent="0.25">
      <c r="A149" s="2">
        <v>5</v>
      </c>
      <c r="B149" s="3" t="s">
        <v>260</v>
      </c>
      <c r="C149" s="3" t="s">
        <v>261</v>
      </c>
      <c r="D149" s="3" t="s">
        <v>498</v>
      </c>
      <c r="E149" s="2" t="s">
        <v>151</v>
      </c>
      <c r="F149" s="3" t="s">
        <v>369</v>
      </c>
      <c r="G149" s="3" t="s">
        <v>138</v>
      </c>
      <c r="H149" s="3" t="s">
        <v>159</v>
      </c>
      <c r="I149" s="8" t="s">
        <v>366</v>
      </c>
      <c r="J149" s="16">
        <f>Tabela1[[#This Row],[Preço + IVA]]/1.23</f>
        <v>0.23577235772357721</v>
      </c>
      <c r="K149" s="16">
        <f>Tabela1[[#This Row],[Preço + IVA]]*0.23</f>
        <v>6.6699999999999995E-2</v>
      </c>
      <c r="L149" s="4">
        <f>Q149/Tabela1[[#This Row],[QTY.]]</f>
        <v>0.28999999999999998</v>
      </c>
      <c r="M149" s="4">
        <f>Tabela1[[#This Row],[Preço + IVA]]*Tabela1[[#This Row],[QTY.]]</f>
        <v>1.45</v>
      </c>
      <c r="N149" s="2" t="s">
        <v>138</v>
      </c>
      <c r="O149" s="2" t="s">
        <v>16</v>
      </c>
      <c r="Q149" s="1">
        <f>0.29*Tabela1[[#This Row],[QTY.]]</f>
        <v>1.45</v>
      </c>
    </row>
    <row r="150" spans="1:17" ht="16.5" x14ac:dyDescent="0.25">
      <c r="A150" s="2">
        <v>12</v>
      </c>
      <c r="B150" s="3" t="s">
        <v>370</v>
      </c>
      <c r="C150" s="3" t="s">
        <v>262</v>
      </c>
      <c r="D150" s="3" t="s">
        <v>498</v>
      </c>
      <c r="E150" s="2" t="s">
        <v>151</v>
      </c>
      <c r="F150" s="3" t="s">
        <v>371</v>
      </c>
      <c r="G150" s="3" t="s">
        <v>138</v>
      </c>
      <c r="H150" s="3" t="s">
        <v>159</v>
      </c>
      <c r="I150" s="8" t="s">
        <v>366</v>
      </c>
      <c r="J150" s="16">
        <f>Tabela1[[#This Row],[Preço + IVA]]/1.23</f>
        <v>0.23577235772357721</v>
      </c>
      <c r="K150" s="16">
        <f>Tabela1[[#This Row],[Preço + IVA]]*0.23</f>
        <v>6.6699999999999995E-2</v>
      </c>
      <c r="L150" s="4">
        <f>Q150/Tabela1[[#This Row],[QTY.]]</f>
        <v>0.28999999999999998</v>
      </c>
      <c r="M150" s="4">
        <f>Tabela1[[#This Row],[Preço + IVA]]*Tabela1[[#This Row],[QTY.]]</f>
        <v>3.4799999999999995</v>
      </c>
      <c r="N150" s="2" t="s">
        <v>138</v>
      </c>
      <c r="O150" s="2" t="s">
        <v>16</v>
      </c>
      <c r="Q150" s="1">
        <f>0.29*Tabela1[[#This Row],[QTY.]]</f>
        <v>3.4799999999999995</v>
      </c>
    </row>
    <row r="151" spans="1:17" ht="16.5" x14ac:dyDescent="0.25">
      <c r="A151" s="2">
        <v>5</v>
      </c>
      <c r="B151" s="3" t="s">
        <v>263</v>
      </c>
      <c r="C151" s="3" t="s">
        <v>264</v>
      </c>
      <c r="D151" s="3" t="s">
        <v>498</v>
      </c>
      <c r="E151" s="2" t="s">
        <v>151</v>
      </c>
      <c r="F151" s="3" t="s">
        <v>372</v>
      </c>
      <c r="G151" s="3" t="s">
        <v>138</v>
      </c>
      <c r="H151" s="3" t="s">
        <v>159</v>
      </c>
      <c r="I151" s="8" t="s">
        <v>366</v>
      </c>
      <c r="J151" s="16">
        <f>Tabela1[[#This Row],[Preço + IVA]]/1.23</f>
        <v>0.23577235772357721</v>
      </c>
      <c r="K151" s="16">
        <f>Tabela1[[#This Row],[Preço + IVA]]*0.23</f>
        <v>6.6699999999999995E-2</v>
      </c>
      <c r="L151" s="4">
        <f>Q151/Tabela1[[#This Row],[QTY.]]</f>
        <v>0.28999999999999998</v>
      </c>
      <c r="M151" s="4">
        <f>Tabela1[[#This Row],[Preço + IVA]]*Tabela1[[#This Row],[QTY.]]</f>
        <v>1.45</v>
      </c>
      <c r="N151" s="2" t="s">
        <v>138</v>
      </c>
      <c r="O151" s="2" t="s">
        <v>16</v>
      </c>
      <c r="Q151" s="1">
        <f>0.29*Tabela1[[#This Row],[QTY.]]</f>
        <v>1.45</v>
      </c>
    </row>
    <row r="152" spans="1:17" ht="16.5" x14ac:dyDescent="0.25">
      <c r="A152" s="2">
        <v>4</v>
      </c>
      <c r="B152" s="11" t="s">
        <v>446</v>
      </c>
      <c r="C152" s="3" t="s">
        <v>423</v>
      </c>
      <c r="D152" s="3" t="s">
        <v>498</v>
      </c>
      <c r="E152" s="2" t="s">
        <v>151</v>
      </c>
      <c r="F152" s="3" t="s">
        <v>12</v>
      </c>
      <c r="G152" s="3" t="s">
        <v>138</v>
      </c>
      <c r="H152" s="3" t="s">
        <v>159</v>
      </c>
      <c r="I152" s="8" t="s">
        <v>424</v>
      </c>
      <c r="J152" s="16">
        <f>Tabela1[[#This Row],[Preço + IVA]]/1.23</f>
        <v>0.63252032520325208</v>
      </c>
      <c r="K152" s="16">
        <f>Tabela1[[#This Row],[Preço + IVA]]*0.23</f>
        <v>0.17894000000000002</v>
      </c>
      <c r="L152" s="4">
        <f>Q152/Tabela1[[#This Row],[QTY.]]</f>
        <v>0.77800000000000002</v>
      </c>
      <c r="M152" s="4">
        <f>Tabela1[[#This Row],[Preço + IVA]]*Tabela1[[#This Row],[QTY.]]</f>
        <v>3.1120000000000001</v>
      </c>
      <c r="N152" s="4" t="s">
        <v>138</v>
      </c>
      <c r="O152" s="2" t="s">
        <v>16</v>
      </c>
      <c r="Q152" s="1">
        <f>0.778*4</f>
        <v>3.1120000000000001</v>
      </c>
    </row>
    <row r="153" spans="1:17" ht="16.5" x14ac:dyDescent="0.25">
      <c r="A153" s="2">
        <v>10</v>
      </c>
      <c r="B153" s="11" t="s">
        <v>447</v>
      </c>
      <c r="C153" s="3" t="s">
        <v>425</v>
      </c>
      <c r="D153" s="3" t="s">
        <v>498</v>
      </c>
      <c r="E153" s="2" t="s">
        <v>151</v>
      </c>
      <c r="F153" s="3" t="s">
        <v>12</v>
      </c>
      <c r="G153" s="3" t="s">
        <v>138</v>
      </c>
      <c r="H153" s="3" t="s">
        <v>159</v>
      </c>
      <c r="I153" s="8" t="s">
        <v>426</v>
      </c>
      <c r="J153" s="16">
        <f>Tabela1[[#This Row],[Preço + IVA]]/1.23</f>
        <v>0.55040650406504066</v>
      </c>
      <c r="K153" s="16">
        <f>Tabela1[[#This Row],[Preço + IVA]]*0.23</f>
        <v>0.15570999999999999</v>
      </c>
      <c r="L153" s="4">
        <f>Q153/Tabela1[[#This Row],[QTY.]]</f>
        <v>0.67699999999999994</v>
      </c>
      <c r="M153" s="4">
        <f>Tabela1[[#This Row],[Preço + IVA]]*Tabela1[[#This Row],[QTY.]]</f>
        <v>6.77</v>
      </c>
      <c r="N153" s="4" t="s">
        <v>138</v>
      </c>
      <c r="O153" s="2" t="s">
        <v>16</v>
      </c>
      <c r="Q153" s="1">
        <v>6.77</v>
      </c>
    </row>
    <row r="154" spans="1:17" ht="16.5" x14ac:dyDescent="0.25">
      <c r="A154" s="2">
        <v>1</v>
      </c>
      <c r="B154" s="3" t="s">
        <v>382</v>
      </c>
      <c r="C154" s="3" t="s">
        <v>383</v>
      </c>
      <c r="D154" s="3" t="s">
        <v>498</v>
      </c>
      <c r="E154" s="2" t="s">
        <v>151</v>
      </c>
      <c r="F154" s="3" t="s">
        <v>384</v>
      </c>
      <c r="G154" s="3" t="s">
        <v>138</v>
      </c>
      <c r="H154" s="3" t="s">
        <v>159</v>
      </c>
      <c r="I154" s="8" t="s">
        <v>385</v>
      </c>
      <c r="J154" s="16">
        <f>Tabela1[[#This Row],[Preço + IVA]]/1.23</f>
        <v>2.8699186991869916</v>
      </c>
      <c r="K154" s="16">
        <f>Tabela1[[#This Row],[Preço + IVA]]*0.23</f>
        <v>0.81189999999999996</v>
      </c>
      <c r="L154" s="4">
        <f>Q154/Tabela1[[#This Row],[QTY.]]</f>
        <v>3.53</v>
      </c>
      <c r="M154" s="4">
        <f>Tabela1[[#This Row],[Preço + IVA]]*Tabela1[[#This Row],[QTY.]]</f>
        <v>3.53</v>
      </c>
      <c r="N154" s="2" t="s">
        <v>138</v>
      </c>
      <c r="O154" s="2" t="s">
        <v>16</v>
      </c>
      <c r="Q154" s="1">
        <v>3.53</v>
      </c>
    </row>
    <row r="155" spans="1:17" ht="16.5" x14ac:dyDescent="0.3">
      <c r="A155" s="2">
        <v>2</v>
      </c>
      <c r="B155" s="5" t="s">
        <v>414</v>
      </c>
      <c r="C155" s="3" t="s">
        <v>427</v>
      </c>
      <c r="D155" s="3" t="s">
        <v>498</v>
      </c>
      <c r="E155" s="2" t="s">
        <v>151</v>
      </c>
      <c r="F155" s="3" t="s">
        <v>12</v>
      </c>
      <c r="G155" s="3" t="s">
        <v>138</v>
      </c>
      <c r="H155" s="3" t="s">
        <v>159</v>
      </c>
      <c r="I155" s="8" t="s">
        <v>429</v>
      </c>
      <c r="J155" s="16">
        <f>Tabela1[[#This Row],[Preço + IVA]]/1.23</f>
        <v>0.36585365853658536</v>
      </c>
      <c r="K155" s="16">
        <f>Tabela1[[#This Row],[Preço + IVA]]*0.23</f>
        <v>0.10350000000000001</v>
      </c>
      <c r="L155" s="4">
        <f>Q155/Tabela1[[#This Row],[QTY.]]</f>
        <v>0.45</v>
      </c>
      <c r="M155" s="4">
        <f>Tabela1[[#This Row],[Preço + IVA]]*Tabela1[[#This Row],[QTY.]]</f>
        <v>0.9</v>
      </c>
      <c r="N155" s="2" t="s">
        <v>138</v>
      </c>
      <c r="O155" s="2" t="s">
        <v>16</v>
      </c>
      <c r="Q155" s="1">
        <v>0.9</v>
      </c>
    </row>
    <row r="156" spans="1:17" ht="16.5" x14ac:dyDescent="0.3">
      <c r="A156" s="2">
        <v>1</v>
      </c>
      <c r="B156" s="12" t="s">
        <v>448</v>
      </c>
      <c r="C156" s="3" t="s">
        <v>433</v>
      </c>
      <c r="D156" s="3" t="s">
        <v>498</v>
      </c>
      <c r="E156" s="2" t="s">
        <v>151</v>
      </c>
      <c r="F156" s="3" t="s">
        <v>12</v>
      </c>
      <c r="G156" s="3" t="s">
        <v>138</v>
      </c>
      <c r="H156" s="3" t="s">
        <v>159</v>
      </c>
      <c r="I156" s="8" t="s">
        <v>434</v>
      </c>
      <c r="J156" s="16">
        <f>Tabela1[[#This Row],[Preço + IVA]]/1.23</f>
        <v>28.829268292682929</v>
      </c>
      <c r="K156" s="16">
        <f>Tabela1[[#This Row],[Preço + IVA]]*0.23</f>
        <v>8.155800000000001</v>
      </c>
      <c r="L156" s="4">
        <f>Q156/Tabela1[[#This Row],[QTY.]]</f>
        <v>35.46</v>
      </c>
      <c r="M156" s="4">
        <f>Tabela1[[#This Row],[Preço + IVA]]*Tabela1[[#This Row],[QTY.]]</f>
        <v>35.46</v>
      </c>
      <c r="N156" s="2" t="s">
        <v>138</v>
      </c>
      <c r="O156" s="2" t="s">
        <v>16</v>
      </c>
      <c r="Q156" s="1">
        <v>35.46</v>
      </c>
    </row>
    <row r="157" spans="1:17" ht="16.5" x14ac:dyDescent="0.3">
      <c r="A157" s="2">
        <v>1</v>
      </c>
      <c r="B157" s="5" t="s">
        <v>436</v>
      </c>
      <c r="C157" s="3" t="s">
        <v>435</v>
      </c>
      <c r="D157" s="3"/>
      <c r="E157" s="2" t="s">
        <v>151</v>
      </c>
      <c r="F157" s="3" t="s">
        <v>12</v>
      </c>
      <c r="G157" s="3" t="s">
        <v>138</v>
      </c>
      <c r="H157" s="3" t="s">
        <v>159</v>
      </c>
      <c r="I157" s="8" t="s">
        <v>437</v>
      </c>
      <c r="J157" s="16">
        <f>Tabela1[[#This Row],[Preço + IVA]]/1.23</f>
        <v>38.951219512195117</v>
      </c>
      <c r="K157" s="16">
        <f>Tabela1[[#This Row],[Preço + IVA]]*0.23</f>
        <v>11.019299999999999</v>
      </c>
      <c r="L157" s="4">
        <f>Q157/Tabela1[[#This Row],[QTY.]]</f>
        <v>47.91</v>
      </c>
      <c r="M157" s="4">
        <f>Tabela1[[#This Row],[Preço + IVA]]*Tabela1[[#This Row],[QTY.]]</f>
        <v>47.91</v>
      </c>
      <c r="N157" s="2" t="s">
        <v>138</v>
      </c>
      <c r="O157" s="2" t="s">
        <v>16</v>
      </c>
      <c r="Q157" s="1">
        <v>47.91</v>
      </c>
    </row>
    <row r="158" spans="1:17" ht="16.5" x14ac:dyDescent="0.3">
      <c r="A158" s="2">
        <v>1</v>
      </c>
      <c r="B158" s="13" t="s">
        <v>446</v>
      </c>
      <c r="C158" s="3" t="s">
        <v>439</v>
      </c>
      <c r="D158" s="3" t="s">
        <v>498</v>
      </c>
      <c r="E158" s="2" t="s">
        <v>151</v>
      </c>
      <c r="F158" s="3" t="s">
        <v>12</v>
      </c>
      <c r="G158" s="3" t="s">
        <v>138</v>
      </c>
      <c r="H158" s="3" t="s">
        <v>159</v>
      </c>
      <c r="I158" s="8" t="s">
        <v>440</v>
      </c>
      <c r="J158" s="16">
        <f>Tabela1[[#This Row],[Preço + IVA]]/1.23</f>
        <v>0.75609756097560976</v>
      </c>
      <c r="K158" s="16">
        <f>Tabela1[[#This Row],[Preço + IVA]]*0.23</f>
        <v>0.21390000000000001</v>
      </c>
      <c r="L158" s="4">
        <f>Q158/Tabela1[[#This Row],[QTY.]]</f>
        <v>0.93</v>
      </c>
      <c r="M158" s="4">
        <f>Tabela1[[#This Row],[Preço + IVA]]*Tabela1[[#This Row],[QTY.]]</f>
        <v>0.93</v>
      </c>
      <c r="N158" s="2" t="s">
        <v>138</v>
      </c>
      <c r="O158" s="2" t="s">
        <v>16</v>
      </c>
      <c r="Q158" s="1">
        <v>0.93</v>
      </c>
    </row>
    <row r="159" spans="1:17" ht="16.5" x14ac:dyDescent="0.3">
      <c r="A159" s="2">
        <v>1</v>
      </c>
      <c r="B159" s="13" t="s">
        <v>453</v>
      </c>
      <c r="C159" s="3" t="s">
        <v>454</v>
      </c>
      <c r="D159" s="3" t="s">
        <v>498</v>
      </c>
      <c r="E159" s="2" t="s">
        <v>151</v>
      </c>
      <c r="F159" s="3" t="s">
        <v>12</v>
      </c>
      <c r="G159" s="3" t="s">
        <v>138</v>
      </c>
      <c r="H159" s="3" t="s">
        <v>159</v>
      </c>
      <c r="I159" s="8" t="s">
        <v>455</v>
      </c>
      <c r="J159" s="19">
        <f>Tabela1[[#This Row],[Preço + IVA]]/1.23</f>
        <v>14.317073170731707</v>
      </c>
      <c r="K159" s="19">
        <f>Tabela1[[#This Row],[Preço + IVA]]*0.23</f>
        <v>4.0503</v>
      </c>
      <c r="L159" s="4">
        <f>Q159/Tabela1[[#This Row],[QTY.]]</f>
        <v>17.61</v>
      </c>
      <c r="M159" s="4">
        <f>Tabela1[[#This Row],[Preço + IVA]]*Tabela1[[#This Row],[QTY.]]</f>
        <v>17.61</v>
      </c>
      <c r="N159" s="2" t="s">
        <v>138</v>
      </c>
      <c r="O159" s="2" t="s">
        <v>16</v>
      </c>
      <c r="Q159" s="1">
        <v>17.61</v>
      </c>
    </row>
    <row r="160" spans="1:17" ht="16.5" x14ac:dyDescent="0.3">
      <c r="A160" s="2">
        <v>50</v>
      </c>
      <c r="B160" s="13" t="s">
        <v>456</v>
      </c>
      <c r="C160" s="3" t="s">
        <v>457</v>
      </c>
      <c r="D160" s="3"/>
      <c r="E160" s="2" t="s">
        <v>151</v>
      </c>
      <c r="F160" s="3" t="s">
        <v>12</v>
      </c>
      <c r="G160" s="3" t="s">
        <v>138</v>
      </c>
      <c r="H160" s="3" t="s">
        <v>159</v>
      </c>
      <c r="I160" s="8" t="s">
        <v>463</v>
      </c>
      <c r="J160" s="19">
        <f>Tabela1[[#This Row],[Preço + IVA]]/1.23</f>
        <v>1.1560975609756097</v>
      </c>
      <c r="K160" s="19">
        <f>Tabela1[[#This Row],[Preço + IVA]]*0.23</f>
        <v>0.32706000000000002</v>
      </c>
      <c r="L160" s="4">
        <f>Q160/Tabela1[[#This Row],[QTY.]]</f>
        <v>1.4219999999999999</v>
      </c>
      <c r="M160" s="4">
        <f>Tabela1[[#This Row],[Preço + IVA]]*Tabela1[[#This Row],[QTY.]]</f>
        <v>71.099999999999994</v>
      </c>
      <c r="N160" s="2" t="s">
        <v>138</v>
      </c>
      <c r="O160" s="2" t="s">
        <v>16</v>
      </c>
      <c r="Q160" s="1">
        <v>71.099999999999994</v>
      </c>
    </row>
    <row r="161" spans="1:17" ht="16.5" x14ac:dyDescent="0.3">
      <c r="A161" s="2">
        <v>50</v>
      </c>
      <c r="B161" s="13" t="s">
        <v>460</v>
      </c>
      <c r="C161" s="3" t="s">
        <v>458</v>
      </c>
      <c r="D161" s="3"/>
      <c r="E161" s="2" t="s">
        <v>151</v>
      </c>
      <c r="F161" s="3" t="s">
        <v>12</v>
      </c>
      <c r="G161" s="3" t="s">
        <v>138</v>
      </c>
      <c r="H161" s="3" t="s">
        <v>159</v>
      </c>
      <c r="I161" s="8" t="s">
        <v>463</v>
      </c>
      <c r="J161" s="19">
        <f>Tabela1[[#This Row],[Preço + IVA]]/1.23</f>
        <v>1.2024390243902441</v>
      </c>
      <c r="K161" s="19">
        <f>Tabela1[[#This Row],[Preço + IVA]]*0.23</f>
        <v>0.34017000000000003</v>
      </c>
      <c r="L161" s="4">
        <f>Q161/Tabela1[[#This Row],[QTY.]]</f>
        <v>1.4790000000000001</v>
      </c>
      <c r="M161" s="4">
        <f>Tabela1[[#This Row],[Preço + IVA]]*Tabela1[[#This Row],[QTY.]]</f>
        <v>73.95</v>
      </c>
      <c r="N161" s="2" t="s">
        <v>138</v>
      </c>
      <c r="O161" s="2" t="s">
        <v>16</v>
      </c>
      <c r="Q161" s="1">
        <v>73.95</v>
      </c>
    </row>
    <row r="162" spans="1:17" ht="16.5" x14ac:dyDescent="0.3">
      <c r="A162" s="2">
        <v>50</v>
      </c>
      <c r="B162" s="13" t="s">
        <v>461</v>
      </c>
      <c r="C162" s="3" t="s">
        <v>459</v>
      </c>
      <c r="D162" s="3"/>
      <c r="E162" s="2" t="s">
        <v>151</v>
      </c>
      <c r="F162" s="3" t="s">
        <v>12</v>
      </c>
      <c r="G162" s="3" t="s">
        <v>138</v>
      </c>
      <c r="H162" s="3" t="s">
        <v>159</v>
      </c>
      <c r="I162" s="8" t="s">
        <v>463</v>
      </c>
      <c r="J162" s="19">
        <f>Tabela1[[#This Row],[Preço + IVA]]/1.23</f>
        <v>1.2866666666666666</v>
      </c>
      <c r="K162" s="19">
        <f>Tabela1[[#This Row],[Preço + IVA]]*0.23</f>
        <v>0.36399800000000004</v>
      </c>
      <c r="L162" s="4">
        <f>Q162/Tabela1[[#This Row],[QTY.]]</f>
        <v>1.5826</v>
      </c>
      <c r="M162" s="4">
        <f>Tabela1[[#This Row],[Preço + IVA]]*Tabela1[[#This Row],[QTY.]]</f>
        <v>79.13</v>
      </c>
      <c r="N162" s="2" t="s">
        <v>138</v>
      </c>
      <c r="O162" s="2" t="s">
        <v>16</v>
      </c>
      <c r="Q162" s="1">
        <v>79.13</v>
      </c>
    </row>
    <row r="163" spans="1:17" ht="16.5" x14ac:dyDescent="0.3">
      <c r="A163" s="2">
        <v>40</v>
      </c>
      <c r="B163" s="13" t="s">
        <v>465</v>
      </c>
      <c r="C163" s="3" t="s">
        <v>462</v>
      </c>
      <c r="D163" s="3"/>
      <c r="E163" s="2" t="s">
        <v>151</v>
      </c>
      <c r="F163" s="3" t="s">
        <v>466</v>
      </c>
      <c r="G163" s="3" t="s">
        <v>138</v>
      </c>
      <c r="H163" s="3" t="s">
        <v>159</v>
      </c>
      <c r="I163" s="8" t="s">
        <v>464</v>
      </c>
      <c r="J163" s="19">
        <f>Tabela1[[#This Row],[Preço + IVA]]/1.23</f>
        <v>0.22804878048780491</v>
      </c>
      <c r="K163" s="19">
        <f>Tabela1[[#This Row],[Preço + IVA]]*0.23</f>
        <v>6.4515000000000003E-2</v>
      </c>
      <c r="L163" s="4">
        <f>Q163/Tabela1[[#This Row],[QTY.]]</f>
        <v>0.28050000000000003</v>
      </c>
      <c r="M163" s="4">
        <f>Tabela1[[#This Row],[Preço + IVA]]*Tabela1[[#This Row],[QTY.]]</f>
        <v>11.22</v>
      </c>
      <c r="N163" s="2" t="s">
        <v>138</v>
      </c>
      <c r="O163" s="2" t="s">
        <v>16</v>
      </c>
      <c r="Q163" s="1">
        <v>11.22</v>
      </c>
    </row>
    <row r="164" spans="1:17" ht="16.5" x14ac:dyDescent="0.3">
      <c r="A164" s="2">
        <v>20</v>
      </c>
      <c r="B164" s="13" t="s">
        <v>467</v>
      </c>
      <c r="C164" s="3" t="s">
        <v>462</v>
      </c>
      <c r="D164" s="3"/>
      <c r="E164" s="2" t="s">
        <v>151</v>
      </c>
      <c r="F164" s="3" t="s">
        <v>471</v>
      </c>
      <c r="G164" s="3" t="s">
        <v>138</v>
      </c>
      <c r="H164" s="3" t="s">
        <v>159</v>
      </c>
      <c r="I164" s="8" t="s">
        <v>464</v>
      </c>
      <c r="J164" s="19">
        <f>Tabela1[[#This Row],[Preço + IVA]]/1.23</f>
        <v>0.19756097560975611</v>
      </c>
      <c r="K164" s="19">
        <f>Tabela1[[#This Row],[Preço + IVA]]*0.23</f>
        <v>5.5890000000000009E-2</v>
      </c>
      <c r="L164" s="4">
        <f>Q164/Tabela1[[#This Row],[QTY.]]</f>
        <v>0.24300000000000002</v>
      </c>
      <c r="M164" s="4">
        <f>Tabela1[[#This Row],[Preço + IVA]]*Tabela1[[#This Row],[QTY.]]</f>
        <v>4.8600000000000003</v>
      </c>
      <c r="N164" s="2" t="s">
        <v>138</v>
      </c>
      <c r="O164" s="2" t="s">
        <v>16</v>
      </c>
      <c r="Q164" s="1">
        <v>4.8600000000000003</v>
      </c>
    </row>
    <row r="165" spans="1:17" ht="16.5" x14ac:dyDescent="0.3">
      <c r="A165" s="2">
        <v>20</v>
      </c>
      <c r="B165" s="13" t="s">
        <v>468</v>
      </c>
      <c r="C165" s="3" t="s">
        <v>462</v>
      </c>
      <c r="D165" s="3"/>
      <c r="E165" s="2" t="s">
        <v>151</v>
      </c>
      <c r="F165" s="3" t="s">
        <v>472</v>
      </c>
      <c r="G165" s="3" t="s">
        <v>138</v>
      </c>
      <c r="H165" s="3" t="s">
        <v>159</v>
      </c>
      <c r="I165" s="8" t="s">
        <v>464</v>
      </c>
      <c r="J165" s="19">
        <f>Tabela1[[#This Row],[Preço + IVA]]/1.23</f>
        <v>0.19756097560975611</v>
      </c>
      <c r="K165" s="19">
        <f>Tabela1[[#This Row],[Preço + IVA]]*0.23</f>
        <v>5.5890000000000009E-2</v>
      </c>
      <c r="L165" s="4">
        <f>Q165/Tabela1[[#This Row],[QTY.]]</f>
        <v>0.24300000000000002</v>
      </c>
      <c r="M165" s="4">
        <f>Tabela1[[#This Row],[Preço + IVA]]*Tabela1[[#This Row],[QTY.]]</f>
        <v>4.8600000000000003</v>
      </c>
      <c r="N165" s="2" t="s">
        <v>138</v>
      </c>
      <c r="O165" s="2" t="s">
        <v>16</v>
      </c>
      <c r="Q165" s="1">
        <v>4.8600000000000003</v>
      </c>
    </row>
    <row r="166" spans="1:17" ht="16.5" x14ac:dyDescent="0.3">
      <c r="A166" s="2">
        <v>40</v>
      </c>
      <c r="B166" s="13" t="s">
        <v>469</v>
      </c>
      <c r="C166" s="3" t="s">
        <v>462</v>
      </c>
      <c r="D166" s="3"/>
      <c r="E166" s="2" t="s">
        <v>151</v>
      </c>
      <c r="F166" s="3" t="s">
        <v>473</v>
      </c>
      <c r="G166" s="3" t="s">
        <v>138</v>
      </c>
      <c r="H166" s="3" t="s">
        <v>159</v>
      </c>
      <c r="I166" s="8" t="s">
        <v>464</v>
      </c>
      <c r="J166" s="19">
        <f>Tabela1[[#This Row],[Preço + IVA]]/1.23</f>
        <v>0.22804878048780491</v>
      </c>
      <c r="K166" s="19">
        <f>Tabela1[[#This Row],[Preço + IVA]]*0.23</f>
        <v>6.4515000000000003E-2</v>
      </c>
      <c r="L166" s="4">
        <f>Q166/Tabela1[[#This Row],[QTY.]]</f>
        <v>0.28050000000000003</v>
      </c>
      <c r="M166" s="4">
        <f>Tabela1[[#This Row],[Preço + IVA]]*Tabela1[[#This Row],[QTY.]]</f>
        <v>11.22</v>
      </c>
      <c r="N166" s="2" t="s">
        <v>138</v>
      </c>
      <c r="O166" s="2" t="s">
        <v>16</v>
      </c>
      <c r="Q166" s="1">
        <v>11.22</v>
      </c>
    </row>
    <row r="167" spans="1:17" ht="16.5" x14ac:dyDescent="0.3">
      <c r="A167" s="2">
        <v>20</v>
      </c>
      <c r="B167" s="13" t="s">
        <v>470</v>
      </c>
      <c r="C167" s="3" t="s">
        <v>462</v>
      </c>
      <c r="D167" s="3"/>
      <c r="E167" s="2" t="s">
        <v>151</v>
      </c>
      <c r="F167" s="3" t="s">
        <v>474</v>
      </c>
      <c r="G167" s="3" t="s">
        <v>138</v>
      </c>
      <c r="H167" s="3" t="s">
        <v>159</v>
      </c>
      <c r="I167" s="8" t="s">
        <v>464</v>
      </c>
      <c r="J167" s="19">
        <f>Tabela1[[#This Row],[Preço + IVA]]/1.23</f>
        <v>0.19756097560975611</v>
      </c>
      <c r="K167" s="19">
        <f>Tabela1[[#This Row],[Preço + IVA]]*0.23</f>
        <v>5.5890000000000009E-2</v>
      </c>
      <c r="L167" s="4">
        <f>Q167/Tabela1[[#This Row],[QTY.]]</f>
        <v>0.24300000000000002</v>
      </c>
      <c r="M167" s="4">
        <f>Tabela1[[#This Row],[Preço + IVA]]*Tabela1[[#This Row],[QTY.]]</f>
        <v>4.8600000000000003</v>
      </c>
      <c r="N167" s="2" t="s">
        <v>138</v>
      </c>
      <c r="O167" s="2" t="s">
        <v>16</v>
      </c>
      <c r="Q167" s="1">
        <v>4.8600000000000003</v>
      </c>
    </row>
    <row r="168" spans="1:17" ht="16.5" x14ac:dyDescent="0.3">
      <c r="A168" s="2">
        <v>1</v>
      </c>
      <c r="B168" s="13" t="s">
        <v>475</v>
      </c>
      <c r="C168" s="3" t="s">
        <v>476</v>
      </c>
      <c r="D168" s="3" t="s">
        <v>498</v>
      </c>
      <c r="E168" s="2" t="s">
        <v>151</v>
      </c>
      <c r="F168" s="3" t="s">
        <v>12</v>
      </c>
      <c r="G168" s="3" t="s">
        <v>138</v>
      </c>
      <c r="H168" s="3" t="s">
        <v>159</v>
      </c>
      <c r="I168" s="8" t="s">
        <v>486</v>
      </c>
      <c r="J168" s="19">
        <f>Tabela1[[#This Row],[Preço + IVA]]/1.23</f>
        <v>4.357723577235773</v>
      </c>
      <c r="K168" s="19">
        <f>Tabela1[[#This Row],[Preço + IVA]]*0.23</f>
        <v>1.2328000000000001</v>
      </c>
      <c r="L168" s="4">
        <f>Q168/Tabela1[[#This Row],[QTY.]]</f>
        <v>5.36</v>
      </c>
      <c r="M168" s="17">
        <f>Tabela1[[#This Row],[Preço + IVA]]*Tabela1[[#This Row],[QTY.]]</f>
        <v>5.36</v>
      </c>
      <c r="N168" s="2" t="s">
        <v>138</v>
      </c>
      <c r="O168" s="2" t="s">
        <v>16</v>
      </c>
      <c r="Q168" s="1">
        <v>5.36</v>
      </c>
    </row>
    <row r="169" spans="1:17" ht="16.5" x14ac:dyDescent="0.3">
      <c r="A169" s="2">
        <v>1</v>
      </c>
      <c r="B169" s="13" t="s">
        <v>477</v>
      </c>
      <c r="C169" s="3" t="s">
        <v>480</v>
      </c>
      <c r="D169" s="3" t="s">
        <v>498</v>
      </c>
      <c r="E169" s="2" t="s">
        <v>151</v>
      </c>
      <c r="F169" s="3" t="s">
        <v>12</v>
      </c>
      <c r="G169" s="3" t="s">
        <v>138</v>
      </c>
      <c r="H169" s="3" t="s">
        <v>159</v>
      </c>
      <c r="I169" s="8" t="s">
        <v>478</v>
      </c>
      <c r="J169" s="19">
        <f>Tabela1[[#This Row],[Preço + IVA]]/1.23</f>
        <v>5.9430894308943083</v>
      </c>
      <c r="K169" s="19">
        <f>Tabela1[[#This Row],[Preço + IVA]]*0.23</f>
        <v>1.6813</v>
      </c>
      <c r="L169" s="4">
        <f>Q169/Tabela1[[#This Row],[QTY.]]</f>
        <v>7.31</v>
      </c>
      <c r="M169" s="17">
        <f>Tabela1[[#This Row],[Preço + IVA]]*Tabela1[[#This Row],[QTY.]]</f>
        <v>7.31</v>
      </c>
      <c r="N169" s="2" t="s">
        <v>138</v>
      </c>
      <c r="O169" s="2" t="s">
        <v>16</v>
      </c>
      <c r="Q169" s="1">
        <v>7.31</v>
      </c>
    </row>
    <row r="170" spans="1:17" ht="16.5" x14ac:dyDescent="0.3">
      <c r="A170" s="2">
        <v>1</v>
      </c>
      <c r="B170" s="13" t="s">
        <v>479</v>
      </c>
      <c r="C170" s="3" t="s">
        <v>481</v>
      </c>
      <c r="D170" s="3"/>
      <c r="E170" s="2" t="s">
        <v>151</v>
      </c>
      <c r="F170" s="3" t="s">
        <v>12</v>
      </c>
      <c r="G170" s="3" t="s">
        <v>138</v>
      </c>
      <c r="H170" s="3" t="s">
        <v>159</v>
      </c>
      <c r="I170" s="7" t="s">
        <v>482</v>
      </c>
      <c r="J170" s="19">
        <f>Tabela1[[#This Row],[Preço + IVA]]/1.23</f>
        <v>1.2032520325203253</v>
      </c>
      <c r="K170" s="19">
        <f>Tabela1[[#This Row],[Preço + IVA]]*0.23</f>
        <v>0.34040000000000004</v>
      </c>
      <c r="L170" s="4">
        <f>Q170/Tabela1[[#This Row],[QTY.]]</f>
        <v>1.48</v>
      </c>
      <c r="M170" s="17">
        <f>Tabela1[[#This Row],[Preço + IVA]]*Tabela1[[#This Row],[QTY.]]</f>
        <v>1.48</v>
      </c>
      <c r="N170" s="2" t="s">
        <v>138</v>
      </c>
      <c r="O170" s="2" t="s">
        <v>16</v>
      </c>
      <c r="Q170" s="1">
        <v>1.48</v>
      </c>
    </row>
    <row r="171" spans="1:17" ht="16.5" x14ac:dyDescent="0.3">
      <c r="A171" s="2">
        <v>1</v>
      </c>
      <c r="B171" s="13" t="s">
        <v>484</v>
      </c>
      <c r="C171" s="3" t="s">
        <v>483</v>
      </c>
      <c r="D171" s="3" t="s">
        <v>498</v>
      </c>
      <c r="E171" s="2" t="s">
        <v>151</v>
      </c>
      <c r="F171" s="3" t="s">
        <v>12</v>
      </c>
      <c r="G171" s="3" t="s">
        <v>138</v>
      </c>
      <c r="H171" s="3" t="s">
        <v>159</v>
      </c>
      <c r="I171" s="7" t="s">
        <v>485</v>
      </c>
      <c r="J171" s="19">
        <f>Tabela1[[#This Row],[Preço + IVA]]/1.23</f>
        <v>0.17073170731707316</v>
      </c>
      <c r="K171" s="19">
        <f>Tabela1[[#This Row],[Preço + IVA]]*0.23</f>
        <v>4.8300000000000003E-2</v>
      </c>
      <c r="L171" s="4">
        <f>Q171/Tabela1[[#This Row],[QTY.]]</f>
        <v>0.21</v>
      </c>
      <c r="M171" s="17">
        <f>Tabela1[[#This Row],[Preço + IVA]]*Tabela1[[#This Row],[QTY.]]</f>
        <v>0.21</v>
      </c>
      <c r="N171" s="2" t="s">
        <v>138</v>
      </c>
      <c r="O171" s="2" t="s">
        <v>16</v>
      </c>
      <c r="Q171" s="1">
        <v>0.21</v>
      </c>
    </row>
    <row r="172" spans="1:17" ht="16.5" x14ac:dyDescent="0.3">
      <c r="A172" s="2">
        <v>1</v>
      </c>
      <c r="B172" s="13" t="s">
        <v>487</v>
      </c>
      <c r="C172" s="3" t="s">
        <v>489</v>
      </c>
      <c r="D172" s="3"/>
      <c r="E172" s="2" t="s">
        <v>151</v>
      </c>
      <c r="F172" s="3" t="s">
        <v>12</v>
      </c>
      <c r="G172" s="3" t="s">
        <v>138</v>
      </c>
      <c r="H172" s="3" t="s">
        <v>159</v>
      </c>
      <c r="I172" s="7" t="s">
        <v>488</v>
      </c>
      <c r="J172" s="19">
        <f>Tabela1[[#This Row],[Preço + IVA]]/1.23</f>
        <v>0.52032520325203258</v>
      </c>
      <c r="K172" s="19">
        <f>Tabela1[[#This Row],[Preço + IVA]]*0.23</f>
        <v>0.1472</v>
      </c>
      <c r="L172" s="4">
        <f>Q172/Tabela1[[#This Row],[QTY.]]</f>
        <v>0.64</v>
      </c>
      <c r="M172" s="17">
        <f>Tabela1[[#This Row],[Preço + IVA]]*Tabela1[[#This Row],[QTY.]]</f>
        <v>0.64</v>
      </c>
      <c r="N172" s="2" t="s">
        <v>138</v>
      </c>
      <c r="O172" s="2" t="s">
        <v>16</v>
      </c>
      <c r="Q172" s="1">
        <v>0.64</v>
      </c>
    </row>
    <row r="173" spans="1:17" ht="16.5" x14ac:dyDescent="0.3">
      <c r="A173" s="2">
        <v>5</v>
      </c>
      <c r="B173" s="13" t="s">
        <v>492</v>
      </c>
      <c r="C173" s="3" t="s">
        <v>493</v>
      </c>
      <c r="D173" s="3"/>
      <c r="E173" s="2" t="s">
        <v>151</v>
      </c>
      <c r="F173" s="3" t="s">
        <v>12</v>
      </c>
      <c r="G173" s="3" t="s">
        <v>138</v>
      </c>
      <c r="H173" s="3" t="s">
        <v>159</v>
      </c>
      <c r="I173" s="7" t="s">
        <v>494</v>
      </c>
      <c r="J173" s="19">
        <f>Tabela1[[#This Row],[Preço + IVA]]/1.23</f>
        <v>1.4471544715447155</v>
      </c>
      <c r="K173" s="19">
        <f>Tabela1[[#This Row],[Preço + IVA]]*0.23</f>
        <v>0.40940000000000004</v>
      </c>
      <c r="L173" s="4">
        <f>Q173/Tabela1[[#This Row],[QTY.]]</f>
        <v>1.78</v>
      </c>
      <c r="M173" s="17">
        <f>Tabela1[[#This Row],[Preço + IVA]]*Tabela1[[#This Row],[QTY.]]</f>
        <v>8.9</v>
      </c>
      <c r="N173" s="2" t="s">
        <v>138</v>
      </c>
      <c r="O173" s="2" t="s">
        <v>16</v>
      </c>
      <c r="Q173" s="1">
        <v>8.9</v>
      </c>
    </row>
    <row r="174" spans="1:17" ht="16.5" x14ac:dyDescent="0.3">
      <c r="A174" s="2">
        <v>2</v>
      </c>
      <c r="B174" s="13" t="s">
        <v>497</v>
      </c>
      <c r="C174" s="3" t="s">
        <v>495</v>
      </c>
      <c r="D174" s="3" t="s">
        <v>498</v>
      </c>
      <c r="E174" s="2" t="s">
        <v>151</v>
      </c>
      <c r="F174" s="3" t="s">
        <v>12</v>
      </c>
      <c r="G174" s="3" t="s">
        <v>138</v>
      </c>
      <c r="H174" s="3" t="s">
        <v>159</v>
      </c>
      <c r="I174" s="7" t="s">
        <v>496</v>
      </c>
      <c r="J174" s="19">
        <f>Tabela1[[#This Row],[Preço + IVA]]/1.23</f>
        <v>19.995934959349594</v>
      </c>
      <c r="K174" s="19">
        <f>Tabela1[[#This Row],[Preço + IVA]]*0.23</f>
        <v>5.6568500000000004</v>
      </c>
      <c r="L174" s="4">
        <f>Q174/Tabela1[[#This Row],[QTY.]]</f>
        <v>24.594999999999999</v>
      </c>
      <c r="M174" s="17">
        <f>Tabela1[[#This Row],[Preço + IVA]]*Tabela1[[#This Row],[QTY.]]</f>
        <v>49.19</v>
      </c>
      <c r="N174" s="2" t="s">
        <v>138</v>
      </c>
      <c r="O174" s="2" t="s">
        <v>16</v>
      </c>
      <c r="Q174" s="1">
        <v>49.19</v>
      </c>
    </row>
    <row r="175" spans="1:17" ht="16.5" x14ac:dyDescent="0.25">
      <c r="A175" s="2"/>
      <c r="B175" s="3"/>
      <c r="C175" s="3"/>
      <c r="D175" s="3"/>
      <c r="E175" s="2"/>
      <c r="F175" s="3"/>
      <c r="G175" s="3"/>
      <c r="H175" s="3"/>
      <c r="I175" s="3"/>
      <c r="J175" s="14">
        <f>Tabela1[[#This Row],[Preço + IVA]]/1.23</f>
        <v>0</v>
      </c>
      <c r="K175" s="14">
        <f>Tabela1[[#This Row],[Preço + IVA]]*0.23</f>
        <v>0</v>
      </c>
      <c r="L175" s="4">
        <v>0</v>
      </c>
      <c r="M175" s="4"/>
      <c r="N175" s="2"/>
      <c r="O175" s="2"/>
    </row>
    <row r="176" spans="1:17" ht="16.5" x14ac:dyDescent="0.25">
      <c r="A176" s="2">
        <v>6</v>
      </c>
      <c r="B176" s="3" t="s">
        <v>267</v>
      </c>
      <c r="C176" s="3" t="s">
        <v>268</v>
      </c>
      <c r="D176" s="3" t="s">
        <v>498</v>
      </c>
      <c r="E176" s="2" t="s">
        <v>151</v>
      </c>
      <c r="F176" s="3" t="s">
        <v>12</v>
      </c>
      <c r="G176" s="3" t="s">
        <v>138</v>
      </c>
      <c r="H176" s="3" t="s">
        <v>159</v>
      </c>
      <c r="I176" s="8" t="s">
        <v>392</v>
      </c>
      <c r="J176" s="16">
        <f>Tabela1[[#This Row],[Preço + IVA]]/1.23</f>
        <v>1.1720867208672088</v>
      </c>
      <c r="K176" s="16">
        <f>Tabela1[[#This Row],[Preço + IVA]]*0.23</f>
        <v>0.33158333333333334</v>
      </c>
      <c r="L176" s="4">
        <f>Q176/Tabela1[[#This Row],[QTY.]]</f>
        <v>1.4416666666666667</v>
      </c>
      <c r="M176" s="4">
        <f>Tabela1[[#This Row],[Preço + IVA]]*Tabela1[[#This Row],[QTY.]]</f>
        <v>8.65</v>
      </c>
      <c r="N176" s="2" t="s">
        <v>138</v>
      </c>
      <c r="O176" s="2" t="s">
        <v>16</v>
      </c>
      <c r="Q176" s="1">
        <v>8.65</v>
      </c>
    </row>
    <row r="177" spans="1:17" ht="16.5" x14ac:dyDescent="0.25">
      <c r="A177" s="2">
        <v>2</v>
      </c>
      <c r="B177" s="3" t="s">
        <v>269</v>
      </c>
      <c r="C177" s="3" t="s">
        <v>270</v>
      </c>
      <c r="D177" s="3" t="s">
        <v>498</v>
      </c>
      <c r="E177" s="2" t="s">
        <v>151</v>
      </c>
      <c r="F177" s="3" t="s">
        <v>12</v>
      </c>
      <c r="G177" s="3" t="s">
        <v>27</v>
      </c>
      <c r="H177" s="3" t="s">
        <v>159</v>
      </c>
      <c r="I177" s="8" t="s">
        <v>391</v>
      </c>
      <c r="J177" s="16">
        <f>Tabela1[[#This Row],[Preço + IVA]]/1.23</f>
        <v>5.8536585365853657</v>
      </c>
      <c r="K177" s="16">
        <f>Tabela1[[#This Row],[Preço + IVA]]*0.23</f>
        <v>1.6560000000000001</v>
      </c>
      <c r="L177" s="4">
        <f>Q177/Tabela1[[#This Row],[QTY.]]</f>
        <v>7.2</v>
      </c>
      <c r="M177" s="4">
        <f>Tabela1[[#This Row],[Preço + IVA]]*Tabela1[[#This Row],[QTY.]]</f>
        <v>14.4</v>
      </c>
      <c r="N177" s="2" t="s">
        <v>138</v>
      </c>
      <c r="O177" s="2" t="s">
        <v>16</v>
      </c>
      <c r="Q177" s="1">
        <v>14.4</v>
      </c>
    </row>
    <row r="178" spans="1:17" ht="16.5" x14ac:dyDescent="0.25">
      <c r="A178" s="2">
        <v>3</v>
      </c>
      <c r="B178" s="3" t="s">
        <v>271</v>
      </c>
      <c r="C178" s="3" t="s">
        <v>272</v>
      </c>
      <c r="D178" s="3" t="s">
        <v>498</v>
      </c>
      <c r="E178" s="2" t="s">
        <v>151</v>
      </c>
      <c r="F178" s="3" t="s">
        <v>12</v>
      </c>
      <c r="G178" s="3" t="s">
        <v>136</v>
      </c>
      <c r="H178" s="3" t="s">
        <v>159</v>
      </c>
      <c r="I178" s="8" t="s">
        <v>406</v>
      </c>
      <c r="J178" s="16">
        <f>Tabela1[[#This Row],[Preço + IVA]]/1.23</f>
        <v>1.3073170731707315</v>
      </c>
      <c r="K178" s="16">
        <f>Tabela1[[#This Row],[Preço + IVA]]*0.23</f>
        <v>0.36984</v>
      </c>
      <c r="L178" s="4">
        <f>Q178/Tabela1[[#This Row],[QTY.]]</f>
        <v>1.6079999999999999</v>
      </c>
      <c r="M178" s="4">
        <f>Tabela1[[#This Row],[Preço + IVA]]*Tabela1[[#This Row],[QTY.]]</f>
        <v>4.8239999999999998</v>
      </c>
      <c r="N178" s="2" t="s">
        <v>138</v>
      </c>
      <c r="O178" s="2" t="s">
        <v>16</v>
      </c>
      <c r="Q178" s="1">
        <f>1.608*Tabela1[[#This Row],[QTY.]]</f>
        <v>4.8239999999999998</v>
      </c>
    </row>
    <row r="179" spans="1:17" ht="16.5" x14ac:dyDescent="0.25">
      <c r="A179" s="2">
        <v>3</v>
      </c>
      <c r="B179" s="3" t="s">
        <v>273</v>
      </c>
      <c r="C179" s="3" t="s">
        <v>274</v>
      </c>
      <c r="D179" s="3" t="s">
        <v>498</v>
      </c>
      <c r="E179" s="2" t="s">
        <v>151</v>
      </c>
      <c r="F179" s="3" t="s">
        <v>12</v>
      </c>
      <c r="G179" s="3" t="s">
        <v>136</v>
      </c>
      <c r="H179" s="3" t="s">
        <v>159</v>
      </c>
      <c r="I179" s="8" t="s">
        <v>406</v>
      </c>
      <c r="J179" s="16">
        <f>Tabela1[[#This Row],[Preço + IVA]]/1.23</f>
        <v>1.3073170731707315</v>
      </c>
      <c r="K179" s="16">
        <f>Tabela1[[#This Row],[Preço + IVA]]*0.23</f>
        <v>0.36984</v>
      </c>
      <c r="L179" s="4">
        <f>Q179/Tabela1[[#This Row],[QTY.]]</f>
        <v>1.6079999999999999</v>
      </c>
      <c r="M179" s="4">
        <f>Tabela1[[#This Row],[Preço + IVA]]*Tabela1[[#This Row],[QTY.]]</f>
        <v>4.8239999999999998</v>
      </c>
      <c r="N179" s="2" t="s">
        <v>138</v>
      </c>
      <c r="O179" s="2" t="s">
        <v>16</v>
      </c>
      <c r="Q179" s="1">
        <f>1.608*Tabela1[[#This Row],[QTY.]]</f>
        <v>4.8239999999999998</v>
      </c>
    </row>
    <row r="180" spans="1:17" ht="16.5" x14ac:dyDescent="0.25">
      <c r="A180" s="2">
        <v>84</v>
      </c>
      <c r="B180" s="3" t="s">
        <v>277</v>
      </c>
      <c r="C180" s="3" t="s">
        <v>278</v>
      </c>
      <c r="D180" s="3" t="s">
        <v>498</v>
      </c>
      <c r="E180" s="2" t="s">
        <v>151</v>
      </c>
      <c r="F180" s="3" t="s">
        <v>12</v>
      </c>
      <c r="G180" s="3" t="s">
        <v>136</v>
      </c>
      <c r="H180" s="3" t="s">
        <v>159</v>
      </c>
      <c r="I180" s="8" t="s">
        <v>406</v>
      </c>
      <c r="J180" s="16">
        <f>Tabela1[[#This Row],[Preço + IVA]]/1.23</f>
        <v>1.3073170731707318</v>
      </c>
      <c r="K180" s="16">
        <f>Tabela1[[#This Row],[Preço + IVA]]*0.23</f>
        <v>0.36984000000000006</v>
      </c>
      <c r="L180" s="4">
        <f>Q180/Tabela1[[#This Row],[QTY.]]</f>
        <v>1.6080000000000001</v>
      </c>
      <c r="M180" s="4">
        <f>Tabela1[[#This Row],[Preço + IVA]]*Tabela1[[#This Row],[QTY.]]</f>
        <v>135.072</v>
      </c>
      <c r="N180" s="2" t="s">
        <v>138</v>
      </c>
      <c r="O180" s="2" t="s">
        <v>16</v>
      </c>
      <c r="Q180" s="1">
        <f>1.608*Tabela1[[#This Row],[QTY.]]</f>
        <v>135.072</v>
      </c>
    </row>
    <row r="181" spans="1:17" ht="16.5" x14ac:dyDescent="0.25">
      <c r="A181" s="2">
        <v>2</v>
      </c>
      <c r="B181" s="3" t="s">
        <v>321</v>
      </c>
      <c r="C181" s="3" t="s">
        <v>275</v>
      </c>
      <c r="D181" s="3" t="s">
        <v>498</v>
      </c>
      <c r="E181" s="2" t="s">
        <v>151</v>
      </c>
      <c r="F181" s="3" t="s">
        <v>12</v>
      </c>
      <c r="G181" s="3" t="s">
        <v>276</v>
      </c>
      <c r="H181" s="3" t="s">
        <v>159</v>
      </c>
      <c r="I181" s="8" t="s">
        <v>362</v>
      </c>
      <c r="J181" s="16">
        <f>Tabela1[[#This Row],[Preço + IVA]]/1.23</f>
        <v>2.2195121951219514</v>
      </c>
      <c r="K181" s="16">
        <f>Tabela1[[#This Row],[Preço + IVA]]*0.23</f>
        <v>0.62790000000000001</v>
      </c>
      <c r="L181" s="4">
        <f>Q181/Tabela1[[#This Row],[QTY.]]</f>
        <v>2.73</v>
      </c>
      <c r="M181" s="4">
        <f>Tabela1[[#This Row],[Preço + IVA]]*Tabela1[[#This Row],[QTY.]]</f>
        <v>5.46</v>
      </c>
      <c r="N181" s="2" t="s">
        <v>138</v>
      </c>
      <c r="O181" s="2" t="s">
        <v>16</v>
      </c>
      <c r="Q181" s="1">
        <v>5.46</v>
      </c>
    </row>
    <row r="182" spans="1:17" ht="16.5" x14ac:dyDescent="0.25">
      <c r="A182" s="2">
        <v>6</v>
      </c>
      <c r="B182" s="3" t="s">
        <v>279</v>
      </c>
      <c r="C182" s="3" t="s">
        <v>280</v>
      </c>
      <c r="D182" s="3" t="s">
        <v>498</v>
      </c>
      <c r="E182" s="2" t="s">
        <v>151</v>
      </c>
      <c r="F182" s="3" t="s">
        <v>12</v>
      </c>
      <c r="G182" s="3" t="s">
        <v>138</v>
      </c>
      <c r="H182" s="3" t="s">
        <v>159</v>
      </c>
      <c r="I182" s="8" t="s">
        <v>364</v>
      </c>
      <c r="J182" s="16">
        <f>Tabela1[[#This Row],[Preço + IVA]]/1.23</f>
        <v>0.52439024390243905</v>
      </c>
      <c r="K182" s="16">
        <f>Tabela1[[#This Row],[Preço + IVA]]*0.23</f>
        <v>0.14835000000000001</v>
      </c>
      <c r="L182" s="4">
        <f>Q182/Tabela1[[#This Row],[QTY.]]</f>
        <v>0.64500000000000002</v>
      </c>
      <c r="M182" s="4">
        <f>Tabela1[[#This Row],[Preço + IVA]]*Tabela1[[#This Row],[QTY.]]</f>
        <v>3.87</v>
      </c>
      <c r="N182" s="2" t="s">
        <v>138</v>
      </c>
      <c r="O182" s="2" t="s">
        <v>16</v>
      </c>
      <c r="Q182" s="1">
        <v>3.87</v>
      </c>
    </row>
    <row r="183" spans="1:17" ht="16.5" x14ac:dyDescent="0.25">
      <c r="A183" s="2">
        <v>4</v>
      </c>
      <c r="B183" s="3" t="s">
        <v>281</v>
      </c>
      <c r="C183" s="3" t="s">
        <v>449</v>
      </c>
      <c r="D183" s="3"/>
      <c r="E183" s="2" t="s">
        <v>151</v>
      </c>
      <c r="F183" s="3" t="s">
        <v>282</v>
      </c>
      <c r="G183" s="3" t="s">
        <v>27</v>
      </c>
      <c r="H183" s="3" t="s">
        <v>159</v>
      </c>
      <c r="I183" s="8" t="s">
        <v>393</v>
      </c>
      <c r="J183" s="16">
        <f>Tabela1[[#This Row],[Preço + IVA]]/1.23</f>
        <v>2.8272357723577235</v>
      </c>
      <c r="K183" s="16">
        <f>Tabela1[[#This Row],[Preço + IVA]]*0.23</f>
        <v>0.79982500000000001</v>
      </c>
      <c r="L183" s="4">
        <f>Q183/Tabela1[[#This Row],[QTY.]]</f>
        <v>3.4775</v>
      </c>
      <c r="M183" s="4">
        <f>Tabela1[[#This Row],[Preço + IVA]]*Tabela1[[#This Row],[QTY.]]</f>
        <v>13.91</v>
      </c>
      <c r="N183" s="2" t="s">
        <v>138</v>
      </c>
      <c r="O183" s="2" t="s">
        <v>16</v>
      </c>
      <c r="Q183" s="1">
        <v>13.91</v>
      </c>
    </row>
    <row r="184" spans="1:17" ht="16.5" x14ac:dyDescent="0.25">
      <c r="A184" s="2">
        <v>2</v>
      </c>
      <c r="B184" s="3" t="s">
        <v>283</v>
      </c>
      <c r="C184" s="3" t="s">
        <v>284</v>
      </c>
      <c r="D184" s="3" t="s">
        <v>498</v>
      </c>
      <c r="E184" s="2" t="s">
        <v>151</v>
      </c>
      <c r="F184" s="3" t="s">
        <v>12</v>
      </c>
      <c r="G184" s="3" t="s">
        <v>138</v>
      </c>
      <c r="H184" s="3" t="s">
        <v>215</v>
      </c>
      <c r="I184" s="8" t="s">
        <v>365</v>
      </c>
      <c r="J184" s="16">
        <f>Tabela1[[#This Row],[Preço + IVA]]/1.23</f>
        <v>0.37804878048780488</v>
      </c>
      <c r="K184" s="16">
        <f>Tabela1[[#This Row],[Preço + IVA]]*0.23</f>
        <v>0.10695</v>
      </c>
      <c r="L184" s="4">
        <f>Q184/Tabela1[[#This Row],[QTY.]]</f>
        <v>0.46500000000000002</v>
      </c>
      <c r="M184" s="4">
        <f>Tabela1[[#This Row],[Preço + IVA]]*Tabela1[[#This Row],[QTY.]]</f>
        <v>0.93</v>
      </c>
      <c r="N184" s="2" t="s">
        <v>138</v>
      </c>
      <c r="O184" s="2" t="s">
        <v>16</v>
      </c>
      <c r="Q184" s="1">
        <v>0.93</v>
      </c>
    </row>
    <row r="185" spans="1:17" ht="16.5" x14ac:dyDescent="0.25">
      <c r="A185" s="2">
        <v>2</v>
      </c>
      <c r="B185" s="3" t="s">
        <v>285</v>
      </c>
      <c r="C185" s="3" t="s">
        <v>286</v>
      </c>
      <c r="D185" s="3" t="s">
        <v>498</v>
      </c>
      <c r="E185" s="2" t="s">
        <v>151</v>
      </c>
      <c r="F185" s="3" t="s">
        <v>12</v>
      </c>
      <c r="G185" s="3" t="s">
        <v>138</v>
      </c>
      <c r="H185" s="3" t="s">
        <v>159</v>
      </c>
      <c r="I185" s="8" t="s">
        <v>396</v>
      </c>
      <c r="J185" s="16">
        <f>Tabela1[[#This Row],[Preço + IVA]]/1.23</f>
        <v>4.3983739837398375</v>
      </c>
      <c r="K185" s="16">
        <f>Tabela1[[#This Row],[Preço + IVA]]*0.23</f>
        <v>1.2443000000000002</v>
      </c>
      <c r="L185" s="4">
        <f>Q185/Tabela1[[#This Row],[QTY.]]</f>
        <v>5.41</v>
      </c>
      <c r="M185" s="4">
        <f>Tabela1[[#This Row],[Preço + IVA]]*Tabela1[[#This Row],[QTY.]]</f>
        <v>10.82</v>
      </c>
      <c r="N185" s="2" t="s">
        <v>138</v>
      </c>
      <c r="O185" s="2" t="s">
        <v>16</v>
      </c>
      <c r="Q185" s="1">
        <v>10.82</v>
      </c>
    </row>
    <row r="186" spans="1:17" ht="16.5" x14ac:dyDescent="0.3">
      <c r="A186" s="2">
        <v>32</v>
      </c>
      <c r="B186" s="13" t="s">
        <v>450</v>
      </c>
      <c r="C186" s="3" t="s">
        <v>428</v>
      </c>
      <c r="D186" s="3" t="s">
        <v>498</v>
      </c>
      <c r="E186" s="2" t="s">
        <v>151</v>
      </c>
      <c r="F186" s="3" t="s">
        <v>12</v>
      </c>
      <c r="G186" s="3" t="s">
        <v>138</v>
      </c>
      <c r="H186" s="3" t="s">
        <v>159</v>
      </c>
      <c r="I186" s="8" t="s">
        <v>430</v>
      </c>
      <c r="J186" s="16">
        <f>Tabela1[[#This Row],[Preço + IVA]]/1.23</f>
        <v>5.9397865853658534</v>
      </c>
      <c r="K186" s="16">
        <f>Tabela1[[#This Row],[Preço + IVA]]*0.23</f>
        <v>1.6803656250000001</v>
      </c>
      <c r="L186" s="4">
        <f>Q186/Tabela1[[#This Row],[QTY.]]</f>
        <v>7.3059374999999998</v>
      </c>
      <c r="M186" s="4">
        <f>Tabela1[[#This Row],[Preço + IVA]]*Tabela1[[#This Row],[QTY.]]</f>
        <v>233.79</v>
      </c>
      <c r="N186" s="2" t="s">
        <v>138</v>
      </c>
      <c r="O186" s="2" t="s">
        <v>16</v>
      </c>
      <c r="Q186" s="1">
        <v>233.79</v>
      </c>
    </row>
    <row r="187" spans="1:17" ht="16.5" x14ac:dyDescent="0.25">
      <c r="A187" s="2">
        <v>4</v>
      </c>
      <c r="B187" s="3" t="s">
        <v>438</v>
      </c>
      <c r="C187" s="3" t="s">
        <v>431</v>
      </c>
      <c r="D187" s="3"/>
      <c r="E187" s="2" t="s">
        <v>151</v>
      </c>
      <c r="F187" s="3" t="s">
        <v>12</v>
      </c>
      <c r="G187" s="3" t="s">
        <v>138</v>
      </c>
      <c r="H187" s="3" t="s">
        <v>159</v>
      </c>
      <c r="I187" s="7" t="s">
        <v>432</v>
      </c>
      <c r="J187" s="15">
        <f>Tabela1[[#This Row],[Preço + IVA]]/1.23</f>
        <v>13.449186991869919</v>
      </c>
      <c r="K187" s="15">
        <f>Tabela1[[#This Row],[Preço + IVA]]*0.23</f>
        <v>3.8047750000000002</v>
      </c>
      <c r="L187" s="4">
        <f>Q187/Tabela1[[#This Row],[QTY.]]</f>
        <v>16.5425</v>
      </c>
      <c r="M187" s="4">
        <f>Tabela1[[#This Row],[Preço + IVA]]*Tabela1[[#This Row],[QTY.]]</f>
        <v>66.17</v>
      </c>
      <c r="N187" s="2" t="s">
        <v>138</v>
      </c>
      <c r="O187" s="2" t="s">
        <v>16</v>
      </c>
      <c r="Q187" s="1">
        <v>66.17</v>
      </c>
    </row>
    <row r="188" spans="1:17" ht="16.5" x14ac:dyDescent="0.25">
      <c r="A188" s="2"/>
      <c r="B188" s="3"/>
      <c r="C188" s="3"/>
      <c r="D188" s="3"/>
      <c r="E188" s="2"/>
      <c r="F188" s="3"/>
      <c r="G188" s="3"/>
      <c r="H188" s="3"/>
      <c r="I188" s="3"/>
      <c r="J188" s="14">
        <f>Tabela1[[#This Row],[Preço + IVA]]/1.23</f>
        <v>0</v>
      </c>
      <c r="K188" s="14">
        <f>Tabela1[[#This Row],[Preço + IVA]]*0.23</f>
        <v>0</v>
      </c>
      <c r="L188" s="4">
        <v>0</v>
      </c>
      <c r="M188" s="4"/>
      <c r="N188" s="2"/>
      <c r="O188" s="2"/>
    </row>
    <row r="189" spans="1:17" ht="16.5" x14ac:dyDescent="0.25">
      <c r="A189" s="2">
        <v>4</v>
      </c>
      <c r="B189" s="3" t="s">
        <v>287</v>
      </c>
      <c r="C189" s="3" t="s">
        <v>288</v>
      </c>
      <c r="D189" s="3"/>
      <c r="E189" s="2" t="s">
        <v>151</v>
      </c>
      <c r="F189" s="3" t="s">
        <v>12</v>
      </c>
      <c r="G189" s="3" t="s">
        <v>138</v>
      </c>
      <c r="H189" s="3" t="s">
        <v>159</v>
      </c>
      <c r="I189" s="8" t="s">
        <v>395</v>
      </c>
      <c r="J189" s="16">
        <f>Tabela1[[#This Row],[Preço + IVA]]/1.23</f>
        <v>0</v>
      </c>
      <c r="K189" s="16">
        <f>Tabela1[[#This Row],[Preço + IVA]]*0.23</f>
        <v>0</v>
      </c>
      <c r="L189" s="4">
        <f>Q189/Tabela1[[#This Row],[QTY.]]</f>
        <v>0</v>
      </c>
      <c r="M189" s="4">
        <f>Tabela1[[#This Row],[Preço + IVA]]*Tabela1[[#This Row],[QTY.]]</f>
        <v>0</v>
      </c>
      <c r="N189" s="2" t="s">
        <v>138</v>
      </c>
      <c r="O189" s="2" t="s">
        <v>16</v>
      </c>
    </row>
    <row r="190" spans="1:17" ht="16.5" x14ac:dyDescent="0.25">
      <c r="A190" s="2">
        <v>1</v>
      </c>
      <c r="B190" s="3" t="s">
        <v>322</v>
      </c>
      <c r="C190" s="3" t="s">
        <v>289</v>
      </c>
      <c r="D190" s="3"/>
      <c r="E190" s="2" t="s">
        <v>151</v>
      </c>
      <c r="F190" s="3" t="s">
        <v>418</v>
      </c>
      <c r="G190" s="3" t="s">
        <v>13</v>
      </c>
      <c r="H190" s="3" t="s">
        <v>159</v>
      </c>
      <c r="I190" s="8" t="s">
        <v>395</v>
      </c>
      <c r="J190" s="16">
        <f>Tabela1[[#This Row],[Preço + IVA]]/1.23</f>
        <v>33.829268292682926</v>
      </c>
      <c r="K190" s="16">
        <f>Tabela1[[#This Row],[Preço + IVA]]*0.23</f>
        <v>9.5702999999999996</v>
      </c>
      <c r="L190" s="4">
        <f>Q190/Tabela1[[#This Row],[QTY.]]</f>
        <v>41.61</v>
      </c>
      <c r="M190" s="4">
        <f>Tabela1[[#This Row],[Preço + IVA]]*Tabela1[[#This Row],[QTY.]]</f>
        <v>41.61</v>
      </c>
      <c r="N190" s="2" t="s">
        <v>138</v>
      </c>
      <c r="O190" s="2" t="s">
        <v>16</v>
      </c>
      <c r="Q190" s="1">
        <v>41.61</v>
      </c>
    </row>
    <row r="191" spans="1:17" ht="16.5" x14ac:dyDescent="0.25">
      <c r="A191" s="2">
        <v>2</v>
      </c>
      <c r="B191" s="3" t="s">
        <v>323</v>
      </c>
      <c r="C191" s="3" t="s">
        <v>289</v>
      </c>
      <c r="D191" s="3"/>
      <c r="E191" s="2" t="s">
        <v>151</v>
      </c>
      <c r="F191" s="3" t="s">
        <v>420</v>
      </c>
      <c r="G191" s="3" t="s">
        <v>13</v>
      </c>
      <c r="H191" s="3" t="s">
        <v>159</v>
      </c>
      <c r="I191" s="8" t="s">
        <v>395</v>
      </c>
      <c r="J191" s="16">
        <f>Tabela1[[#This Row],[Preço + IVA]]/1.23</f>
        <v>67.646341463414629</v>
      </c>
      <c r="K191" s="16">
        <f>Tabela1[[#This Row],[Preço + IVA]]*0.23</f>
        <v>19.137150000000002</v>
      </c>
      <c r="L191" s="4">
        <f>Q191/Tabela1[[#This Row],[QTY.]]</f>
        <v>83.204999999999998</v>
      </c>
      <c r="M191" s="4">
        <f>Tabela1[[#This Row],[Preço + IVA]]*Tabela1[[#This Row],[QTY.]]</f>
        <v>166.41</v>
      </c>
      <c r="N191" s="2" t="s">
        <v>138</v>
      </c>
      <c r="O191" s="2" t="s">
        <v>16</v>
      </c>
      <c r="Q191" s="1">
        <v>166.41</v>
      </c>
    </row>
    <row r="192" spans="1:17" ht="16.5" x14ac:dyDescent="0.25">
      <c r="A192" s="2">
        <v>1</v>
      </c>
      <c r="B192" s="3" t="s">
        <v>324</v>
      </c>
      <c r="C192" s="3" t="s">
        <v>289</v>
      </c>
      <c r="D192" s="3"/>
      <c r="E192" s="2" t="s">
        <v>151</v>
      </c>
      <c r="F192" s="3" t="s">
        <v>419</v>
      </c>
      <c r="G192" s="3" t="s">
        <v>13</v>
      </c>
      <c r="H192" s="3" t="s">
        <v>159</v>
      </c>
      <c r="I192" s="8" t="s">
        <v>395</v>
      </c>
      <c r="J192" s="16">
        <f>Tabela1[[#This Row],[Preço + IVA]]/1.23</f>
        <v>13.349593495934961</v>
      </c>
      <c r="K192" s="16">
        <f>Tabela1[[#This Row],[Preço + IVA]]*0.23</f>
        <v>3.7766000000000006</v>
      </c>
      <c r="L192" s="4">
        <f>Q192/Tabela1[[#This Row],[QTY.]]</f>
        <v>16.420000000000002</v>
      </c>
      <c r="M192" s="4">
        <f>Tabela1[[#This Row],[Preço + IVA]]*Tabela1[[#This Row],[QTY.]]</f>
        <v>16.420000000000002</v>
      </c>
      <c r="N192" s="2" t="s">
        <v>138</v>
      </c>
      <c r="O192" s="2" t="s">
        <v>16</v>
      </c>
      <c r="Q192" s="1">
        <v>16.420000000000002</v>
      </c>
    </row>
    <row r="193" spans="1:17" ht="16.5" x14ac:dyDescent="0.25">
      <c r="A193" s="2">
        <v>4</v>
      </c>
      <c r="B193" s="3" t="s">
        <v>290</v>
      </c>
      <c r="C193" s="3" t="s">
        <v>291</v>
      </c>
      <c r="D193" s="3"/>
      <c r="E193" s="2" t="s">
        <v>151</v>
      </c>
      <c r="F193" s="3" t="s">
        <v>12</v>
      </c>
      <c r="G193" s="3" t="s">
        <v>27</v>
      </c>
      <c r="H193" s="3" t="s">
        <v>159</v>
      </c>
      <c r="I193" s="7" t="s">
        <v>451</v>
      </c>
      <c r="J193" s="14">
        <f>Tabela1[[#This Row],[Preço + IVA]]/1.23</f>
        <v>0</v>
      </c>
      <c r="K193" s="14">
        <f>Tabela1[[#This Row],[Preço + IVA]]*0.23</f>
        <v>0</v>
      </c>
      <c r="L193" s="4">
        <f>Q193/Tabela1[[#This Row],[QTY.]]</f>
        <v>0</v>
      </c>
      <c r="M193" s="4">
        <f>Tabela1[[#This Row],[Preço + IVA]]*Tabela1[[#This Row],[QTY.]]</f>
        <v>0</v>
      </c>
      <c r="N193" s="2" t="s">
        <v>138</v>
      </c>
      <c r="O193" s="2" t="s">
        <v>16</v>
      </c>
    </row>
    <row r="194" spans="1:17" ht="16.5" x14ac:dyDescent="0.25">
      <c r="A194" s="2">
        <v>2</v>
      </c>
      <c r="B194" s="3" t="s">
        <v>325</v>
      </c>
      <c r="C194" s="3" t="s">
        <v>292</v>
      </c>
      <c r="D194" s="3"/>
      <c r="E194" s="2" t="s">
        <v>151</v>
      </c>
      <c r="F194" s="3" t="s">
        <v>293</v>
      </c>
      <c r="G194" s="3" t="s">
        <v>13</v>
      </c>
      <c r="H194" s="3" t="s">
        <v>159</v>
      </c>
      <c r="I194" s="8" t="s">
        <v>394</v>
      </c>
      <c r="J194" s="16">
        <f>Tabela1[[#This Row],[Preço + IVA]]/1.23</f>
        <v>77.215447154471548</v>
      </c>
      <c r="K194" s="16">
        <f>Tabela1[[#This Row],[Preço + IVA]]*0.23</f>
        <v>21.844249999999999</v>
      </c>
      <c r="L194" s="4">
        <f>Q194/Tabela1[[#This Row],[QTY.]]</f>
        <v>94.974999999999994</v>
      </c>
      <c r="M194" s="4">
        <f>Tabela1[[#This Row],[Preço + IVA]]*Tabela1[[#This Row],[QTY.]]</f>
        <v>189.95</v>
      </c>
      <c r="N194" s="2" t="s">
        <v>138</v>
      </c>
      <c r="O194" s="2" t="s">
        <v>16</v>
      </c>
      <c r="Q194" s="1">
        <v>189.95</v>
      </c>
    </row>
    <row r="195" spans="1:17" ht="16.5" x14ac:dyDescent="0.25">
      <c r="A195" s="2">
        <v>4</v>
      </c>
      <c r="B195" s="3" t="s">
        <v>326</v>
      </c>
      <c r="C195" s="3" t="s">
        <v>292</v>
      </c>
      <c r="D195" s="3"/>
      <c r="E195" s="2" t="s">
        <v>151</v>
      </c>
      <c r="F195" s="3" t="s">
        <v>294</v>
      </c>
      <c r="G195" s="3" t="s">
        <v>13</v>
      </c>
      <c r="H195" s="3" t="s">
        <v>159</v>
      </c>
      <c r="I195" s="8" t="s">
        <v>394</v>
      </c>
      <c r="J195" s="16">
        <f>Tabela1[[#This Row],[Preço + IVA]]/1.23</f>
        <v>77.217479674796749</v>
      </c>
      <c r="K195" s="16">
        <f>Tabela1[[#This Row],[Preço + IVA]]*0.23</f>
        <v>21.844825000000004</v>
      </c>
      <c r="L195" s="4">
        <f>Q195/Tabela1[[#This Row],[QTY.]]</f>
        <v>94.977500000000006</v>
      </c>
      <c r="M195" s="4">
        <f>Tabela1[[#This Row],[Preço + IVA]]*Tabela1[[#This Row],[QTY.]]</f>
        <v>379.91</v>
      </c>
      <c r="N195" s="2" t="s">
        <v>138</v>
      </c>
      <c r="O195" s="2" t="s">
        <v>16</v>
      </c>
      <c r="Q195" s="1">
        <v>379.91</v>
      </c>
    </row>
    <row r="196" spans="1:17" ht="16.5" x14ac:dyDescent="0.25">
      <c r="A196" s="2">
        <v>2</v>
      </c>
      <c r="B196" s="3" t="s">
        <v>327</v>
      </c>
      <c r="C196" s="3" t="s">
        <v>292</v>
      </c>
      <c r="D196" s="3"/>
      <c r="E196" s="2" t="s">
        <v>151</v>
      </c>
      <c r="F196" s="3" t="s">
        <v>155</v>
      </c>
      <c r="G196" s="3" t="s">
        <v>13</v>
      </c>
      <c r="H196" s="3" t="s">
        <v>159</v>
      </c>
      <c r="I196" s="8" t="s">
        <v>394</v>
      </c>
      <c r="J196" s="16">
        <f>Tabela1[[#This Row],[Preço + IVA]]/1.23</f>
        <v>19.308943089430894</v>
      </c>
      <c r="K196" s="16">
        <f>Tabela1[[#This Row],[Preço + IVA]]*0.23</f>
        <v>5.4625000000000004</v>
      </c>
      <c r="L196" s="4">
        <f>Q196/Tabela1[[#This Row],[QTY.]]</f>
        <v>23.75</v>
      </c>
      <c r="M196" s="4">
        <f>Tabela1[[#This Row],[Preço + IVA]]*Tabela1[[#This Row],[QTY.]]</f>
        <v>47.5</v>
      </c>
      <c r="N196" s="2" t="s">
        <v>138</v>
      </c>
      <c r="O196" s="2" t="s">
        <v>16</v>
      </c>
      <c r="Q196" s="1">
        <v>47.5</v>
      </c>
    </row>
    <row r="197" spans="1:17" ht="16.5" x14ac:dyDescent="0.25">
      <c r="A197" s="2">
        <v>8</v>
      </c>
      <c r="B197" s="3" t="s">
        <v>295</v>
      </c>
      <c r="C197" s="3" t="s">
        <v>296</v>
      </c>
      <c r="D197" s="3"/>
      <c r="E197" s="2" t="s">
        <v>151</v>
      </c>
      <c r="F197" s="3" t="s">
        <v>12</v>
      </c>
      <c r="G197" s="3" t="s">
        <v>138</v>
      </c>
      <c r="H197" s="3" t="s">
        <v>159</v>
      </c>
      <c r="I197" s="8" t="s">
        <v>394</v>
      </c>
      <c r="J197" s="16">
        <f>Tabela1[[#This Row],[Preço + IVA]]/1.23</f>
        <v>0</v>
      </c>
      <c r="K197" s="16">
        <f>Tabela1[[#This Row],[Preço + IVA]]*0.23</f>
        <v>0</v>
      </c>
      <c r="L197" s="4">
        <f>Q197/Tabela1[[#This Row],[QTY.]]</f>
        <v>0</v>
      </c>
      <c r="M197" s="4">
        <f>Tabela1[[#This Row],[Preço + IVA]]*Tabela1[[#This Row],[QTY.]]</f>
        <v>0</v>
      </c>
      <c r="N197" s="2" t="s">
        <v>138</v>
      </c>
      <c r="O197" s="2" t="s">
        <v>16</v>
      </c>
    </row>
    <row r="198" spans="1:17" ht="16.5" x14ac:dyDescent="0.25">
      <c r="A198" s="2">
        <v>8</v>
      </c>
      <c r="B198" s="3" t="s">
        <v>297</v>
      </c>
      <c r="C198" s="3" t="s">
        <v>298</v>
      </c>
      <c r="D198" s="3"/>
      <c r="E198" s="2" t="s">
        <v>151</v>
      </c>
      <c r="F198" s="3" t="s">
        <v>12</v>
      </c>
      <c r="G198" s="3" t="s">
        <v>138</v>
      </c>
      <c r="H198" s="3" t="s">
        <v>159</v>
      </c>
      <c r="I198" s="8" t="s">
        <v>394</v>
      </c>
      <c r="J198" s="16">
        <f>Tabela1[[#This Row],[Preço + IVA]]/1.23</f>
        <v>0</v>
      </c>
      <c r="K198" s="16">
        <f>Tabela1[[#This Row],[Preço + IVA]]*0.23</f>
        <v>0</v>
      </c>
      <c r="L198" s="4">
        <f>Q198/Tabela1[[#This Row],[QTY.]]</f>
        <v>0</v>
      </c>
      <c r="M198" s="4">
        <f>Tabela1[[#This Row],[Preço + IVA]]*Tabela1[[#This Row],[QTY.]]</f>
        <v>0</v>
      </c>
      <c r="N198" s="2" t="s">
        <v>138</v>
      </c>
      <c r="O198" s="2" t="s">
        <v>16</v>
      </c>
    </row>
    <row r="199" spans="1:17" ht="16.5" x14ac:dyDescent="0.25">
      <c r="A199" s="2"/>
      <c r="B199" s="3"/>
      <c r="C199" s="3"/>
      <c r="D199" s="3"/>
      <c r="E199" s="2"/>
      <c r="F199" s="3"/>
      <c r="G199" s="3"/>
      <c r="H199" s="3"/>
      <c r="I199" s="3"/>
      <c r="J199" s="14">
        <f>Tabela1[[#This Row],[Preço + IVA]]/1.23</f>
        <v>0</v>
      </c>
      <c r="K199" s="14">
        <f>Tabela1[[#This Row],[Preço + IVA]]*0.23</f>
        <v>0</v>
      </c>
      <c r="L199" s="4">
        <v>0</v>
      </c>
      <c r="M199" s="4"/>
      <c r="N199" s="2"/>
      <c r="O199" s="2"/>
    </row>
    <row r="200" spans="1:17" ht="16.5" x14ac:dyDescent="0.25">
      <c r="A200" s="2">
        <v>276</v>
      </c>
      <c r="B200" s="3" t="s">
        <v>359</v>
      </c>
      <c r="C200" s="3" t="s">
        <v>299</v>
      </c>
      <c r="D200" s="3"/>
      <c r="E200" s="2" t="s">
        <v>151</v>
      </c>
      <c r="F200" s="3" t="s">
        <v>12</v>
      </c>
      <c r="G200" s="3" t="s">
        <v>168</v>
      </c>
      <c r="H200" s="3" t="s">
        <v>159</v>
      </c>
      <c r="I200" s="7" t="s">
        <v>452</v>
      </c>
      <c r="J200" s="16">
        <f>Tabela1[[#This Row],[Preço + IVA]]/1.23</f>
        <v>0</v>
      </c>
      <c r="K200" s="16">
        <f>Tabela1[[#This Row],[Preço + IVA]]*0.23</f>
        <v>0</v>
      </c>
      <c r="L200" s="4">
        <f>Q200/Tabela1[[#This Row],[QTY.]]</f>
        <v>0</v>
      </c>
      <c r="M200" s="4">
        <f>Tabela1[[#This Row],[Preço + IVA]]*Tabela1[[#This Row],[QTY.]]</f>
        <v>0</v>
      </c>
      <c r="N200" s="2" t="s">
        <v>138</v>
      </c>
      <c r="O200" s="2" t="s">
        <v>16</v>
      </c>
    </row>
    <row r="201" spans="1:17" ht="16.5" x14ac:dyDescent="0.25">
      <c r="A201" s="2">
        <v>14</v>
      </c>
      <c r="B201" s="3" t="s">
        <v>357</v>
      </c>
      <c r="C201" s="3" t="s">
        <v>300</v>
      </c>
      <c r="D201" s="3"/>
      <c r="E201" s="2" t="s">
        <v>151</v>
      </c>
      <c r="F201" s="3" t="s">
        <v>12</v>
      </c>
      <c r="G201" s="3" t="s">
        <v>168</v>
      </c>
      <c r="H201" s="3" t="s">
        <v>159</v>
      </c>
      <c r="I201" s="7" t="s">
        <v>452</v>
      </c>
      <c r="J201" s="16">
        <f>Tabela1[[#This Row],[Preço + IVA]]/1.23</f>
        <v>0</v>
      </c>
      <c r="K201" s="16">
        <f>Tabela1[[#This Row],[Preço + IVA]]*0.23</f>
        <v>0</v>
      </c>
      <c r="L201" s="4">
        <f>Q201/Tabela1[[#This Row],[QTY.]]</f>
        <v>0</v>
      </c>
      <c r="M201" s="4">
        <f>Tabela1[[#This Row],[Preço + IVA]]*Tabela1[[#This Row],[QTY.]]</f>
        <v>0</v>
      </c>
      <c r="N201" s="2" t="s">
        <v>138</v>
      </c>
      <c r="O201" s="2" t="s">
        <v>16</v>
      </c>
    </row>
    <row r="202" spans="1:17" ht="16.5" x14ac:dyDescent="0.25">
      <c r="A202" s="2">
        <v>116</v>
      </c>
      <c r="B202" s="3" t="s">
        <v>358</v>
      </c>
      <c r="C202" s="3" t="s">
        <v>301</v>
      </c>
      <c r="D202" s="3"/>
      <c r="E202" s="2" t="s">
        <v>151</v>
      </c>
      <c r="F202" s="3" t="s">
        <v>12</v>
      </c>
      <c r="G202" s="3" t="s">
        <v>168</v>
      </c>
      <c r="H202" s="3" t="s">
        <v>159</v>
      </c>
      <c r="I202" s="7" t="s">
        <v>452</v>
      </c>
      <c r="J202" s="16">
        <f>Tabela1[[#This Row],[Preço + IVA]]/1.23</f>
        <v>0</v>
      </c>
      <c r="K202" s="16">
        <f>Tabela1[[#This Row],[Preço + IVA]]*0.23</f>
        <v>0</v>
      </c>
      <c r="L202" s="4">
        <f>Q202/Tabela1[[#This Row],[QTY.]]</f>
        <v>0</v>
      </c>
      <c r="M202" s="4">
        <f>Tabela1[[#This Row],[Preço + IVA]]*Tabela1[[#This Row],[QTY.]]</f>
        <v>0</v>
      </c>
      <c r="N202" s="2" t="s">
        <v>138</v>
      </c>
      <c r="O202" s="2" t="s">
        <v>16</v>
      </c>
    </row>
    <row r="203" spans="1:17" ht="16.5" x14ac:dyDescent="0.25">
      <c r="G203" s="10"/>
      <c r="H203" s="10"/>
      <c r="J203" s="18">
        <f>Tabela1[[#This Row],[Preço + IVA]]/1.23</f>
        <v>0</v>
      </c>
      <c r="K203" s="18">
        <f>Tabela1[[#This Row],[Preço + IVA]]*0.23</f>
        <v>0</v>
      </c>
      <c r="L203" s="4">
        <v>0</v>
      </c>
      <c r="M203" s="4">
        <f>Tabela1[[#This Row],[Preço + IVA]]*Tabela1[[#This Row],[QTY.]]</f>
        <v>0</v>
      </c>
    </row>
    <row r="204" spans="1:17" ht="16.5" x14ac:dyDescent="0.25">
      <c r="G204" s="10"/>
      <c r="H204" s="10"/>
      <c r="J204" s="18">
        <f>Tabela1[[#This Row],[Preço + IVA]]/1.23</f>
        <v>0</v>
      </c>
      <c r="K204" s="18">
        <f>Tabela1[[#This Row],[Preço + IVA]]*0.23</f>
        <v>0</v>
      </c>
      <c r="L204" s="4">
        <v>0</v>
      </c>
      <c r="M204" s="4">
        <f>Tabela1[[#This Row],[Preço + IVA]]*Tabela1[[#This Row],[QTY.]]</f>
        <v>0</v>
      </c>
    </row>
    <row r="205" spans="1:17" ht="16.5" x14ac:dyDescent="0.25">
      <c r="G205" s="10"/>
      <c r="H205" s="10"/>
      <c r="J205" s="18">
        <f>Tabela1[[#This Row],[Preço + IVA]]/1.23</f>
        <v>0</v>
      </c>
      <c r="K205" s="18">
        <f>Tabela1[[#This Row],[Preço + IVA]]*0.23</f>
        <v>0</v>
      </c>
      <c r="L205" s="4">
        <v>0</v>
      </c>
      <c r="M205" s="4">
        <f>Tabela1[[#This Row],[Preço + IVA]]*Tabela1[[#This Row],[QTY.]]</f>
        <v>0</v>
      </c>
    </row>
    <row r="206" spans="1:17" ht="16.5" x14ac:dyDescent="0.25">
      <c r="G206" s="10"/>
      <c r="H206" s="10"/>
      <c r="J206" s="18">
        <f>Tabela1[[#This Row],[Preço + IVA]]/1.23</f>
        <v>0</v>
      </c>
      <c r="K206" s="18">
        <f>Tabela1[[#This Row],[Preço + IVA]]*0.23</f>
        <v>0</v>
      </c>
      <c r="L206" s="4">
        <v>0</v>
      </c>
      <c r="M206" s="4">
        <f>Tabela1[[#This Row],[Preço + IVA]]*Tabela1[[#This Row],[QTY.]]</f>
        <v>0</v>
      </c>
    </row>
    <row r="208" spans="1:17" x14ac:dyDescent="0.25">
      <c r="L208" s="1">
        <f>SUM(Tabela1[Preço + IVA])</f>
        <v>1162.4952041666666</v>
      </c>
      <c r="M208" s="6">
        <f>SUM(Tabela1[Total])</f>
        <v>2556.7020000000002</v>
      </c>
    </row>
  </sheetData>
  <phoneticPr fontId="5" type="noConversion"/>
  <conditionalFormatting sqref="B1:B1048576">
    <cfRule type="duplicateValues" dxfId="0" priority="1"/>
  </conditionalFormatting>
  <hyperlinks>
    <hyperlink ref="I74" r:id="rId1" xr:uid="{1699CD93-28BB-420D-BCD8-2501E9427E6D}"/>
    <hyperlink ref="I181" r:id="rId2" xr:uid="{881BED8D-AC91-4F43-9969-93B4555FE243}"/>
    <hyperlink ref="I113" r:id="rId3" xr:uid="{82FCBE55-0AA7-428A-A8D8-B98DDB6C8468}"/>
    <hyperlink ref="I114:I120" r:id="rId4" display="https://s.click.aliexpress.com/e/_DcJK3ZJ" xr:uid="{22C39DAC-BE33-4E0E-B09E-01CC01852D81}"/>
    <hyperlink ref="I182" r:id="rId5" xr:uid="{E4AD58E3-C53E-48BB-84BC-C9C54162C041}"/>
    <hyperlink ref="I184" r:id="rId6" xr:uid="{8543895B-05CD-4F4B-9438-9D1C39D074CC}"/>
    <hyperlink ref="I147" r:id="rId7" xr:uid="{39D501F4-45DA-453F-9560-E3D01DBC89C6}"/>
    <hyperlink ref="I148:I150" r:id="rId8" display="https://s.click.aliexpress.com/e/_DDOwi2z" xr:uid="{26A5A124-21EE-4C17-AB6F-5D5C2430E633}"/>
    <hyperlink ref="I151" r:id="rId9" xr:uid="{29C8D1BF-1161-457B-A15D-02CA718FBCEB}"/>
    <hyperlink ref="I132" r:id="rId10" xr:uid="{19B3E13A-4358-4657-A8E3-730160A10002}"/>
    <hyperlink ref="I143" r:id="rId11" xr:uid="{443CC3C6-825C-456F-AE3B-73836B113B36}"/>
    <hyperlink ref="I134" r:id="rId12" xr:uid="{49BC321D-4C5C-4799-9E79-05CA6E7F7FB9}"/>
    <hyperlink ref="I138" r:id="rId13" xr:uid="{438FB429-3CBC-4349-9E96-9196327BBBDD}"/>
    <hyperlink ref="I137" r:id="rId14" xr:uid="{6ACCDD7D-0316-4EDE-B06E-5F073CB0C79C}"/>
    <hyperlink ref="I154" r:id="rId15" xr:uid="{D1AD2AF2-0679-44A7-B5CA-79F3E31044F2}"/>
    <hyperlink ref="I144" r:id="rId16" xr:uid="{FA5B5D1E-A8C3-463B-85FA-CABA1102E01C}"/>
    <hyperlink ref="I145" r:id="rId17" xr:uid="{174B5D41-6C7F-4D6B-BC79-124492D1FDBF}"/>
    <hyperlink ref="I111" r:id="rId18" xr:uid="{5C6D0914-AB24-4D39-A423-98A020F57947}"/>
    <hyperlink ref="I123" r:id="rId19" xr:uid="{1B9442A7-381B-4C76-B05E-8CC572E53659}"/>
    <hyperlink ref="I124" r:id="rId20" xr:uid="{F03062FC-61BC-40A3-A661-85598613EFA2}"/>
    <hyperlink ref="I130" r:id="rId21" xr:uid="{ECB734AA-DD7F-45FA-949E-134ECF962F73}"/>
    <hyperlink ref="I177" r:id="rId22" xr:uid="{501BB20B-3675-4938-B243-A8B1DA8E5ACC}"/>
    <hyperlink ref="I176" r:id="rId23" xr:uid="{0342FFB6-1EF3-4BF8-BA2E-4D73769FFF8B}"/>
    <hyperlink ref="I183" r:id="rId24" xr:uid="{E2C3C8A4-7D64-4D05-AA23-F6653E4C7856}"/>
    <hyperlink ref="I194" r:id="rId25" xr:uid="{168D76AA-DA64-4663-9C74-1F82B19DE45B}"/>
    <hyperlink ref="I195" r:id="rId26" xr:uid="{3871A4F3-176D-4F76-9DEA-7762631412EC}"/>
    <hyperlink ref="I196" r:id="rId27" xr:uid="{8065FF14-B2BD-4253-A2AD-92A441DF5176}"/>
    <hyperlink ref="I197" r:id="rId28" xr:uid="{D0615374-9EDA-4CD8-8D3F-1EFB2929E1A1}"/>
    <hyperlink ref="I198" r:id="rId29" xr:uid="{6DCC2E45-0578-459E-A92C-C9A509AE3002}"/>
    <hyperlink ref="I190" r:id="rId30" xr:uid="{2976CDFE-FD17-4AF0-A865-9F43E3BE7DE4}"/>
    <hyperlink ref="I191" r:id="rId31" xr:uid="{A6EAA29F-CB6A-4AA8-91F3-1C038612F818}"/>
    <hyperlink ref="I192" r:id="rId32" xr:uid="{B54E0BDF-DB2A-45CE-A40D-440AC0F65BDC}"/>
    <hyperlink ref="I189" r:id="rId33" xr:uid="{BCA16133-FD4F-4E35-9655-371CC7BE0BC2}"/>
    <hyperlink ref="I185" r:id="rId34" xr:uid="{DF06D0B7-A8E1-4F14-BD00-4F44306FA23E}"/>
    <hyperlink ref="I136" r:id="rId35" xr:uid="{CD09CC65-47AC-465B-A1BE-DC55D6800B03}"/>
    <hyperlink ref="I135" r:id="rId36" xr:uid="{961381BC-3FF1-4D08-ACC6-7915BF7E77FA}"/>
    <hyperlink ref="I122" r:id="rId37" xr:uid="{2952AF27-29E7-43B6-B212-4BAA757C73AA}"/>
    <hyperlink ref="I133" r:id="rId38" xr:uid="{805D507A-FB6B-4DBD-A5D6-21B396027359}"/>
    <hyperlink ref="I142" r:id="rId39" xr:uid="{73142AD1-9F58-4ACE-9216-C05E096CEE51}"/>
    <hyperlink ref="I141" r:id="rId40" xr:uid="{04BD83E4-FB4E-4DE4-ACD2-09FB3E8CDA15}"/>
    <hyperlink ref="I121" r:id="rId41" xr:uid="{EC5C0EAE-1FD5-4761-AC7B-5F1E9C1A635D}"/>
    <hyperlink ref="I112" r:id="rId42" xr:uid="{0FEDF29E-799D-4AB8-B476-7DA313AC509B}"/>
    <hyperlink ref="I131" r:id="rId43" xr:uid="{08DC601A-01E0-4B7E-8F7B-70D23C550D50}"/>
    <hyperlink ref="I75" r:id="rId44" xr:uid="{19FEBDF7-0382-4C2F-91CA-D24B44CE4854}"/>
    <hyperlink ref="I178" r:id="rId45" xr:uid="{6E5F3E90-D1CF-45C8-B3D8-3D1455ACDB58}"/>
    <hyperlink ref="I179" r:id="rId46" xr:uid="{22001049-759A-42CE-9294-B7952D229BF5}"/>
    <hyperlink ref="I180" r:id="rId47" xr:uid="{A1F61308-5C2F-4D81-A06C-7FBBFE506129}"/>
    <hyperlink ref="I110" r:id="rId48" xr:uid="{EF810D3B-23DC-46F4-B7C3-9ABCAB2419A7}"/>
    <hyperlink ref="I109" r:id="rId49" xr:uid="{C38DA748-F72E-4206-A991-8F1C2F94085E}"/>
    <hyperlink ref="I139" r:id="rId50" xr:uid="{92E283BB-871A-40C3-92C4-06096EA0192D}"/>
    <hyperlink ref="I140" r:id="rId51" xr:uid="{DD2E9D31-9171-47F1-BE30-3B7338EF1CDF}"/>
    <hyperlink ref="I146" r:id="rId52" xr:uid="{496623EF-58FE-4637-B4E3-BC3E00934A92}"/>
    <hyperlink ref="I125" r:id="rId53" xr:uid="{AC245177-5295-407E-B350-8D96E7B60D6D}"/>
    <hyperlink ref="I126" r:id="rId54" xr:uid="{B652B7E5-8286-4380-A286-56383C9AED13}"/>
    <hyperlink ref="I127" r:id="rId55" xr:uid="{9077E083-A008-4E16-B7C2-9E2A15645CF2}"/>
    <hyperlink ref="I128" r:id="rId56" xr:uid="{2A6EF52C-66FA-4AA0-A48F-45048C8900F5}"/>
    <hyperlink ref="I129" r:id="rId57" xr:uid="{7D64312F-5276-4360-9257-B726D61C3C41}"/>
    <hyperlink ref="I72" r:id="rId58" xr:uid="{EE469A05-BD4E-4DDB-8811-42B938B08D64}"/>
    <hyperlink ref="I71" r:id="rId59" xr:uid="{5AB96604-74A0-41CD-B005-461702361241}"/>
    <hyperlink ref="I152" r:id="rId60" xr:uid="{CBEF7FDD-5DB0-46B4-B730-9DAFF0F88704}"/>
    <hyperlink ref="I153" r:id="rId61" xr:uid="{72DB0814-8DE2-4658-8CA0-E196A30417F0}"/>
    <hyperlink ref="I155" r:id="rId62" xr:uid="{E3FF17E4-6962-4AC3-A182-232DB8245232}"/>
    <hyperlink ref="I186" r:id="rId63" xr:uid="{3B77EBCE-1C69-448F-B151-4CB7F46FA0B7}"/>
    <hyperlink ref="I187" r:id="rId64" xr:uid="{CB877A3C-3FF4-4BB4-8D98-5EEE9940092A}"/>
    <hyperlink ref="I156" r:id="rId65" xr:uid="{873F0CDF-27D6-430A-9CDD-795CC4EBF0B9}"/>
    <hyperlink ref="I157" r:id="rId66" xr:uid="{03194ED6-3639-4205-9A8C-258FAF2FE1A2}"/>
    <hyperlink ref="I158" r:id="rId67" xr:uid="{5C674E2E-77B7-413A-9D92-C62AB1579C0E}"/>
    <hyperlink ref="I193" r:id="rId68" xr:uid="{EAA13CC6-B481-4F15-9D77-424EEEDB07F7}"/>
    <hyperlink ref="I159" r:id="rId69" xr:uid="{D912AA44-4E91-4BEA-96A0-56B7C7D453DD}"/>
    <hyperlink ref="I160" r:id="rId70" xr:uid="{3B29F811-275A-4740-822A-10AC91FDB9E0}"/>
    <hyperlink ref="I161" r:id="rId71" xr:uid="{1D4C4ADE-73CF-4DD3-9883-6753ABBA2D46}"/>
    <hyperlink ref="I162" r:id="rId72" xr:uid="{3A2D588E-C8C4-42F4-A0C6-325731AE67EE}"/>
    <hyperlink ref="I163" r:id="rId73" xr:uid="{72B0F6EA-5DC0-4F5C-86CC-37BCAFF46E41}"/>
    <hyperlink ref="I164" r:id="rId74" xr:uid="{DB03CA9D-EDB7-4A58-AE0A-92738ED01ED1}"/>
    <hyperlink ref="I165" r:id="rId75" xr:uid="{2543DE3C-5F4C-457D-90C3-73905C788733}"/>
    <hyperlink ref="I166" r:id="rId76" xr:uid="{E85A626A-2914-4356-AF1C-0BFB5F0D7C19}"/>
    <hyperlink ref="I167" r:id="rId77" xr:uid="{2B447F83-E31B-4B7C-89C6-37408CBA90CC}"/>
    <hyperlink ref="I170" r:id="rId78" xr:uid="{3A83C46F-8D7E-4989-84C1-803ADD9D23D6}"/>
    <hyperlink ref="I169" r:id="rId79" xr:uid="{7D025C1F-BBBC-4CB7-97BD-E12B1484CA82}"/>
    <hyperlink ref="I171" r:id="rId80" xr:uid="{CFBDFE3D-5432-4052-8E31-47B4842EF5BF}"/>
    <hyperlink ref="I168" r:id="rId81" xr:uid="{179E2C19-B341-4BD5-9454-70D83D414488}"/>
    <hyperlink ref="I172" r:id="rId82" xr:uid="{C490C644-52A8-4893-A0E4-883500E94249}"/>
    <hyperlink ref="I173" r:id="rId83" xr:uid="{3E8906E8-3103-408E-A0E6-1BD19282A25C}"/>
    <hyperlink ref="I174" r:id="rId84" xr:uid="{92B21387-BB9B-4770-B65D-B9015C6665EE}"/>
  </hyperlinks>
  <pageMargins left="0.7" right="0.7" top="0.75" bottom="0.75" header="0.3" footer="0.3"/>
  <pageSetup paperSize="9" orientation="portrait" r:id="rId85"/>
  <tableParts count="1">
    <tablePart r:id="rId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Mata</dc:creator>
  <cp:lastModifiedBy>Edgar Mata</cp:lastModifiedBy>
  <dcterms:created xsi:type="dcterms:W3CDTF">2024-11-07T10:55:25Z</dcterms:created>
  <dcterms:modified xsi:type="dcterms:W3CDTF">2024-12-13T15:27:54Z</dcterms:modified>
</cp:coreProperties>
</file>