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ytautasBarkauskas\Desktop\"/>
    </mc:Choice>
  </mc:AlternateContent>
  <bookViews>
    <workbookView xWindow="0" yWindow="0" windowWidth="20490" windowHeight="7650" tabRatio="764" activeTab="2"/>
  </bookViews>
  <sheets>
    <sheet name="2. Investicijos ir einam.išlaid" sheetId="2" r:id="rId1"/>
    <sheet name="3. Makroekonominiai rodikliai" sheetId="4" r:id="rId2"/>
    <sheet name="5. Kainodara ir pajamų prognoz." sheetId="11" r:id="rId3"/>
    <sheet name="6. ATSIPIRKIMAS" sheetId="9" r:id="rId4"/>
  </sheets>
  <definedNames>
    <definedName name="_xlnm.Print_Area" localSheetId="0">'2. Investicijos ir einam.išlaid'!$A$1:$K$50</definedName>
    <definedName name="_xlnm.Print_Area" localSheetId="1">'3. Makroekonominiai rodikliai'!$A$1:$J$2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H6" i="2"/>
  <c r="K6" i="2"/>
  <c r="E7" i="2"/>
  <c r="H7" i="2"/>
  <c r="K7" i="2"/>
  <c r="E8" i="2"/>
  <c r="H8" i="2"/>
  <c r="K8" i="2"/>
  <c r="E9" i="2"/>
  <c r="H9" i="2"/>
  <c r="K9" i="2"/>
  <c r="H10" i="2"/>
  <c r="K10" i="2"/>
  <c r="E13" i="2"/>
  <c r="E14" i="2"/>
  <c r="E15" i="2"/>
  <c r="E16" i="2"/>
  <c r="E17" i="2"/>
  <c r="E20" i="2"/>
  <c r="H20" i="2"/>
  <c r="K20" i="2"/>
  <c r="E21" i="2"/>
  <c r="H21" i="2"/>
  <c r="K21" i="2"/>
  <c r="E22" i="2"/>
  <c r="H22" i="2"/>
  <c r="K22" i="2"/>
  <c r="E29" i="2"/>
  <c r="H29" i="2"/>
  <c r="K29" i="2"/>
  <c r="E30" i="2"/>
  <c r="H30" i="2"/>
  <c r="K30" i="2"/>
  <c r="E31" i="2"/>
  <c r="H31" i="2"/>
  <c r="K31" i="2"/>
  <c r="E35" i="2"/>
  <c r="H35" i="2"/>
  <c r="K35" i="2"/>
  <c r="H37" i="2"/>
  <c r="K37" i="2"/>
  <c r="H38" i="2"/>
  <c r="K38" i="2"/>
  <c r="H39" i="2"/>
  <c r="K39" i="2"/>
  <c r="H40" i="2"/>
  <c r="K40" i="2"/>
  <c r="H41" i="2"/>
  <c r="K41" i="2"/>
  <c r="H42" i="2"/>
  <c r="K42" i="2"/>
  <c r="E48" i="2"/>
  <c r="H48" i="2"/>
  <c r="K48" i="2"/>
  <c r="E11" i="2" l="1"/>
  <c r="K11" i="2"/>
  <c r="H11" i="2"/>
  <c r="H24" i="2" s="1"/>
  <c r="E23" i="2"/>
  <c r="H32" i="2"/>
  <c r="K43" i="2"/>
  <c r="K32" i="2"/>
  <c r="K49" i="2"/>
  <c r="H43" i="2"/>
  <c r="E32" i="2"/>
  <c r="E49" i="2" s="1"/>
  <c r="K23" i="2"/>
  <c r="K24" i="2" s="1"/>
  <c r="E18" i="2"/>
  <c r="H23" i="2"/>
  <c r="E24" i="2" l="1"/>
  <c r="H49" i="2"/>
</calcChain>
</file>

<file path=xl/sharedStrings.xml><?xml version="1.0" encoding="utf-8"?>
<sst xmlns="http://schemas.openxmlformats.org/spreadsheetml/2006/main" count="110" uniqueCount="92">
  <si>
    <t>Kiekis</t>
  </si>
  <si>
    <t>Suma, Eur</t>
  </si>
  <si>
    <t>Įranga/ medžiagos ir žaliavos/ patalpos</t>
  </si>
  <si>
    <t>Tiekėjas/ Modelis</t>
  </si>
  <si>
    <t>C</t>
  </si>
  <si>
    <t>Kaina, Eur</t>
  </si>
  <si>
    <t>Suma, Eur:</t>
  </si>
  <si>
    <t>D</t>
  </si>
  <si>
    <t>E</t>
  </si>
  <si>
    <t>F</t>
  </si>
  <si>
    <t>II. Medžiagos ir žaliavos:</t>
  </si>
  <si>
    <t>III. Patalpos:</t>
  </si>
  <si>
    <t>Direktorius</t>
  </si>
  <si>
    <t>Buhalteris</t>
  </si>
  <si>
    <t>Darbininkas</t>
  </si>
  <si>
    <t>8 val. per dieną</t>
  </si>
  <si>
    <t>4 val. per dieną</t>
  </si>
  <si>
    <t>0 metai</t>
  </si>
  <si>
    <t>1 metai</t>
  </si>
  <si>
    <t>3 metai</t>
  </si>
  <si>
    <t>Projekto bendrosios pajamos</t>
  </si>
  <si>
    <t>Bendras metinis pinigų srautas</t>
  </si>
  <si>
    <t>Diskontuotas bendras metinis pinigų srautas</t>
  </si>
  <si>
    <t xml:space="preserve">Nepadengti kaštai </t>
  </si>
  <si>
    <t xml:space="preserve">Diskontuoti nepadengti kaštai </t>
  </si>
  <si>
    <t>Atsipirkimo laikas</t>
  </si>
  <si>
    <t>PI</t>
  </si>
  <si>
    <t>2 metai</t>
  </si>
  <si>
    <t>Staklės</t>
  </si>
  <si>
    <t>M1</t>
  </si>
  <si>
    <t>Pjaustymo staklės</t>
  </si>
  <si>
    <t>M2</t>
  </si>
  <si>
    <t>Įrankiai</t>
  </si>
  <si>
    <t>M3</t>
  </si>
  <si>
    <t>Lentos, vnt</t>
  </si>
  <si>
    <t>Rankenos</t>
  </si>
  <si>
    <t>Patalpų pirkimas</t>
  </si>
  <si>
    <t>I. Įranga, licencijos, leidimai:</t>
  </si>
  <si>
    <t>Investicijos</t>
  </si>
  <si>
    <t>Einamosios išlaidos</t>
  </si>
  <si>
    <t>Diskontuotos investicijos</t>
  </si>
  <si>
    <t>Plokštės</t>
  </si>
  <si>
    <t>4 metai</t>
  </si>
  <si>
    <t>5 metai</t>
  </si>
  <si>
    <t>Laminavimas</t>
  </si>
  <si>
    <r>
      <rPr>
        <vertAlign val="super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įsivertinkite ir įsirašykite išlaidas, atsižvelgiant į veiklos pobūdį, jei keletas rūšių veskite į skirtingas eilutes</t>
    </r>
  </si>
  <si>
    <t>INVESTICIJOS:</t>
  </si>
  <si>
    <t>EINAMOSIOS IŠLAIDOS:</t>
  </si>
  <si>
    <t>I. DARBUOTOJAI:</t>
  </si>
  <si>
    <t>Reklamos išlaidos</t>
  </si>
  <si>
    <t>III. Medžiagos ir žaliavos:</t>
  </si>
  <si>
    <t>INVESTICIJOS IŠ VISO, Eur:</t>
  </si>
  <si>
    <t>EINAMOSIOS IŠLAIDOS IŠ VISO, Eur:</t>
  </si>
  <si>
    <t>IV. Kitos išlaidos:</t>
  </si>
  <si>
    <t>II. Išlaidos reklamai:</t>
  </si>
  <si>
    <t>Nuoma: patalpų/automobilių/ įrangos ar kt.)</t>
  </si>
  <si>
    <t>Automobilių pirkimas</t>
  </si>
  <si>
    <t>Komunaliniai mokesčiai (elektra)</t>
  </si>
  <si>
    <t>Mokesčiai (Sodra, pelno mokestis ir kt.)</t>
  </si>
  <si>
    <r>
      <rPr>
        <b/>
        <u/>
        <sz val="12"/>
        <color theme="1"/>
        <rFont val="Times New Roman"/>
        <family val="1"/>
      </rPr>
      <t>Pastaba</t>
    </r>
    <r>
      <rPr>
        <sz val="12"/>
        <color theme="1"/>
        <rFont val="Times New Roman"/>
        <family val="1"/>
      </rPr>
      <t>. Lenteles galima pakoreguoti, atsižvelgiant į jūsų veiklos modelį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</si>
  <si>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mokesčiai, mokami, atsižvelgiant į vykdomą veiklos rūšį, pvz. gali atsirasti NT mokestis jei patalpos įsigytos; pelno mokestis ir pan.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</si>
  <si>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http://www.sodra.lt/lt/skaiciuokles/darbo_vietos_skaiciuokle (darbo vietos išlaidas pildote imdami tik darbdavio išlaidas)</t>
    </r>
  </si>
  <si>
    <t>pvz</t>
  </si>
  <si>
    <t>EG</t>
  </si>
  <si>
    <t>Pasirinktos šalies</t>
  </si>
  <si>
    <r>
      <t xml:space="preserve">6.2. Lentelė. </t>
    </r>
    <r>
      <rPr>
        <sz val="12"/>
        <color rgb="FF000000"/>
        <rFont val="Times New Roman"/>
        <family val="1"/>
      </rPr>
      <t>Rodiklių skaičiavimai.</t>
    </r>
  </si>
  <si>
    <t>2009 m.</t>
  </si>
  <si>
    <t>2010 m.</t>
  </si>
  <si>
    <t>2011 m.</t>
  </si>
  <si>
    <t>2012 m.</t>
  </si>
  <si>
    <t>2013 m.</t>
  </si>
  <si>
    <t>Metai</t>
  </si>
  <si>
    <t>t</t>
  </si>
  <si>
    <t>Diskonto norma, pvz. 10%</t>
  </si>
  <si>
    <t>2014 m.</t>
  </si>
  <si>
    <t>2015 m.</t>
  </si>
  <si>
    <t>2016 m.</t>
  </si>
  <si>
    <t>2017 m.</t>
  </si>
  <si>
    <t>2018 m.</t>
  </si>
  <si>
    <t>Pardavimai, tūkst.</t>
  </si>
  <si>
    <t>2019 m.</t>
  </si>
  <si>
    <t>2020 m.</t>
  </si>
  <si>
    <t>2021 m.</t>
  </si>
  <si>
    <t>6.1. Lentelė. Piniginių srautų skaičiavimai.</t>
  </si>
  <si>
    <r>
      <t>2.1. lentelė.</t>
    </r>
    <r>
      <rPr>
        <sz val="12"/>
        <color rgb="FF000000"/>
        <rFont val="Times New Roman"/>
        <family val="1"/>
      </rPr>
      <t xml:space="preserve"> Inžinerinio sprendimo įgyvendinimui reikalingos investicijos</t>
    </r>
  </si>
  <si>
    <r>
      <t>2.2. lentelė.</t>
    </r>
    <r>
      <rPr>
        <sz val="12"/>
        <color rgb="FF000000"/>
        <rFont val="Times New Roman"/>
        <family val="1"/>
      </rPr>
      <t xml:space="preserve"> Inžinerinio sprendimo įgyvendinimui reikalingos einamosios išlaidos</t>
    </r>
  </si>
  <si>
    <t>Jūsų pasirinkti rodikliai: duomenų lentelės ir grafikai</t>
  </si>
  <si>
    <t>Veiklos formos registravimas</t>
  </si>
  <si>
    <r>
      <rPr>
        <b/>
        <sz val="12"/>
        <color rgb="FFFF0000"/>
        <rFont val="Times New Roman"/>
        <family val="1"/>
      </rPr>
      <t>*Atkreipkite dėmesį:</t>
    </r>
    <r>
      <rPr>
        <b/>
        <sz val="12"/>
        <rFont val="Times New Roman"/>
        <family val="1"/>
      </rPr>
      <t xml:space="preserve"> Lentelė yra pateikta kaip galimas pavyzdys,  formules irašote remdamiesi laboratorinių darbų aprašymu ir pratybų medžiaga. Skaičiavimus turite atlikti patys remiantis analizuotais skaičiais.</t>
    </r>
  </si>
  <si>
    <t>IRR</t>
  </si>
  <si>
    <t>NPV</t>
  </si>
  <si>
    <t>Logaritminis trendo modelis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</si>
</sst>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_ ;[Red]\-#,##0.000\ "/>
    <numFmt numFmtId="165" formatCode="0.0"/>
  </numFmts>
  <fonts count="16">
    <font>
      <sz val="11"/>
      <color theme="1"/>
      <name val="Calibri"/>
      <family val="2"/>
      <charset val="186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indexed="8"/>
      <name val="SegoeUI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78637043366805E-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6" borderId="1" xfId="0" applyFont="1" applyFill="1" applyBorder="1"/>
    <xf numFmtId="3" fontId="3" fillId="6" borderId="0" xfId="0" applyNumberFormat="1" applyFont="1" applyFill="1" applyBorder="1" applyAlignment="1">
      <alignment horizontal="center"/>
    </xf>
    <xf numFmtId="2" fontId="2" fillId="3" borderId="22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/>
    <xf numFmtId="0" fontId="0" fillId="0" borderId="0" xfId="0" applyFont="1"/>
    <xf numFmtId="0" fontId="0" fillId="0" borderId="32" xfId="0" applyFont="1" applyBorder="1"/>
    <xf numFmtId="0" fontId="3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right"/>
    </xf>
    <xf numFmtId="2" fontId="9" fillId="7" borderId="1" xfId="0" applyNumberFormat="1" applyFont="1" applyFill="1" applyBorder="1"/>
    <xf numFmtId="9" fontId="9" fillId="7" borderId="1" xfId="0" applyNumberFormat="1" applyFont="1" applyFill="1" applyBorder="1"/>
    <xf numFmtId="164" fontId="9" fillId="7" borderId="1" xfId="0" applyNumberFormat="1" applyFont="1" applyFill="1" applyBorder="1"/>
    <xf numFmtId="3" fontId="3" fillId="6" borderId="1" xfId="0" applyNumberFormat="1" applyFont="1" applyFill="1" applyBorder="1"/>
    <xf numFmtId="0" fontId="9" fillId="3" borderId="1" xfId="0" applyFont="1" applyFill="1" applyBorder="1"/>
    <xf numFmtId="1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7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/>
    </xf>
    <xf numFmtId="3" fontId="3" fillId="6" borderId="22" xfId="0" applyNumberFormat="1" applyFont="1" applyFill="1" applyBorder="1"/>
    <xf numFmtId="3" fontId="3" fillId="6" borderId="0" xfId="0" applyNumberFormat="1" applyFont="1" applyFill="1" applyBorder="1"/>
    <xf numFmtId="3" fontId="3" fillId="6" borderId="3" xfId="0" applyNumberFormat="1" applyFont="1" applyFill="1" applyBorder="1"/>
    <xf numFmtId="1" fontId="2" fillId="3" borderId="22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22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vertical="center" wrapText="1"/>
    </xf>
    <xf numFmtId="0" fontId="11" fillId="0" borderId="30" xfId="0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0" fontId="0" fillId="0" borderId="33" xfId="0" applyBorder="1"/>
    <xf numFmtId="0" fontId="3" fillId="6" borderId="0" xfId="0" applyFont="1" applyFill="1"/>
    <xf numFmtId="0" fontId="0" fillId="6" borderId="0" xfId="0" applyFill="1"/>
    <xf numFmtId="0" fontId="9" fillId="7" borderId="22" xfId="0" applyFont="1" applyFill="1" applyBorder="1" applyAlignment="1">
      <alignment horizontal="center"/>
    </xf>
    <xf numFmtId="3" fontId="3" fillId="6" borderId="16" xfId="0" applyNumberFormat="1" applyFont="1" applyFill="1" applyBorder="1"/>
    <xf numFmtId="0" fontId="1" fillId="0" borderId="0" xfId="0" applyFont="1" applyAlignment="1">
      <alignment horizontal="justify" vertical="center"/>
    </xf>
    <xf numFmtId="0" fontId="9" fillId="7" borderId="0" xfId="0" applyFont="1" applyFill="1" applyBorder="1" applyAlignment="1">
      <alignment horizontal="center" wrapText="1"/>
    </xf>
    <xf numFmtId="3" fontId="3" fillId="8" borderId="1" xfId="0" applyNumberFormat="1" applyFont="1" applyFill="1" applyBorder="1"/>
    <xf numFmtId="3" fontId="3" fillId="6" borderId="33" xfId="0" applyNumberFormat="1" applyFont="1" applyFill="1" applyBorder="1"/>
    <xf numFmtId="0" fontId="9" fillId="6" borderId="1" xfId="0" applyFont="1" applyFill="1" applyBorder="1" applyAlignment="1">
      <alignment horizontal="right"/>
    </xf>
    <xf numFmtId="1" fontId="9" fillId="9" borderId="1" xfId="0" applyNumberFormat="1" applyFont="1" applyFill="1" applyBorder="1"/>
    <xf numFmtId="0" fontId="11" fillId="0" borderId="13" xfId="0" applyFont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1" fontId="3" fillId="6" borderId="0" xfId="0" applyNumberFormat="1" applyFont="1" applyFill="1" applyBorder="1" applyAlignment="1">
      <alignment vertical="center" wrapText="1"/>
    </xf>
    <xf numFmtId="1" fontId="2" fillId="6" borderId="0" xfId="0" applyNumberFormat="1" applyFont="1" applyFill="1" applyBorder="1" applyAlignment="1">
      <alignment vertical="center" wrapText="1"/>
    </xf>
    <xf numFmtId="1" fontId="11" fillId="0" borderId="14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1" fontId="11" fillId="10" borderId="17" xfId="0" applyNumberFormat="1" applyFont="1" applyFill="1" applyBorder="1" applyAlignment="1">
      <alignment horizontal="center" vertical="center" wrapText="1"/>
    </xf>
    <xf numFmtId="1" fontId="11" fillId="10" borderId="3" xfId="0" applyNumberFormat="1" applyFont="1" applyFill="1" applyBorder="1" applyAlignment="1">
      <alignment horizontal="center" vertical="center" wrapText="1"/>
    </xf>
    <xf numFmtId="1" fontId="11" fillId="10" borderId="10" xfId="0" applyNumberFormat="1" applyFont="1" applyFill="1" applyBorder="1" applyAlignment="1">
      <alignment horizontal="center" vertical="center" wrapText="1"/>
    </xf>
    <xf numFmtId="1" fontId="11" fillId="10" borderId="1" xfId="0" applyNumberFormat="1" applyFont="1" applyFill="1" applyBorder="1" applyAlignment="1">
      <alignment horizontal="center" vertical="center" wrapText="1"/>
    </xf>
    <xf numFmtId="1" fontId="11" fillId="10" borderId="27" xfId="0" applyNumberFormat="1" applyFont="1" applyFill="1" applyBorder="1" applyAlignment="1">
      <alignment horizontal="center" vertical="center" wrapText="1"/>
    </xf>
    <xf numFmtId="1" fontId="11" fillId="10" borderId="22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2" fillId="6" borderId="1" xfId="0" applyFont="1" applyFill="1" applyBorder="1" applyAlignment="1">
      <alignment vertical="center" wrapText="1"/>
    </xf>
    <xf numFmtId="1" fontId="3" fillId="6" borderId="1" xfId="0" applyNumberFormat="1" applyFont="1" applyFill="1" applyBorder="1" applyAlignment="1">
      <alignment vertical="center" wrapText="1"/>
    </xf>
    <xf numFmtId="3" fontId="3" fillId="6" borderId="1" xfId="0" applyNumberFormat="1" applyFont="1" applyFill="1" applyBorder="1" applyAlignment="1">
      <alignment wrapText="1"/>
    </xf>
    <xf numFmtId="3" fontId="3" fillId="6" borderId="1" xfId="0" applyNumberFormat="1" applyFont="1" applyFill="1" applyBorder="1" applyAlignment="1">
      <alignment horizontal="left" wrapText="1"/>
    </xf>
    <xf numFmtId="1" fontId="11" fillId="0" borderId="18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36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1" fontId="11" fillId="10" borderId="17" xfId="0" applyNumberFormat="1" applyFont="1" applyFill="1" applyBorder="1" applyAlignment="1">
      <alignment horizontal="center"/>
    </xf>
    <xf numFmtId="1" fontId="11" fillId="10" borderId="3" xfId="0" applyNumberFormat="1" applyFont="1" applyFill="1" applyBorder="1" applyAlignment="1">
      <alignment horizontal="center"/>
    </xf>
    <xf numFmtId="1" fontId="11" fillId="10" borderId="25" xfId="0" applyNumberFormat="1" applyFont="1" applyFill="1" applyBorder="1" applyAlignment="1">
      <alignment horizontal="center" vertical="center" wrapText="1"/>
    </xf>
    <xf numFmtId="1" fontId="11" fillId="10" borderId="18" xfId="0" applyNumberFormat="1" applyFont="1" applyFill="1" applyBorder="1" applyAlignment="1">
      <alignment horizontal="center"/>
    </xf>
    <xf numFmtId="1" fontId="11" fillId="10" borderId="10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11" fillId="10" borderId="16" xfId="0" applyNumberFormat="1" applyFont="1" applyFill="1" applyBorder="1" applyAlignment="1">
      <alignment horizontal="center" vertical="center" wrapText="1"/>
    </xf>
    <xf numFmtId="1" fontId="11" fillId="10" borderId="11" xfId="0" applyNumberFormat="1" applyFont="1" applyFill="1" applyBorder="1" applyAlignment="1">
      <alignment horizontal="center"/>
    </xf>
    <xf numFmtId="1" fontId="11" fillId="0" borderId="15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1" fillId="10" borderId="18" xfId="0" applyNumberFormat="1" applyFont="1" applyFill="1" applyBorder="1" applyAlignment="1">
      <alignment horizontal="center" vertical="center" wrapText="1"/>
    </xf>
    <xf numFmtId="1" fontId="11" fillId="10" borderId="1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11" fillId="0" borderId="16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" fontId="3" fillId="6" borderId="3" xfId="0" applyNumberFormat="1" applyFont="1" applyFill="1" applyBorder="1" applyAlignment="1">
      <alignment vertical="center" wrapText="1"/>
    </xf>
    <xf numFmtId="1" fontId="3" fillId="5" borderId="40" xfId="0" applyNumberFormat="1" applyFont="1" applyFill="1" applyBorder="1"/>
    <xf numFmtId="1" fontId="3" fillId="5" borderId="40" xfId="0" applyNumberFormat="1" applyFont="1" applyFill="1" applyBorder="1" applyAlignment="1"/>
    <xf numFmtId="1" fontId="2" fillId="5" borderId="40" xfId="0" applyNumberFormat="1" applyFont="1" applyFill="1" applyBorder="1" applyAlignment="1"/>
    <xf numFmtId="0" fontId="0" fillId="6" borderId="33" xfId="0" applyFill="1" applyBorder="1"/>
    <xf numFmtId="0" fontId="9" fillId="6" borderId="1" xfId="0" applyFont="1" applyFill="1" applyBorder="1"/>
    <xf numFmtId="0" fontId="4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6" borderId="0" xfId="0" applyFont="1" applyFill="1" applyBorder="1"/>
    <xf numFmtId="1" fontId="9" fillId="6" borderId="0" xfId="0" applyNumberFormat="1" applyFont="1" applyFill="1" applyBorder="1"/>
    <xf numFmtId="3" fontId="1" fillId="0" borderId="56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" fontId="3" fillId="5" borderId="62" xfId="0" applyNumberFormat="1" applyFont="1" applyFill="1" applyBorder="1" applyAlignment="1">
      <alignment horizontal="center"/>
    </xf>
    <xf numFmtId="1" fontId="2" fillId="5" borderId="62" xfId="0" applyNumberFormat="1" applyFont="1" applyFill="1" applyBorder="1" applyAlignment="1">
      <alignment horizontal="center"/>
    </xf>
    <xf numFmtId="1" fontId="2" fillId="5" borderId="63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55" xfId="0" applyNumberFormat="1" applyFont="1" applyBorder="1" applyAlignment="1">
      <alignment horizontal="center" vertical="center" wrapText="1"/>
    </xf>
    <xf numFmtId="165" fontId="4" fillId="0" borderId="55" xfId="0" applyNumberFormat="1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1" fontId="15" fillId="0" borderId="0" xfId="0" applyNumberFormat="1" applyFont="1" applyBorder="1" applyAlignment="1" applyProtection="1">
      <alignment horizontal="right" vertical="center" wrapText="1"/>
    </xf>
    <xf numFmtId="1" fontId="4" fillId="0" borderId="54" xfId="0" applyNumberFormat="1" applyFont="1" applyBorder="1" applyAlignment="1">
      <alignment horizontal="center"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3" fillId="10" borderId="51" xfId="0" applyNumberFormat="1" applyFont="1" applyFill="1" applyBorder="1" applyAlignment="1">
      <alignment horizontal="center" vertical="center" wrapText="1"/>
    </xf>
    <xf numFmtId="1" fontId="3" fillId="10" borderId="33" xfId="0" applyNumberFormat="1" applyFont="1" applyFill="1" applyBorder="1" applyAlignment="1">
      <alignment horizontal="center" vertical="center" wrapText="1"/>
    </xf>
    <xf numFmtId="1" fontId="2" fillId="10" borderId="33" xfId="0" applyNumberFormat="1" applyFont="1" applyFill="1" applyBorder="1" applyAlignment="1">
      <alignment horizontal="center" vertical="center" wrapText="1"/>
    </xf>
    <xf numFmtId="1" fontId="2" fillId="10" borderId="57" xfId="0" applyNumberFormat="1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vertical="center" wrapText="1"/>
    </xf>
    <xf numFmtId="0" fontId="2" fillId="10" borderId="34" xfId="0" applyFont="1" applyFill="1" applyBorder="1" applyAlignment="1">
      <alignment vertical="center" wrapText="1"/>
    </xf>
    <xf numFmtId="1" fontId="3" fillId="10" borderId="35" xfId="0" applyNumberFormat="1" applyFont="1" applyFill="1" applyBorder="1" applyAlignment="1">
      <alignment horizontal="center" vertical="center" wrapText="1"/>
    </xf>
    <xf numFmtId="1" fontId="2" fillId="10" borderId="35" xfId="0" applyNumberFormat="1" applyFont="1" applyFill="1" applyBorder="1" applyAlignment="1">
      <alignment horizontal="center" vertical="center" wrapText="1"/>
    </xf>
    <xf numFmtId="1" fontId="2" fillId="10" borderId="60" xfId="0" applyNumberFormat="1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vertical="center" wrapText="1"/>
    </xf>
    <xf numFmtId="0" fontId="2" fillId="10" borderId="38" xfId="0" applyFont="1" applyFill="1" applyBorder="1" applyAlignment="1">
      <alignment vertical="center" wrapText="1"/>
    </xf>
    <xf numFmtId="1" fontId="3" fillId="10" borderId="23" xfId="0" applyNumberFormat="1" applyFont="1" applyFill="1" applyBorder="1" applyAlignment="1">
      <alignment horizontal="center" vertical="center" wrapText="1"/>
    </xf>
    <xf numFmtId="1" fontId="2" fillId="10" borderId="23" xfId="0" applyNumberFormat="1" applyFont="1" applyFill="1" applyBorder="1" applyAlignment="1">
      <alignment horizontal="center" vertical="center" wrapText="1"/>
    </xf>
    <xf numFmtId="1" fontId="2" fillId="10" borderId="61" xfId="0" applyNumberFormat="1" applyFont="1" applyFill="1" applyBorder="1" applyAlignment="1">
      <alignment horizontal="center" vertical="center" wrapText="1"/>
    </xf>
    <xf numFmtId="0" fontId="2" fillId="10" borderId="38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vertical="center" wrapText="1"/>
    </xf>
    <xf numFmtId="0" fontId="2" fillId="10" borderId="41" xfId="0" applyFont="1" applyFill="1" applyBorder="1" applyAlignment="1">
      <alignment vertical="center" wrapText="1"/>
    </xf>
    <xf numFmtId="1" fontId="3" fillId="10" borderId="12" xfId="0" applyNumberFormat="1" applyFont="1" applyFill="1" applyBorder="1" applyAlignment="1">
      <alignment vertical="center" wrapText="1"/>
    </xf>
    <xf numFmtId="1" fontId="2" fillId="10" borderId="12" xfId="0" applyNumberFormat="1" applyFont="1" applyFill="1" applyBorder="1" applyAlignment="1">
      <alignment vertical="center" wrapText="1"/>
    </xf>
    <xf numFmtId="0" fontId="14" fillId="0" borderId="52" xfId="0" applyFont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5" fillId="5" borderId="39" xfId="0" applyFont="1" applyFill="1" applyBorder="1" applyAlignment="1">
      <alignment horizontal="left" vertical="center" wrapText="1"/>
    </xf>
    <xf numFmtId="0" fontId="10" fillId="6" borderId="29" xfId="0" applyFont="1" applyFill="1" applyBorder="1" applyAlignment="1">
      <alignment horizontal="center"/>
    </xf>
    <xf numFmtId="0" fontId="6" fillId="4" borderId="46" xfId="0" applyFont="1" applyFill="1" applyBorder="1" applyAlignment="1">
      <alignment horizontal="left" vertical="center" wrapText="1"/>
    </xf>
    <xf numFmtId="0" fontId="6" fillId="4" borderId="43" xfId="0" applyFont="1" applyFill="1" applyBorder="1" applyAlignment="1">
      <alignment horizontal="left" vertical="center" wrapText="1"/>
    </xf>
    <xf numFmtId="0" fontId="6" fillId="4" borderId="47" xfId="0" applyFont="1" applyFill="1" applyBorder="1" applyAlignment="1">
      <alignment horizontal="left" vertical="center" wrapText="1"/>
    </xf>
    <xf numFmtId="0" fontId="6" fillId="4" borderId="58" xfId="0" applyFont="1" applyFill="1" applyBorder="1" applyAlignment="1">
      <alignment horizontal="left" vertical="center" wrapText="1"/>
    </xf>
    <xf numFmtId="0" fontId="6" fillId="4" borderId="37" xfId="0" applyFont="1" applyFill="1" applyBorder="1" applyAlignment="1">
      <alignment horizontal="left" vertical="center" wrapText="1"/>
    </xf>
    <xf numFmtId="0" fontId="6" fillId="4" borderId="59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  <xf numFmtId="0" fontId="6" fillId="4" borderId="52" xfId="0" applyFont="1" applyFill="1" applyBorder="1" applyAlignment="1">
      <alignment horizontal="left" vertical="center" wrapText="1"/>
    </xf>
    <xf numFmtId="0" fontId="6" fillId="4" borderId="53" xfId="0" applyFont="1" applyFill="1" applyBorder="1" applyAlignment="1">
      <alignment horizontal="left" vertical="center" wrapText="1"/>
    </xf>
    <xf numFmtId="0" fontId="6" fillId="4" borderId="48" xfId="0" applyFont="1" applyFill="1" applyBorder="1" applyAlignment="1">
      <alignment horizontal="left" vertical="center" wrapText="1"/>
    </xf>
    <xf numFmtId="0" fontId="6" fillId="4" borderId="49" xfId="0" applyFont="1" applyFill="1" applyBorder="1" applyAlignment="1">
      <alignment horizontal="left" vertical="center" wrapText="1"/>
    </xf>
    <xf numFmtId="0" fontId="6" fillId="4" borderId="50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2" fillId="3" borderId="45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selection activeCell="P44" sqref="P44"/>
    </sheetView>
  </sheetViews>
  <sheetFormatPr defaultRowHeight="15.75"/>
  <cols>
    <col min="1" max="1" width="31.42578125" style="1" customWidth="1"/>
    <col min="2" max="2" width="16.42578125" style="1" customWidth="1"/>
    <col min="3" max="3" width="7.5703125" style="22" customWidth="1"/>
    <col min="4" max="4" width="8.85546875" style="23" customWidth="1"/>
    <col min="5" max="5" width="9.85546875" style="24" customWidth="1"/>
    <col min="6" max="6" width="7.5703125" style="1" customWidth="1"/>
    <col min="7" max="7" width="9" style="1" customWidth="1"/>
    <col min="8" max="8" width="9.85546875" style="1" bestFit="1" customWidth="1"/>
    <col min="9" max="9" width="7.5703125" style="1" customWidth="1"/>
    <col min="10" max="10" width="9" style="1" customWidth="1"/>
    <col min="11" max="11" width="9.85546875" style="1" customWidth="1"/>
    <col min="12" max="16384" width="9.140625" style="1"/>
  </cols>
  <sheetData>
    <row r="1" spans="1:13" ht="16.5" thickBot="1">
      <c r="A1" s="2" t="s">
        <v>84</v>
      </c>
    </row>
    <row r="2" spans="1:13" ht="15.75" customHeight="1">
      <c r="A2" s="177" t="s">
        <v>2</v>
      </c>
      <c r="B2" s="179" t="s">
        <v>3</v>
      </c>
      <c r="C2" s="173">
        <v>2020</v>
      </c>
      <c r="D2" s="174"/>
      <c r="E2" s="175"/>
      <c r="F2" s="173">
        <v>2021</v>
      </c>
      <c r="G2" s="174"/>
      <c r="H2" s="175"/>
      <c r="I2" s="173">
        <v>2022</v>
      </c>
      <c r="J2" s="174"/>
      <c r="K2" s="176"/>
    </row>
    <row r="3" spans="1:13" ht="31.5" customHeight="1" thickBot="1">
      <c r="A3" s="178"/>
      <c r="B3" s="180"/>
      <c r="C3" s="32" t="s">
        <v>0</v>
      </c>
      <c r="D3" s="6" t="s">
        <v>5</v>
      </c>
      <c r="E3" s="6" t="s">
        <v>1</v>
      </c>
      <c r="F3" s="7" t="s">
        <v>0</v>
      </c>
      <c r="G3" s="8" t="s">
        <v>5</v>
      </c>
      <c r="H3" s="9" t="s">
        <v>1</v>
      </c>
      <c r="I3" s="10" t="s">
        <v>0</v>
      </c>
      <c r="J3" s="8" t="s">
        <v>5</v>
      </c>
      <c r="K3" s="9" t="s">
        <v>1</v>
      </c>
    </row>
    <row r="4" spans="1:13" ht="17.25" customHeight="1" thickBot="1">
      <c r="A4" s="155" t="s">
        <v>46</v>
      </c>
      <c r="B4" s="156"/>
      <c r="C4" s="156"/>
      <c r="D4" s="156"/>
      <c r="E4" s="156"/>
      <c r="F4" s="156"/>
      <c r="G4" s="156"/>
      <c r="H4" s="156"/>
      <c r="I4" s="156"/>
      <c r="J4" s="156"/>
      <c r="K4" s="157"/>
    </row>
    <row r="5" spans="1:13" ht="16.5" customHeight="1" thickBot="1">
      <c r="A5" s="164" t="s">
        <v>37</v>
      </c>
      <c r="B5" s="165"/>
      <c r="C5" s="165"/>
      <c r="D5" s="165"/>
      <c r="E5" s="165"/>
      <c r="F5" s="165"/>
      <c r="G5" s="165"/>
      <c r="H5" s="165"/>
      <c r="I5" s="165"/>
      <c r="J5" s="165"/>
      <c r="K5" s="166"/>
    </row>
    <row r="6" spans="1:13" ht="16.5" customHeight="1">
      <c r="A6" s="36" t="s">
        <v>28</v>
      </c>
      <c r="B6" s="37" t="s">
        <v>29</v>
      </c>
      <c r="C6" s="38">
        <v>1</v>
      </c>
      <c r="D6" s="39">
        <v>8000</v>
      </c>
      <c r="E6" s="75">
        <f>C6*D6</f>
        <v>8000</v>
      </c>
      <c r="F6" s="76"/>
      <c r="G6" s="77"/>
      <c r="H6" s="75">
        <f>F6*G6</f>
        <v>0</v>
      </c>
      <c r="I6" s="76"/>
      <c r="J6" s="77"/>
      <c r="K6" s="75">
        <f>I6*J6</f>
        <v>0</v>
      </c>
    </row>
    <row r="7" spans="1:13" ht="16.5" customHeight="1">
      <c r="A7" s="40" t="s">
        <v>30</v>
      </c>
      <c r="B7" s="41" t="s">
        <v>31</v>
      </c>
      <c r="C7" s="42">
        <v>1</v>
      </c>
      <c r="D7" s="34">
        <v>10000</v>
      </c>
      <c r="E7" s="78">
        <f>C7*D7</f>
        <v>10000</v>
      </c>
      <c r="F7" s="79"/>
      <c r="G7" s="80"/>
      <c r="H7" s="78">
        <f>F7*G7</f>
        <v>0</v>
      </c>
      <c r="I7" s="79"/>
      <c r="J7" s="80"/>
      <c r="K7" s="78">
        <f>I7*J7</f>
        <v>0</v>
      </c>
    </row>
    <row r="8" spans="1:13" ht="16.5" customHeight="1">
      <c r="A8" s="43" t="s">
        <v>32</v>
      </c>
      <c r="B8" s="44" t="s">
        <v>33</v>
      </c>
      <c r="C8" s="45">
        <v>10</v>
      </c>
      <c r="D8" s="35">
        <v>500</v>
      </c>
      <c r="E8" s="78">
        <f>C8*D8</f>
        <v>5000</v>
      </c>
      <c r="F8" s="79"/>
      <c r="G8" s="80"/>
      <c r="H8" s="78">
        <f>F8*G8</f>
        <v>0</v>
      </c>
      <c r="I8" s="79">
        <v>50</v>
      </c>
      <c r="J8" s="80">
        <v>100</v>
      </c>
      <c r="K8" s="81">
        <f>I8*J8</f>
        <v>5000</v>
      </c>
      <c r="M8" s="99"/>
    </row>
    <row r="9" spans="1:13" ht="16.5" customHeight="1">
      <c r="A9" s="43" t="s">
        <v>44</v>
      </c>
      <c r="B9" s="44"/>
      <c r="C9" s="45">
        <v>30</v>
      </c>
      <c r="D9" s="35">
        <v>20</v>
      </c>
      <c r="E9" s="78">
        <f>C9*D9</f>
        <v>600</v>
      </c>
      <c r="F9" s="79"/>
      <c r="G9" s="80"/>
      <c r="H9" s="98">
        <f>F9*G9</f>
        <v>0</v>
      </c>
      <c r="I9" s="97">
        <v>40</v>
      </c>
      <c r="J9" s="117">
        <v>25</v>
      </c>
      <c r="K9" s="118">
        <f>I9*J9</f>
        <v>1000</v>
      </c>
    </row>
    <row r="10" spans="1:13">
      <c r="A10" s="43" t="s">
        <v>87</v>
      </c>
      <c r="B10" s="44"/>
      <c r="C10" s="45"/>
      <c r="D10" s="35"/>
      <c r="E10" s="81">
        <v>300</v>
      </c>
      <c r="F10" s="82"/>
      <c r="G10" s="83"/>
      <c r="H10" s="81">
        <f>F10*G10</f>
        <v>0</v>
      </c>
      <c r="I10" s="82"/>
      <c r="J10" s="83"/>
      <c r="K10" s="92">
        <f>I10*J10</f>
        <v>0</v>
      </c>
    </row>
    <row r="11" spans="1:13">
      <c r="A11" s="130" t="s">
        <v>6</v>
      </c>
      <c r="B11" s="131"/>
      <c r="C11" s="132"/>
      <c r="D11" s="133"/>
      <c r="E11" s="134">
        <f>SUM(E6:E10)</f>
        <v>23900</v>
      </c>
      <c r="F11" s="134"/>
      <c r="G11" s="134"/>
      <c r="H11" s="134">
        <f>SUM(H6:H10)</f>
        <v>0</v>
      </c>
      <c r="I11" s="134"/>
      <c r="J11" s="134"/>
      <c r="K11" s="135">
        <f>SUM(K6:K10)</f>
        <v>6000</v>
      </c>
    </row>
    <row r="12" spans="1:13" ht="16.5" customHeight="1" thickBot="1">
      <c r="A12" s="158" t="s">
        <v>10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60"/>
    </row>
    <row r="13" spans="1:13" ht="16.5" customHeight="1">
      <c r="A13" s="36" t="s">
        <v>34</v>
      </c>
      <c r="B13" s="37"/>
      <c r="C13" s="38">
        <v>300</v>
      </c>
      <c r="D13" s="39">
        <v>10</v>
      </c>
      <c r="E13" s="75">
        <f t="shared" ref="E13:E17" si="0">C13*D13</f>
        <v>3000</v>
      </c>
      <c r="F13" s="84"/>
      <c r="G13" s="85"/>
      <c r="H13" s="86"/>
      <c r="I13" s="84"/>
      <c r="J13" s="85"/>
      <c r="K13" s="87"/>
    </row>
    <row r="14" spans="1:13" ht="16.5" customHeight="1">
      <c r="A14" s="40" t="s">
        <v>35</v>
      </c>
      <c r="B14" s="41"/>
      <c r="C14" s="42">
        <v>200</v>
      </c>
      <c r="D14" s="34">
        <v>2</v>
      </c>
      <c r="E14" s="78">
        <f t="shared" si="0"/>
        <v>400</v>
      </c>
      <c r="F14" s="88"/>
      <c r="G14" s="89"/>
      <c r="H14" s="90"/>
      <c r="I14" s="88"/>
      <c r="J14" s="89"/>
      <c r="K14" s="91"/>
    </row>
    <row r="15" spans="1:13" ht="16.5" customHeight="1">
      <c r="A15" s="40" t="s">
        <v>41</v>
      </c>
      <c r="B15" s="41"/>
      <c r="C15" s="42">
        <v>100</v>
      </c>
      <c r="D15" s="34">
        <v>30</v>
      </c>
      <c r="E15" s="78">
        <f t="shared" si="0"/>
        <v>3000</v>
      </c>
      <c r="F15" s="88"/>
      <c r="G15" s="89"/>
      <c r="H15" s="90"/>
      <c r="I15" s="88"/>
      <c r="J15" s="89"/>
      <c r="K15" s="91"/>
    </row>
    <row r="16" spans="1:13" ht="16.5" customHeight="1">
      <c r="A16" s="40" t="s">
        <v>7</v>
      </c>
      <c r="B16" s="41"/>
      <c r="C16" s="42"/>
      <c r="D16" s="34"/>
      <c r="E16" s="78">
        <f t="shared" si="0"/>
        <v>0</v>
      </c>
      <c r="F16" s="88"/>
      <c r="G16" s="89"/>
      <c r="H16" s="90"/>
      <c r="I16" s="88"/>
      <c r="J16" s="89"/>
      <c r="K16" s="91"/>
    </row>
    <row r="17" spans="1:11" ht="16.5" customHeight="1" thickBot="1">
      <c r="A17" s="40" t="s">
        <v>8</v>
      </c>
      <c r="B17" s="41"/>
      <c r="C17" s="42"/>
      <c r="D17" s="34"/>
      <c r="E17" s="78">
        <f t="shared" si="0"/>
        <v>0</v>
      </c>
      <c r="F17" s="88"/>
      <c r="G17" s="89"/>
      <c r="H17" s="90"/>
      <c r="I17" s="88"/>
      <c r="J17" s="89"/>
      <c r="K17" s="91"/>
    </row>
    <row r="18" spans="1:11" ht="16.5" thickBot="1">
      <c r="A18" s="136" t="s">
        <v>6</v>
      </c>
      <c r="B18" s="137"/>
      <c r="C18" s="138"/>
      <c r="D18" s="138"/>
      <c r="E18" s="139">
        <f>SUM(E13:E17)</f>
        <v>6400</v>
      </c>
      <c r="F18" s="138"/>
      <c r="G18" s="138"/>
      <c r="H18" s="139"/>
      <c r="I18" s="138"/>
      <c r="J18" s="138"/>
      <c r="K18" s="140"/>
    </row>
    <row r="19" spans="1:11" ht="16.5" customHeight="1" thickBot="1">
      <c r="A19" s="161" t="s">
        <v>11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3"/>
    </row>
    <row r="20" spans="1:11" ht="16.5" customHeight="1">
      <c r="A20" s="36" t="s">
        <v>36</v>
      </c>
      <c r="B20" s="37"/>
      <c r="C20" s="38">
        <v>1</v>
      </c>
      <c r="D20" s="39">
        <v>20000</v>
      </c>
      <c r="E20" s="75">
        <f>C20*D20</f>
        <v>20000</v>
      </c>
      <c r="F20" s="76"/>
      <c r="G20" s="77"/>
      <c r="H20" s="75">
        <f>F20*G20</f>
        <v>0</v>
      </c>
      <c r="I20" s="76"/>
      <c r="J20" s="77"/>
      <c r="K20" s="75">
        <f>I20*J20</f>
        <v>0</v>
      </c>
    </row>
    <row r="21" spans="1:11" ht="16.5" customHeight="1">
      <c r="A21" s="40" t="s">
        <v>56</v>
      </c>
      <c r="B21" s="41"/>
      <c r="C21" s="42"/>
      <c r="D21" s="34"/>
      <c r="E21" s="78">
        <f>C21*D21</f>
        <v>0</v>
      </c>
      <c r="F21" s="79"/>
      <c r="G21" s="80"/>
      <c r="H21" s="78">
        <f>F21*G21</f>
        <v>0</v>
      </c>
      <c r="I21" s="79"/>
      <c r="J21" s="80"/>
      <c r="K21" s="78">
        <f>I21*J21</f>
        <v>0</v>
      </c>
    </row>
    <row r="22" spans="1:11" ht="16.5" thickBot="1">
      <c r="A22" s="43" t="s">
        <v>4</v>
      </c>
      <c r="B22" s="44"/>
      <c r="C22" s="45"/>
      <c r="D22" s="35"/>
      <c r="E22" s="81">
        <f>C22*D22</f>
        <v>0</v>
      </c>
      <c r="F22" s="82"/>
      <c r="G22" s="83"/>
      <c r="H22" s="81">
        <f>F22*G22</f>
        <v>0</v>
      </c>
      <c r="I22" s="82"/>
      <c r="J22" s="83"/>
      <c r="K22" s="81">
        <f>I22*J22</f>
        <v>0</v>
      </c>
    </row>
    <row r="23" spans="1:11" ht="16.5" thickBot="1">
      <c r="A23" s="141" t="s">
        <v>6</v>
      </c>
      <c r="B23" s="142"/>
      <c r="C23" s="143"/>
      <c r="D23" s="143"/>
      <c r="E23" s="144">
        <f>SUM(E20:E22)</f>
        <v>20000</v>
      </c>
      <c r="F23" s="144"/>
      <c r="G23" s="144"/>
      <c r="H23" s="144">
        <f t="shared" ref="H23:K23" si="1">SUM(H20:H22)</f>
        <v>0</v>
      </c>
      <c r="I23" s="144"/>
      <c r="J23" s="144"/>
      <c r="K23" s="145">
        <f t="shared" si="1"/>
        <v>0</v>
      </c>
    </row>
    <row r="24" spans="1:11" s="70" customFormat="1" ht="18" customHeight="1" thickBot="1">
      <c r="A24" s="152" t="s">
        <v>51</v>
      </c>
      <c r="B24" s="153"/>
      <c r="C24" s="119"/>
      <c r="D24" s="119"/>
      <c r="E24" s="120">
        <f>E11+E18+E23</f>
        <v>50300</v>
      </c>
      <c r="F24" s="120"/>
      <c r="G24" s="120"/>
      <c r="H24" s="120">
        <f>H11+H18+H23</f>
        <v>0</v>
      </c>
      <c r="I24" s="120"/>
      <c r="J24" s="120"/>
      <c r="K24" s="121">
        <f>K11+K18+K23</f>
        <v>6000</v>
      </c>
    </row>
    <row r="25" spans="1:11" s="47" customFormat="1">
      <c r="A25" s="58"/>
      <c r="B25" s="58"/>
      <c r="C25" s="59"/>
      <c r="D25" s="59"/>
      <c r="E25" s="60"/>
      <c r="F25" s="60"/>
      <c r="G25" s="60"/>
      <c r="H25" s="60"/>
      <c r="I25" s="60"/>
      <c r="J25" s="60"/>
      <c r="K25" s="60"/>
    </row>
    <row r="26" spans="1:11" s="47" customFormat="1" ht="16.5" thickBot="1">
      <c r="A26" s="2" t="s">
        <v>85</v>
      </c>
      <c r="B26" s="1"/>
      <c r="C26" s="22"/>
      <c r="D26" s="23"/>
      <c r="E26" s="24"/>
      <c r="F26" s="60"/>
      <c r="G26" s="60"/>
      <c r="H26" s="60"/>
      <c r="I26" s="60"/>
      <c r="J26" s="60"/>
      <c r="K26" s="60"/>
    </row>
    <row r="27" spans="1:11" ht="17.25" customHeight="1">
      <c r="A27" s="167" t="s">
        <v>47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9"/>
    </row>
    <row r="28" spans="1:11" ht="16.5" customHeight="1" thickBot="1">
      <c r="A28" s="170" t="s">
        <v>48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2"/>
    </row>
    <row r="29" spans="1:11" ht="16.5" customHeight="1">
      <c r="A29" s="36" t="s">
        <v>12</v>
      </c>
      <c r="B29" s="37" t="s">
        <v>15</v>
      </c>
      <c r="C29" s="39">
        <v>1</v>
      </c>
      <c r="D29" s="39">
        <v>12000</v>
      </c>
      <c r="E29" s="75">
        <f>C29*D29</f>
        <v>12000</v>
      </c>
      <c r="F29" s="76">
        <v>1</v>
      </c>
      <c r="G29" s="77">
        <v>13200</v>
      </c>
      <c r="H29" s="75">
        <f>F29*G29</f>
        <v>13200</v>
      </c>
      <c r="I29" s="76">
        <v>1</v>
      </c>
      <c r="J29" s="77">
        <v>14400</v>
      </c>
      <c r="K29" s="75">
        <f>I29*J29</f>
        <v>14400</v>
      </c>
    </row>
    <row r="30" spans="1:11" ht="16.5" customHeight="1">
      <c r="A30" s="40" t="s">
        <v>13</v>
      </c>
      <c r="B30" s="41" t="s">
        <v>16</v>
      </c>
      <c r="C30" s="34">
        <v>1</v>
      </c>
      <c r="D30" s="34">
        <v>6000</v>
      </c>
      <c r="E30" s="78">
        <f>C30*D30</f>
        <v>6000</v>
      </c>
      <c r="F30" s="79">
        <v>1</v>
      </c>
      <c r="G30" s="80">
        <v>6600</v>
      </c>
      <c r="H30" s="78">
        <f>F30*G30</f>
        <v>6600</v>
      </c>
      <c r="I30" s="79">
        <v>1</v>
      </c>
      <c r="J30" s="80">
        <v>7200</v>
      </c>
      <c r="K30" s="78">
        <f>I30*J30</f>
        <v>7200</v>
      </c>
    </row>
    <row r="31" spans="1:11" ht="16.5" thickBot="1">
      <c r="A31" s="62" t="s">
        <v>14</v>
      </c>
      <c r="B31" s="33" t="s">
        <v>15</v>
      </c>
      <c r="C31" s="34">
        <v>3</v>
      </c>
      <c r="D31" s="34">
        <v>18000</v>
      </c>
      <c r="E31" s="34">
        <f>C31*D31</f>
        <v>54000</v>
      </c>
      <c r="F31" s="80">
        <v>5</v>
      </c>
      <c r="G31" s="80">
        <v>18500</v>
      </c>
      <c r="H31" s="34">
        <f>F31*G31</f>
        <v>92500</v>
      </c>
      <c r="I31" s="80">
        <v>6</v>
      </c>
      <c r="J31" s="80">
        <v>19800</v>
      </c>
      <c r="K31" s="34">
        <f>I31*J31</f>
        <v>118800</v>
      </c>
    </row>
    <row r="32" spans="1:11" ht="16.5" customHeight="1" thickBot="1">
      <c r="A32" s="141" t="s">
        <v>6</v>
      </c>
      <c r="B32" s="146"/>
      <c r="C32" s="143"/>
      <c r="D32" s="143"/>
      <c r="E32" s="144">
        <f>SUM(E29:E31)</f>
        <v>72000</v>
      </c>
      <c r="F32" s="144"/>
      <c r="G32" s="144"/>
      <c r="H32" s="144">
        <f>SUM(H29:H31)</f>
        <v>112300</v>
      </c>
      <c r="I32" s="144"/>
      <c r="J32" s="144"/>
      <c r="K32" s="144">
        <f>SUM(K29:K31)</f>
        <v>140400</v>
      </c>
    </row>
    <row r="33" spans="1:11" ht="16.5" thickBot="1">
      <c r="A33" s="161" t="s">
        <v>54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3"/>
    </row>
    <row r="34" spans="1:11" ht="16.5" thickBot="1">
      <c r="A34" s="57" t="s">
        <v>49</v>
      </c>
      <c r="B34" s="63"/>
      <c r="C34" s="61"/>
      <c r="D34" s="61"/>
      <c r="E34" s="92">
        <v>10000</v>
      </c>
      <c r="F34" s="93"/>
      <c r="G34" s="94"/>
      <c r="H34" s="92">
        <v>12000</v>
      </c>
      <c r="I34" s="93"/>
      <c r="J34" s="94"/>
      <c r="K34" s="92">
        <v>15000</v>
      </c>
    </row>
    <row r="35" spans="1:11" ht="16.5" customHeight="1" thickBot="1">
      <c r="A35" s="141" t="s">
        <v>6</v>
      </c>
      <c r="B35" s="146"/>
      <c r="C35" s="143"/>
      <c r="D35" s="143"/>
      <c r="E35" s="144">
        <f>E34</f>
        <v>10000</v>
      </c>
      <c r="F35" s="144"/>
      <c r="G35" s="144"/>
      <c r="H35" s="144">
        <f>H34</f>
        <v>12000</v>
      </c>
      <c r="I35" s="144"/>
      <c r="J35" s="144"/>
      <c r="K35" s="144">
        <f>K34</f>
        <v>15000</v>
      </c>
    </row>
    <row r="36" spans="1:11" ht="16.5" customHeight="1" thickBot="1">
      <c r="A36" s="161" t="s">
        <v>50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3"/>
    </row>
    <row r="37" spans="1:11" ht="16.5" customHeight="1">
      <c r="A37" s="36" t="s">
        <v>34</v>
      </c>
      <c r="B37" s="37"/>
      <c r="C37" s="64"/>
      <c r="D37" s="65"/>
      <c r="E37" s="95"/>
      <c r="F37" s="38">
        <v>300</v>
      </c>
      <c r="G37" s="39">
        <v>10</v>
      </c>
      <c r="H37" s="75">
        <f t="shared" ref="H37:H42" si="2">F37*G37</f>
        <v>3000</v>
      </c>
      <c r="I37" s="38">
        <v>400</v>
      </c>
      <c r="J37" s="39">
        <v>11</v>
      </c>
      <c r="K37" s="75">
        <f t="shared" ref="K37:K42" si="3">I37*J37</f>
        <v>4400</v>
      </c>
    </row>
    <row r="38" spans="1:11" ht="16.5" customHeight="1">
      <c r="A38" s="40" t="s">
        <v>35</v>
      </c>
      <c r="B38" s="41"/>
      <c r="C38" s="66"/>
      <c r="D38" s="67"/>
      <c r="E38" s="96"/>
      <c r="F38" s="42">
        <v>200</v>
      </c>
      <c r="G38" s="34">
        <v>2</v>
      </c>
      <c r="H38" s="78">
        <f t="shared" si="2"/>
        <v>400</v>
      </c>
      <c r="I38" s="42">
        <v>250</v>
      </c>
      <c r="J38" s="34">
        <v>3</v>
      </c>
      <c r="K38" s="78">
        <f t="shared" si="3"/>
        <v>750</v>
      </c>
    </row>
    <row r="39" spans="1:11" ht="16.5" customHeight="1">
      <c r="A39" s="40" t="s">
        <v>41</v>
      </c>
      <c r="B39" s="41"/>
      <c r="C39" s="66"/>
      <c r="D39" s="67"/>
      <c r="E39" s="96"/>
      <c r="F39" s="42">
        <v>100</v>
      </c>
      <c r="G39" s="34">
        <v>30</v>
      </c>
      <c r="H39" s="78">
        <f t="shared" si="2"/>
        <v>3000</v>
      </c>
      <c r="I39" s="42">
        <v>120</v>
      </c>
      <c r="J39" s="34">
        <v>35</v>
      </c>
      <c r="K39" s="78">
        <f t="shared" si="3"/>
        <v>4200</v>
      </c>
    </row>
    <row r="40" spans="1:11" ht="16.5" customHeight="1">
      <c r="A40" s="40" t="s">
        <v>7</v>
      </c>
      <c r="B40" s="41"/>
      <c r="C40" s="66"/>
      <c r="D40" s="67"/>
      <c r="E40" s="96"/>
      <c r="F40" s="42"/>
      <c r="G40" s="34"/>
      <c r="H40" s="78">
        <f t="shared" si="2"/>
        <v>0</v>
      </c>
      <c r="I40" s="42"/>
      <c r="J40" s="34"/>
      <c r="K40" s="78">
        <f t="shared" si="3"/>
        <v>0</v>
      </c>
    </row>
    <row r="41" spans="1:11" ht="16.5" customHeight="1">
      <c r="A41" s="40" t="s">
        <v>8</v>
      </c>
      <c r="B41" s="41"/>
      <c r="C41" s="66"/>
      <c r="D41" s="67"/>
      <c r="E41" s="96"/>
      <c r="F41" s="42"/>
      <c r="G41" s="34"/>
      <c r="H41" s="78">
        <f t="shared" si="2"/>
        <v>0</v>
      </c>
      <c r="I41" s="42"/>
      <c r="J41" s="34"/>
      <c r="K41" s="78">
        <f t="shared" si="3"/>
        <v>0</v>
      </c>
    </row>
    <row r="42" spans="1:11" ht="16.5" customHeight="1" thickBot="1">
      <c r="A42" s="43" t="s">
        <v>9</v>
      </c>
      <c r="B42" s="44"/>
      <c r="C42" s="68"/>
      <c r="D42" s="69"/>
      <c r="E42" s="96"/>
      <c r="F42" s="45"/>
      <c r="G42" s="35"/>
      <c r="H42" s="78">
        <f t="shared" si="2"/>
        <v>0</v>
      </c>
      <c r="I42" s="45"/>
      <c r="J42" s="35"/>
      <c r="K42" s="78">
        <f t="shared" si="3"/>
        <v>0</v>
      </c>
    </row>
    <row r="43" spans="1:11" ht="16.5" customHeight="1" thickBot="1">
      <c r="A43" s="141" t="s">
        <v>6</v>
      </c>
      <c r="B43" s="146"/>
      <c r="C43" s="143"/>
      <c r="D43" s="143"/>
      <c r="E43" s="144"/>
      <c r="F43" s="143"/>
      <c r="G43" s="143"/>
      <c r="H43" s="144">
        <f>SUM(H37:H42)</f>
        <v>6400</v>
      </c>
      <c r="I43" s="143"/>
      <c r="J43" s="143"/>
      <c r="K43" s="144">
        <f>SUM(K37:K42)</f>
        <v>9350</v>
      </c>
    </row>
    <row r="44" spans="1:11" ht="16.5" customHeight="1" thickBot="1">
      <c r="A44" s="161" t="s">
        <v>53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3"/>
    </row>
    <row r="45" spans="1:11" ht="30.75" customHeight="1">
      <c r="A45" s="100" t="s">
        <v>55</v>
      </c>
      <c r="B45" s="101"/>
      <c r="C45" s="102"/>
      <c r="D45" s="102"/>
      <c r="E45" s="102">
        <v>11000</v>
      </c>
      <c r="F45" s="102"/>
      <c r="G45" s="102"/>
      <c r="H45" s="102">
        <v>12000</v>
      </c>
      <c r="I45" s="102"/>
      <c r="J45" s="102"/>
      <c r="K45" s="102">
        <v>13000</v>
      </c>
    </row>
    <row r="46" spans="1:11" ht="16.5" customHeight="1">
      <c r="A46" s="73" t="s">
        <v>57</v>
      </c>
      <c r="B46" s="71"/>
      <c r="C46" s="72"/>
      <c r="D46" s="72"/>
      <c r="E46" s="72">
        <v>8000</v>
      </c>
      <c r="F46" s="72"/>
      <c r="G46" s="72"/>
      <c r="H46" s="72">
        <v>8000</v>
      </c>
      <c r="I46" s="72"/>
      <c r="J46" s="72"/>
      <c r="K46" s="72">
        <v>9000</v>
      </c>
    </row>
    <row r="47" spans="1:11" ht="31.5">
      <c r="A47" s="74" t="s">
        <v>58</v>
      </c>
      <c r="B47" s="71"/>
      <c r="C47" s="72"/>
      <c r="D47" s="72"/>
      <c r="E47" s="72">
        <v>10000</v>
      </c>
      <c r="F47" s="72"/>
      <c r="G47" s="72"/>
      <c r="H47" s="72">
        <v>10050</v>
      </c>
      <c r="I47" s="72"/>
      <c r="J47" s="72"/>
      <c r="K47" s="72">
        <v>11200</v>
      </c>
    </row>
    <row r="48" spans="1:11" ht="16.5" customHeight="1" thickBot="1">
      <c r="A48" s="147" t="s">
        <v>6</v>
      </c>
      <c r="B48" s="148"/>
      <c r="C48" s="149"/>
      <c r="D48" s="149"/>
      <c r="E48" s="150">
        <f>+SUM(E45:E47)</f>
        <v>29000</v>
      </c>
      <c r="F48" s="149"/>
      <c r="G48" s="149"/>
      <c r="H48" s="150">
        <f>+SUM(H45:H47)</f>
        <v>30050</v>
      </c>
      <c r="I48" s="149"/>
      <c r="J48" s="149"/>
      <c r="K48" s="150">
        <f>+SUM(K45:K47)</f>
        <v>33200</v>
      </c>
    </row>
    <row r="49" spans="1:11" s="70" customFormat="1" ht="18" customHeight="1" thickBot="1">
      <c r="A49" s="152" t="s">
        <v>52</v>
      </c>
      <c r="B49" s="153"/>
      <c r="C49" s="103"/>
      <c r="D49" s="104"/>
      <c r="E49" s="105">
        <f>E32+E35+E43+E48</f>
        <v>111000</v>
      </c>
      <c r="F49" s="105"/>
      <c r="G49" s="105"/>
      <c r="H49" s="105">
        <f>H32+H35+H43+H48</f>
        <v>160750</v>
      </c>
      <c r="I49" s="105"/>
      <c r="J49" s="105"/>
      <c r="K49" s="105">
        <f>K32+K35+K43+K48</f>
        <v>197950</v>
      </c>
    </row>
    <row r="50" spans="1:11">
      <c r="A50" s="154"/>
      <c r="B50" s="154"/>
      <c r="C50" s="154"/>
    </row>
    <row r="51" spans="1:11" ht="18.75">
      <c r="A51" s="30" t="s">
        <v>45</v>
      </c>
      <c r="B51" s="30"/>
      <c r="C51" s="26"/>
      <c r="D51" s="26"/>
      <c r="E51" s="26"/>
      <c r="F51" s="12"/>
      <c r="G51" s="12"/>
      <c r="H51" s="13"/>
      <c r="I51" s="12"/>
    </row>
    <row r="52" spans="1:11" ht="18.75">
      <c r="A52" s="30" t="s">
        <v>60</v>
      </c>
      <c r="B52" s="30"/>
      <c r="C52" s="5"/>
      <c r="D52" s="5"/>
      <c r="E52" s="5"/>
      <c r="F52" s="11"/>
      <c r="G52" s="11"/>
      <c r="H52" s="11"/>
      <c r="I52" s="11"/>
    </row>
    <row r="53" spans="1:11" ht="18.75">
      <c r="A53" s="30" t="s">
        <v>61</v>
      </c>
      <c r="B53" s="30"/>
      <c r="C53" s="5"/>
      <c r="D53" s="5"/>
      <c r="E53" s="5"/>
      <c r="F53" s="11"/>
      <c r="G53" s="11"/>
      <c r="H53" s="11"/>
      <c r="I53" s="11"/>
    </row>
    <row r="54" spans="1:11">
      <c r="A54" s="26" t="s">
        <v>59</v>
      </c>
      <c r="B54" s="25"/>
      <c r="C54" s="26"/>
      <c r="D54" s="26"/>
    </row>
  </sheetData>
  <mergeCells count="17">
    <mergeCell ref="F2:H2"/>
    <mergeCell ref="I2:K2"/>
    <mergeCell ref="A2:A3"/>
    <mergeCell ref="B2:B3"/>
    <mergeCell ref="C2:E2"/>
    <mergeCell ref="A49:B49"/>
    <mergeCell ref="A50:C50"/>
    <mergeCell ref="A4:K4"/>
    <mergeCell ref="A12:K12"/>
    <mergeCell ref="A19:K19"/>
    <mergeCell ref="A5:K5"/>
    <mergeCell ref="A27:K27"/>
    <mergeCell ref="A28:K28"/>
    <mergeCell ref="A33:K33"/>
    <mergeCell ref="A36:K36"/>
    <mergeCell ref="A24:B24"/>
    <mergeCell ref="A44:K44"/>
  </mergeCells>
  <pageMargins left="0.70866141732283472" right="0.31496062992125984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4" sqref="B4"/>
    </sheetView>
  </sheetViews>
  <sheetFormatPr defaultRowHeight="15.75"/>
  <cols>
    <col min="1" max="1" width="15.28515625" style="26" customWidth="1"/>
    <col min="2" max="2" width="13" style="25" customWidth="1"/>
    <col min="3" max="3" width="21.7109375" style="26" customWidth="1"/>
    <col min="4" max="4" width="16.85546875" style="26" customWidth="1"/>
    <col min="5" max="5" width="14.85546875" style="26" customWidth="1"/>
    <col min="6" max="6" width="9.7109375" style="26" customWidth="1"/>
    <col min="7" max="8" width="9.140625" style="26"/>
    <col min="9" max="9" width="24.5703125" style="26" customWidth="1"/>
    <col min="10" max="10" width="9.140625" style="26"/>
  </cols>
  <sheetData>
    <row r="1" spans="1:10" s="3" customFormat="1" ht="57" customHeight="1" thickBot="1">
      <c r="A1" s="115" t="s">
        <v>64</v>
      </c>
      <c r="B1" s="27"/>
      <c r="C1" s="122" t="s">
        <v>86</v>
      </c>
      <c r="D1" s="27"/>
      <c r="E1" s="27"/>
      <c r="F1" s="27"/>
      <c r="G1" s="27"/>
      <c r="H1" s="27"/>
      <c r="I1" s="27"/>
      <c r="J1" s="28"/>
    </row>
    <row r="2" spans="1:10" s="1" customFormat="1" ht="16.5" thickBot="1">
      <c r="A2" s="116" t="s">
        <v>63</v>
      </c>
      <c r="E2" s="26"/>
      <c r="F2" s="25"/>
      <c r="G2" s="25"/>
      <c r="H2" s="25"/>
      <c r="I2" s="26"/>
      <c r="J2" s="26"/>
    </row>
    <row r="3" spans="1:10">
      <c r="F3" s="25"/>
      <c r="G3" s="25"/>
      <c r="H3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H6" sqref="H6"/>
    </sheetView>
  </sheetViews>
  <sheetFormatPr defaultRowHeight="15"/>
  <cols>
    <col min="2" max="2" width="10.85546875" customWidth="1"/>
    <col min="4" max="4" width="11.5703125" customWidth="1"/>
  </cols>
  <sheetData>
    <row r="2" spans="1:4" ht="15.75" thickBot="1"/>
    <row r="3" spans="1:4" ht="45.75" thickBot="1">
      <c r="A3" s="123" t="s">
        <v>71</v>
      </c>
      <c r="B3" s="123" t="s">
        <v>79</v>
      </c>
      <c r="C3" s="124" t="s">
        <v>72</v>
      </c>
      <c r="D3" s="124" t="s">
        <v>91</v>
      </c>
    </row>
    <row r="4" spans="1:4" ht="15.75" thickBot="1">
      <c r="A4" s="108" t="s">
        <v>66</v>
      </c>
      <c r="B4" s="110"/>
      <c r="C4" s="125"/>
      <c r="D4" s="126"/>
    </row>
    <row r="5" spans="1:4" ht="15.75" thickBot="1">
      <c r="A5" s="108" t="s">
        <v>67</v>
      </c>
      <c r="B5" s="110"/>
      <c r="C5" s="125"/>
      <c r="D5" s="126"/>
    </row>
    <row r="6" spans="1:4" ht="15.75" thickBot="1">
      <c r="A6" s="108" t="s">
        <v>68</v>
      </c>
      <c r="B6" s="110"/>
      <c r="C6" s="125"/>
      <c r="D6" s="126"/>
    </row>
    <row r="7" spans="1:4" ht="15.75" thickBot="1">
      <c r="A7" s="109" t="s">
        <v>69</v>
      </c>
      <c r="B7" s="110"/>
      <c r="C7" s="125"/>
      <c r="D7" s="126"/>
    </row>
    <row r="8" spans="1:4" ht="15.75" thickBot="1">
      <c r="A8" s="109" t="s">
        <v>70</v>
      </c>
      <c r="B8" s="110"/>
      <c r="C8" s="125"/>
      <c r="D8" s="126"/>
    </row>
    <row r="9" spans="1:4" ht="15.75" thickBot="1">
      <c r="A9" s="108" t="s">
        <v>74</v>
      </c>
      <c r="B9" s="109"/>
      <c r="C9" s="125"/>
      <c r="D9" s="126"/>
    </row>
    <row r="10" spans="1:4" ht="15.75" thickBot="1">
      <c r="A10" s="109" t="s">
        <v>75</v>
      </c>
      <c r="B10" s="109"/>
      <c r="C10" s="125"/>
      <c r="D10" s="126"/>
    </row>
    <row r="11" spans="1:4" ht="15.75" thickBot="1">
      <c r="A11" s="109" t="s">
        <v>76</v>
      </c>
      <c r="B11" s="151"/>
      <c r="C11" s="124"/>
      <c r="D11" s="126"/>
    </row>
    <row r="12" spans="1:4" ht="15.75" thickBot="1">
      <c r="A12" s="108" t="s">
        <v>77</v>
      </c>
      <c r="B12" s="151"/>
      <c r="C12" s="129"/>
      <c r="D12" s="126"/>
    </row>
    <row r="13" spans="1:4" ht="15.75" thickBot="1">
      <c r="A13" s="109" t="s">
        <v>78</v>
      </c>
      <c r="B13" s="127"/>
      <c r="C13" s="129"/>
      <c r="D13" s="126"/>
    </row>
    <row r="14" spans="1:4" ht="15.75" thickBot="1">
      <c r="A14" s="109" t="s">
        <v>80</v>
      </c>
      <c r="B14" s="128"/>
      <c r="C14" s="129"/>
      <c r="D14" s="126"/>
    </row>
    <row r="15" spans="1:4" ht="15.75" thickBot="1">
      <c r="A15" s="108" t="s">
        <v>81</v>
      </c>
      <c r="B15" s="128"/>
      <c r="C15" s="129"/>
      <c r="D15" s="126"/>
    </row>
    <row r="16" spans="1:4" ht="15.75" thickBot="1">
      <c r="A16" s="109" t="s">
        <v>82</v>
      </c>
      <c r="C16" s="129"/>
      <c r="D16" s="1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6" sqref="A16"/>
    </sheetView>
  </sheetViews>
  <sheetFormatPr defaultRowHeight="15"/>
  <cols>
    <col min="1" max="1" width="43.28515625" customWidth="1"/>
    <col min="2" max="2" width="10.28515625" bestFit="1" customWidth="1"/>
    <col min="3" max="7" width="11.42578125" customWidth="1"/>
  </cols>
  <sheetData>
    <row r="1" spans="1:7" ht="16.5" customHeight="1">
      <c r="A1" s="51" t="s">
        <v>83</v>
      </c>
      <c r="B1" t="s">
        <v>62</v>
      </c>
    </row>
    <row r="2" spans="1:7">
      <c r="A2" s="111" t="s">
        <v>73</v>
      </c>
      <c r="B2" s="112">
        <v>2020</v>
      </c>
      <c r="C2" s="112">
        <v>2021</v>
      </c>
      <c r="D2" s="112">
        <v>2022</v>
      </c>
      <c r="E2" s="112">
        <v>2023</v>
      </c>
      <c r="F2" s="112">
        <v>2024</v>
      </c>
      <c r="G2" s="112">
        <v>2025</v>
      </c>
    </row>
    <row r="3" spans="1:7" ht="15.75">
      <c r="A3" s="14"/>
      <c r="B3" s="15" t="s">
        <v>17</v>
      </c>
      <c r="C3" s="15" t="s">
        <v>18</v>
      </c>
      <c r="D3" s="15" t="s">
        <v>27</v>
      </c>
      <c r="E3" s="15" t="s">
        <v>19</v>
      </c>
      <c r="F3" s="49" t="s">
        <v>42</v>
      </c>
      <c r="G3" s="49" t="s">
        <v>43</v>
      </c>
    </row>
    <row r="4" spans="1:7" ht="15.75">
      <c r="A4" s="21" t="s">
        <v>38</v>
      </c>
      <c r="B4" s="20">
        <v>-500000</v>
      </c>
      <c r="C4" s="20"/>
      <c r="D4" s="20"/>
      <c r="E4" s="20"/>
      <c r="F4" s="106"/>
      <c r="G4" s="106"/>
    </row>
    <row r="5" spans="1:7" ht="15.75">
      <c r="A5" s="21" t="s">
        <v>39</v>
      </c>
      <c r="B5" s="20">
        <v>-10000</v>
      </c>
      <c r="C5" s="20"/>
      <c r="D5" s="20"/>
      <c r="E5" s="20"/>
      <c r="F5" s="106"/>
      <c r="G5" s="106"/>
    </row>
    <row r="6" spans="1:7" ht="15.75">
      <c r="A6" s="107" t="s">
        <v>20</v>
      </c>
      <c r="B6" s="20">
        <v>0</v>
      </c>
      <c r="C6" s="20">
        <v>150000</v>
      </c>
      <c r="D6" s="20"/>
      <c r="E6" s="20"/>
      <c r="F6" s="106"/>
      <c r="G6" s="106"/>
    </row>
    <row r="7" spans="1:7" ht="15.75">
      <c r="A7" s="4" t="s">
        <v>21</v>
      </c>
      <c r="B7" s="20">
        <v>-510000</v>
      </c>
      <c r="C7" s="20"/>
      <c r="D7" s="20"/>
      <c r="E7" s="29"/>
      <c r="F7" s="46"/>
      <c r="G7" s="46"/>
    </row>
    <row r="8" spans="1:7" ht="15.75">
      <c r="A8" s="4" t="s">
        <v>40</v>
      </c>
      <c r="B8" s="20">
        <v>-500000</v>
      </c>
      <c r="C8" s="53"/>
      <c r="D8" s="50"/>
      <c r="E8" s="54"/>
      <c r="F8" s="46"/>
      <c r="G8" s="46"/>
    </row>
    <row r="9" spans="1:7" ht="15.75">
      <c r="A9" s="4" t="s">
        <v>22</v>
      </c>
      <c r="B9" s="20">
        <v>-510000</v>
      </c>
      <c r="C9" s="20"/>
      <c r="D9" s="20"/>
      <c r="E9" s="31"/>
      <c r="F9" s="46"/>
      <c r="G9" s="46"/>
    </row>
    <row r="10" spans="1:7" ht="15.75">
      <c r="A10" s="4" t="s">
        <v>23</v>
      </c>
      <c r="B10" s="20">
        <v>-510000</v>
      </c>
      <c r="C10" s="20"/>
      <c r="D10" s="20"/>
      <c r="E10" s="50"/>
      <c r="F10" s="46"/>
      <c r="G10" s="46"/>
    </row>
    <row r="11" spans="1:7" ht="15.75">
      <c r="A11" s="4" t="s">
        <v>24</v>
      </c>
      <c r="B11" s="20">
        <v>-510000</v>
      </c>
      <c r="C11" s="20"/>
      <c r="D11" s="20"/>
      <c r="E11" s="50"/>
      <c r="F11" s="46"/>
      <c r="G11" s="46"/>
    </row>
    <row r="12" spans="1:7" ht="15.75">
      <c r="A12" s="1"/>
      <c r="B12" s="1"/>
      <c r="C12" s="1"/>
      <c r="D12" s="1"/>
      <c r="E12" s="1"/>
    </row>
    <row r="13" spans="1:7" ht="16.5" customHeight="1">
      <c r="A13" s="51" t="s">
        <v>65</v>
      </c>
      <c r="B13" s="1"/>
      <c r="C13" s="1"/>
      <c r="D13" s="1"/>
      <c r="E13" s="1"/>
    </row>
    <row r="14" spans="1:7" ht="15.75">
      <c r="A14" s="16" t="s">
        <v>25</v>
      </c>
      <c r="B14" s="17"/>
      <c r="C14" s="113"/>
      <c r="D14" s="1"/>
      <c r="E14" s="1"/>
    </row>
    <row r="15" spans="1:7" s="48" customFormat="1" ht="15.75">
      <c r="A15" s="55" t="s">
        <v>90</v>
      </c>
      <c r="B15" s="56"/>
      <c r="C15" s="114"/>
      <c r="D15" s="47"/>
      <c r="E15" s="47"/>
    </row>
    <row r="16" spans="1:7" ht="15.75">
      <c r="A16" s="16" t="s">
        <v>89</v>
      </c>
      <c r="B16" s="18"/>
      <c r="C16" s="113"/>
      <c r="D16" s="1"/>
      <c r="E16" s="1"/>
    </row>
    <row r="17" spans="1:5" ht="15.75">
      <c r="A17" s="16" t="s">
        <v>26</v>
      </c>
      <c r="B17" s="19"/>
      <c r="C17" s="113"/>
      <c r="D17" s="1"/>
      <c r="E17" s="1"/>
    </row>
    <row r="19" spans="1:5" ht="84.75" customHeight="1">
      <c r="A19" s="52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4</vt:i4>
      </vt:variant>
      <vt:variant>
        <vt:lpstr>Įvardinti diapazonai</vt:lpstr>
      </vt:variant>
      <vt:variant>
        <vt:i4>2</vt:i4>
      </vt:variant>
    </vt:vector>
  </HeadingPairs>
  <TitlesOfParts>
    <vt:vector size="6" baseType="lpstr">
      <vt:lpstr>2. Investicijos ir einam.išlaid</vt:lpstr>
      <vt:lpstr>3. Makroekonominiai rodikliai</vt:lpstr>
      <vt:lpstr>5. Kainodara ir pajamų prognoz.</vt:lpstr>
      <vt:lpstr>6. ATSIPIRKIMAS</vt:lpstr>
      <vt:lpstr>'2. Investicijos ir einam.išlaid'!Print_Area</vt:lpstr>
      <vt:lpstr>'3. Makroekonominiai rodikliai'!Print_Area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VytautasBarkauskas</dc:creator>
  <cp:lastModifiedBy>Kristina Barkauskiene</cp:lastModifiedBy>
  <cp:lastPrinted>2020-01-29T07:47:36Z</cp:lastPrinted>
  <dcterms:created xsi:type="dcterms:W3CDTF">2018-09-01T10:56:32Z</dcterms:created>
  <dcterms:modified xsi:type="dcterms:W3CDTF">2020-02-04T11:04:25Z</dcterms:modified>
</cp:coreProperties>
</file>