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1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  <sheet name="Plan1" sheetId="14" r:id="rId13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2" i="14" l="1"/>
  <c r="K32" i="11"/>
  <c r="G32" i="11"/>
  <c r="I13" i="11"/>
  <c r="I11" i="11"/>
  <c r="L215" i="12"/>
  <c r="I215" i="12"/>
  <c r="L206" i="12"/>
  <c r="L207" i="12" s="1"/>
  <c r="L197" i="12"/>
  <c r="L176" i="12"/>
  <c r="L175" i="12"/>
  <c r="L177" i="12" s="1"/>
  <c r="K173" i="12"/>
  <c r="L216" i="12" l="1"/>
  <c r="L131" i="12"/>
  <c r="I131" i="12"/>
  <c r="L122" i="12"/>
  <c r="L110" i="12"/>
  <c r="L90" i="12"/>
  <c r="L89" i="12"/>
  <c r="K87" i="12"/>
  <c r="L123" i="12" l="1"/>
  <c r="L132" i="12"/>
  <c r="L91" i="12"/>
  <c r="L6" i="12"/>
  <c r="D7" i="6"/>
  <c r="D6" i="6"/>
  <c r="L8" i="8"/>
  <c r="D8" i="8"/>
  <c r="L7" i="8"/>
  <c r="D7" i="8"/>
  <c r="D8" i="10"/>
  <c r="D7" i="10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J11" i="11"/>
  <c r="L11" i="11" s="1"/>
  <c r="I12" i="11"/>
  <c r="J12" i="11" s="1"/>
  <c r="J13" i="1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L12" i="11" l="1"/>
  <c r="J32" i="11"/>
  <c r="L32" i="11" s="1"/>
  <c r="L5" i="12"/>
  <c r="L7" i="12" l="1"/>
  <c r="L45" i="12"/>
  <c r="I45" i="12"/>
  <c r="L36" i="12"/>
  <c r="L27" i="12"/>
  <c r="K3" i="12"/>
  <c r="L46" i="12" l="1"/>
  <c r="L37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<sst xmlns="http://schemas.openxmlformats.org/spreadsheetml/2006/main" count="2309" uniqueCount="448">
  <si>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</si>
  <si>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</si>
  <si>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</si>
  <si>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</si>
  <si>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</si>
  <si>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</si>
  <si>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</si>
  <si>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</si>
  <si>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</si>
  <si>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</si>
  <si>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</si>
  <si>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</si>
  <si>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</si>
  <si>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</si>
  <si>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</si>
  <si>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</si>
  <si>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</si>
  <si>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</si>
  <si>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</si>
  <si>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</si>
  <si>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</si>
  <si>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</si>
  <si>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</si>
  <si>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</si>
  <si>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</si>
  <si>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</si>
  <si>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</si>
  <si>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</si>
  <si>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</si>
  <si>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</si>
  <si>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</si>
  <si>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</si>
  <si>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</si>
  <si>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</si>
  <si>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</si>
  <si>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</si>
  <si>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</si>
  <si>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</si>
  <si>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</si>
  <si>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</si>
  <si>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</si>
  <si>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</si>
  <si>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</si>
  <si>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</si>
  <si>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</si>
  <si>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</si>
  <si>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</si>
  <si>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</si>
  <si>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</si>
  <si>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</si>
  <si>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</si>
  <si>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</si>
  <si>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</si>
  <si>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</si>
  <si>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</si>
  <si>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</si>
  <si>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</si>
  <si>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</si>
  <si>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</si>
  <si>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</si>
  <si>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</si>
  <si>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</si>
  <si>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</si>
  <si>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</si>
  <si>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</si>
  <si>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</si>
  <si>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</si>
  <si>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</si>
  <si>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</si>
  <si>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</si>
  <si>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</si>
  <si>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</si>
  <si>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</si>
  <si>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</si>
  <si>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</si>
  <si>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</si>
  <si>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</si>
  <si>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</si>
  <si>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</si>
  <si>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</si>
  <si>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</si>
  <si>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</si>
  <si>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</si>
  <si>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</si>
  <si>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</si>
  <si>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</si>
  <si>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</si>
  <si>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</si>
  <si>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</si>
  <si>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</si>
  <si>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</si>
  <si>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</si>
  <si>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</si>
  <si>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</si>
  <si>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</si>
  <si>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</si>
  <si>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</si>
  <si>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</si>
  <si>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</si>
  <si>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</si>
  <si>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</si>
  <si>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</si>
  <si>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</si>
  <si>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</si>
  <si>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</si>
  <si>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</si>
  <si>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</si>
  <si>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</si>
  <si>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</si>
  <si>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</si>
  <si>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</si>
  <si>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</si>
  <si>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</si>
  <si>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</si>
  <si>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</si>
  <si>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</si>
  <si>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</si>
  <si>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</si>
  <si>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</si>
  <si>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</si>
  <si>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</si>
  <si>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</si>
  <si>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</si>
  <si>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</si>
  <si>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</si>
  <si>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</si>
  <si>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</si>
  <si>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</si>
  <si>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</si>
  <si>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</si>
  <si>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</si>
  <si>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</si>
  <si>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</si>
  <si>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</si>
  <si>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</si>
  <si>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</si>
  <si>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</si>
  <si>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</si>
  <si>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</si>
  <si>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</si>
  <si>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</si>
  <si>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</si>
  <si>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</si>
  <si>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</si>
  <si>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</si>
  <si>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</si>
  <si>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</si>
  <si>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</si>
  <si>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</si>
  <si>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</si>
  <si>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</si>
  <si>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</si>
  <si>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</si>
  <si>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</si>
  <si>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</si>
  <si>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</si>
  <si>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</si>
  <si>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</si>
  <si>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</si>
  <si>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</si>
  <si>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</si>
  <si>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</si>
  <si>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</si>
  <si>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</si>
  <si>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</si>
  <si>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</si>
  <si>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</si>
  <si>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</si>
  <si>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</si>
  <si>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</si>
  <si>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</si>
  <si>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</si>
  <si>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</si>
  <si>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</si>
  <si>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</si>
  <si>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</si>
  <si>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</si>
  <si>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</si>
  <si>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</si>
  <si>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</si>
  <si>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</si>
  <si>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</si>
  <si>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</si>
  <si>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</si>
  <si>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</si>
  <si>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</si>
  <si>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</si>
  <si>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</si>
  <si>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</si>
  <si>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</si>
  <si>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</si>
  <si>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</si>
  <si>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</si>
  <si>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</si>
  <si>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</si>
  <si>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</si>
  <si>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</si>
  <si>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</si>
  <si>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</si>
  <si>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</si>
  <si>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</si>
  <si>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</si>
  <si>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</si>
  <si>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</si>
  <si>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</si>
  <si>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</si>
  <si>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</si>
  <si>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</si>
  <si>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</si>
  <si>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</si>
  <si>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</si>
  <si>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</si>
  <si>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</si>
  <si>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</si>
  <si>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</si>
  <si>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</si>
  <si>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</si>
  <si>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</si>
  <si>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</si>
  <si>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</si>
  <si>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</si>
  <si>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</si>
  <si>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</si>
  <si>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</si>
  <si>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</si>
  <si>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</si>
  <si>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</si>
  <si>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</si>
  <si>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</si>
  <si>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</si>
  <si>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</si>
  <si>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</si>
  <si>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</si>
  <si>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</si>
  <si>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</si>
  <si>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</si>
  <si>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</si>
  <si>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</si>
  <si>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</si>
  <si>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</si>
  <si>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</si>
  <si>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</si>
  <si>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</si>
  <si>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</si>
  <si>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</si>
  <si>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</si>
  <si>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</si>
  <si>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</si>
  <si>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</si>
  <si>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</si>
  <si>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</si>
  <si>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</si>
  <si>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</si>
  <si>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</si>
  <si>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</si>
  <si>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</si>
  <si>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</si>
  <si>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</si>
  <si>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</si>
  <si>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</si>
  <si>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</si>
  <si>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</si>
  <si>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</si>
  <si>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</si>
  <si>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</si>
  <si>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</si>
  <si>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</si>
  <si>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</si>
  <si>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</si>
  <si>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</si>
  <si>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</si>
  <si>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</si>
  <si>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</si>
  <si>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</si>
  <si>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</si>
  <si>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</si>
  <si>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</si>
  <si>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</si>
  <si>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</si>
  <si>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</si>
  <si>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</si>
  <si>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</si>
  <si>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</si>
  <si>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</si>
  <si>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</si>
  <si>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</si>
  <si>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</si>
  <si>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</si>
  <si>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</si>
  <si>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</si>
  <si>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</si>
  <si>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</si>
  <si>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</si>
  <si>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</si>
  <si>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</si>
  <si>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</si>
  <si>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</si>
  <si>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</si>
  <si>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</si>
  <si>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</si>
  <si>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</si>
  <si>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</si>
  <si>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</si>
  <si>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</si>
  <si>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</si>
  <si>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</si>
  <si>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</si>
  <si>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</si>
  <si>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</si>
  <si>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</si>
  <si>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</si>
  <si>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</si>
  <si>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</si>
  <si>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</si>
  <si>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</si>
  <si>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</si>
  <si>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</si>
  <si>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</si>
  <si>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</si>
  <si>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</si>
  <si>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</si>
  <si>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</si>
  <si>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</si>
  <si>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</si>
  <si>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</si>
  <si>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</si>
  <si>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</si>
  <si>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</si>
  <si>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</si>
  <si>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</si>
  <si>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</si>
  <si>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</si>
  <si>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</si>
  <si>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</si>
  <si>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</si>
  <si>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</si>
  <si>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</si>
  <si>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</si>
  <si>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</si>
  <si>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</si>
  <si>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</si>
  <si>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</si>
  <si>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</si>
  <si>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</si>
  <si>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</si>
  <si>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</si>
  <si>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</si>
  <si>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</si>
  <si>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</si>
  <si>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</si>
  <si>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</si>
  <si>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</si>
  <si>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</si>
  <si>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</si>
  <si>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</si>
  <si>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</si>
  <si>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</si>
  <si>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</si>
  <si>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</si>
  <si>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</si>
  <si>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</si>
  <si>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</si>
  <si>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</si>
  <si>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</si>
  <si>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</si>
  <si>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</si>
  <si>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</si>
  <si>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</si>
  <si>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</si>
  <si>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</si>
  <si>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</si>
  <si>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</si>
  <si>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</si>
  <si>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</si>
  <si>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</si>
  <si>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</si>
  <si>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</si>
  <si>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</si>
  <si>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</si>
  <si>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</si>
  <si>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</si>
  <si>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</si>
  <si>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</si>
  <si>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</si>
  <si>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</si>
  <si>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</si>
  <si>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</si>
  <si>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</si>
  <si>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</si>
  <si>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</si>
  <si>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</si>
  <si>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</si>
  <si>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</si>
  <si>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</si>
  <si>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</si>
  <si>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</si>
  <si>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</si>
  <si>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</si>
  <si>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</si>
  <si>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</si>
  <si>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</si>
  <si>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</si>
  <si>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</si>
  <si>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</si>
  <si>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</si>
  <si>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</si>
  <si>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</si>
  <si>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</si>
  <si>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lipesa e remoção de entulho do imóvel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</si>
  <si>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</si>
  <si>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</si>
  <si>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</si>
  <si>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</si>
  <si>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</si>
  <si>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</si>
  <si>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</si>
  <si>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</si>
  <si>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</si>
  <si>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</si>
  <si>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</si>
  <si>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</si>
  <si>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</si>
  <si>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>raspagem de teto e paredes</t>
  </si>
  <si>
    <t>raspagem de teto e parede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</si>
  <si>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</si>
  <si>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</si>
  <si>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</si>
  <si>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</si>
  <si>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Aplicação de argamassa para correção de falhas no reboco das paredes do corredor externo, do quarto 3 (três) e do</t>
  </si>
  <si>
    <t>||</t>
  </si>
  <si>
    <t>lipesa e remoção de entulho do imóvel.</t>
  </si>
  <si>
    <t>corredor interno do pavimeto 2 (dois).</t>
  </si>
  <si>
    <t>Raspagem de teto e parede.</t>
  </si>
  <si>
    <t>Fornecimento de água.</t>
  </si>
  <si>
    <t>Fornecimento de água</t>
  </si>
  <si>
    <t>Edgard</t>
  </si>
  <si>
    <t>Téc. Edificações</t>
  </si>
  <si>
    <t>Coordenar a equipe</t>
  </si>
  <si>
    <t>Luis Fernando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</si>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</sst>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5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6" fillId="0" borderId="70" xfId="0" applyFont="1" applyBorder="1"/>
    <xf numFmtId="14" fontId="0" fillId="14" borderId="71" xfId="0" applyNumberFormat="1" applyFill="1" applyBorder="1" applyAlignment="1" applyProtection="1">
      <alignment horizontal="center"/>
      <protection hidden="1"/>
    </xf>
    <xf numFmtId="0" fontId="0" fillId="0" borderId="70" xfId="0" applyBorder="1"/>
    <xf numFmtId="0" fontId="16" fillId="0" borderId="71" xfId="0" applyFont="1" applyBorder="1" applyAlignment="1">
      <alignment horizontal="center"/>
    </xf>
    <xf numFmtId="0" fontId="16" fillId="0" borderId="71" xfId="0" applyFont="1" applyBorder="1"/>
    <xf numFmtId="0" fontId="0" fillId="0" borderId="71" xfId="0" applyBorder="1" applyAlignment="1">
      <alignment horizontal="center"/>
    </xf>
    <xf numFmtId="178" fontId="0" fillId="0" borderId="71" xfId="0" applyNumberFormat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0" fillId="0" borderId="71" xfId="0" applyBorder="1"/>
    <xf numFmtId="0" fontId="0" fillId="0" borderId="73" xfId="0" applyBorder="1"/>
    <xf numFmtId="0" fontId="0" fillId="0" borderId="73" xfId="0" applyBorder="1" applyAlignment="1">
      <alignment horizontal="center"/>
    </xf>
    <xf numFmtId="178" fontId="0" fillId="0" borderId="73" xfId="0" applyNumberFormat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0" fillId="0" borderId="75" xfId="0" applyBorder="1" applyAlignment="1">
      <alignment horizontal="center"/>
    </xf>
    <xf numFmtId="0" fontId="16" fillId="0" borderId="75" xfId="0" applyFont="1" applyBorder="1" applyAlignment="1"/>
    <xf numFmtId="0" fontId="1" fillId="0" borderId="72" xfId="0" applyFont="1" applyBorder="1" applyAlignment="1">
      <alignment horizontal="center"/>
    </xf>
    <xf numFmtId="178" fontId="0" fillId="0" borderId="71" xfId="0" applyNumberFormat="1" applyFill="1" applyBorder="1" applyProtection="1">
      <protection hidden="1"/>
    </xf>
    <xf numFmtId="178" fontId="0" fillId="0" borderId="73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6" fillId="0" borderId="76" xfId="0" applyFont="1" applyBorder="1" applyAlignment="1"/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1" xfId="0" applyFont="1" applyBorder="1"/>
    <xf numFmtId="0" fontId="1" fillId="14" borderId="71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21" fillId="15" borderId="67" xfId="0" applyFont="1" applyFill="1" applyBorder="1" applyAlignment="1">
      <alignment horizont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1" fillId="0" borderId="74" xfId="0" applyFont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7" borderId="75" xfId="0" applyFont="1" applyFill="1" applyBorder="1" applyAlignment="1">
      <alignment horizontal="left"/>
    </xf>
    <xf numFmtId="0" fontId="21" fillId="7" borderId="76" xfId="0" applyFont="1" applyFill="1" applyBorder="1" applyAlignment="1">
      <alignment horizontal="left"/>
    </xf>
    <xf numFmtId="0" fontId="1" fillId="2" borderId="56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21" fillId="2" borderId="74" xfId="0" applyFont="1" applyFill="1" applyBorder="1" applyAlignment="1">
      <alignment horizontal="center"/>
    </xf>
    <xf numFmtId="0" fontId="21" fillId="2" borderId="7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74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0" fillId="2" borderId="74" xfId="0" applyFill="1" applyBorder="1" applyAlignment="1">
      <alignment horizontal="left"/>
    </xf>
    <xf numFmtId="0" fontId="0" fillId="2" borderId="75" xfId="0" applyFill="1" applyBorder="1" applyAlignment="1">
      <alignment horizontal="left"/>
    </xf>
    <xf numFmtId="0" fontId="0" fillId="2" borderId="75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74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0" fillId="2" borderId="70" xfId="0" applyFill="1" applyBorder="1" applyAlignment="1">
      <alignment horizontal="center"/>
    </xf>
    <xf numFmtId="0" fontId="1" fillId="2" borderId="75" xfId="0" applyFont="1" applyFill="1" applyBorder="1" applyAlignment="1">
      <alignment horizontal="left"/>
    </xf>
    <xf numFmtId="0" fontId="1" fillId="2" borderId="76" xfId="0" applyFont="1" applyFill="1" applyBorder="1" applyAlignment="1">
      <alignment horizontal="left"/>
    </xf>
    <xf numFmtId="0" fontId="0" fillId="0" borderId="78" xfId="0" applyBorder="1"/>
    <xf numFmtId="0" fontId="0" fillId="0" borderId="79" xfId="0" applyBorder="1"/>
    <xf numFmtId="0" fontId="0" fillId="0" borderId="79" xfId="0" applyBorder="1" applyAlignment="1">
      <alignment horizontal="center"/>
    </xf>
    <xf numFmtId="178" fontId="0" fillId="0" borderId="79" xfId="0" applyNumberFormat="1" applyBorder="1" applyProtection="1">
      <protection hidden="1"/>
    </xf>
    <xf numFmtId="178" fontId="0" fillId="14" borderId="79" xfId="0" applyNumberFormat="1" applyFill="1" applyBorder="1" applyProtection="1">
      <protection hidden="1"/>
    </xf>
    <xf numFmtId="178" fontId="0" fillId="0" borderId="79" xfId="0" applyNumberFormat="1" applyFill="1" applyBorder="1" applyProtection="1">
      <protection hidden="1"/>
    </xf>
    <xf numFmtId="178" fontId="0" fillId="14" borderId="80" xfId="0" applyNumberFormat="1" applyFill="1" applyBorder="1" applyProtection="1">
      <protection hidden="1"/>
    </xf>
    <xf numFmtId="178" fontId="0" fillId="0" borderId="80" xfId="0" applyNumberFormat="1" applyFill="1" applyBorder="1" applyAlignment="1" applyProtection="1">
      <alignment horizontal="center"/>
      <protection hidden="1"/>
    </xf>
    <xf numFmtId="0" fontId="1" fillId="0" borderId="0" xfId="0" applyFont="1"/>
    <xf numFmtId="178" fontId="0" fillId="0" borderId="0" xfId="0" applyNumberFormat="1"/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98432"/>
        <c:axId val="334099968"/>
      </c:lineChart>
      <c:catAx>
        <c:axId val="33409843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099968"/>
        <c:crosses val="autoZero"/>
        <c:auto val="1"/>
        <c:lblAlgn val="ctr"/>
        <c:lblOffset val="100"/>
        <c:tickMarkSkip val="1"/>
        <c:noMultiLvlLbl val="0"/>
      </c:catAx>
      <c:valAx>
        <c:axId val="33409996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09843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23200"/>
        <c:axId val="3151247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7008"/>
        <c:axId val="315148544"/>
      </c:lineChart>
      <c:catAx>
        <c:axId val="31512320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24736"/>
        <c:crosses val="autoZero"/>
        <c:auto val="1"/>
        <c:lblAlgn val="ctr"/>
        <c:lblOffset val="100"/>
        <c:tickMarkSkip val="1"/>
        <c:noMultiLvlLbl val="0"/>
      </c:catAx>
      <c:valAx>
        <c:axId val="3151247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123200"/>
        <c:crosses val="autoZero"/>
        <c:crossBetween val="midCat"/>
        <c:majorUnit val="1"/>
      </c:valAx>
      <c:catAx>
        <c:axId val="31514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148544"/>
        <c:crosses val="autoZero"/>
        <c:auto val="1"/>
        <c:lblAlgn val="ctr"/>
        <c:lblOffset val="100"/>
        <c:noMultiLvlLbl val="0"/>
      </c:catAx>
      <c:valAx>
        <c:axId val="31514854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1470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52</xdr:row>
      <xdr:rowOff>28575</xdr:rowOff>
    </xdr:from>
    <xdr:to>
      <xdr:col>4</xdr:col>
      <xdr:colOff>249363</xdr:colOff>
      <xdr:row>53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52</xdr:row>
      <xdr:rowOff>9525</xdr:rowOff>
    </xdr:from>
    <xdr:to>
      <xdr:col>6</xdr:col>
      <xdr:colOff>752474</xdr:colOff>
      <xdr:row>52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52</xdr:row>
      <xdr:rowOff>19050</xdr:rowOff>
    </xdr:from>
    <xdr:to>
      <xdr:col>9</xdr:col>
      <xdr:colOff>604189</xdr:colOff>
      <xdr:row>53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52</xdr:row>
      <xdr:rowOff>9525</xdr:rowOff>
    </xdr:from>
    <xdr:to>
      <xdr:col>10</xdr:col>
      <xdr:colOff>1372986</xdr:colOff>
      <xdr:row>53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138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138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138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138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222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222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222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222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43" t="s">
        <v>252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s="29" customFormat="1" ht="20.25" customHeight="1" x14ac:dyDescent="0.2">
      <c r="A2" s="28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</row>
    <row r="3" spans="1:12" s="29" customFormat="1" ht="15.75" customHeight="1" x14ac:dyDescent="0.2">
      <c r="A3" s="28"/>
      <c r="B3" s="344" t="s">
        <v>280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s="29" customFormat="1" ht="13.5" thickBot="1" x14ac:dyDescent="0.25">
      <c r="A4" s="28"/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opLeftCell="A4" workbookViewId="0">
      <selection activeCell="K14" sqref="K14"/>
    </sheetView>
  </sheetViews>
  <sheetFormatPr defaultRowHeight="12.75" x14ac:dyDescent="0.2"/>
  <cols>
    <col min="3" max="3" width="12.71093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382" t="s">
        <v>336</v>
      </c>
      <c r="C5" s="383"/>
      <c r="D5" s="383"/>
      <c r="E5" s="383"/>
      <c r="F5" s="383"/>
      <c r="G5" s="383"/>
      <c r="H5" s="383"/>
      <c r="I5" s="383"/>
      <c r="J5" s="383"/>
      <c r="K5" s="383"/>
      <c r="L5" s="384"/>
    </row>
    <row r="6" spans="2:12" x14ac:dyDescent="0.2">
      <c r="B6" s="276" t="s">
        <v>320</v>
      </c>
      <c r="C6" s="385" t="s">
        <v>414</v>
      </c>
      <c r="D6" s="365"/>
      <c r="E6" s="365"/>
      <c r="F6" s="365"/>
      <c r="G6" s="365"/>
      <c r="H6" s="365"/>
      <c r="I6" s="365"/>
      <c r="J6" s="365"/>
      <c r="K6" s="365"/>
      <c r="L6" s="366"/>
    </row>
    <row r="7" spans="2:12" x14ac:dyDescent="0.2">
      <c r="B7" s="276" t="s">
        <v>321</v>
      </c>
      <c r="C7" s="385" t="s">
        <v>407</v>
      </c>
      <c r="D7" s="365"/>
      <c r="E7" s="365"/>
      <c r="F7" s="365"/>
      <c r="G7" s="365"/>
      <c r="H7" s="365"/>
      <c r="I7" s="365"/>
      <c r="J7" s="365"/>
      <c r="K7" s="365"/>
      <c r="L7" s="366"/>
    </row>
    <row r="8" spans="2:12" x14ac:dyDescent="0.2">
      <c r="B8" s="276" t="s">
        <v>319</v>
      </c>
      <c r="C8" s="298" t="s">
        <v>307</v>
      </c>
      <c r="D8" s="299" t="s">
        <v>402</v>
      </c>
      <c r="E8" s="299" t="s">
        <v>403</v>
      </c>
      <c r="F8" s="292"/>
      <c r="G8" s="292"/>
      <c r="H8" s="292"/>
      <c r="I8" s="292"/>
      <c r="J8" s="292"/>
      <c r="K8" s="292"/>
      <c r="L8" s="297"/>
    </row>
    <row r="9" spans="2:12" x14ac:dyDescent="0.2">
      <c r="B9" s="276"/>
      <c r="C9" s="316">
        <v>44670</v>
      </c>
      <c r="D9" s="277">
        <f ca="1">TODAY()</f>
        <v>44672</v>
      </c>
      <c r="E9" s="315">
        <f ca="1">NETWORKDAYS.INTL(C9,D9,1)</f>
        <v>3</v>
      </c>
      <c r="F9" s="293"/>
      <c r="G9" s="293"/>
      <c r="H9" s="293"/>
      <c r="I9" s="293"/>
      <c r="J9" s="293"/>
      <c r="K9" s="293"/>
      <c r="L9" s="300"/>
    </row>
    <row r="10" spans="2:12" x14ac:dyDescent="0.2">
      <c r="B10" s="278"/>
      <c r="C10" s="279" t="s">
        <v>337</v>
      </c>
      <c r="D10" s="279" t="s">
        <v>338</v>
      </c>
      <c r="E10" s="279"/>
      <c r="F10" s="279" t="s">
        <v>309</v>
      </c>
      <c r="G10" s="279" t="s">
        <v>339</v>
      </c>
      <c r="H10" s="279" t="s">
        <v>333</v>
      </c>
      <c r="I10" s="279" t="s">
        <v>334</v>
      </c>
      <c r="J10" s="279" t="s">
        <v>335</v>
      </c>
      <c r="K10" s="290" t="s">
        <v>400</v>
      </c>
      <c r="L10" s="294" t="s">
        <v>401</v>
      </c>
    </row>
    <row r="11" spans="2:12" x14ac:dyDescent="0.2">
      <c r="B11" s="278">
        <v>1</v>
      </c>
      <c r="C11" s="314" t="s">
        <v>404</v>
      </c>
      <c r="D11" s="314" t="s">
        <v>405</v>
      </c>
      <c r="E11" s="280"/>
      <c r="F11" s="314" t="s">
        <v>408</v>
      </c>
      <c r="G11" s="281">
        <v>1</v>
      </c>
      <c r="H11" s="282">
        <v>90</v>
      </c>
      <c r="I11" s="283">
        <f>IF(H11="","",H11/9)</f>
        <v>10</v>
      </c>
      <c r="J11" s="283">
        <f>IF(I11="","",H11*G11)</f>
        <v>90</v>
      </c>
      <c r="K11" s="295">
        <v>90</v>
      </c>
      <c r="L11" s="284">
        <f>IF(K11="","",J11-K11)</f>
        <v>0</v>
      </c>
    </row>
    <row r="12" spans="2:12" x14ac:dyDescent="0.2">
      <c r="B12" s="278">
        <v>2</v>
      </c>
      <c r="C12" s="285" t="s">
        <v>406</v>
      </c>
      <c r="D12" s="285" t="s">
        <v>405</v>
      </c>
      <c r="E12" s="285"/>
      <c r="F12" s="285" t="s">
        <v>408</v>
      </c>
      <c r="G12" s="281">
        <v>1</v>
      </c>
      <c r="H12" s="282">
        <v>90</v>
      </c>
      <c r="I12" s="283">
        <f t="shared" ref="I12:I29" si="0">IF(H12="","",H12/9)</f>
        <v>10</v>
      </c>
      <c r="J12" s="283">
        <f t="shared" ref="J12:J29" si="1">IF(I12="","",H12*G12)</f>
        <v>90</v>
      </c>
      <c r="K12" s="295">
        <v>90</v>
      </c>
      <c r="L12" s="284">
        <f t="shared" ref="L12:L32" si="2">IF(K12="","",J12-K12)</f>
        <v>0</v>
      </c>
    </row>
    <row r="13" spans="2:12" x14ac:dyDescent="0.2">
      <c r="B13" s="278">
        <v>3</v>
      </c>
      <c r="C13" s="285" t="s">
        <v>435</v>
      </c>
      <c r="D13" s="285" t="s">
        <v>436</v>
      </c>
      <c r="E13" s="285"/>
      <c r="F13" s="285" t="s">
        <v>437</v>
      </c>
      <c r="G13" s="281">
        <v>3</v>
      </c>
      <c r="H13" s="282">
        <v>135</v>
      </c>
      <c r="I13" s="283">
        <f t="shared" si="0"/>
        <v>15</v>
      </c>
      <c r="J13" s="283">
        <f t="shared" si="1"/>
        <v>405</v>
      </c>
      <c r="K13" s="295"/>
      <c r="L13" s="284" t="str">
        <f t="shared" si="2"/>
        <v/>
      </c>
    </row>
    <row r="14" spans="2:12" x14ac:dyDescent="0.2">
      <c r="B14" s="278">
        <v>4</v>
      </c>
      <c r="C14" s="285" t="s">
        <v>438</v>
      </c>
      <c r="D14" s="285" t="s">
        <v>405</v>
      </c>
      <c r="E14" s="285"/>
      <c r="F14" s="285"/>
      <c r="G14" s="281">
        <v>1</v>
      </c>
      <c r="H14" s="282">
        <v>90</v>
      </c>
      <c r="I14" s="283">
        <f t="shared" si="0"/>
        <v>10</v>
      </c>
      <c r="J14" s="283">
        <f t="shared" si="1"/>
        <v>90</v>
      </c>
      <c r="K14" s="295"/>
      <c r="L14" s="284" t="str">
        <f t="shared" si="2"/>
        <v/>
      </c>
    </row>
    <row r="15" spans="2:12" x14ac:dyDescent="0.2">
      <c r="B15" s="278">
        <v>5</v>
      </c>
      <c r="C15" s="285"/>
      <c r="D15" s="285"/>
      <c r="E15" s="285"/>
      <c r="F15" s="285"/>
      <c r="G15" s="281">
        <v>1</v>
      </c>
      <c r="H15" s="282">
        <v>90</v>
      </c>
      <c r="I15" s="283">
        <f t="shared" si="0"/>
        <v>10</v>
      </c>
      <c r="J15" s="283">
        <f t="shared" si="1"/>
        <v>90</v>
      </c>
      <c r="K15" s="295"/>
      <c r="L15" s="284" t="str">
        <f t="shared" si="2"/>
        <v/>
      </c>
    </row>
    <row r="16" spans="2:12" x14ac:dyDescent="0.2">
      <c r="B16" s="278">
        <v>6</v>
      </c>
      <c r="C16" s="285" t="s">
        <v>439</v>
      </c>
      <c r="D16" s="285" t="s">
        <v>426</v>
      </c>
      <c r="E16" s="285"/>
      <c r="F16" s="285"/>
      <c r="G16" s="281">
        <v>1</v>
      </c>
      <c r="H16" s="282">
        <v>165</v>
      </c>
      <c r="I16" s="283">
        <f t="shared" si="0"/>
        <v>18.333333333333332</v>
      </c>
      <c r="J16" s="283">
        <f t="shared" si="1"/>
        <v>165</v>
      </c>
      <c r="K16" s="295"/>
      <c r="L16" s="284" t="str">
        <f t="shared" si="2"/>
        <v/>
      </c>
    </row>
    <row r="17" spans="2:12" x14ac:dyDescent="0.2">
      <c r="B17" s="278">
        <v>7</v>
      </c>
      <c r="C17" s="285"/>
      <c r="D17" s="285"/>
      <c r="E17" s="285"/>
      <c r="F17" s="285"/>
      <c r="G17" s="281"/>
      <c r="H17" s="282"/>
      <c r="I17" s="283" t="str">
        <f t="shared" si="0"/>
        <v/>
      </c>
      <c r="J17" s="283" t="str">
        <f t="shared" si="1"/>
        <v/>
      </c>
      <c r="K17" s="295"/>
      <c r="L17" s="284" t="str">
        <f t="shared" si="2"/>
        <v/>
      </c>
    </row>
    <row r="18" spans="2:12" x14ac:dyDescent="0.2">
      <c r="B18" s="278">
        <v>8</v>
      </c>
      <c r="C18" s="285"/>
      <c r="D18" s="285"/>
      <c r="E18" s="285"/>
      <c r="F18" s="285"/>
      <c r="G18" s="281"/>
      <c r="H18" s="282"/>
      <c r="I18" s="283" t="str">
        <f t="shared" si="0"/>
        <v/>
      </c>
      <c r="J18" s="283" t="str">
        <f t="shared" si="1"/>
        <v/>
      </c>
      <c r="K18" s="295"/>
      <c r="L18" s="284" t="str">
        <f t="shared" si="2"/>
        <v/>
      </c>
    </row>
    <row r="19" spans="2:12" x14ac:dyDescent="0.2">
      <c r="B19" s="278">
        <v>9</v>
      </c>
      <c r="C19" s="285"/>
      <c r="D19" s="285"/>
      <c r="E19" s="285"/>
      <c r="F19" s="285"/>
      <c r="G19" s="281"/>
      <c r="H19" s="282"/>
      <c r="I19" s="283" t="str">
        <f t="shared" si="0"/>
        <v/>
      </c>
      <c r="J19" s="283" t="str">
        <f t="shared" si="1"/>
        <v/>
      </c>
      <c r="K19" s="295"/>
      <c r="L19" s="284" t="str">
        <f t="shared" si="2"/>
        <v/>
      </c>
    </row>
    <row r="20" spans="2:12" x14ac:dyDescent="0.2">
      <c r="B20" s="278">
        <v>10</v>
      </c>
      <c r="C20" s="285"/>
      <c r="D20" s="285"/>
      <c r="E20" s="285"/>
      <c r="F20" s="285"/>
      <c r="G20" s="281"/>
      <c r="H20" s="282"/>
      <c r="I20" s="283" t="str">
        <f t="shared" si="0"/>
        <v/>
      </c>
      <c r="J20" s="283" t="str">
        <f t="shared" si="1"/>
        <v/>
      </c>
      <c r="K20" s="295"/>
      <c r="L20" s="284" t="str">
        <f t="shared" si="2"/>
        <v/>
      </c>
    </row>
    <row r="21" spans="2:12" x14ac:dyDescent="0.2">
      <c r="B21" s="278">
        <v>11</v>
      </c>
      <c r="C21" s="285"/>
      <c r="D21" s="285"/>
      <c r="E21" s="285"/>
      <c r="F21" s="285"/>
      <c r="G21" s="281"/>
      <c r="H21" s="282"/>
      <c r="I21" s="283" t="str">
        <f t="shared" si="0"/>
        <v/>
      </c>
      <c r="J21" s="283" t="str">
        <f t="shared" si="1"/>
        <v/>
      </c>
      <c r="K21" s="295"/>
      <c r="L21" s="284" t="str">
        <f t="shared" si="2"/>
        <v/>
      </c>
    </row>
    <row r="22" spans="2:12" x14ac:dyDescent="0.2">
      <c r="B22" s="278">
        <v>12</v>
      </c>
      <c r="C22" s="285"/>
      <c r="D22" s="285"/>
      <c r="E22" s="285"/>
      <c r="F22" s="285"/>
      <c r="G22" s="281"/>
      <c r="H22" s="282"/>
      <c r="I22" s="283" t="str">
        <f t="shared" si="0"/>
        <v/>
      </c>
      <c r="J22" s="283" t="str">
        <f t="shared" si="1"/>
        <v/>
      </c>
      <c r="K22" s="295"/>
      <c r="L22" s="284" t="str">
        <f t="shared" si="2"/>
        <v/>
      </c>
    </row>
    <row r="23" spans="2:12" x14ac:dyDescent="0.2">
      <c r="B23" s="278">
        <v>13</v>
      </c>
      <c r="C23" s="285"/>
      <c r="D23" s="285"/>
      <c r="E23" s="285"/>
      <c r="F23" s="285"/>
      <c r="G23" s="281"/>
      <c r="H23" s="282"/>
      <c r="I23" s="283" t="str">
        <f t="shared" si="0"/>
        <v/>
      </c>
      <c r="J23" s="283" t="str">
        <f t="shared" si="1"/>
        <v/>
      </c>
      <c r="K23" s="295"/>
      <c r="L23" s="284" t="str">
        <f t="shared" si="2"/>
        <v/>
      </c>
    </row>
    <row r="24" spans="2:12" x14ac:dyDescent="0.2">
      <c r="B24" s="278">
        <v>14</v>
      </c>
      <c r="C24" s="285"/>
      <c r="D24" s="285"/>
      <c r="E24" s="285"/>
      <c r="F24" s="285"/>
      <c r="G24" s="281"/>
      <c r="H24" s="282"/>
      <c r="I24" s="283" t="str">
        <f t="shared" si="0"/>
        <v/>
      </c>
      <c r="J24" s="283" t="str">
        <f t="shared" si="1"/>
        <v/>
      </c>
      <c r="K24" s="295"/>
      <c r="L24" s="284" t="str">
        <f t="shared" si="2"/>
        <v/>
      </c>
    </row>
    <row r="25" spans="2:12" x14ac:dyDescent="0.2">
      <c r="B25" s="278">
        <v>15</v>
      </c>
      <c r="C25" s="285"/>
      <c r="D25" s="285"/>
      <c r="E25" s="285"/>
      <c r="F25" s="285"/>
      <c r="G25" s="281"/>
      <c r="H25" s="282"/>
      <c r="I25" s="283" t="str">
        <f t="shared" si="0"/>
        <v/>
      </c>
      <c r="J25" s="283" t="str">
        <f t="shared" si="1"/>
        <v/>
      </c>
      <c r="K25" s="295"/>
      <c r="L25" s="284" t="str">
        <f t="shared" si="2"/>
        <v/>
      </c>
    </row>
    <row r="26" spans="2:12" x14ac:dyDescent="0.2">
      <c r="B26" s="278">
        <v>16</v>
      </c>
      <c r="C26" s="285"/>
      <c r="D26" s="285"/>
      <c r="E26" s="285"/>
      <c r="F26" s="285"/>
      <c r="G26" s="281"/>
      <c r="H26" s="282"/>
      <c r="I26" s="283" t="str">
        <f t="shared" si="0"/>
        <v/>
      </c>
      <c r="J26" s="283" t="str">
        <f t="shared" si="1"/>
        <v/>
      </c>
      <c r="K26" s="295"/>
      <c r="L26" s="284" t="str">
        <f t="shared" si="2"/>
        <v/>
      </c>
    </row>
    <row r="27" spans="2:12" x14ac:dyDescent="0.2">
      <c r="B27" s="278">
        <v>17</v>
      </c>
      <c r="C27" s="285"/>
      <c r="D27" s="285"/>
      <c r="E27" s="285"/>
      <c r="F27" s="285"/>
      <c r="G27" s="281"/>
      <c r="H27" s="282"/>
      <c r="I27" s="283" t="str">
        <f t="shared" si="0"/>
        <v/>
      </c>
      <c r="J27" s="283" t="str">
        <f t="shared" si="1"/>
        <v/>
      </c>
      <c r="K27" s="295"/>
      <c r="L27" s="284" t="str">
        <f t="shared" si="2"/>
        <v/>
      </c>
    </row>
    <row r="28" spans="2:12" x14ac:dyDescent="0.2">
      <c r="B28" s="278">
        <v>18</v>
      </c>
      <c r="C28" s="285"/>
      <c r="D28" s="285"/>
      <c r="E28" s="285"/>
      <c r="F28" s="285"/>
      <c r="G28" s="281"/>
      <c r="H28" s="282"/>
      <c r="I28" s="283" t="str">
        <f t="shared" si="0"/>
        <v/>
      </c>
      <c r="J28" s="283" t="str">
        <f t="shared" si="1"/>
        <v/>
      </c>
      <c r="K28" s="295"/>
      <c r="L28" s="284" t="str">
        <f t="shared" si="2"/>
        <v/>
      </c>
    </row>
    <row r="29" spans="2:12" x14ac:dyDescent="0.2">
      <c r="B29" s="278">
        <v>19</v>
      </c>
      <c r="C29" s="285"/>
      <c r="D29" s="285"/>
      <c r="E29" s="285"/>
      <c r="F29" s="285"/>
      <c r="G29" s="281"/>
      <c r="H29" s="282"/>
      <c r="I29" s="283" t="str">
        <f t="shared" si="0"/>
        <v/>
      </c>
      <c r="J29" s="283" t="str">
        <f t="shared" si="1"/>
        <v/>
      </c>
      <c r="K29" s="295"/>
      <c r="L29" s="284" t="str">
        <f t="shared" si="2"/>
        <v/>
      </c>
    </row>
    <row r="30" spans="2:12" x14ac:dyDescent="0.2">
      <c r="B30" s="509">
        <v>20</v>
      </c>
      <c r="C30" s="510"/>
      <c r="D30" s="510"/>
      <c r="E30" s="510"/>
      <c r="F30" s="510"/>
      <c r="G30" s="511"/>
      <c r="H30" s="512"/>
      <c r="I30" s="513"/>
      <c r="J30" s="513"/>
      <c r="K30" s="514"/>
      <c r="L30" s="515"/>
    </row>
    <row r="31" spans="2:12" x14ac:dyDescent="0.2">
      <c r="B31" s="509"/>
      <c r="C31" s="510"/>
      <c r="D31" s="510"/>
      <c r="E31" s="510"/>
      <c r="F31" s="510"/>
      <c r="G31" s="511"/>
      <c r="H31" s="512"/>
      <c r="I31" s="513"/>
      <c r="J31" s="513"/>
      <c r="K31" s="514"/>
      <c r="L31" s="516" t="s">
        <v>440</v>
      </c>
    </row>
    <row r="32" spans="2:12" ht="13.5" thickBot="1" x14ac:dyDescent="0.25">
      <c r="B32" s="185" t="s">
        <v>27</v>
      </c>
      <c r="C32" s="286"/>
      <c r="D32" s="286"/>
      <c r="E32" s="286"/>
      <c r="F32" s="286"/>
      <c r="G32" s="287">
        <f>IFERROR(SUM(G11:G30),"")</f>
        <v>8</v>
      </c>
      <c r="H32" s="288"/>
      <c r="I32" s="289"/>
      <c r="J32" s="289">
        <f>IFERROR(SUM(J11:J30),"")</f>
        <v>930</v>
      </c>
      <c r="K32" s="296">
        <f>IFERROR(SUM(K11:K30),"")</f>
        <v>180</v>
      </c>
      <c r="L32" s="291">
        <f t="shared" si="2"/>
        <v>750</v>
      </c>
    </row>
  </sheetData>
  <mergeCells count="3">
    <mergeCell ref="C7:L7"/>
    <mergeCell ref="C6:L6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5"/>
  <sheetViews>
    <sheetView showGridLines="0" topLeftCell="A211" zoomScaleNormal="100" workbookViewId="0">
      <selection activeCell="C239" sqref="C239:L239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500" t="s">
        <v>341</v>
      </c>
      <c r="C2" s="501"/>
      <c r="D2" s="501"/>
      <c r="E2" s="501"/>
      <c r="F2" s="501"/>
      <c r="G2" s="501"/>
      <c r="H2" s="501"/>
      <c r="I2" s="501"/>
      <c r="J2" s="501"/>
      <c r="K2" s="501"/>
      <c r="L2" s="502"/>
    </row>
    <row r="3" spans="2:12" ht="20.25" x14ac:dyDescent="0.2">
      <c r="B3" s="20"/>
      <c r="C3" s="21"/>
      <c r="D3" s="211"/>
      <c r="E3" s="211"/>
      <c r="F3" s="211"/>
      <c r="G3" s="211"/>
      <c r="H3" s="211"/>
      <c r="I3" s="211"/>
      <c r="J3" s="211"/>
      <c r="K3" s="212" t="str">
        <f>("DATA ATUAL:"&amp;"    "&amp;UPPER(LEFT(TEXT(L3,"DDDD"),7)))</f>
        <v>DATA ATUAL:    TERÇA-F</v>
      </c>
      <c r="L3" s="257">
        <v>44670</v>
      </c>
    </row>
    <row r="4" spans="2:12" ht="20.25" x14ac:dyDescent="0.2">
      <c r="B4" s="20"/>
      <c r="C4" s="21"/>
      <c r="D4" s="213"/>
      <c r="E4" s="213"/>
      <c r="F4" s="213"/>
      <c r="G4" s="213"/>
      <c r="H4" s="213"/>
      <c r="I4" s="213"/>
      <c r="J4" s="213"/>
      <c r="K4" s="212" t="s">
        <v>342</v>
      </c>
      <c r="L4" s="258">
        <v>1</v>
      </c>
    </row>
    <row r="5" spans="2:12" ht="20.25" x14ac:dyDescent="0.2">
      <c r="B5" s="20"/>
      <c r="C5" s="21"/>
      <c r="D5" s="503" t="s">
        <v>343</v>
      </c>
      <c r="E5" s="503"/>
      <c r="F5" s="503"/>
      <c r="G5" s="503"/>
      <c r="H5" s="503"/>
      <c r="I5" s="503"/>
      <c r="J5" s="213"/>
      <c r="K5" s="212" t="s">
        <v>344</v>
      </c>
      <c r="L5" s="259">
        <f>IFERROR(IF(AND(L10&gt;0,L9&gt;0),L10-L9,0),"")</f>
        <v>31</v>
      </c>
    </row>
    <row r="6" spans="2:12" x14ac:dyDescent="0.2">
      <c r="B6" s="20"/>
      <c r="C6" s="21"/>
      <c r="D6" s="504" t="s">
        <v>345</v>
      </c>
      <c r="E6" s="504"/>
      <c r="F6" s="504"/>
      <c r="G6" s="504"/>
      <c r="H6" s="504"/>
      <c r="I6" s="504"/>
      <c r="J6" s="214"/>
      <c r="K6" s="212" t="s">
        <v>346</v>
      </c>
      <c r="L6" s="259">
        <f>IF(OR(AND(K54&lt;&gt;"",K55&lt;&gt;"",K56&lt;&gt;""),AND(D50&lt;&gt;"",F50&lt;&gt;"")),IF(L9&gt;0,(L3-L9)-1,0),IF(L9&gt;0,L3-L9+1,0))</f>
        <v>1</v>
      </c>
    </row>
    <row r="7" spans="2:12" x14ac:dyDescent="0.2">
      <c r="B7" s="20"/>
      <c r="C7" s="21"/>
      <c r="D7" s="505" t="s">
        <v>347</v>
      </c>
      <c r="E7" s="505"/>
      <c r="F7" s="505"/>
      <c r="G7" s="505"/>
      <c r="H7" s="505"/>
      <c r="I7" s="505"/>
      <c r="J7" s="215"/>
      <c r="K7" s="212" t="s">
        <v>348</v>
      </c>
      <c r="L7" s="259">
        <f>IFERROR(L5-L6,"")</f>
        <v>30</v>
      </c>
    </row>
    <row r="8" spans="2:12" x14ac:dyDescent="0.2">
      <c r="B8" s="412" t="s">
        <v>349</v>
      </c>
      <c r="C8" s="413"/>
      <c r="D8" s="413"/>
      <c r="E8" s="413"/>
      <c r="F8" s="413"/>
      <c r="G8" s="413"/>
      <c r="H8" s="413"/>
      <c r="I8" s="413"/>
      <c r="J8" s="413"/>
      <c r="K8" s="413"/>
      <c r="L8" s="414"/>
    </row>
    <row r="9" spans="2:12" x14ac:dyDescent="0.2">
      <c r="B9" s="495" t="s">
        <v>350</v>
      </c>
      <c r="C9" s="389"/>
      <c r="D9" s="389" t="s">
        <v>410</v>
      </c>
      <c r="E9" s="389"/>
      <c r="F9" s="389"/>
      <c r="G9" s="389"/>
      <c r="H9" s="389"/>
      <c r="I9" s="389"/>
      <c r="J9" s="389"/>
      <c r="K9" s="217" t="s">
        <v>351</v>
      </c>
      <c r="L9" s="218">
        <v>44670</v>
      </c>
    </row>
    <row r="10" spans="2:12" x14ac:dyDescent="0.2">
      <c r="B10" s="219" t="s">
        <v>352</v>
      </c>
      <c r="C10" s="389"/>
      <c r="D10" s="389"/>
      <c r="E10" s="389"/>
      <c r="F10" s="389"/>
      <c r="G10" s="389"/>
      <c r="H10" s="389"/>
      <c r="I10" s="389"/>
      <c r="J10" s="389"/>
      <c r="K10" s="217" t="s">
        <v>353</v>
      </c>
      <c r="L10" s="218">
        <v>44701</v>
      </c>
    </row>
    <row r="11" spans="2:12" x14ac:dyDescent="0.2">
      <c r="B11" s="495" t="s">
        <v>354</v>
      </c>
      <c r="C11" s="389"/>
      <c r="D11" s="389" t="s">
        <v>411</v>
      </c>
      <c r="E11" s="389"/>
      <c r="F11" s="389"/>
      <c r="G11" s="389"/>
      <c r="H11" s="389"/>
      <c r="I11" s="389"/>
      <c r="J11" s="389"/>
      <c r="K11" s="389"/>
      <c r="L11" s="390"/>
    </row>
    <row r="12" spans="2:12" x14ac:dyDescent="0.2">
      <c r="B12" s="495" t="s">
        <v>355</v>
      </c>
      <c r="C12" s="496"/>
      <c r="D12" s="496"/>
      <c r="E12" s="389" t="s">
        <v>407</v>
      </c>
      <c r="F12" s="389"/>
      <c r="G12" s="389"/>
      <c r="H12" s="389"/>
      <c r="I12" s="389"/>
      <c r="J12" s="389"/>
      <c r="K12" s="389"/>
      <c r="L12" s="390"/>
    </row>
    <row r="13" spans="2:12" x14ac:dyDescent="0.2">
      <c r="B13" s="219" t="s">
        <v>356</v>
      </c>
      <c r="C13" s="253"/>
      <c r="D13" s="497"/>
      <c r="E13" s="497"/>
      <c r="F13" s="497"/>
      <c r="G13" s="497"/>
      <c r="H13" s="497"/>
      <c r="I13" s="497"/>
      <c r="J13" s="497"/>
      <c r="K13" s="497"/>
      <c r="L13" s="498"/>
    </row>
    <row r="14" spans="2:12" x14ac:dyDescent="0.2">
      <c r="B14" s="412" t="s">
        <v>357</v>
      </c>
      <c r="C14" s="413"/>
      <c r="D14" s="413"/>
      <c r="E14" s="413"/>
      <c r="F14" s="413"/>
      <c r="G14" s="413"/>
      <c r="H14" s="413"/>
      <c r="I14" s="413"/>
      <c r="J14" s="413"/>
      <c r="K14" s="413"/>
      <c r="L14" s="414"/>
    </row>
    <row r="15" spans="2:12" x14ac:dyDescent="0.2">
      <c r="B15" s="495" t="s">
        <v>358</v>
      </c>
      <c r="C15" s="496"/>
      <c r="D15" s="496"/>
      <c r="E15" s="389"/>
      <c r="F15" s="389"/>
      <c r="G15" s="389"/>
      <c r="H15" s="389"/>
      <c r="I15" s="389"/>
      <c r="J15" s="389"/>
      <c r="K15" s="389"/>
      <c r="L15" s="390"/>
    </row>
    <row r="16" spans="2:12" x14ac:dyDescent="0.2">
      <c r="B16" s="220" t="s">
        <v>321</v>
      </c>
      <c r="C16" s="389"/>
      <c r="D16" s="389"/>
      <c r="E16" s="389"/>
      <c r="F16" s="389"/>
      <c r="G16" s="389"/>
      <c r="H16" s="389"/>
      <c r="I16" s="389"/>
      <c r="J16" s="389"/>
      <c r="K16" s="389"/>
      <c r="L16" s="390"/>
    </row>
    <row r="17" spans="2:12" x14ac:dyDescent="0.2">
      <c r="B17" s="220" t="s">
        <v>356</v>
      </c>
      <c r="C17" s="389"/>
      <c r="D17" s="389"/>
      <c r="E17" s="389"/>
      <c r="F17" s="389"/>
      <c r="G17" s="389"/>
      <c r="H17" s="389"/>
      <c r="I17" s="389"/>
      <c r="J17" s="389"/>
      <c r="K17" s="389"/>
      <c r="L17" s="390"/>
    </row>
    <row r="18" spans="2:12" x14ac:dyDescent="0.2">
      <c r="B18" s="220" t="s">
        <v>359</v>
      </c>
      <c r="C18" s="389"/>
      <c r="D18" s="389"/>
      <c r="E18" s="389"/>
      <c r="F18" s="389"/>
      <c r="G18" s="389"/>
      <c r="H18" s="389"/>
      <c r="I18" s="389"/>
      <c r="J18" s="389"/>
      <c r="K18" s="389"/>
      <c r="L18" s="390"/>
    </row>
    <row r="19" spans="2:12" x14ac:dyDescent="0.2">
      <c r="B19" s="412" t="s">
        <v>360</v>
      </c>
      <c r="C19" s="413"/>
      <c r="D19" s="413"/>
      <c r="E19" s="413"/>
      <c r="F19" s="413"/>
      <c r="G19" s="413"/>
      <c r="H19" s="413"/>
      <c r="I19" s="413"/>
      <c r="J19" s="413"/>
      <c r="K19" s="413"/>
      <c r="L19" s="414"/>
    </row>
    <row r="20" spans="2:12" x14ac:dyDescent="0.2">
      <c r="B20" s="435" t="s">
        <v>361</v>
      </c>
      <c r="C20" s="436"/>
      <c r="D20" s="436"/>
      <c r="E20" s="436"/>
      <c r="F20" s="436"/>
      <c r="G20" s="436"/>
      <c r="H20" s="436"/>
      <c r="I20" s="436"/>
      <c r="J20" s="436"/>
      <c r="K20" s="436"/>
      <c r="L20" s="437"/>
    </row>
    <row r="21" spans="2:12" x14ac:dyDescent="0.2">
      <c r="B21" s="491" t="s">
        <v>362</v>
      </c>
      <c r="C21" s="476"/>
      <c r="D21" s="477"/>
      <c r="E21" s="461" t="s">
        <v>363</v>
      </c>
      <c r="F21" s="462"/>
      <c r="G21" s="462"/>
      <c r="H21" s="462"/>
      <c r="I21" s="462"/>
      <c r="J21" s="462"/>
      <c r="K21" s="463"/>
      <c r="L21" s="492" t="s">
        <v>364</v>
      </c>
    </row>
    <row r="22" spans="2:12" x14ac:dyDescent="0.2">
      <c r="B22" s="491"/>
      <c r="C22" s="476"/>
      <c r="D22" s="477"/>
      <c r="E22" s="464"/>
      <c r="F22" s="465"/>
      <c r="G22" s="465"/>
      <c r="H22" s="465"/>
      <c r="I22" s="465"/>
      <c r="J22" s="465"/>
      <c r="K22" s="466"/>
      <c r="L22" s="493"/>
    </row>
    <row r="23" spans="2:12" x14ac:dyDescent="0.2">
      <c r="B23" s="391" t="s">
        <v>405</v>
      </c>
      <c r="C23" s="392"/>
      <c r="D23" s="393"/>
      <c r="E23" s="494" t="s">
        <v>420</v>
      </c>
      <c r="F23" s="487"/>
      <c r="G23" s="487"/>
      <c r="H23" s="487"/>
      <c r="I23" s="487"/>
      <c r="J23" s="487"/>
      <c r="K23" s="393"/>
      <c r="L23" s="221">
        <v>2</v>
      </c>
    </row>
    <row r="24" spans="2:12" x14ac:dyDescent="0.2">
      <c r="B24" s="402" t="s">
        <v>419</v>
      </c>
      <c r="C24" s="392"/>
      <c r="D24" s="393"/>
      <c r="E24" s="486" t="s">
        <v>421</v>
      </c>
      <c r="F24" s="487"/>
      <c r="G24" s="487"/>
      <c r="H24" s="487"/>
      <c r="I24" s="487"/>
      <c r="J24" s="487"/>
      <c r="K24" s="393"/>
      <c r="L24" s="221">
        <v>1</v>
      </c>
    </row>
    <row r="25" spans="2:12" x14ac:dyDescent="0.2">
      <c r="B25" s="223"/>
      <c r="C25" s="264"/>
      <c r="D25" s="224"/>
      <c r="E25" s="486"/>
      <c r="F25" s="487"/>
      <c r="G25" s="487"/>
      <c r="H25" s="487"/>
      <c r="I25" s="487"/>
      <c r="J25" s="487"/>
      <c r="K25" s="393"/>
      <c r="L25" s="222"/>
    </row>
    <row r="26" spans="2:12" x14ac:dyDescent="0.2">
      <c r="B26" s="223"/>
      <c r="C26" s="264"/>
      <c r="D26" s="224"/>
      <c r="E26" s="486"/>
      <c r="F26" s="487"/>
      <c r="G26" s="487"/>
      <c r="H26" s="487"/>
      <c r="I26" s="487"/>
      <c r="J26" s="487"/>
      <c r="K26" s="393"/>
      <c r="L26" s="222"/>
    </row>
    <row r="27" spans="2:12" x14ac:dyDescent="0.2">
      <c r="B27" s="450" t="s">
        <v>365</v>
      </c>
      <c r="C27" s="488"/>
      <c r="D27" s="488"/>
      <c r="E27" s="488"/>
      <c r="F27" s="488"/>
      <c r="G27" s="488"/>
      <c r="H27" s="488"/>
      <c r="I27" s="488"/>
      <c r="J27" s="488"/>
      <c r="K27" s="452"/>
      <c r="L27" s="225">
        <f>SUM(L23:L26)</f>
        <v>3</v>
      </c>
    </row>
    <row r="28" spans="2:12" x14ac:dyDescent="0.2">
      <c r="B28" s="435" t="s">
        <v>366</v>
      </c>
      <c r="C28" s="436"/>
      <c r="D28" s="436"/>
      <c r="E28" s="436"/>
      <c r="F28" s="436"/>
      <c r="G28" s="436"/>
      <c r="H28" s="436"/>
      <c r="I28" s="436"/>
      <c r="J28" s="436"/>
      <c r="K28" s="436"/>
      <c r="L28" s="437"/>
    </row>
    <row r="29" spans="2:12" x14ac:dyDescent="0.2">
      <c r="B29" s="455" t="s">
        <v>367</v>
      </c>
      <c r="C29" s="461" t="s">
        <v>362</v>
      </c>
      <c r="D29" s="463"/>
      <c r="E29" s="461" t="s">
        <v>363</v>
      </c>
      <c r="F29" s="462"/>
      <c r="G29" s="462"/>
      <c r="H29" s="462"/>
      <c r="I29" s="462"/>
      <c r="J29" s="462"/>
      <c r="K29" s="463"/>
      <c r="L29" s="489" t="s">
        <v>364</v>
      </c>
    </row>
    <row r="30" spans="2:12" x14ac:dyDescent="0.2">
      <c r="B30" s="456"/>
      <c r="C30" s="464"/>
      <c r="D30" s="466"/>
      <c r="E30" s="464"/>
      <c r="F30" s="465"/>
      <c r="G30" s="465"/>
      <c r="H30" s="465"/>
      <c r="I30" s="465"/>
      <c r="J30" s="465"/>
      <c r="K30" s="466"/>
      <c r="L30" s="490"/>
    </row>
    <row r="31" spans="2:12" x14ac:dyDescent="0.2">
      <c r="B31" s="226"/>
      <c r="C31" s="473"/>
      <c r="D31" s="474"/>
      <c r="E31" s="484"/>
      <c r="F31" s="485"/>
      <c r="G31" s="485"/>
      <c r="H31" s="485"/>
      <c r="I31" s="485"/>
      <c r="J31" s="485"/>
      <c r="K31" s="448"/>
      <c r="L31" s="227"/>
    </row>
    <row r="32" spans="2:12" x14ac:dyDescent="0.2">
      <c r="B32" s="226"/>
      <c r="C32" s="473"/>
      <c r="D32" s="474"/>
      <c r="E32" s="484"/>
      <c r="F32" s="485"/>
      <c r="G32" s="485"/>
      <c r="H32" s="485"/>
      <c r="I32" s="485"/>
      <c r="J32" s="485"/>
      <c r="K32" s="448"/>
      <c r="L32" s="227"/>
    </row>
    <row r="33" spans="2:12" x14ac:dyDescent="0.2">
      <c r="B33" s="226"/>
      <c r="C33" s="473"/>
      <c r="D33" s="474"/>
      <c r="E33" s="475"/>
      <c r="F33" s="476"/>
      <c r="G33" s="476"/>
      <c r="H33" s="476"/>
      <c r="I33" s="476"/>
      <c r="J33" s="476"/>
      <c r="K33" s="477"/>
      <c r="L33" s="227"/>
    </row>
    <row r="34" spans="2:12" x14ac:dyDescent="0.2">
      <c r="B34" s="226"/>
      <c r="C34" s="473"/>
      <c r="D34" s="474"/>
      <c r="E34" s="475"/>
      <c r="F34" s="476"/>
      <c r="G34" s="476"/>
      <c r="H34" s="476"/>
      <c r="I34" s="476"/>
      <c r="J34" s="476"/>
      <c r="K34" s="477"/>
      <c r="L34" s="227"/>
    </row>
    <row r="35" spans="2:12" x14ac:dyDescent="0.2">
      <c r="B35" s="226"/>
      <c r="C35" s="473"/>
      <c r="D35" s="474"/>
      <c r="E35" s="475"/>
      <c r="F35" s="476"/>
      <c r="G35" s="476"/>
      <c r="H35" s="476"/>
      <c r="I35" s="476"/>
      <c r="J35" s="476"/>
      <c r="K35" s="477"/>
      <c r="L35" s="227"/>
    </row>
    <row r="36" spans="2:12" x14ac:dyDescent="0.2">
      <c r="B36" s="478" t="s">
        <v>365</v>
      </c>
      <c r="C36" s="479"/>
      <c r="D36" s="479"/>
      <c r="E36" s="479"/>
      <c r="F36" s="479"/>
      <c r="G36" s="479"/>
      <c r="H36" s="479"/>
      <c r="I36" s="479"/>
      <c r="J36" s="479"/>
      <c r="K36" s="480"/>
      <c r="L36" s="228">
        <f>SUM(L31:L35)</f>
        <v>0</v>
      </c>
    </row>
    <row r="37" spans="2:12" x14ac:dyDescent="0.2">
      <c r="B37" s="481" t="s">
        <v>412</v>
      </c>
      <c r="C37" s="482"/>
      <c r="D37" s="482"/>
      <c r="E37" s="482"/>
      <c r="F37" s="482"/>
      <c r="G37" s="482"/>
      <c r="H37" s="482"/>
      <c r="I37" s="482"/>
      <c r="J37" s="482"/>
      <c r="K37" s="483"/>
      <c r="L37" s="229">
        <f>L36+L27</f>
        <v>3</v>
      </c>
    </row>
    <row r="38" spans="2:12" x14ac:dyDescent="0.2">
      <c r="B38" s="412" t="s">
        <v>215</v>
      </c>
      <c r="C38" s="413"/>
      <c r="D38" s="413"/>
      <c r="E38" s="413"/>
      <c r="F38" s="413"/>
      <c r="G38" s="413"/>
      <c r="H38" s="413"/>
      <c r="I38" s="413"/>
      <c r="J38" s="413"/>
      <c r="K38" s="413"/>
      <c r="L38" s="414"/>
    </row>
    <row r="39" spans="2:12" x14ac:dyDescent="0.2">
      <c r="B39" s="435" t="s">
        <v>368</v>
      </c>
      <c r="C39" s="436"/>
      <c r="D39" s="436"/>
      <c r="E39" s="436"/>
      <c r="F39" s="436"/>
      <c r="G39" s="436"/>
      <c r="H39" s="436"/>
      <c r="I39" s="436"/>
      <c r="J39" s="435" t="s">
        <v>369</v>
      </c>
      <c r="K39" s="436"/>
      <c r="L39" s="437"/>
    </row>
    <row r="40" spans="2:12" x14ac:dyDescent="0.2">
      <c r="B40" s="455" t="s">
        <v>367</v>
      </c>
      <c r="C40" s="457" t="s">
        <v>29</v>
      </c>
      <c r="D40" s="458"/>
      <c r="E40" s="461" t="s">
        <v>1</v>
      </c>
      <c r="F40" s="462"/>
      <c r="G40" s="462"/>
      <c r="H40" s="463"/>
      <c r="I40" s="467" t="s">
        <v>364</v>
      </c>
      <c r="J40" s="469" t="s">
        <v>29</v>
      </c>
      <c r="K40" s="471" t="s">
        <v>1</v>
      </c>
      <c r="L40" s="467" t="s">
        <v>370</v>
      </c>
    </row>
    <row r="41" spans="2:12" x14ac:dyDescent="0.2">
      <c r="B41" s="456"/>
      <c r="C41" s="459"/>
      <c r="D41" s="460"/>
      <c r="E41" s="464"/>
      <c r="F41" s="465"/>
      <c r="G41" s="465"/>
      <c r="H41" s="466"/>
      <c r="I41" s="468"/>
      <c r="J41" s="470"/>
      <c r="K41" s="472"/>
      <c r="L41" s="468"/>
    </row>
    <row r="42" spans="2:12" x14ac:dyDescent="0.2">
      <c r="B42" s="230"/>
      <c r="C42" s="447"/>
      <c r="D42" s="448"/>
      <c r="E42" s="447"/>
      <c r="F42" s="449"/>
      <c r="G42" s="449"/>
      <c r="H42" s="448"/>
      <c r="I42" s="232"/>
      <c r="J42" s="233"/>
      <c r="K42" s="234"/>
      <c r="L42" s="222"/>
    </row>
    <row r="43" spans="2:12" x14ac:dyDescent="0.2">
      <c r="B43" s="230"/>
      <c r="C43" s="447"/>
      <c r="D43" s="448"/>
      <c r="E43" s="447"/>
      <c r="F43" s="449"/>
      <c r="G43" s="449"/>
      <c r="H43" s="448"/>
      <c r="I43" s="235"/>
      <c r="J43" s="236"/>
      <c r="K43" s="237"/>
      <c r="L43" s="238"/>
    </row>
    <row r="44" spans="2:12" x14ac:dyDescent="0.2">
      <c r="B44" s="230"/>
      <c r="C44" s="447"/>
      <c r="D44" s="448"/>
      <c r="E44" s="447"/>
      <c r="F44" s="449"/>
      <c r="G44" s="449"/>
      <c r="H44" s="448"/>
      <c r="I44" s="240"/>
      <c r="J44" s="231"/>
      <c r="K44" s="239"/>
      <c r="L44" s="221"/>
    </row>
    <row r="45" spans="2:12" x14ac:dyDescent="0.2">
      <c r="B45" s="450" t="s">
        <v>371</v>
      </c>
      <c r="C45" s="451"/>
      <c r="D45" s="451"/>
      <c r="E45" s="451"/>
      <c r="F45" s="451"/>
      <c r="G45" s="451"/>
      <c r="H45" s="452"/>
      <c r="I45" s="256">
        <f>SUM(I42:I44)</f>
        <v>0</v>
      </c>
      <c r="J45" s="453" t="s">
        <v>371</v>
      </c>
      <c r="K45" s="454"/>
      <c r="L45" s="241">
        <f>SUM(L42:L44)</f>
        <v>0</v>
      </c>
    </row>
    <row r="46" spans="2:12" x14ac:dyDescent="0.2">
      <c r="B46" s="450" t="s">
        <v>27</v>
      </c>
      <c r="C46" s="451"/>
      <c r="D46" s="451"/>
      <c r="E46" s="451"/>
      <c r="F46" s="451"/>
      <c r="G46" s="451"/>
      <c r="H46" s="451"/>
      <c r="I46" s="451"/>
      <c r="J46" s="451"/>
      <c r="K46" s="452"/>
      <c r="L46" s="241">
        <f>L45+I45</f>
        <v>0</v>
      </c>
    </row>
    <row r="47" spans="2:12" x14ac:dyDescent="0.2">
      <c r="B47" s="412" t="s">
        <v>393</v>
      </c>
      <c r="C47" s="413"/>
      <c r="D47" s="413"/>
      <c r="E47" s="413"/>
      <c r="F47" s="413"/>
      <c r="G47" s="413"/>
      <c r="H47" s="413"/>
      <c r="I47" s="413"/>
      <c r="J47" s="413"/>
      <c r="K47" s="413"/>
      <c r="L47" s="414"/>
    </row>
    <row r="48" spans="2:12" x14ac:dyDescent="0.2">
      <c r="B48" s="435" t="s">
        <v>373</v>
      </c>
      <c r="C48" s="436"/>
      <c r="D48" s="437"/>
      <c r="E48" s="436" t="s">
        <v>399</v>
      </c>
      <c r="F48" s="436"/>
      <c r="G48" s="438" t="s">
        <v>394</v>
      </c>
      <c r="H48" s="439"/>
      <c r="I48" s="439"/>
      <c r="J48" s="439"/>
      <c r="K48" s="439"/>
      <c r="L48" s="440"/>
    </row>
    <row r="49" spans="2:12" x14ac:dyDescent="0.2">
      <c r="B49" s="441" t="s">
        <v>398</v>
      </c>
      <c r="C49" s="442"/>
      <c r="D49" s="269" t="s">
        <v>395</v>
      </c>
      <c r="E49" s="260" t="s">
        <v>396</v>
      </c>
      <c r="F49" s="268" t="s">
        <v>397</v>
      </c>
      <c r="G49" s="262"/>
      <c r="H49" s="260"/>
      <c r="I49" s="260"/>
      <c r="J49" s="260"/>
      <c r="K49" s="260"/>
      <c r="L49" s="261"/>
    </row>
    <row r="50" spans="2:12" x14ac:dyDescent="0.2">
      <c r="B50" s="342"/>
      <c r="C50" s="342"/>
      <c r="D50" s="443"/>
      <c r="E50" s="274"/>
      <c r="F50" s="445"/>
      <c r="G50" s="438"/>
      <c r="H50" s="439"/>
      <c r="I50" s="439"/>
      <c r="J50" s="439"/>
      <c r="K50" s="439"/>
      <c r="L50" s="440"/>
    </row>
    <row r="51" spans="2:12" x14ac:dyDescent="0.2">
      <c r="B51" s="342"/>
      <c r="C51" s="342"/>
      <c r="D51" s="444"/>
      <c r="E51" s="274"/>
      <c r="F51" s="446"/>
      <c r="G51" s="438"/>
      <c r="H51" s="439"/>
      <c r="I51" s="439"/>
      <c r="J51" s="439"/>
      <c r="K51" s="439"/>
      <c r="L51" s="440"/>
    </row>
    <row r="52" spans="2:12" x14ac:dyDescent="0.2">
      <c r="B52" s="415" t="s">
        <v>372</v>
      </c>
      <c r="C52" s="416"/>
      <c r="D52" s="416"/>
      <c r="E52" s="416"/>
      <c r="F52" s="416"/>
      <c r="G52" s="416"/>
      <c r="H52" s="416"/>
      <c r="I52" s="416"/>
      <c r="J52" s="416"/>
      <c r="K52" s="416"/>
      <c r="L52" s="417"/>
    </row>
    <row r="53" spans="2:12" ht="25.5" x14ac:dyDescent="0.2">
      <c r="B53" s="267" t="s">
        <v>373</v>
      </c>
      <c r="C53" s="418" t="s">
        <v>374</v>
      </c>
      <c r="D53" s="419"/>
      <c r="E53" s="420"/>
      <c r="F53" s="418" t="s">
        <v>375</v>
      </c>
      <c r="G53" s="419"/>
      <c r="H53" s="420"/>
      <c r="I53" s="418" t="s">
        <v>376</v>
      </c>
      <c r="J53" s="420"/>
      <c r="K53" s="242" t="s">
        <v>377</v>
      </c>
      <c r="L53" s="243" t="s">
        <v>378</v>
      </c>
    </row>
    <row r="54" spans="2:12" x14ac:dyDescent="0.2">
      <c r="B54" s="244" t="s">
        <v>379</v>
      </c>
      <c r="C54" s="421" t="s">
        <v>413</v>
      </c>
      <c r="D54" s="422"/>
      <c r="E54" s="423"/>
      <c r="F54" s="394"/>
      <c r="G54" s="395"/>
      <c r="H54" s="245"/>
      <c r="I54" s="394"/>
      <c r="J54" s="395"/>
      <c r="K54" s="270"/>
      <c r="L54" s="246"/>
    </row>
    <row r="55" spans="2:12" x14ac:dyDescent="0.2">
      <c r="B55" s="244" t="s">
        <v>380</v>
      </c>
      <c r="C55" s="421" t="s">
        <v>413</v>
      </c>
      <c r="D55" s="422"/>
      <c r="E55" s="423"/>
      <c r="F55" s="394"/>
      <c r="G55" s="395"/>
      <c r="H55" s="245"/>
      <c r="I55" s="394"/>
      <c r="J55" s="395"/>
      <c r="K55" s="270"/>
      <c r="L55" s="246"/>
    </row>
    <row r="56" spans="2:12" x14ac:dyDescent="0.2">
      <c r="B56" s="244" t="s">
        <v>381</v>
      </c>
      <c r="C56" s="421" t="s">
        <v>413</v>
      </c>
      <c r="D56" s="422"/>
      <c r="E56" s="423"/>
      <c r="F56" s="394"/>
      <c r="G56" s="395"/>
      <c r="H56" s="245"/>
      <c r="I56" s="394"/>
      <c r="J56" s="395"/>
      <c r="K56" s="270"/>
      <c r="L56" s="246"/>
    </row>
    <row r="57" spans="2:12" x14ac:dyDescent="0.2">
      <c r="B57" s="424" t="s">
        <v>382</v>
      </c>
      <c r="C57" s="425"/>
      <c r="D57" s="425"/>
      <c r="E57" s="425"/>
      <c r="F57" s="425"/>
      <c r="G57" s="425"/>
      <c r="H57" s="425"/>
      <c r="I57" s="425"/>
      <c r="J57" s="426"/>
      <c r="K57" s="433" t="s">
        <v>383</v>
      </c>
      <c r="L57" s="434"/>
    </row>
    <row r="58" spans="2:12" x14ac:dyDescent="0.2">
      <c r="B58" s="427"/>
      <c r="C58" s="428"/>
      <c r="D58" s="428"/>
      <c r="E58" s="428"/>
      <c r="F58" s="428"/>
      <c r="G58" s="428"/>
      <c r="H58" s="428"/>
      <c r="I58" s="428"/>
      <c r="J58" s="429"/>
      <c r="K58" s="247" t="s">
        <v>384</v>
      </c>
      <c r="L58" s="246"/>
    </row>
    <row r="59" spans="2:12" x14ac:dyDescent="0.2">
      <c r="B59" s="427"/>
      <c r="C59" s="428"/>
      <c r="D59" s="428"/>
      <c r="E59" s="428"/>
      <c r="F59" s="428"/>
      <c r="G59" s="428"/>
      <c r="H59" s="428"/>
      <c r="I59" s="428"/>
      <c r="J59" s="429"/>
      <c r="K59" s="247" t="s">
        <v>385</v>
      </c>
      <c r="L59" s="246"/>
    </row>
    <row r="60" spans="2:12" ht="13.5" thickBot="1" x14ac:dyDescent="0.25">
      <c r="B60" s="430"/>
      <c r="C60" s="431"/>
      <c r="D60" s="431"/>
      <c r="E60" s="431"/>
      <c r="F60" s="431"/>
      <c r="G60" s="431"/>
      <c r="H60" s="431"/>
      <c r="I60" s="431"/>
      <c r="J60" s="432"/>
      <c r="K60" s="248" t="s">
        <v>386</v>
      </c>
      <c r="L60" s="249"/>
    </row>
    <row r="61" spans="2:12" x14ac:dyDescent="0.2">
      <c r="B61" s="250"/>
      <c r="C61" s="250"/>
      <c r="D61" s="250"/>
      <c r="E61" s="250"/>
      <c r="F61" s="250"/>
      <c r="G61" s="250"/>
      <c r="H61" s="250"/>
      <c r="I61" s="250"/>
      <c r="J61" s="250"/>
      <c r="K61" s="251"/>
      <c r="L61" s="252"/>
    </row>
    <row r="63" spans="2:12" x14ac:dyDescent="0.2">
      <c r="B63" s="412" t="s">
        <v>387</v>
      </c>
      <c r="C63" s="413"/>
      <c r="D63" s="413"/>
      <c r="E63" s="413"/>
      <c r="F63" s="413"/>
      <c r="G63" s="413"/>
      <c r="H63" s="413"/>
      <c r="I63" s="413"/>
      <c r="J63" s="413"/>
      <c r="K63" s="413"/>
      <c r="L63" s="414"/>
    </row>
    <row r="64" spans="2:12" x14ac:dyDescent="0.2">
      <c r="B64" s="318">
        <v>1</v>
      </c>
      <c r="C64" s="396" t="s">
        <v>408</v>
      </c>
      <c r="D64" s="392"/>
      <c r="E64" s="392"/>
      <c r="F64" s="392"/>
      <c r="G64" s="392"/>
      <c r="H64" s="392"/>
      <c r="I64" s="392"/>
      <c r="J64" s="392"/>
      <c r="K64" s="392"/>
      <c r="L64" s="397"/>
    </row>
    <row r="65" spans="2:12" x14ac:dyDescent="0.2">
      <c r="B65" s="318">
        <v>2</v>
      </c>
      <c r="C65" s="396" t="s">
        <v>423</v>
      </c>
      <c r="D65" s="392"/>
      <c r="E65" s="392"/>
      <c r="F65" s="392"/>
      <c r="G65" s="392"/>
      <c r="H65" s="392"/>
      <c r="I65" s="392"/>
      <c r="J65" s="392"/>
      <c r="K65" s="392"/>
      <c r="L65" s="397"/>
    </row>
    <row r="66" spans="2:12" x14ac:dyDescent="0.2">
      <c r="B66" s="412" t="s">
        <v>391</v>
      </c>
      <c r="C66" s="413"/>
      <c r="D66" s="413"/>
      <c r="E66" s="413"/>
      <c r="F66" s="413"/>
      <c r="G66" s="413"/>
      <c r="H66" s="413"/>
      <c r="I66" s="413"/>
      <c r="J66" s="413"/>
      <c r="K66" s="413"/>
      <c r="L66" s="414"/>
    </row>
    <row r="67" spans="2:12" x14ac:dyDescent="0.2">
      <c r="B67" s="275">
        <v>1</v>
      </c>
      <c r="C67" s="398" t="s">
        <v>433</v>
      </c>
      <c r="D67" s="392"/>
      <c r="E67" s="392"/>
      <c r="F67" s="392"/>
      <c r="G67" s="392"/>
      <c r="H67" s="392"/>
      <c r="I67" s="392"/>
      <c r="J67" s="392"/>
      <c r="K67" s="392"/>
      <c r="L67" s="397"/>
    </row>
    <row r="68" spans="2:12" x14ac:dyDescent="0.2">
      <c r="B68" s="275"/>
      <c r="C68" s="398"/>
      <c r="D68" s="392"/>
      <c r="E68" s="392"/>
      <c r="F68" s="392"/>
      <c r="G68" s="392"/>
      <c r="H68" s="392"/>
      <c r="I68" s="392"/>
      <c r="J68" s="392"/>
      <c r="K68" s="392"/>
      <c r="L68" s="397"/>
    </row>
    <row r="69" spans="2:12" x14ac:dyDescent="0.2">
      <c r="B69" s="275"/>
      <c r="C69" s="398"/>
      <c r="D69" s="392"/>
      <c r="E69" s="392"/>
      <c r="F69" s="392"/>
      <c r="G69" s="392"/>
      <c r="H69" s="392"/>
      <c r="I69" s="392"/>
      <c r="J69" s="392"/>
      <c r="K69" s="392"/>
      <c r="L69" s="397"/>
    </row>
    <row r="70" spans="2:12" x14ac:dyDescent="0.2">
      <c r="B70" s="412" t="s">
        <v>392</v>
      </c>
      <c r="C70" s="413"/>
      <c r="D70" s="413"/>
      <c r="E70" s="413"/>
      <c r="F70" s="413"/>
      <c r="G70" s="413"/>
      <c r="H70" s="413"/>
      <c r="I70" s="413"/>
      <c r="J70" s="413"/>
      <c r="K70" s="413"/>
      <c r="L70" s="414"/>
    </row>
    <row r="71" spans="2:12" x14ac:dyDescent="0.2">
      <c r="B71" s="275"/>
      <c r="C71" s="398"/>
      <c r="D71" s="392"/>
      <c r="E71" s="392"/>
      <c r="F71" s="392"/>
      <c r="G71" s="392"/>
      <c r="H71" s="392"/>
      <c r="I71" s="392"/>
      <c r="J71" s="392"/>
      <c r="K71" s="392"/>
      <c r="L71" s="397"/>
    </row>
    <row r="72" spans="2:12" x14ac:dyDescent="0.2">
      <c r="B72" s="275"/>
      <c r="C72" s="398"/>
      <c r="D72" s="392"/>
      <c r="E72" s="392"/>
      <c r="F72" s="392"/>
      <c r="G72" s="392"/>
      <c r="H72" s="392"/>
      <c r="I72" s="392"/>
      <c r="J72" s="392"/>
      <c r="K72" s="392"/>
      <c r="L72" s="397"/>
    </row>
    <row r="73" spans="2:12" x14ac:dyDescent="0.2">
      <c r="B73" s="275"/>
      <c r="C73" s="398"/>
      <c r="D73" s="392"/>
      <c r="E73" s="392"/>
      <c r="F73" s="392"/>
      <c r="G73" s="392"/>
      <c r="H73" s="392"/>
      <c r="I73" s="392"/>
      <c r="J73" s="392"/>
      <c r="K73" s="392"/>
      <c r="L73" s="397"/>
    </row>
    <row r="74" spans="2:12" x14ac:dyDescent="0.2">
      <c r="B74" s="399" t="s">
        <v>388</v>
      </c>
      <c r="C74" s="400"/>
      <c r="D74" s="400"/>
      <c r="E74" s="400"/>
      <c r="F74" s="400"/>
      <c r="G74" s="400"/>
      <c r="H74" s="400"/>
      <c r="I74" s="400"/>
      <c r="J74" s="400"/>
      <c r="K74" s="400"/>
      <c r="L74" s="401"/>
    </row>
    <row r="75" spans="2:12" x14ac:dyDescent="0.2">
      <c r="B75" s="402"/>
      <c r="C75" s="392"/>
      <c r="D75" s="392"/>
      <c r="E75" s="392"/>
      <c r="F75" s="392"/>
      <c r="G75" s="392"/>
      <c r="H75" s="392"/>
      <c r="I75" s="392"/>
      <c r="J75" s="392"/>
      <c r="K75" s="392"/>
      <c r="L75" s="397"/>
    </row>
    <row r="76" spans="2:12" x14ac:dyDescent="0.2">
      <c r="B76" s="402"/>
      <c r="C76" s="392"/>
      <c r="D76" s="392"/>
      <c r="E76" s="392"/>
      <c r="F76" s="392"/>
      <c r="G76" s="392"/>
      <c r="H76" s="392"/>
      <c r="I76" s="392"/>
      <c r="J76" s="392"/>
      <c r="K76" s="392"/>
      <c r="L76" s="397"/>
    </row>
    <row r="77" spans="2:12" x14ac:dyDescent="0.2">
      <c r="B77" s="402"/>
      <c r="C77" s="392"/>
      <c r="D77" s="392"/>
      <c r="E77" s="392"/>
      <c r="F77" s="392"/>
      <c r="G77" s="392"/>
      <c r="H77" s="392"/>
      <c r="I77" s="392"/>
      <c r="J77" s="392"/>
      <c r="K77" s="392"/>
      <c r="L77" s="397"/>
    </row>
    <row r="78" spans="2:12" x14ac:dyDescent="0.2">
      <c r="B78" s="402"/>
      <c r="C78" s="392"/>
      <c r="D78" s="392"/>
      <c r="E78" s="392"/>
      <c r="F78" s="392"/>
      <c r="G78" s="392"/>
      <c r="H78" s="392"/>
      <c r="I78" s="392"/>
      <c r="J78" s="392"/>
      <c r="K78" s="392"/>
      <c r="L78" s="397"/>
    </row>
    <row r="79" spans="2:12" x14ac:dyDescent="0.2">
      <c r="B79" s="403"/>
      <c r="C79" s="404"/>
      <c r="D79" s="404"/>
      <c r="E79" s="404"/>
      <c r="F79" s="404"/>
      <c r="G79" s="254"/>
      <c r="H79" s="404"/>
      <c r="I79" s="404"/>
      <c r="J79" s="404"/>
      <c r="K79" s="404"/>
      <c r="L79" s="409"/>
    </row>
    <row r="80" spans="2:12" x14ac:dyDescent="0.2">
      <c r="B80" s="405"/>
      <c r="C80" s="406"/>
      <c r="D80" s="406"/>
      <c r="E80" s="406"/>
      <c r="F80" s="406"/>
      <c r="G80" s="255"/>
      <c r="H80" s="406"/>
      <c r="I80" s="406"/>
      <c r="J80" s="406"/>
      <c r="K80" s="406"/>
      <c r="L80" s="410"/>
    </row>
    <row r="81" spans="2:12" x14ac:dyDescent="0.2">
      <c r="B81" s="405"/>
      <c r="C81" s="406"/>
      <c r="D81" s="406"/>
      <c r="E81" s="406"/>
      <c r="F81" s="406"/>
      <c r="G81" s="255"/>
      <c r="H81" s="406"/>
      <c r="I81" s="406"/>
      <c r="J81" s="406"/>
      <c r="K81" s="406"/>
      <c r="L81" s="410"/>
    </row>
    <row r="82" spans="2:12" x14ac:dyDescent="0.2">
      <c r="B82" s="407"/>
      <c r="C82" s="408"/>
      <c r="D82" s="408"/>
      <c r="E82" s="408"/>
      <c r="F82" s="408"/>
      <c r="G82" s="265"/>
      <c r="H82" s="408"/>
      <c r="I82" s="408"/>
      <c r="J82" s="408"/>
      <c r="K82" s="408"/>
      <c r="L82" s="411"/>
    </row>
    <row r="83" spans="2:12" ht="13.5" thickBot="1" x14ac:dyDescent="0.25">
      <c r="B83" s="386" t="s">
        <v>389</v>
      </c>
      <c r="C83" s="387"/>
      <c r="D83" s="387"/>
      <c r="E83" s="387"/>
      <c r="F83" s="387"/>
      <c r="G83" s="266"/>
      <c r="H83" s="387" t="s">
        <v>390</v>
      </c>
      <c r="I83" s="387"/>
      <c r="J83" s="387"/>
      <c r="K83" s="387"/>
      <c r="L83" s="388"/>
    </row>
    <row r="85" spans="2:12" ht="13.5" thickBot="1" x14ac:dyDescent="0.25"/>
    <row r="86" spans="2:12" ht="23.25" x14ac:dyDescent="0.2">
      <c r="B86" s="500" t="s">
        <v>341</v>
      </c>
      <c r="C86" s="501"/>
      <c r="D86" s="501"/>
      <c r="E86" s="501"/>
      <c r="F86" s="501"/>
      <c r="G86" s="501"/>
      <c r="H86" s="501"/>
      <c r="I86" s="501"/>
      <c r="J86" s="501"/>
      <c r="K86" s="501"/>
      <c r="L86" s="502"/>
    </row>
    <row r="87" spans="2:12" ht="20.25" x14ac:dyDescent="0.2">
      <c r="B87" s="20"/>
      <c r="C87" s="21"/>
      <c r="D87" s="211"/>
      <c r="E87" s="211"/>
      <c r="F87" s="211"/>
      <c r="G87" s="211"/>
      <c r="H87" s="211"/>
      <c r="I87" s="211"/>
      <c r="J87" s="211"/>
      <c r="K87" s="212" t="str">
        <f>("DATA ATUAL:"&amp;"    "&amp;UPPER(LEFT(TEXT(L87,"DDDD"),7)))</f>
        <v>DATA ATUAL:    QUARTA-</v>
      </c>
      <c r="L87" s="257">
        <v>44671</v>
      </c>
    </row>
    <row r="88" spans="2:12" ht="20.25" x14ac:dyDescent="0.2">
      <c r="B88" s="20"/>
      <c r="C88" s="21"/>
      <c r="D88" s="213"/>
      <c r="E88" s="213"/>
      <c r="F88" s="213"/>
      <c r="G88" s="213"/>
      <c r="H88" s="213"/>
      <c r="I88" s="213"/>
      <c r="J88" s="213"/>
      <c r="K88" s="212" t="s">
        <v>342</v>
      </c>
      <c r="L88" s="258">
        <v>2</v>
      </c>
    </row>
    <row r="89" spans="2:12" ht="20.25" x14ac:dyDescent="0.2">
      <c r="B89" s="20"/>
      <c r="C89" s="21"/>
      <c r="D89" s="503" t="s">
        <v>343</v>
      </c>
      <c r="E89" s="503"/>
      <c r="F89" s="503"/>
      <c r="G89" s="503"/>
      <c r="H89" s="503"/>
      <c r="I89" s="503"/>
      <c r="J89" s="213"/>
      <c r="K89" s="212" t="s">
        <v>344</v>
      </c>
      <c r="L89" s="259">
        <f>IFERROR(IF(AND(L94&gt;0,L93&gt;0),L94-L93,0),"")</f>
        <v>31</v>
      </c>
    </row>
    <row r="90" spans="2:12" x14ac:dyDescent="0.2">
      <c r="B90" s="20"/>
      <c r="C90" s="21"/>
      <c r="D90" s="504" t="s">
        <v>345</v>
      </c>
      <c r="E90" s="504"/>
      <c r="F90" s="504"/>
      <c r="G90" s="504"/>
      <c r="H90" s="504"/>
      <c r="I90" s="504"/>
      <c r="J90" s="214"/>
      <c r="K90" s="212" t="s">
        <v>346</v>
      </c>
      <c r="L90" s="259">
        <f>IF(OR(AND(K140&lt;&gt;"",K141&lt;&gt;"",K142&lt;&gt;""),AND(D136&lt;&gt;"",F136&lt;&gt;"")),IF(L93&gt;0,(L87-L93)-1,0),IF(L93&gt;0,L87-L93+1,0))</f>
        <v>2</v>
      </c>
    </row>
    <row r="91" spans="2:12" x14ac:dyDescent="0.2">
      <c r="B91" s="20"/>
      <c r="C91" s="21"/>
      <c r="D91" s="505" t="s">
        <v>347</v>
      </c>
      <c r="E91" s="505"/>
      <c r="F91" s="505"/>
      <c r="G91" s="505"/>
      <c r="H91" s="505"/>
      <c r="I91" s="505"/>
      <c r="J91" s="215"/>
      <c r="K91" s="212" t="s">
        <v>348</v>
      </c>
      <c r="L91" s="259">
        <f>IFERROR(L89-L90,"")</f>
        <v>29</v>
      </c>
    </row>
    <row r="92" spans="2:12" x14ac:dyDescent="0.2">
      <c r="B92" s="412" t="s">
        <v>349</v>
      </c>
      <c r="C92" s="413"/>
      <c r="D92" s="413"/>
      <c r="E92" s="413"/>
      <c r="F92" s="413"/>
      <c r="G92" s="413"/>
      <c r="H92" s="413"/>
      <c r="I92" s="413"/>
      <c r="J92" s="413"/>
      <c r="K92" s="413"/>
      <c r="L92" s="414"/>
    </row>
    <row r="93" spans="2:12" x14ac:dyDescent="0.2">
      <c r="B93" s="495" t="s">
        <v>350</v>
      </c>
      <c r="C93" s="389"/>
      <c r="D93" s="389" t="s">
        <v>410</v>
      </c>
      <c r="E93" s="389"/>
      <c r="F93" s="389"/>
      <c r="G93" s="389"/>
      <c r="H93" s="389"/>
      <c r="I93" s="389"/>
      <c r="J93" s="389"/>
      <c r="K93" s="217" t="s">
        <v>351</v>
      </c>
      <c r="L93" s="218">
        <v>44670</v>
      </c>
    </row>
    <row r="94" spans="2:12" x14ac:dyDescent="0.2">
      <c r="B94" s="301" t="s">
        <v>352</v>
      </c>
      <c r="C94" s="389"/>
      <c r="D94" s="389"/>
      <c r="E94" s="389"/>
      <c r="F94" s="389"/>
      <c r="G94" s="389"/>
      <c r="H94" s="389"/>
      <c r="I94" s="389"/>
      <c r="J94" s="389"/>
      <c r="K94" s="217" t="s">
        <v>353</v>
      </c>
      <c r="L94" s="218">
        <v>44701</v>
      </c>
    </row>
    <row r="95" spans="2:12" x14ac:dyDescent="0.2">
      <c r="B95" s="495" t="s">
        <v>354</v>
      </c>
      <c r="C95" s="389"/>
      <c r="D95" s="389" t="s">
        <v>411</v>
      </c>
      <c r="E95" s="389"/>
      <c r="F95" s="389"/>
      <c r="G95" s="389"/>
      <c r="H95" s="389"/>
      <c r="I95" s="389"/>
      <c r="J95" s="389"/>
      <c r="K95" s="389"/>
      <c r="L95" s="390"/>
    </row>
    <row r="96" spans="2:12" x14ac:dyDescent="0.2">
      <c r="B96" s="495" t="s">
        <v>355</v>
      </c>
      <c r="C96" s="496"/>
      <c r="D96" s="496"/>
      <c r="E96" s="389" t="s">
        <v>407</v>
      </c>
      <c r="F96" s="389"/>
      <c r="G96" s="389"/>
      <c r="H96" s="389"/>
      <c r="I96" s="389"/>
      <c r="J96" s="389"/>
      <c r="K96" s="389"/>
      <c r="L96" s="390"/>
    </row>
    <row r="97" spans="2:12" x14ac:dyDescent="0.2">
      <c r="B97" s="301" t="s">
        <v>356</v>
      </c>
      <c r="C97" s="302"/>
      <c r="D97" s="497"/>
      <c r="E97" s="497"/>
      <c r="F97" s="497"/>
      <c r="G97" s="497"/>
      <c r="H97" s="497"/>
      <c r="I97" s="497"/>
      <c r="J97" s="497"/>
      <c r="K97" s="497"/>
      <c r="L97" s="498"/>
    </row>
    <row r="98" spans="2:12" x14ac:dyDescent="0.2">
      <c r="B98" s="412" t="s">
        <v>357</v>
      </c>
      <c r="C98" s="413"/>
      <c r="D98" s="413"/>
      <c r="E98" s="413"/>
      <c r="F98" s="413"/>
      <c r="G98" s="413"/>
      <c r="H98" s="413"/>
      <c r="I98" s="413"/>
      <c r="J98" s="413"/>
      <c r="K98" s="413"/>
      <c r="L98" s="414"/>
    </row>
    <row r="99" spans="2:12" x14ac:dyDescent="0.2">
      <c r="B99" s="495" t="s">
        <v>358</v>
      </c>
      <c r="C99" s="496"/>
      <c r="D99" s="496"/>
      <c r="E99" s="302"/>
      <c r="F99" s="499"/>
      <c r="G99" s="499"/>
      <c r="H99" s="499"/>
      <c r="I99" s="499"/>
      <c r="J99" s="499"/>
      <c r="K99" s="499"/>
      <c r="L99" s="434"/>
    </row>
    <row r="100" spans="2:12" x14ac:dyDescent="0.2">
      <c r="B100" s="220" t="s">
        <v>321</v>
      </c>
      <c r="C100" s="216"/>
      <c r="D100" s="497"/>
      <c r="E100" s="497"/>
      <c r="F100" s="497"/>
      <c r="G100" s="497"/>
      <c r="H100" s="497"/>
      <c r="I100" s="497"/>
      <c r="J100" s="497"/>
      <c r="K100" s="497"/>
      <c r="L100" s="498"/>
    </row>
    <row r="101" spans="2:12" x14ac:dyDescent="0.2">
      <c r="B101" s="220" t="s">
        <v>356</v>
      </c>
      <c r="C101" s="216"/>
      <c r="D101" s="497"/>
      <c r="E101" s="497"/>
      <c r="F101" s="497"/>
      <c r="G101" s="497"/>
      <c r="H101" s="497"/>
      <c r="I101" s="497"/>
      <c r="J101" s="497"/>
      <c r="K101" s="497"/>
      <c r="L101" s="498"/>
    </row>
    <row r="102" spans="2:12" x14ac:dyDescent="0.2">
      <c r="B102" s="220" t="s">
        <v>359</v>
      </c>
      <c r="C102" s="216"/>
      <c r="D102" s="497"/>
      <c r="E102" s="497"/>
      <c r="F102" s="497"/>
      <c r="G102" s="497"/>
      <c r="H102" s="497"/>
      <c r="I102" s="497"/>
      <c r="J102" s="497"/>
      <c r="K102" s="497"/>
      <c r="L102" s="498"/>
    </row>
    <row r="103" spans="2:12" x14ac:dyDescent="0.2">
      <c r="B103" s="412" t="s">
        <v>360</v>
      </c>
      <c r="C103" s="413"/>
      <c r="D103" s="413"/>
      <c r="E103" s="413"/>
      <c r="F103" s="413"/>
      <c r="G103" s="413"/>
      <c r="H103" s="413"/>
      <c r="I103" s="413"/>
      <c r="J103" s="413"/>
      <c r="K103" s="413"/>
      <c r="L103" s="414"/>
    </row>
    <row r="104" spans="2:12" x14ac:dyDescent="0.2">
      <c r="B104" s="435" t="s">
        <v>361</v>
      </c>
      <c r="C104" s="436"/>
      <c r="D104" s="436"/>
      <c r="E104" s="436"/>
      <c r="F104" s="436"/>
      <c r="G104" s="436"/>
      <c r="H104" s="436"/>
      <c r="I104" s="436"/>
      <c r="J104" s="436"/>
      <c r="K104" s="436"/>
      <c r="L104" s="437"/>
    </row>
    <row r="105" spans="2:12" x14ac:dyDescent="0.2">
      <c r="B105" s="491" t="s">
        <v>362</v>
      </c>
      <c r="C105" s="476"/>
      <c r="D105" s="477"/>
      <c r="E105" s="461" t="s">
        <v>363</v>
      </c>
      <c r="F105" s="462"/>
      <c r="G105" s="462"/>
      <c r="H105" s="462"/>
      <c r="I105" s="462"/>
      <c r="J105" s="462"/>
      <c r="K105" s="463"/>
      <c r="L105" s="492" t="s">
        <v>364</v>
      </c>
    </row>
    <row r="106" spans="2:12" x14ac:dyDescent="0.2">
      <c r="B106" s="491"/>
      <c r="C106" s="476"/>
      <c r="D106" s="477"/>
      <c r="E106" s="464"/>
      <c r="F106" s="465"/>
      <c r="G106" s="465"/>
      <c r="H106" s="465"/>
      <c r="I106" s="465"/>
      <c r="J106" s="465"/>
      <c r="K106" s="466"/>
      <c r="L106" s="493"/>
    </row>
    <row r="107" spans="2:12" x14ac:dyDescent="0.2">
      <c r="B107" s="391" t="s">
        <v>405</v>
      </c>
      <c r="C107" s="392"/>
      <c r="D107" s="393"/>
      <c r="E107" s="494" t="s">
        <v>409</v>
      </c>
      <c r="F107" s="487"/>
      <c r="G107" s="487"/>
      <c r="H107" s="487"/>
      <c r="I107" s="487"/>
      <c r="J107" s="487"/>
      <c r="K107" s="393"/>
      <c r="L107" s="221">
        <v>2</v>
      </c>
    </row>
    <row r="108" spans="2:12" x14ac:dyDescent="0.2">
      <c r="B108" s="391" t="s">
        <v>419</v>
      </c>
      <c r="C108" s="392"/>
      <c r="D108" s="393"/>
      <c r="E108" s="486" t="s">
        <v>421</v>
      </c>
      <c r="F108" s="487"/>
      <c r="G108" s="487"/>
      <c r="H108" s="487"/>
      <c r="I108" s="487"/>
      <c r="J108" s="487"/>
      <c r="K108" s="393"/>
      <c r="L108" s="222">
        <v>1</v>
      </c>
    </row>
    <row r="109" spans="2:12" x14ac:dyDescent="0.2">
      <c r="B109" s="391"/>
      <c r="C109" s="392"/>
      <c r="D109" s="393"/>
      <c r="E109" s="486"/>
      <c r="F109" s="487"/>
      <c r="G109" s="487"/>
      <c r="H109" s="487"/>
      <c r="I109" s="487"/>
      <c r="J109" s="487"/>
      <c r="K109" s="393"/>
      <c r="L109" s="222"/>
    </row>
    <row r="110" spans="2:12" x14ac:dyDescent="0.2">
      <c r="B110" s="450" t="s">
        <v>365</v>
      </c>
      <c r="C110" s="488"/>
      <c r="D110" s="488"/>
      <c r="E110" s="488"/>
      <c r="F110" s="488"/>
      <c r="G110" s="488"/>
      <c r="H110" s="488"/>
      <c r="I110" s="488"/>
      <c r="J110" s="488"/>
      <c r="K110" s="452"/>
      <c r="L110" s="225">
        <f>SUM(L107:L109)</f>
        <v>3</v>
      </c>
    </row>
    <row r="111" spans="2:12" x14ac:dyDescent="0.2">
      <c r="B111" s="435" t="s">
        <v>366</v>
      </c>
      <c r="C111" s="436"/>
      <c r="D111" s="436"/>
      <c r="E111" s="436"/>
      <c r="F111" s="436"/>
      <c r="G111" s="436"/>
      <c r="H111" s="436"/>
      <c r="I111" s="436"/>
      <c r="J111" s="436"/>
      <c r="K111" s="436"/>
      <c r="L111" s="437"/>
    </row>
    <row r="112" spans="2:12" x14ac:dyDescent="0.2">
      <c r="B112" s="455" t="s">
        <v>367</v>
      </c>
      <c r="C112" s="461" t="s">
        <v>362</v>
      </c>
      <c r="D112" s="463"/>
      <c r="E112" s="461" t="s">
        <v>363</v>
      </c>
      <c r="F112" s="462"/>
      <c r="G112" s="462"/>
      <c r="H112" s="462"/>
      <c r="I112" s="462"/>
      <c r="J112" s="462"/>
      <c r="K112" s="463"/>
      <c r="L112" s="489" t="s">
        <v>364</v>
      </c>
    </row>
    <row r="113" spans="2:12" x14ac:dyDescent="0.2">
      <c r="B113" s="456"/>
      <c r="C113" s="464"/>
      <c r="D113" s="466"/>
      <c r="E113" s="464"/>
      <c r="F113" s="465"/>
      <c r="G113" s="465"/>
      <c r="H113" s="465"/>
      <c r="I113" s="465"/>
      <c r="J113" s="465"/>
      <c r="K113" s="466"/>
      <c r="L113" s="490"/>
    </row>
    <row r="114" spans="2:12" x14ac:dyDescent="0.2">
      <c r="B114" s="304"/>
      <c r="C114" s="473"/>
      <c r="D114" s="474"/>
      <c r="E114" s="484"/>
      <c r="F114" s="485"/>
      <c r="G114" s="485"/>
      <c r="H114" s="485"/>
      <c r="I114" s="485"/>
      <c r="J114" s="485"/>
      <c r="K114" s="448"/>
      <c r="L114" s="305"/>
    </row>
    <row r="115" spans="2:12" x14ac:dyDescent="0.2">
      <c r="B115" s="304"/>
      <c r="C115" s="473"/>
      <c r="D115" s="474"/>
      <c r="E115" s="484"/>
      <c r="F115" s="485"/>
      <c r="G115" s="485"/>
      <c r="H115" s="485"/>
      <c r="I115" s="485"/>
      <c r="J115" s="485"/>
      <c r="K115" s="448"/>
      <c r="L115" s="305"/>
    </row>
    <row r="116" spans="2:12" x14ac:dyDescent="0.2">
      <c r="B116" s="304"/>
      <c r="C116" s="473"/>
      <c r="D116" s="474"/>
      <c r="E116" s="475"/>
      <c r="F116" s="476"/>
      <c r="G116" s="476"/>
      <c r="H116" s="476"/>
      <c r="I116" s="476"/>
      <c r="J116" s="476"/>
      <c r="K116" s="477"/>
      <c r="L116" s="305"/>
    </row>
    <row r="117" spans="2:12" x14ac:dyDescent="0.2">
      <c r="B117" s="304"/>
      <c r="C117" s="473"/>
      <c r="D117" s="474"/>
      <c r="E117" s="475"/>
      <c r="F117" s="476"/>
      <c r="G117" s="476"/>
      <c r="H117" s="476"/>
      <c r="I117" s="476"/>
      <c r="J117" s="476"/>
      <c r="K117" s="477"/>
      <c r="L117" s="305"/>
    </row>
    <row r="118" spans="2:12" x14ac:dyDescent="0.2">
      <c r="B118" s="304"/>
      <c r="C118" s="473"/>
      <c r="D118" s="474"/>
      <c r="E118" s="475"/>
      <c r="F118" s="476"/>
      <c r="G118" s="476"/>
      <c r="H118" s="476"/>
      <c r="I118" s="476"/>
      <c r="J118" s="476"/>
      <c r="K118" s="477"/>
      <c r="L118" s="305"/>
    </row>
    <row r="119" spans="2:12" x14ac:dyDescent="0.2">
      <c r="B119" s="304"/>
      <c r="C119" s="473"/>
      <c r="D119" s="474"/>
      <c r="E119" s="475"/>
      <c r="F119" s="476"/>
      <c r="G119" s="476"/>
      <c r="H119" s="476"/>
      <c r="I119" s="476"/>
      <c r="J119" s="476"/>
      <c r="K119" s="477"/>
      <c r="L119" s="305"/>
    </row>
    <row r="120" spans="2:12" x14ac:dyDescent="0.2">
      <c r="B120" s="304"/>
      <c r="C120" s="473"/>
      <c r="D120" s="474"/>
      <c r="E120" s="475"/>
      <c r="F120" s="476"/>
      <c r="G120" s="476"/>
      <c r="H120" s="476"/>
      <c r="I120" s="476"/>
      <c r="J120" s="476"/>
      <c r="K120" s="477"/>
      <c r="L120" s="305"/>
    </row>
    <row r="121" spans="2:12" x14ac:dyDescent="0.2">
      <c r="B121" s="304"/>
      <c r="C121" s="473"/>
      <c r="D121" s="474"/>
      <c r="E121" s="475"/>
      <c r="F121" s="476"/>
      <c r="G121" s="476"/>
      <c r="H121" s="476"/>
      <c r="I121" s="476"/>
      <c r="J121" s="476"/>
      <c r="K121" s="477"/>
      <c r="L121" s="305"/>
    </row>
    <row r="122" spans="2:12" x14ac:dyDescent="0.2">
      <c r="B122" s="478" t="s">
        <v>365</v>
      </c>
      <c r="C122" s="479"/>
      <c r="D122" s="479"/>
      <c r="E122" s="479"/>
      <c r="F122" s="479"/>
      <c r="G122" s="479"/>
      <c r="H122" s="479"/>
      <c r="I122" s="479"/>
      <c r="J122" s="479"/>
      <c r="K122" s="480"/>
      <c r="L122" s="228">
        <f>SUM(L114:L121)</f>
        <v>0</v>
      </c>
    </row>
    <row r="123" spans="2:12" x14ac:dyDescent="0.2">
      <c r="B123" s="481" t="s">
        <v>412</v>
      </c>
      <c r="C123" s="482"/>
      <c r="D123" s="482"/>
      <c r="E123" s="482"/>
      <c r="F123" s="482"/>
      <c r="G123" s="482"/>
      <c r="H123" s="482"/>
      <c r="I123" s="482"/>
      <c r="J123" s="482"/>
      <c r="K123" s="483"/>
      <c r="L123" s="229">
        <f>L122+L110</f>
        <v>3</v>
      </c>
    </row>
    <row r="124" spans="2:12" x14ac:dyDescent="0.2">
      <c r="B124" s="412" t="s">
        <v>215</v>
      </c>
      <c r="C124" s="413"/>
      <c r="D124" s="413"/>
      <c r="E124" s="413"/>
      <c r="F124" s="413"/>
      <c r="G124" s="413"/>
      <c r="H124" s="413"/>
      <c r="I124" s="413"/>
      <c r="J124" s="413"/>
      <c r="K124" s="413"/>
      <c r="L124" s="414"/>
    </row>
    <row r="125" spans="2:12" x14ac:dyDescent="0.2">
      <c r="B125" s="435" t="s">
        <v>368</v>
      </c>
      <c r="C125" s="436"/>
      <c r="D125" s="436"/>
      <c r="E125" s="436"/>
      <c r="F125" s="436"/>
      <c r="G125" s="436"/>
      <c r="H125" s="436"/>
      <c r="I125" s="436"/>
      <c r="J125" s="435" t="s">
        <v>369</v>
      </c>
      <c r="K125" s="436"/>
      <c r="L125" s="437"/>
    </row>
    <row r="126" spans="2:12" x14ac:dyDescent="0.2">
      <c r="B126" s="455" t="s">
        <v>367</v>
      </c>
      <c r="C126" s="457" t="s">
        <v>29</v>
      </c>
      <c r="D126" s="458"/>
      <c r="E126" s="461" t="s">
        <v>1</v>
      </c>
      <c r="F126" s="462"/>
      <c r="G126" s="462"/>
      <c r="H126" s="463"/>
      <c r="I126" s="467" t="s">
        <v>364</v>
      </c>
      <c r="J126" s="469" t="s">
        <v>29</v>
      </c>
      <c r="K126" s="471" t="s">
        <v>1</v>
      </c>
      <c r="L126" s="467" t="s">
        <v>370</v>
      </c>
    </row>
    <row r="127" spans="2:12" x14ac:dyDescent="0.2">
      <c r="B127" s="456"/>
      <c r="C127" s="459"/>
      <c r="D127" s="460"/>
      <c r="E127" s="464"/>
      <c r="F127" s="465"/>
      <c r="G127" s="465"/>
      <c r="H127" s="466"/>
      <c r="I127" s="468"/>
      <c r="J127" s="470"/>
      <c r="K127" s="472"/>
      <c r="L127" s="468"/>
    </row>
    <row r="128" spans="2:12" x14ac:dyDescent="0.2">
      <c r="B128" s="230"/>
      <c r="C128" s="447"/>
      <c r="D128" s="448"/>
      <c r="E128" s="447"/>
      <c r="F128" s="449"/>
      <c r="G128" s="449"/>
      <c r="H128" s="448"/>
      <c r="I128" s="232"/>
      <c r="J128" s="303"/>
      <c r="K128" s="317"/>
      <c r="L128" s="222"/>
    </row>
    <row r="129" spans="2:12" x14ac:dyDescent="0.2">
      <c r="B129" s="230"/>
      <c r="C129" s="447"/>
      <c r="D129" s="448"/>
      <c r="E129" s="447"/>
      <c r="F129" s="449"/>
      <c r="G129" s="449"/>
      <c r="H129" s="448"/>
      <c r="I129" s="235"/>
      <c r="J129" s="236"/>
      <c r="K129" s="237"/>
      <c r="L129" s="238"/>
    </row>
    <row r="130" spans="2:12" x14ac:dyDescent="0.2">
      <c r="B130" s="230"/>
      <c r="C130" s="447"/>
      <c r="D130" s="448"/>
      <c r="E130" s="447"/>
      <c r="F130" s="449"/>
      <c r="G130" s="449"/>
      <c r="H130" s="448"/>
      <c r="I130" s="240"/>
      <c r="J130" s="231"/>
      <c r="K130" s="239"/>
      <c r="L130" s="221"/>
    </row>
    <row r="131" spans="2:12" x14ac:dyDescent="0.2">
      <c r="B131" s="450" t="s">
        <v>371</v>
      </c>
      <c r="C131" s="451"/>
      <c r="D131" s="451"/>
      <c r="E131" s="451"/>
      <c r="F131" s="451"/>
      <c r="G131" s="451"/>
      <c r="H131" s="452"/>
      <c r="I131" s="256">
        <f>SUM(I128:I130)</f>
        <v>0</v>
      </c>
      <c r="J131" s="453" t="s">
        <v>371</v>
      </c>
      <c r="K131" s="454"/>
      <c r="L131" s="241">
        <f>SUM(L128:L130)</f>
        <v>0</v>
      </c>
    </row>
    <row r="132" spans="2:12" x14ac:dyDescent="0.2">
      <c r="B132" s="450" t="s">
        <v>27</v>
      </c>
      <c r="C132" s="451"/>
      <c r="D132" s="451"/>
      <c r="E132" s="451"/>
      <c r="F132" s="451"/>
      <c r="G132" s="451"/>
      <c r="H132" s="451"/>
      <c r="I132" s="451"/>
      <c r="J132" s="451"/>
      <c r="K132" s="452"/>
      <c r="L132" s="241">
        <f>L131+I131</f>
        <v>0</v>
      </c>
    </row>
    <row r="133" spans="2:12" x14ac:dyDescent="0.2">
      <c r="B133" s="412" t="s">
        <v>393</v>
      </c>
      <c r="C133" s="413"/>
      <c r="D133" s="413"/>
      <c r="E133" s="413"/>
      <c r="F133" s="413"/>
      <c r="G133" s="413"/>
      <c r="H133" s="413"/>
      <c r="I133" s="413"/>
      <c r="J133" s="413"/>
      <c r="K133" s="413"/>
      <c r="L133" s="414"/>
    </row>
    <row r="134" spans="2:12" x14ac:dyDescent="0.2">
      <c r="B134" s="435" t="s">
        <v>373</v>
      </c>
      <c r="C134" s="436"/>
      <c r="D134" s="437"/>
      <c r="E134" s="436" t="s">
        <v>399</v>
      </c>
      <c r="F134" s="436"/>
      <c r="G134" s="438" t="s">
        <v>394</v>
      </c>
      <c r="H134" s="439"/>
      <c r="I134" s="439"/>
      <c r="J134" s="439"/>
      <c r="K134" s="439"/>
      <c r="L134" s="440"/>
    </row>
    <row r="135" spans="2:12" x14ac:dyDescent="0.2">
      <c r="B135" s="441" t="s">
        <v>398</v>
      </c>
      <c r="C135" s="442"/>
      <c r="D135" s="269" t="s">
        <v>395</v>
      </c>
      <c r="E135" s="312" t="s">
        <v>396</v>
      </c>
      <c r="F135" s="268" t="s">
        <v>397</v>
      </c>
      <c r="G135" s="311"/>
      <c r="H135" s="312"/>
      <c r="I135" s="312"/>
      <c r="J135" s="312"/>
      <c r="K135" s="312"/>
      <c r="L135" s="313"/>
    </row>
    <row r="136" spans="2:12" x14ac:dyDescent="0.2">
      <c r="B136" s="342">
        <v>0.67361111111111116</v>
      </c>
      <c r="C136" s="342">
        <v>0.70833333333333337</v>
      </c>
      <c r="D136" s="443"/>
      <c r="E136" s="274"/>
      <c r="F136" s="445"/>
      <c r="G136" s="438"/>
      <c r="H136" s="439"/>
      <c r="I136" s="439"/>
      <c r="J136" s="439"/>
      <c r="K136" s="439"/>
      <c r="L136" s="440"/>
    </row>
    <row r="137" spans="2:12" x14ac:dyDescent="0.2">
      <c r="B137" s="342"/>
      <c r="C137" s="342"/>
      <c r="D137" s="444"/>
      <c r="E137" s="274"/>
      <c r="F137" s="446"/>
      <c r="G137" s="438"/>
      <c r="H137" s="439"/>
      <c r="I137" s="439"/>
      <c r="J137" s="439"/>
      <c r="K137" s="439"/>
      <c r="L137" s="440"/>
    </row>
    <row r="138" spans="2:12" x14ac:dyDescent="0.2">
      <c r="B138" s="415" t="s">
        <v>372</v>
      </c>
      <c r="C138" s="416"/>
      <c r="D138" s="416"/>
      <c r="E138" s="416"/>
      <c r="F138" s="416"/>
      <c r="G138" s="416"/>
      <c r="H138" s="416"/>
      <c r="I138" s="416"/>
      <c r="J138" s="416"/>
      <c r="K138" s="416"/>
      <c r="L138" s="417"/>
    </row>
    <row r="139" spans="2:12" ht="25.5" x14ac:dyDescent="0.2">
      <c r="B139" s="267" t="s">
        <v>373</v>
      </c>
      <c r="C139" s="418" t="s">
        <v>374</v>
      </c>
      <c r="D139" s="419"/>
      <c r="E139" s="420"/>
      <c r="F139" s="418" t="s">
        <v>375</v>
      </c>
      <c r="G139" s="419"/>
      <c r="H139" s="420"/>
      <c r="I139" s="418" t="s">
        <v>376</v>
      </c>
      <c r="J139" s="420"/>
      <c r="K139" s="242" t="s">
        <v>377</v>
      </c>
      <c r="L139" s="243" t="s">
        <v>378</v>
      </c>
    </row>
    <row r="140" spans="2:12" x14ac:dyDescent="0.2">
      <c r="B140" s="244" t="s">
        <v>379</v>
      </c>
      <c r="C140" s="421"/>
      <c r="D140" s="422"/>
      <c r="E140" s="423"/>
      <c r="F140" s="394"/>
      <c r="G140" s="395"/>
      <c r="H140" s="306"/>
      <c r="I140" s="394"/>
      <c r="J140" s="395"/>
      <c r="K140" s="270"/>
      <c r="L140" s="246"/>
    </row>
    <row r="141" spans="2:12" x14ac:dyDescent="0.2">
      <c r="B141" s="244" t="s">
        <v>380</v>
      </c>
      <c r="C141" s="421"/>
      <c r="D141" s="422"/>
      <c r="E141" s="423"/>
      <c r="F141" s="394" t="s">
        <v>413</v>
      </c>
      <c r="G141" s="395"/>
      <c r="H141" s="263"/>
      <c r="I141" s="394"/>
      <c r="J141" s="395"/>
      <c r="K141" s="270"/>
      <c r="L141" s="246"/>
    </row>
    <row r="142" spans="2:12" x14ac:dyDescent="0.2">
      <c r="B142" s="244" t="s">
        <v>381</v>
      </c>
      <c r="C142" s="421"/>
      <c r="D142" s="422"/>
      <c r="E142" s="423"/>
      <c r="F142" s="394" t="s">
        <v>413</v>
      </c>
      <c r="G142" s="395"/>
      <c r="H142" s="306"/>
      <c r="I142" s="394"/>
      <c r="J142" s="395"/>
      <c r="K142" s="270"/>
      <c r="L142" s="246"/>
    </row>
    <row r="143" spans="2:12" x14ac:dyDescent="0.2">
      <c r="B143" s="424" t="s">
        <v>382</v>
      </c>
      <c r="C143" s="425"/>
      <c r="D143" s="425"/>
      <c r="E143" s="425"/>
      <c r="F143" s="425"/>
      <c r="G143" s="425"/>
      <c r="H143" s="425"/>
      <c r="I143" s="425"/>
      <c r="J143" s="426"/>
      <c r="K143" s="433" t="s">
        <v>383</v>
      </c>
      <c r="L143" s="434"/>
    </row>
    <row r="144" spans="2:12" x14ac:dyDescent="0.2">
      <c r="B144" s="427"/>
      <c r="C144" s="428"/>
      <c r="D144" s="428"/>
      <c r="E144" s="428"/>
      <c r="F144" s="428"/>
      <c r="G144" s="428"/>
      <c r="H144" s="428"/>
      <c r="I144" s="428"/>
      <c r="J144" s="429"/>
      <c r="K144" s="247" t="s">
        <v>384</v>
      </c>
      <c r="L144" s="246"/>
    </row>
    <row r="145" spans="2:12" x14ac:dyDescent="0.2">
      <c r="B145" s="427"/>
      <c r="C145" s="428"/>
      <c r="D145" s="428"/>
      <c r="E145" s="428"/>
      <c r="F145" s="428"/>
      <c r="G145" s="428"/>
      <c r="H145" s="428"/>
      <c r="I145" s="428"/>
      <c r="J145" s="429"/>
      <c r="K145" s="247" t="s">
        <v>385</v>
      </c>
      <c r="L145" s="246"/>
    </row>
    <row r="146" spans="2:12" ht="13.5" thickBot="1" x14ac:dyDescent="0.25">
      <c r="B146" s="430"/>
      <c r="C146" s="431"/>
      <c r="D146" s="431"/>
      <c r="E146" s="431"/>
      <c r="F146" s="431"/>
      <c r="G146" s="431"/>
      <c r="H146" s="431"/>
      <c r="I146" s="431"/>
      <c r="J146" s="432"/>
      <c r="K146" s="248" t="s">
        <v>386</v>
      </c>
      <c r="L146" s="249"/>
    </row>
    <row r="147" spans="2:12" x14ac:dyDescent="0.2">
      <c r="B147" s="250"/>
      <c r="C147" s="250"/>
      <c r="D147" s="250"/>
      <c r="E147" s="250"/>
      <c r="F147" s="250"/>
      <c r="G147" s="250"/>
      <c r="H147" s="250"/>
      <c r="I147" s="250"/>
      <c r="J147" s="250"/>
      <c r="K147" s="251"/>
      <c r="L147" s="252"/>
    </row>
    <row r="149" spans="2:12" x14ac:dyDescent="0.2">
      <c r="B149" s="412" t="s">
        <v>387</v>
      </c>
      <c r="C149" s="413"/>
      <c r="D149" s="413"/>
      <c r="E149" s="413"/>
      <c r="F149" s="413"/>
      <c r="G149" s="413"/>
      <c r="H149" s="413"/>
      <c r="I149" s="413"/>
      <c r="J149" s="413"/>
      <c r="K149" s="413"/>
      <c r="L149" s="414"/>
    </row>
    <row r="150" spans="2:12" x14ac:dyDescent="0.2">
      <c r="B150" s="318">
        <v>1</v>
      </c>
      <c r="C150" s="396" t="s">
        <v>408</v>
      </c>
      <c r="D150" s="392"/>
      <c r="E150" s="392"/>
      <c r="F150" s="392"/>
      <c r="G150" s="392"/>
      <c r="H150" s="392"/>
      <c r="I150" s="392"/>
      <c r="J150" s="392"/>
      <c r="K150" s="392"/>
      <c r="L150" s="397"/>
    </row>
    <row r="151" spans="2:12" x14ac:dyDescent="0.2">
      <c r="B151" s="318">
        <v>2</v>
      </c>
      <c r="C151" s="396" t="s">
        <v>422</v>
      </c>
      <c r="D151" s="392"/>
      <c r="E151" s="392"/>
      <c r="F151" s="392"/>
      <c r="G151" s="392"/>
      <c r="H151" s="392"/>
      <c r="I151" s="392"/>
      <c r="J151" s="392"/>
      <c r="K151" s="392"/>
      <c r="L151" s="397"/>
    </row>
    <row r="152" spans="2:12" x14ac:dyDescent="0.2">
      <c r="B152" s="412" t="s">
        <v>391</v>
      </c>
      <c r="C152" s="413"/>
      <c r="D152" s="413"/>
      <c r="E152" s="413"/>
      <c r="F152" s="413"/>
      <c r="G152" s="413"/>
      <c r="H152" s="413"/>
      <c r="I152" s="413"/>
      <c r="J152" s="413"/>
      <c r="K152" s="413"/>
      <c r="L152" s="414"/>
    </row>
    <row r="153" spans="2:12" x14ac:dyDescent="0.2">
      <c r="B153" s="275">
        <v>1</v>
      </c>
      <c r="C153" s="398" t="s">
        <v>434</v>
      </c>
      <c r="D153" s="392"/>
      <c r="E153" s="392"/>
      <c r="F153" s="392"/>
      <c r="G153" s="392"/>
      <c r="H153" s="392"/>
      <c r="I153" s="392"/>
      <c r="J153" s="392"/>
      <c r="K153" s="392"/>
      <c r="L153" s="397"/>
    </row>
    <row r="154" spans="2:12" x14ac:dyDescent="0.2">
      <c r="B154" s="275"/>
      <c r="C154" s="398"/>
      <c r="D154" s="392"/>
      <c r="E154" s="392"/>
      <c r="F154" s="392"/>
      <c r="G154" s="392"/>
      <c r="H154" s="392"/>
      <c r="I154" s="392"/>
      <c r="J154" s="392"/>
      <c r="K154" s="392"/>
      <c r="L154" s="397"/>
    </row>
    <row r="155" spans="2:12" x14ac:dyDescent="0.2">
      <c r="B155" s="275"/>
      <c r="C155" s="398"/>
      <c r="D155" s="392"/>
      <c r="E155" s="392"/>
      <c r="F155" s="392"/>
      <c r="G155" s="392"/>
      <c r="H155" s="392"/>
      <c r="I155" s="392"/>
      <c r="J155" s="392"/>
      <c r="K155" s="392"/>
      <c r="L155" s="397"/>
    </row>
    <row r="156" spans="2:12" x14ac:dyDescent="0.2">
      <c r="B156" s="412" t="s">
        <v>392</v>
      </c>
      <c r="C156" s="413"/>
      <c r="D156" s="413"/>
      <c r="E156" s="413"/>
      <c r="F156" s="413"/>
      <c r="G156" s="413"/>
      <c r="H156" s="413"/>
      <c r="I156" s="413"/>
      <c r="J156" s="413"/>
      <c r="K156" s="413"/>
      <c r="L156" s="414"/>
    </row>
    <row r="157" spans="2:12" x14ac:dyDescent="0.2">
      <c r="B157" s="275"/>
      <c r="C157" s="396" t="s">
        <v>424</v>
      </c>
      <c r="D157" s="392"/>
      <c r="E157" s="392"/>
      <c r="F157" s="392"/>
      <c r="G157" s="392"/>
      <c r="H157" s="392"/>
      <c r="I157" s="392"/>
      <c r="J157" s="392"/>
      <c r="K157" s="392"/>
      <c r="L157" s="397"/>
    </row>
    <row r="158" spans="2:12" x14ac:dyDescent="0.2">
      <c r="B158" s="275"/>
      <c r="C158" s="396" t="s">
        <v>425</v>
      </c>
      <c r="D158" s="392"/>
      <c r="E158" s="392"/>
      <c r="F158" s="392"/>
      <c r="G158" s="392"/>
      <c r="H158" s="392"/>
      <c r="I158" s="392"/>
      <c r="J158" s="392"/>
      <c r="K158" s="392"/>
      <c r="L158" s="397"/>
    </row>
    <row r="159" spans="2:12" x14ac:dyDescent="0.2">
      <c r="B159" s="275"/>
      <c r="C159" s="398"/>
      <c r="D159" s="392"/>
      <c r="E159" s="392"/>
      <c r="F159" s="392"/>
      <c r="G159" s="392"/>
      <c r="H159" s="392"/>
      <c r="I159" s="392"/>
      <c r="J159" s="392"/>
      <c r="K159" s="392"/>
      <c r="L159" s="397"/>
    </row>
    <row r="160" spans="2:12" x14ac:dyDescent="0.2">
      <c r="B160" s="399" t="s">
        <v>388</v>
      </c>
      <c r="C160" s="400"/>
      <c r="D160" s="400"/>
      <c r="E160" s="400"/>
      <c r="F160" s="400"/>
      <c r="G160" s="400"/>
      <c r="H160" s="400"/>
      <c r="I160" s="400"/>
      <c r="J160" s="400"/>
      <c r="K160" s="400"/>
      <c r="L160" s="401"/>
    </row>
    <row r="161" spans="2:12" x14ac:dyDescent="0.2">
      <c r="B161" s="40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7"/>
    </row>
    <row r="162" spans="2:12" x14ac:dyDescent="0.2">
      <c r="B162" s="40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7"/>
    </row>
    <row r="163" spans="2:12" x14ac:dyDescent="0.2">
      <c r="B163" s="40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7"/>
    </row>
    <row r="164" spans="2:12" x14ac:dyDescent="0.2">
      <c r="B164" s="40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7"/>
    </row>
    <row r="165" spans="2:12" x14ac:dyDescent="0.2">
      <c r="B165" s="403"/>
      <c r="C165" s="404"/>
      <c r="D165" s="404"/>
      <c r="E165" s="404"/>
      <c r="F165" s="404"/>
      <c r="G165" s="307"/>
      <c r="H165" s="404"/>
      <c r="I165" s="404"/>
      <c r="J165" s="404"/>
      <c r="K165" s="404"/>
      <c r="L165" s="409"/>
    </row>
    <row r="166" spans="2:12" x14ac:dyDescent="0.2">
      <c r="B166" s="405"/>
      <c r="C166" s="406"/>
      <c r="D166" s="406"/>
      <c r="E166" s="406"/>
      <c r="F166" s="406"/>
      <c r="G166" s="308"/>
      <c r="H166" s="406"/>
      <c r="I166" s="406"/>
      <c r="J166" s="406"/>
      <c r="K166" s="406"/>
      <c r="L166" s="410"/>
    </row>
    <row r="167" spans="2:12" x14ac:dyDescent="0.2">
      <c r="B167" s="405"/>
      <c r="C167" s="406"/>
      <c r="D167" s="406"/>
      <c r="E167" s="406"/>
      <c r="F167" s="406"/>
      <c r="G167" s="308"/>
      <c r="H167" s="406"/>
      <c r="I167" s="406"/>
      <c r="J167" s="406"/>
      <c r="K167" s="406"/>
      <c r="L167" s="410"/>
    </row>
    <row r="168" spans="2:12" x14ac:dyDescent="0.2">
      <c r="B168" s="407"/>
      <c r="C168" s="408"/>
      <c r="D168" s="408"/>
      <c r="E168" s="408"/>
      <c r="F168" s="408"/>
      <c r="G168" s="309"/>
      <c r="H168" s="408"/>
      <c r="I168" s="408"/>
      <c r="J168" s="408"/>
      <c r="K168" s="408"/>
      <c r="L168" s="411"/>
    </row>
    <row r="169" spans="2:12" ht="13.5" thickBot="1" x14ac:dyDescent="0.25">
      <c r="B169" s="386" t="s">
        <v>389</v>
      </c>
      <c r="C169" s="387"/>
      <c r="D169" s="387"/>
      <c r="E169" s="387"/>
      <c r="F169" s="387"/>
      <c r="G169" s="310"/>
      <c r="H169" s="387" t="s">
        <v>390</v>
      </c>
      <c r="I169" s="387"/>
      <c r="J169" s="387"/>
      <c r="K169" s="387"/>
      <c r="L169" s="388"/>
    </row>
    <row r="171" spans="2:12" ht="13.5" thickBot="1" x14ac:dyDescent="0.25"/>
    <row r="172" spans="2:12" ht="23.25" x14ac:dyDescent="0.2">
      <c r="B172" s="500" t="s">
        <v>341</v>
      </c>
      <c r="C172" s="501"/>
      <c r="D172" s="501"/>
      <c r="E172" s="501"/>
      <c r="F172" s="501"/>
      <c r="G172" s="501"/>
      <c r="H172" s="501"/>
      <c r="I172" s="501"/>
      <c r="J172" s="501"/>
      <c r="K172" s="501"/>
      <c r="L172" s="502"/>
    </row>
    <row r="173" spans="2:12" ht="20.25" x14ac:dyDescent="0.2">
      <c r="B173" s="20"/>
      <c r="C173" s="21"/>
      <c r="D173" s="211"/>
      <c r="E173" s="211"/>
      <c r="F173" s="211"/>
      <c r="G173" s="211"/>
      <c r="H173" s="211"/>
      <c r="I173" s="211"/>
      <c r="J173" s="211"/>
      <c r="K173" s="212" t="str">
        <f>("DATA ATUAL:"&amp;"    "&amp;UPPER(LEFT(TEXT(L173,"DDDD"),7)))</f>
        <v>DATA ATUAL:    QUINTA-</v>
      </c>
      <c r="L173" s="257">
        <v>44672</v>
      </c>
    </row>
    <row r="174" spans="2:12" ht="20.25" x14ac:dyDescent="0.2">
      <c r="B174" s="20"/>
      <c r="C174" s="21"/>
      <c r="D174" s="213"/>
      <c r="E174" s="213"/>
      <c r="F174" s="213"/>
      <c r="G174" s="213"/>
      <c r="H174" s="213"/>
      <c r="I174" s="213"/>
      <c r="J174" s="213"/>
      <c r="K174" s="212" t="s">
        <v>342</v>
      </c>
      <c r="L174" s="258">
        <v>3</v>
      </c>
    </row>
    <row r="175" spans="2:12" ht="20.25" x14ac:dyDescent="0.2">
      <c r="B175" s="20"/>
      <c r="C175" s="21"/>
      <c r="D175" s="503" t="s">
        <v>343</v>
      </c>
      <c r="E175" s="503"/>
      <c r="F175" s="503"/>
      <c r="G175" s="503"/>
      <c r="H175" s="503"/>
      <c r="I175" s="503"/>
      <c r="J175" s="213"/>
      <c r="K175" s="212" t="s">
        <v>344</v>
      </c>
      <c r="L175" s="259">
        <f>IFERROR(IF(AND(L180&gt;0,L179&gt;0),L180-L179,0),"")</f>
        <v>31</v>
      </c>
    </row>
    <row r="176" spans="2:12" x14ac:dyDescent="0.2">
      <c r="B176" s="20"/>
      <c r="C176" s="21"/>
      <c r="D176" s="504" t="s">
        <v>345</v>
      </c>
      <c r="E176" s="504"/>
      <c r="F176" s="504"/>
      <c r="G176" s="504"/>
      <c r="H176" s="504"/>
      <c r="I176" s="504"/>
      <c r="J176" s="214"/>
      <c r="K176" s="212" t="s">
        <v>346</v>
      </c>
      <c r="L176" s="259">
        <f>IF(OR(AND(K224&lt;&gt;"",K225&lt;&gt;"",K226&lt;&gt;""),AND(D220&lt;&gt;"",F220&lt;&gt;"")),IF(L179&gt;0,(L173-L179)-1,0),IF(L179&gt;0,L173-L179+1,0))</f>
        <v>3</v>
      </c>
    </row>
    <row r="177" spans="2:12" x14ac:dyDescent="0.2">
      <c r="B177" s="20"/>
      <c r="C177" s="21"/>
      <c r="D177" s="505" t="s">
        <v>347</v>
      </c>
      <c r="E177" s="505"/>
      <c r="F177" s="505"/>
      <c r="G177" s="505"/>
      <c r="H177" s="505"/>
      <c r="I177" s="505"/>
      <c r="J177" s="215"/>
      <c r="K177" s="212" t="s">
        <v>348</v>
      </c>
      <c r="L177" s="259">
        <f>IFERROR(L175-L176,"")</f>
        <v>28</v>
      </c>
    </row>
    <row r="178" spans="2:12" x14ac:dyDescent="0.2">
      <c r="B178" s="412" t="s">
        <v>349</v>
      </c>
      <c r="C178" s="413"/>
      <c r="D178" s="413"/>
      <c r="E178" s="413"/>
      <c r="F178" s="413"/>
      <c r="G178" s="413"/>
      <c r="H178" s="413"/>
      <c r="I178" s="413"/>
      <c r="J178" s="413"/>
      <c r="K178" s="413"/>
      <c r="L178" s="414"/>
    </row>
    <row r="179" spans="2:12" x14ac:dyDescent="0.2">
      <c r="B179" s="495" t="s">
        <v>350</v>
      </c>
      <c r="C179" s="389"/>
      <c r="D179" s="389" t="s">
        <v>410</v>
      </c>
      <c r="E179" s="389"/>
      <c r="F179" s="389"/>
      <c r="G179" s="389"/>
      <c r="H179" s="389"/>
      <c r="I179" s="389"/>
      <c r="J179" s="389"/>
      <c r="K179" s="217" t="s">
        <v>351</v>
      </c>
      <c r="L179" s="218">
        <v>44670</v>
      </c>
    </row>
    <row r="180" spans="2:12" x14ac:dyDescent="0.2">
      <c r="B180" s="340" t="s">
        <v>352</v>
      </c>
      <c r="C180" s="389"/>
      <c r="D180" s="389"/>
      <c r="E180" s="389"/>
      <c r="F180" s="389"/>
      <c r="G180" s="389"/>
      <c r="H180" s="389"/>
      <c r="I180" s="389"/>
      <c r="J180" s="389"/>
      <c r="K180" s="217" t="s">
        <v>353</v>
      </c>
      <c r="L180" s="218">
        <v>44701</v>
      </c>
    </row>
    <row r="181" spans="2:12" x14ac:dyDescent="0.2">
      <c r="B181" s="495" t="s">
        <v>354</v>
      </c>
      <c r="C181" s="389"/>
      <c r="D181" s="389" t="s">
        <v>411</v>
      </c>
      <c r="E181" s="389"/>
      <c r="F181" s="389"/>
      <c r="G181" s="389"/>
      <c r="H181" s="389"/>
      <c r="I181" s="389"/>
      <c r="J181" s="389"/>
      <c r="K181" s="389"/>
      <c r="L181" s="390"/>
    </row>
    <row r="182" spans="2:12" x14ac:dyDescent="0.2">
      <c r="B182" s="495" t="s">
        <v>355</v>
      </c>
      <c r="C182" s="496"/>
      <c r="D182" s="496"/>
      <c r="E182" s="389" t="s">
        <v>407</v>
      </c>
      <c r="F182" s="389"/>
      <c r="G182" s="389"/>
      <c r="H182" s="389"/>
      <c r="I182" s="389"/>
      <c r="J182" s="389"/>
      <c r="K182" s="389"/>
      <c r="L182" s="390"/>
    </row>
    <row r="183" spans="2:12" x14ac:dyDescent="0.2">
      <c r="B183" s="340" t="s">
        <v>356</v>
      </c>
      <c r="C183" s="341"/>
      <c r="D183" s="497"/>
      <c r="E183" s="497"/>
      <c r="F183" s="497"/>
      <c r="G183" s="497"/>
      <c r="H183" s="497"/>
      <c r="I183" s="497"/>
      <c r="J183" s="497"/>
      <c r="K183" s="497"/>
      <c r="L183" s="498"/>
    </row>
    <row r="184" spans="2:12" x14ac:dyDescent="0.2">
      <c r="B184" s="412" t="s">
        <v>357</v>
      </c>
      <c r="C184" s="413"/>
      <c r="D184" s="413"/>
      <c r="E184" s="413"/>
      <c r="F184" s="413"/>
      <c r="G184" s="413"/>
      <c r="H184" s="413"/>
      <c r="I184" s="413"/>
      <c r="J184" s="413"/>
      <c r="K184" s="413"/>
      <c r="L184" s="414"/>
    </row>
    <row r="185" spans="2:12" x14ac:dyDescent="0.2">
      <c r="B185" s="495" t="s">
        <v>358</v>
      </c>
      <c r="C185" s="496"/>
      <c r="D185" s="496"/>
      <c r="E185" s="389"/>
      <c r="F185" s="389"/>
      <c r="G185" s="389"/>
      <c r="H185" s="389"/>
      <c r="I185" s="389"/>
      <c r="J185" s="389"/>
      <c r="K185" s="389"/>
      <c r="L185" s="390"/>
    </row>
    <row r="186" spans="2:12" x14ac:dyDescent="0.2">
      <c r="B186" s="220" t="s">
        <v>321</v>
      </c>
      <c r="C186" s="389"/>
      <c r="D186" s="389"/>
      <c r="E186" s="389"/>
      <c r="F186" s="389"/>
      <c r="G186" s="389"/>
      <c r="H186" s="389"/>
      <c r="I186" s="389"/>
      <c r="J186" s="389"/>
      <c r="K186" s="389"/>
      <c r="L186" s="390"/>
    </row>
    <row r="187" spans="2:12" x14ac:dyDescent="0.2">
      <c r="B187" s="220" t="s">
        <v>356</v>
      </c>
      <c r="C187" s="389"/>
      <c r="D187" s="389"/>
      <c r="E187" s="389"/>
      <c r="F187" s="389"/>
      <c r="G187" s="389"/>
      <c r="H187" s="389"/>
      <c r="I187" s="389"/>
      <c r="J187" s="389"/>
      <c r="K187" s="389"/>
      <c r="L187" s="390"/>
    </row>
    <row r="188" spans="2:12" x14ac:dyDescent="0.2">
      <c r="B188" s="220" t="s">
        <v>359</v>
      </c>
      <c r="C188" s="389"/>
      <c r="D188" s="389"/>
      <c r="E188" s="389"/>
      <c r="F188" s="389"/>
      <c r="G188" s="389"/>
      <c r="H188" s="389"/>
      <c r="I188" s="389"/>
      <c r="J188" s="389"/>
      <c r="K188" s="389"/>
      <c r="L188" s="390"/>
    </row>
    <row r="189" spans="2:12" x14ac:dyDescent="0.2">
      <c r="B189" s="412" t="s">
        <v>360</v>
      </c>
      <c r="C189" s="413"/>
      <c r="D189" s="413"/>
      <c r="E189" s="413"/>
      <c r="F189" s="413"/>
      <c r="G189" s="413"/>
      <c r="H189" s="413"/>
      <c r="I189" s="413"/>
      <c r="J189" s="413"/>
      <c r="K189" s="413"/>
      <c r="L189" s="414"/>
    </row>
    <row r="190" spans="2:12" x14ac:dyDescent="0.2">
      <c r="B190" s="435" t="s">
        <v>361</v>
      </c>
      <c r="C190" s="436"/>
      <c r="D190" s="436"/>
      <c r="E190" s="436"/>
      <c r="F190" s="436"/>
      <c r="G190" s="436"/>
      <c r="H190" s="436"/>
      <c r="I190" s="436"/>
      <c r="J190" s="436"/>
      <c r="K190" s="436"/>
      <c r="L190" s="437"/>
    </row>
    <row r="191" spans="2:12" x14ac:dyDescent="0.2">
      <c r="B191" s="491" t="s">
        <v>362</v>
      </c>
      <c r="C191" s="476"/>
      <c r="D191" s="477"/>
      <c r="E191" s="461" t="s">
        <v>363</v>
      </c>
      <c r="F191" s="462"/>
      <c r="G191" s="462"/>
      <c r="H191" s="462"/>
      <c r="I191" s="462"/>
      <c r="J191" s="462"/>
      <c r="K191" s="463"/>
      <c r="L191" s="492" t="s">
        <v>364</v>
      </c>
    </row>
    <row r="192" spans="2:12" x14ac:dyDescent="0.2">
      <c r="B192" s="491"/>
      <c r="C192" s="476"/>
      <c r="D192" s="477"/>
      <c r="E192" s="464"/>
      <c r="F192" s="465"/>
      <c r="G192" s="465"/>
      <c r="H192" s="465"/>
      <c r="I192" s="465"/>
      <c r="J192" s="465"/>
      <c r="K192" s="466"/>
      <c r="L192" s="493"/>
    </row>
    <row r="193" spans="2:12" x14ac:dyDescent="0.2">
      <c r="B193" s="391" t="s">
        <v>405</v>
      </c>
      <c r="C193" s="392"/>
      <c r="D193" s="393"/>
      <c r="E193" s="494" t="s">
        <v>420</v>
      </c>
      <c r="F193" s="487"/>
      <c r="G193" s="487"/>
      <c r="H193" s="487"/>
      <c r="I193" s="487"/>
      <c r="J193" s="487"/>
      <c r="K193" s="393"/>
      <c r="L193" s="221">
        <v>2</v>
      </c>
    </row>
    <row r="194" spans="2:12" x14ac:dyDescent="0.2">
      <c r="B194" s="402" t="s">
        <v>426</v>
      </c>
      <c r="C194" s="392"/>
      <c r="D194" s="393"/>
      <c r="E194" s="486" t="s">
        <v>427</v>
      </c>
      <c r="F194" s="487"/>
      <c r="G194" s="487"/>
      <c r="H194" s="487"/>
      <c r="I194" s="487"/>
      <c r="J194" s="487"/>
      <c r="K194" s="393"/>
      <c r="L194" s="221">
        <v>1</v>
      </c>
    </row>
    <row r="195" spans="2:12" x14ac:dyDescent="0.2">
      <c r="B195" s="402" t="s">
        <v>419</v>
      </c>
      <c r="C195" s="487"/>
      <c r="D195" s="393"/>
      <c r="E195" s="486" t="s">
        <v>421</v>
      </c>
      <c r="F195" s="487"/>
      <c r="G195" s="487"/>
      <c r="H195" s="487"/>
      <c r="I195" s="487"/>
      <c r="J195" s="487"/>
      <c r="K195" s="393"/>
      <c r="L195" s="222">
        <v>1</v>
      </c>
    </row>
    <row r="196" spans="2:12" x14ac:dyDescent="0.2">
      <c r="B196" s="402"/>
      <c r="C196" s="487"/>
      <c r="D196" s="393"/>
      <c r="E196" s="486"/>
      <c r="F196" s="487"/>
      <c r="G196" s="487"/>
      <c r="H196" s="487"/>
      <c r="I196" s="487"/>
      <c r="J196" s="487"/>
      <c r="K196" s="393"/>
      <c r="L196" s="222"/>
    </row>
    <row r="197" spans="2:12" x14ac:dyDescent="0.2">
      <c r="B197" s="450" t="s">
        <v>365</v>
      </c>
      <c r="C197" s="488"/>
      <c r="D197" s="488"/>
      <c r="E197" s="488"/>
      <c r="F197" s="488"/>
      <c r="G197" s="488"/>
      <c r="H197" s="488"/>
      <c r="I197" s="488"/>
      <c r="J197" s="488"/>
      <c r="K197" s="452"/>
      <c r="L197" s="225">
        <f>SUM(L193:L196)</f>
        <v>4</v>
      </c>
    </row>
    <row r="198" spans="2:12" x14ac:dyDescent="0.2">
      <c r="B198" s="435" t="s">
        <v>366</v>
      </c>
      <c r="C198" s="436"/>
      <c r="D198" s="436"/>
      <c r="E198" s="436"/>
      <c r="F198" s="436"/>
      <c r="G198" s="436"/>
      <c r="H198" s="436"/>
      <c r="I198" s="436"/>
      <c r="J198" s="436"/>
      <c r="K198" s="436"/>
      <c r="L198" s="437"/>
    </row>
    <row r="199" spans="2:12" x14ac:dyDescent="0.2">
      <c r="B199" s="455" t="s">
        <v>367</v>
      </c>
      <c r="C199" s="461" t="s">
        <v>362</v>
      </c>
      <c r="D199" s="463"/>
      <c r="E199" s="461" t="s">
        <v>363</v>
      </c>
      <c r="F199" s="462"/>
      <c r="G199" s="462"/>
      <c r="H199" s="462"/>
      <c r="I199" s="462"/>
      <c r="J199" s="462"/>
      <c r="K199" s="463"/>
      <c r="L199" s="489" t="s">
        <v>364</v>
      </c>
    </row>
    <row r="200" spans="2:12" x14ac:dyDescent="0.2">
      <c r="B200" s="456"/>
      <c r="C200" s="464"/>
      <c r="D200" s="466"/>
      <c r="E200" s="464"/>
      <c r="F200" s="465"/>
      <c r="G200" s="465"/>
      <c r="H200" s="465"/>
      <c r="I200" s="465"/>
      <c r="J200" s="465"/>
      <c r="K200" s="466"/>
      <c r="L200" s="490"/>
    </row>
    <row r="201" spans="2:12" x14ac:dyDescent="0.2">
      <c r="B201" s="338"/>
      <c r="C201" s="473"/>
      <c r="D201" s="474"/>
      <c r="E201" s="484"/>
      <c r="F201" s="485"/>
      <c r="G201" s="485"/>
      <c r="H201" s="485"/>
      <c r="I201" s="485"/>
      <c r="J201" s="485"/>
      <c r="K201" s="448"/>
      <c r="L201" s="339"/>
    </row>
    <row r="202" spans="2:12" x14ac:dyDescent="0.2">
      <c r="B202" s="338"/>
      <c r="C202" s="473"/>
      <c r="D202" s="474"/>
      <c r="E202" s="484"/>
      <c r="F202" s="485"/>
      <c r="G202" s="485"/>
      <c r="H202" s="485"/>
      <c r="I202" s="485"/>
      <c r="J202" s="485"/>
      <c r="K202" s="448"/>
      <c r="L202" s="339"/>
    </row>
    <row r="203" spans="2:12" x14ac:dyDescent="0.2">
      <c r="B203" s="338"/>
      <c r="C203" s="473"/>
      <c r="D203" s="474"/>
      <c r="E203" s="475"/>
      <c r="F203" s="476"/>
      <c r="G203" s="476"/>
      <c r="H203" s="476"/>
      <c r="I203" s="476"/>
      <c r="J203" s="476"/>
      <c r="K203" s="477"/>
      <c r="L203" s="339"/>
    </row>
    <row r="204" spans="2:12" x14ac:dyDescent="0.2">
      <c r="B204" s="338"/>
      <c r="C204" s="473"/>
      <c r="D204" s="474"/>
      <c r="E204" s="475"/>
      <c r="F204" s="476"/>
      <c r="G204" s="476"/>
      <c r="H204" s="476"/>
      <c r="I204" s="476"/>
      <c r="J204" s="476"/>
      <c r="K204" s="477"/>
      <c r="L204" s="339"/>
    </row>
    <row r="205" spans="2:12" x14ac:dyDescent="0.2">
      <c r="B205" s="338"/>
      <c r="C205" s="473"/>
      <c r="D205" s="474"/>
      <c r="E205" s="475"/>
      <c r="F205" s="476"/>
      <c r="G205" s="476"/>
      <c r="H205" s="476"/>
      <c r="I205" s="476"/>
      <c r="J205" s="476"/>
      <c r="K205" s="477"/>
      <c r="L205" s="339"/>
    </row>
    <row r="206" spans="2:12" x14ac:dyDescent="0.2">
      <c r="B206" s="478" t="s">
        <v>365</v>
      </c>
      <c r="C206" s="479"/>
      <c r="D206" s="479"/>
      <c r="E206" s="479"/>
      <c r="F206" s="479"/>
      <c r="G206" s="479"/>
      <c r="H206" s="479"/>
      <c r="I206" s="479"/>
      <c r="J206" s="479"/>
      <c r="K206" s="480"/>
      <c r="L206" s="228">
        <f>SUM(L201:L205)</f>
        <v>0</v>
      </c>
    </row>
    <row r="207" spans="2:12" x14ac:dyDescent="0.2">
      <c r="B207" s="481" t="s">
        <v>412</v>
      </c>
      <c r="C207" s="482"/>
      <c r="D207" s="482"/>
      <c r="E207" s="482"/>
      <c r="F207" s="482"/>
      <c r="G207" s="482"/>
      <c r="H207" s="482"/>
      <c r="I207" s="482"/>
      <c r="J207" s="482"/>
      <c r="K207" s="483"/>
      <c r="L207" s="229">
        <f>L206+L197</f>
        <v>4</v>
      </c>
    </row>
    <row r="208" spans="2:12" x14ac:dyDescent="0.2">
      <c r="B208" s="412" t="s">
        <v>215</v>
      </c>
      <c r="C208" s="413"/>
      <c r="D208" s="413"/>
      <c r="E208" s="413"/>
      <c r="F208" s="413"/>
      <c r="G208" s="413"/>
      <c r="H208" s="413"/>
      <c r="I208" s="413"/>
      <c r="J208" s="413"/>
      <c r="K208" s="413"/>
      <c r="L208" s="414"/>
    </row>
    <row r="209" spans="2:12" x14ac:dyDescent="0.2">
      <c r="B209" s="435" t="s">
        <v>368</v>
      </c>
      <c r="C209" s="436"/>
      <c r="D209" s="436"/>
      <c r="E209" s="436"/>
      <c r="F209" s="436"/>
      <c r="G209" s="436"/>
      <c r="H209" s="436"/>
      <c r="I209" s="436"/>
      <c r="J209" s="435" t="s">
        <v>369</v>
      </c>
      <c r="K209" s="436"/>
      <c r="L209" s="437"/>
    </row>
    <row r="210" spans="2:12" x14ac:dyDescent="0.2">
      <c r="B210" s="455" t="s">
        <v>367</v>
      </c>
      <c r="C210" s="457" t="s">
        <v>29</v>
      </c>
      <c r="D210" s="458"/>
      <c r="E210" s="461" t="s">
        <v>1</v>
      </c>
      <c r="F210" s="462"/>
      <c r="G210" s="462"/>
      <c r="H210" s="463"/>
      <c r="I210" s="467" t="s">
        <v>364</v>
      </c>
      <c r="J210" s="469" t="s">
        <v>29</v>
      </c>
      <c r="K210" s="471" t="s">
        <v>1</v>
      </c>
      <c r="L210" s="467" t="s">
        <v>370</v>
      </c>
    </row>
    <row r="211" spans="2:12" x14ac:dyDescent="0.2">
      <c r="B211" s="456"/>
      <c r="C211" s="459"/>
      <c r="D211" s="460"/>
      <c r="E211" s="464"/>
      <c r="F211" s="465"/>
      <c r="G211" s="465"/>
      <c r="H211" s="466"/>
      <c r="I211" s="468"/>
      <c r="J211" s="470"/>
      <c r="K211" s="472"/>
      <c r="L211" s="468"/>
    </row>
    <row r="212" spans="2:12" x14ac:dyDescent="0.2">
      <c r="B212" s="230"/>
      <c r="C212" s="447"/>
      <c r="D212" s="448"/>
      <c r="E212" s="447"/>
      <c r="F212" s="449"/>
      <c r="G212" s="449"/>
      <c r="H212" s="448"/>
      <c r="I212" s="232"/>
      <c r="J212" s="333"/>
      <c r="K212" s="331"/>
      <c r="L212" s="222"/>
    </row>
    <row r="213" spans="2:12" x14ac:dyDescent="0.2">
      <c r="B213" s="230"/>
      <c r="C213" s="447"/>
      <c r="D213" s="448"/>
      <c r="E213" s="447"/>
      <c r="F213" s="449"/>
      <c r="G213" s="449"/>
      <c r="H213" s="448"/>
      <c r="I213" s="235"/>
      <c r="J213" s="236"/>
      <c r="K213" s="237"/>
      <c r="L213" s="238"/>
    </row>
    <row r="214" spans="2:12" x14ac:dyDescent="0.2">
      <c r="B214" s="230"/>
      <c r="C214" s="447"/>
      <c r="D214" s="448"/>
      <c r="E214" s="447"/>
      <c r="F214" s="449"/>
      <c r="G214" s="449"/>
      <c r="H214" s="448"/>
      <c r="I214" s="240"/>
      <c r="J214" s="231"/>
      <c r="K214" s="239"/>
      <c r="L214" s="221"/>
    </row>
    <row r="215" spans="2:12" x14ac:dyDescent="0.2">
      <c r="B215" s="450" t="s">
        <v>371</v>
      </c>
      <c r="C215" s="451"/>
      <c r="D215" s="451"/>
      <c r="E215" s="451"/>
      <c r="F215" s="451"/>
      <c r="G215" s="451"/>
      <c r="H215" s="452"/>
      <c r="I215" s="256">
        <f>SUM(I212:I214)</f>
        <v>0</v>
      </c>
      <c r="J215" s="453" t="s">
        <v>371</v>
      </c>
      <c r="K215" s="454"/>
      <c r="L215" s="241">
        <f>SUM(L212:L214)</f>
        <v>0</v>
      </c>
    </row>
    <row r="216" spans="2:12" x14ac:dyDescent="0.2">
      <c r="B216" s="450" t="s">
        <v>27</v>
      </c>
      <c r="C216" s="451"/>
      <c r="D216" s="451"/>
      <c r="E216" s="451"/>
      <c r="F216" s="451"/>
      <c r="G216" s="451"/>
      <c r="H216" s="451"/>
      <c r="I216" s="451"/>
      <c r="J216" s="451"/>
      <c r="K216" s="452"/>
      <c r="L216" s="241">
        <f>L215+I215</f>
        <v>0</v>
      </c>
    </row>
    <row r="217" spans="2:12" x14ac:dyDescent="0.2">
      <c r="B217" s="412" t="s">
        <v>393</v>
      </c>
      <c r="C217" s="413"/>
      <c r="D217" s="413"/>
      <c r="E217" s="413"/>
      <c r="F217" s="413"/>
      <c r="G217" s="413"/>
      <c r="H217" s="413"/>
      <c r="I217" s="413"/>
      <c r="J217" s="413"/>
      <c r="K217" s="413"/>
      <c r="L217" s="414"/>
    </row>
    <row r="218" spans="2:12" x14ac:dyDescent="0.2">
      <c r="B218" s="435" t="s">
        <v>373</v>
      </c>
      <c r="C218" s="436"/>
      <c r="D218" s="437"/>
      <c r="E218" s="436" t="s">
        <v>399</v>
      </c>
      <c r="F218" s="436"/>
      <c r="G218" s="438" t="s">
        <v>394</v>
      </c>
      <c r="H218" s="439"/>
      <c r="I218" s="439"/>
      <c r="J218" s="439"/>
      <c r="K218" s="439"/>
      <c r="L218" s="440"/>
    </row>
    <row r="219" spans="2:12" x14ac:dyDescent="0.2">
      <c r="B219" s="441" t="s">
        <v>398</v>
      </c>
      <c r="C219" s="442"/>
      <c r="D219" s="269" t="s">
        <v>395</v>
      </c>
      <c r="E219" s="329" t="s">
        <v>396</v>
      </c>
      <c r="F219" s="268" t="s">
        <v>397</v>
      </c>
      <c r="G219" s="328"/>
      <c r="H219" s="329"/>
      <c r="I219" s="329"/>
      <c r="J219" s="329"/>
      <c r="K219" s="329"/>
      <c r="L219" s="330"/>
    </row>
    <row r="220" spans="2:12" x14ac:dyDescent="0.2">
      <c r="B220" s="342"/>
      <c r="C220" s="342"/>
      <c r="D220" s="443"/>
      <c r="E220" s="274"/>
      <c r="F220" s="445"/>
      <c r="G220" s="438"/>
      <c r="H220" s="439"/>
      <c r="I220" s="439"/>
      <c r="J220" s="439"/>
      <c r="K220" s="439"/>
      <c r="L220" s="440"/>
    </row>
    <row r="221" spans="2:12" x14ac:dyDescent="0.2">
      <c r="B221" s="342"/>
      <c r="C221" s="342"/>
      <c r="D221" s="444"/>
      <c r="E221" s="274"/>
      <c r="F221" s="446"/>
      <c r="G221" s="438"/>
      <c r="H221" s="439"/>
      <c r="I221" s="439"/>
      <c r="J221" s="439"/>
      <c r="K221" s="439"/>
      <c r="L221" s="440"/>
    </row>
    <row r="222" spans="2:12" x14ac:dyDescent="0.2">
      <c r="B222" s="415" t="s">
        <v>372</v>
      </c>
      <c r="C222" s="416"/>
      <c r="D222" s="416"/>
      <c r="E222" s="416"/>
      <c r="F222" s="416"/>
      <c r="G222" s="416"/>
      <c r="H222" s="416"/>
      <c r="I222" s="416"/>
      <c r="J222" s="416"/>
      <c r="K222" s="416"/>
      <c r="L222" s="417"/>
    </row>
    <row r="223" spans="2:12" ht="25.5" x14ac:dyDescent="0.2">
      <c r="B223" s="267" t="s">
        <v>373</v>
      </c>
      <c r="C223" s="418" t="s">
        <v>374</v>
      </c>
      <c r="D223" s="419"/>
      <c r="E223" s="420"/>
      <c r="F223" s="418" t="s">
        <v>375</v>
      </c>
      <c r="G223" s="419"/>
      <c r="H223" s="420"/>
      <c r="I223" s="418" t="s">
        <v>376</v>
      </c>
      <c r="J223" s="420"/>
      <c r="K223" s="242" t="s">
        <v>377</v>
      </c>
      <c r="L223" s="243" t="s">
        <v>378</v>
      </c>
    </row>
    <row r="224" spans="2:12" x14ac:dyDescent="0.2">
      <c r="B224" s="244" t="s">
        <v>379</v>
      </c>
      <c r="C224" s="421" t="s">
        <v>413</v>
      </c>
      <c r="D224" s="422"/>
      <c r="E224" s="423"/>
      <c r="F224" s="394"/>
      <c r="G224" s="395"/>
      <c r="H224" s="332"/>
      <c r="I224" s="394"/>
      <c r="J224" s="395"/>
      <c r="K224" s="270"/>
      <c r="L224" s="246"/>
    </row>
    <row r="225" spans="2:12" x14ac:dyDescent="0.2">
      <c r="B225" s="244" t="s">
        <v>380</v>
      </c>
      <c r="C225" s="421" t="s">
        <v>413</v>
      </c>
      <c r="D225" s="422"/>
      <c r="E225" s="423"/>
      <c r="F225" s="394"/>
      <c r="G225" s="395"/>
      <c r="H225" s="332"/>
      <c r="I225" s="394"/>
      <c r="J225" s="395"/>
      <c r="K225" s="270"/>
      <c r="L225" s="246"/>
    </row>
    <row r="226" spans="2:12" x14ac:dyDescent="0.2">
      <c r="B226" s="244" t="s">
        <v>381</v>
      </c>
      <c r="C226" s="421" t="s">
        <v>413</v>
      </c>
      <c r="D226" s="422"/>
      <c r="E226" s="423"/>
      <c r="F226" s="394"/>
      <c r="G226" s="395"/>
      <c r="H226" s="332"/>
      <c r="I226" s="394"/>
      <c r="J226" s="395"/>
      <c r="K226" s="270"/>
      <c r="L226" s="246"/>
    </row>
    <row r="227" spans="2:12" x14ac:dyDescent="0.2">
      <c r="B227" s="424" t="s">
        <v>382</v>
      </c>
      <c r="C227" s="425"/>
      <c r="D227" s="425"/>
      <c r="E227" s="425"/>
      <c r="F227" s="425"/>
      <c r="G227" s="425"/>
      <c r="H227" s="425"/>
      <c r="I227" s="425"/>
      <c r="J227" s="426"/>
      <c r="K227" s="433" t="s">
        <v>383</v>
      </c>
      <c r="L227" s="434"/>
    </row>
    <row r="228" spans="2:12" x14ac:dyDescent="0.2">
      <c r="B228" s="427"/>
      <c r="C228" s="428"/>
      <c r="D228" s="428"/>
      <c r="E228" s="428"/>
      <c r="F228" s="428"/>
      <c r="G228" s="428"/>
      <c r="H228" s="428"/>
      <c r="I228" s="428"/>
      <c r="J228" s="429"/>
      <c r="K228" s="247" t="s">
        <v>384</v>
      </c>
      <c r="L228" s="246"/>
    </row>
    <row r="229" spans="2:12" x14ac:dyDescent="0.2">
      <c r="B229" s="427"/>
      <c r="C229" s="428"/>
      <c r="D229" s="428"/>
      <c r="E229" s="428"/>
      <c r="F229" s="428"/>
      <c r="G229" s="428"/>
      <c r="H229" s="428"/>
      <c r="I229" s="428"/>
      <c r="J229" s="429"/>
      <c r="K229" s="247" t="s">
        <v>385</v>
      </c>
      <c r="L229" s="246"/>
    </row>
    <row r="230" spans="2:12" ht="13.5" thickBot="1" x14ac:dyDescent="0.25">
      <c r="B230" s="430"/>
      <c r="C230" s="431"/>
      <c r="D230" s="431"/>
      <c r="E230" s="431"/>
      <c r="F230" s="431"/>
      <c r="G230" s="431"/>
      <c r="H230" s="431"/>
      <c r="I230" s="431"/>
      <c r="J230" s="432"/>
      <c r="K230" s="248" t="s">
        <v>386</v>
      </c>
      <c r="L230" s="249"/>
    </row>
    <row r="231" spans="2:12" x14ac:dyDescent="0.2">
      <c r="B231" s="250"/>
      <c r="C231" s="250"/>
      <c r="D231" s="250"/>
      <c r="E231" s="250"/>
      <c r="F231" s="250"/>
      <c r="G231" s="250"/>
      <c r="H231" s="250"/>
      <c r="I231" s="250"/>
      <c r="J231" s="250"/>
      <c r="K231" s="251"/>
      <c r="L231" s="252"/>
    </row>
    <row r="233" spans="2:12" x14ac:dyDescent="0.2">
      <c r="B233" s="412" t="s">
        <v>387</v>
      </c>
      <c r="C233" s="413"/>
      <c r="D233" s="413"/>
      <c r="E233" s="413"/>
      <c r="F233" s="413"/>
      <c r="G233" s="413"/>
      <c r="H233" s="413"/>
      <c r="I233" s="413"/>
      <c r="J233" s="413"/>
      <c r="K233" s="413"/>
      <c r="L233" s="414"/>
    </row>
    <row r="234" spans="2:12" x14ac:dyDescent="0.2">
      <c r="B234" s="318">
        <v>1</v>
      </c>
      <c r="C234" s="396" t="s">
        <v>430</v>
      </c>
      <c r="D234" s="392"/>
      <c r="E234" s="392"/>
      <c r="F234" s="392"/>
      <c r="G234" s="392"/>
      <c r="H234" s="392"/>
      <c r="I234" s="392"/>
      <c r="J234" s="392"/>
      <c r="K234" s="392"/>
      <c r="L234" s="397"/>
    </row>
    <row r="235" spans="2:12" x14ac:dyDescent="0.2">
      <c r="B235" s="506">
        <v>2</v>
      </c>
      <c r="C235" s="396" t="s">
        <v>432</v>
      </c>
      <c r="D235" s="392"/>
      <c r="E235" s="392"/>
      <c r="F235" s="392"/>
      <c r="G235" s="392"/>
      <c r="H235" s="392"/>
      <c r="I235" s="392"/>
      <c r="J235" s="392"/>
      <c r="K235" s="392"/>
      <c r="L235" s="397"/>
    </row>
    <row r="236" spans="2:12" x14ac:dyDescent="0.2">
      <c r="B236" s="506">
        <v>3</v>
      </c>
      <c r="C236" s="494" t="s">
        <v>428</v>
      </c>
      <c r="D236" s="507"/>
      <c r="E236" s="507"/>
      <c r="F236" s="507"/>
      <c r="G236" s="507"/>
      <c r="H236" s="507"/>
      <c r="I236" s="507"/>
      <c r="J236" s="507"/>
      <c r="K236" s="507"/>
      <c r="L236" s="508"/>
    </row>
    <row r="237" spans="2:12" x14ac:dyDescent="0.2">
      <c r="B237" s="318" t="s">
        <v>429</v>
      </c>
      <c r="C237" s="494" t="s">
        <v>431</v>
      </c>
      <c r="D237" s="507"/>
      <c r="E237" s="507"/>
      <c r="F237" s="507"/>
      <c r="G237" s="507"/>
      <c r="H237" s="507"/>
      <c r="I237" s="507"/>
      <c r="J237" s="507"/>
      <c r="K237" s="507"/>
      <c r="L237" s="508"/>
    </row>
    <row r="238" spans="2:12" x14ac:dyDescent="0.2">
      <c r="B238" s="412" t="s">
        <v>391</v>
      </c>
      <c r="C238" s="413"/>
      <c r="D238" s="413"/>
      <c r="E238" s="413"/>
      <c r="F238" s="413"/>
      <c r="G238" s="413"/>
      <c r="H238" s="413"/>
      <c r="I238" s="413"/>
      <c r="J238" s="413"/>
      <c r="K238" s="413"/>
      <c r="L238" s="414"/>
    </row>
    <row r="239" spans="2:12" x14ac:dyDescent="0.2">
      <c r="B239" s="275">
        <v>1</v>
      </c>
      <c r="C239" s="398" t="s">
        <v>433</v>
      </c>
      <c r="D239" s="392"/>
      <c r="E239" s="392"/>
      <c r="F239" s="392"/>
      <c r="G239" s="392"/>
      <c r="H239" s="392"/>
      <c r="I239" s="392"/>
      <c r="J239" s="392"/>
      <c r="K239" s="392"/>
      <c r="L239" s="397"/>
    </row>
    <row r="240" spans="2:12" x14ac:dyDescent="0.2">
      <c r="B240" s="275"/>
      <c r="C240" s="398"/>
      <c r="D240" s="392"/>
      <c r="E240" s="392"/>
      <c r="F240" s="392"/>
      <c r="G240" s="392"/>
      <c r="H240" s="392"/>
      <c r="I240" s="392"/>
      <c r="J240" s="392"/>
      <c r="K240" s="392"/>
      <c r="L240" s="397"/>
    </row>
    <row r="241" spans="2:12" x14ac:dyDescent="0.2">
      <c r="B241" s="275"/>
      <c r="C241" s="398"/>
      <c r="D241" s="392"/>
      <c r="E241" s="392"/>
      <c r="F241" s="392"/>
      <c r="G241" s="392"/>
      <c r="H241" s="392"/>
      <c r="I241" s="392"/>
      <c r="J241" s="392"/>
      <c r="K241" s="392"/>
      <c r="L241" s="397"/>
    </row>
    <row r="242" spans="2:12" x14ac:dyDescent="0.2">
      <c r="B242" s="412" t="s">
        <v>392</v>
      </c>
      <c r="C242" s="413"/>
      <c r="D242" s="413"/>
      <c r="E242" s="413"/>
      <c r="F242" s="413"/>
      <c r="G242" s="413"/>
      <c r="H242" s="413"/>
      <c r="I242" s="413"/>
      <c r="J242" s="413"/>
      <c r="K242" s="413"/>
      <c r="L242" s="414"/>
    </row>
    <row r="243" spans="2:12" x14ac:dyDescent="0.2">
      <c r="B243" s="275"/>
      <c r="C243" s="398"/>
      <c r="D243" s="392"/>
      <c r="E243" s="392"/>
      <c r="F243" s="392"/>
      <c r="G243" s="392"/>
      <c r="H243" s="392"/>
      <c r="I243" s="392"/>
      <c r="J243" s="392"/>
      <c r="K243" s="392"/>
      <c r="L243" s="397"/>
    </row>
    <row r="244" spans="2:12" x14ac:dyDescent="0.2">
      <c r="B244" s="275"/>
      <c r="C244" s="398"/>
      <c r="D244" s="392"/>
      <c r="E244" s="392"/>
      <c r="F244" s="392"/>
      <c r="G244" s="392"/>
      <c r="H244" s="392"/>
      <c r="I244" s="392"/>
      <c r="J244" s="392"/>
      <c r="K244" s="392"/>
      <c r="L244" s="397"/>
    </row>
    <row r="245" spans="2:12" x14ac:dyDescent="0.2">
      <c r="B245" s="275"/>
      <c r="C245" s="398"/>
      <c r="D245" s="392"/>
      <c r="E245" s="392"/>
      <c r="F245" s="392"/>
      <c r="G245" s="392"/>
      <c r="H245" s="392"/>
      <c r="I245" s="392"/>
      <c r="J245" s="392"/>
      <c r="K245" s="392"/>
      <c r="L245" s="397"/>
    </row>
    <row r="246" spans="2:12" x14ac:dyDescent="0.2">
      <c r="B246" s="399" t="s">
        <v>388</v>
      </c>
      <c r="C246" s="400"/>
      <c r="D246" s="400"/>
      <c r="E246" s="400"/>
      <c r="F246" s="400"/>
      <c r="G246" s="400"/>
      <c r="H246" s="400"/>
      <c r="I246" s="400"/>
      <c r="J246" s="400"/>
      <c r="K246" s="400"/>
      <c r="L246" s="401"/>
    </row>
    <row r="247" spans="2:12" x14ac:dyDescent="0.2">
      <c r="B247" s="40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7"/>
    </row>
    <row r="248" spans="2:12" x14ac:dyDescent="0.2">
      <c r="B248" s="40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7"/>
    </row>
    <row r="249" spans="2:12" x14ac:dyDescent="0.2">
      <c r="B249" s="40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7"/>
    </row>
    <row r="250" spans="2:12" x14ac:dyDescent="0.2">
      <c r="B250" s="40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7"/>
    </row>
    <row r="251" spans="2:12" x14ac:dyDescent="0.2">
      <c r="B251" s="403"/>
      <c r="C251" s="404"/>
      <c r="D251" s="404"/>
      <c r="E251" s="404"/>
      <c r="F251" s="404"/>
      <c r="G251" s="334"/>
      <c r="H251" s="404"/>
      <c r="I251" s="404"/>
      <c r="J251" s="404"/>
      <c r="K251" s="404"/>
      <c r="L251" s="409"/>
    </row>
    <row r="252" spans="2:12" x14ac:dyDescent="0.2">
      <c r="B252" s="405"/>
      <c r="C252" s="406"/>
      <c r="D252" s="406"/>
      <c r="E252" s="406"/>
      <c r="F252" s="406"/>
      <c r="G252" s="335"/>
      <c r="H252" s="406"/>
      <c r="I252" s="406"/>
      <c r="J252" s="406"/>
      <c r="K252" s="406"/>
      <c r="L252" s="410"/>
    </row>
    <row r="253" spans="2:12" x14ac:dyDescent="0.2">
      <c r="B253" s="405"/>
      <c r="C253" s="406"/>
      <c r="D253" s="406"/>
      <c r="E253" s="406"/>
      <c r="F253" s="406"/>
      <c r="G253" s="335"/>
      <c r="H253" s="406"/>
      <c r="I253" s="406"/>
      <c r="J253" s="406"/>
      <c r="K253" s="406"/>
      <c r="L253" s="410"/>
    </row>
    <row r="254" spans="2:12" x14ac:dyDescent="0.2">
      <c r="B254" s="407"/>
      <c r="C254" s="408"/>
      <c r="D254" s="408"/>
      <c r="E254" s="408"/>
      <c r="F254" s="408"/>
      <c r="G254" s="336"/>
      <c r="H254" s="408"/>
      <c r="I254" s="408"/>
      <c r="J254" s="408"/>
      <c r="K254" s="408"/>
      <c r="L254" s="411"/>
    </row>
    <row r="255" spans="2:12" ht="13.5" thickBot="1" x14ac:dyDescent="0.25">
      <c r="B255" s="386" t="s">
        <v>389</v>
      </c>
      <c r="C255" s="387"/>
      <c r="D255" s="387"/>
      <c r="E255" s="387"/>
      <c r="F255" s="387"/>
      <c r="G255" s="337"/>
      <c r="H255" s="387" t="s">
        <v>390</v>
      </c>
      <c r="I255" s="387"/>
      <c r="J255" s="387"/>
      <c r="K255" s="387"/>
      <c r="L255" s="388"/>
    </row>
  </sheetData>
  <mergeCells count="343">
    <mergeCell ref="B248:L248"/>
    <mergeCell ref="B249:L249"/>
    <mergeCell ref="B250:L250"/>
    <mergeCell ref="B251:F254"/>
    <mergeCell ref="H251:L254"/>
    <mergeCell ref="B255:F255"/>
    <mergeCell ref="H255:L255"/>
    <mergeCell ref="B195:D195"/>
    <mergeCell ref="B196:D196"/>
    <mergeCell ref="C235:L235"/>
    <mergeCell ref="C236:L236"/>
    <mergeCell ref="C239:L239"/>
    <mergeCell ref="C240:L240"/>
    <mergeCell ref="C241:L241"/>
    <mergeCell ref="B242:L242"/>
    <mergeCell ref="C243:L243"/>
    <mergeCell ref="C244:L244"/>
    <mergeCell ref="C245:L245"/>
    <mergeCell ref="B246:L246"/>
    <mergeCell ref="B247:L247"/>
    <mergeCell ref="C226:E226"/>
    <mergeCell ref="F226:G226"/>
    <mergeCell ref="I226:J226"/>
    <mergeCell ref="B227:J230"/>
    <mergeCell ref="K227:L227"/>
    <mergeCell ref="B233:L233"/>
    <mergeCell ref="C234:L234"/>
    <mergeCell ref="C237:L237"/>
    <mergeCell ref="B238:L238"/>
    <mergeCell ref="B222:L222"/>
    <mergeCell ref="C223:E223"/>
    <mergeCell ref="F223:H223"/>
    <mergeCell ref="I223:J223"/>
    <mergeCell ref="C224:E224"/>
    <mergeCell ref="F224:G224"/>
    <mergeCell ref="I224:J224"/>
    <mergeCell ref="C225:E225"/>
    <mergeCell ref="F225:G225"/>
    <mergeCell ref="I225:J225"/>
    <mergeCell ref="B217:L217"/>
    <mergeCell ref="B218:D218"/>
    <mergeCell ref="E218:F218"/>
    <mergeCell ref="G218:L218"/>
    <mergeCell ref="B219:C219"/>
    <mergeCell ref="D220:D221"/>
    <mergeCell ref="F220:F221"/>
    <mergeCell ref="G220:L220"/>
    <mergeCell ref="G221:L221"/>
    <mergeCell ref="C212:D212"/>
    <mergeCell ref="E212:H212"/>
    <mergeCell ref="C213:D213"/>
    <mergeCell ref="E213:H213"/>
    <mergeCell ref="C214:D214"/>
    <mergeCell ref="E214:H214"/>
    <mergeCell ref="B215:H215"/>
    <mergeCell ref="J215:K215"/>
    <mergeCell ref="B216:K216"/>
    <mergeCell ref="B207:K207"/>
    <mergeCell ref="B208:L208"/>
    <mergeCell ref="B209:I209"/>
    <mergeCell ref="J209:L209"/>
    <mergeCell ref="B210:B211"/>
    <mergeCell ref="C210:D211"/>
    <mergeCell ref="E210:H211"/>
    <mergeCell ref="I210:I211"/>
    <mergeCell ref="J210:J211"/>
    <mergeCell ref="K210:K211"/>
    <mergeCell ref="L210:L211"/>
    <mergeCell ref="C202:D202"/>
    <mergeCell ref="E202:K202"/>
    <mergeCell ref="C203:D203"/>
    <mergeCell ref="E203:K203"/>
    <mergeCell ref="C204:D204"/>
    <mergeCell ref="E204:K204"/>
    <mergeCell ref="C205:D205"/>
    <mergeCell ref="E205:K205"/>
    <mergeCell ref="B206:K206"/>
    <mergeCell ref="E195:K195"/>
    <mergeCell ref="E196:K196"/>
    <mergeCell ref="B197:K197"/>
    <mergeCell ref="B198:L198"/>
    <mergeCell ref="B199:B200"/>
    <mergeCell ref="C199:D200"/>
    <mergeCell ref="E199:K200"/>
    <mergeCell ref="L199:L200"/>
    <mergeCell ref="C201:D201"/>
    <mergeCell ref="E201:K201"/>
    <mergeCell ref="B189:L189"/>
    <mergeCell ref="B190:L190"/>
    <mergeCell ref="B191:D192"/>
    <mergeCell ref="E191:K192"/>
    <mergeCell ref="L191:L192"/>
    <mergeCell ref="B193:D193"/>
    <mergeCell ref="E193:K193"/>
    <mergeCell ref="B194:D194"/>
    <mergeCell ref="E194:K194"/>
    <mergeCell ref="B182:D182"/>
    <mergeCell ref="E182:L182"/>
    <mergeCell ref="D183:L183"/>
    <mergeCell ref="B184:L184"/>
    <mergeCell ref="B185:D185"/>
    <mergeCell ref="E185:L185"/>
    <mergeCell ref="C186:L186"/>
    <mergeCell ref="C187:L187"/>
    <mergeCell ref="C188:L188"/>
    <mergeCell ref="D175:I175"/>
    <mergeCell ref="D176:I176"/>
    <mergeCell ref="D177:I177"/>
    <mergeCell ref="B178:L178"/>
    <mergeCell ref="B179:C179"/>
    <mergeCell ref="D179:J179"/>
    <mergeCell ref="C180:J180"/>
    <mergeCell ref="B181:C181"/>
    <mergeCell ref="D181:L181"/>
    <mergeCell ref="D50:D51"/>
    <mergeCell ref="F50:F51"/>
    <mergeCell ref="B49:C49"/>
    <mergeCell ref="B48:D48"/>
    <mergeCell ref="E48:F48"/>
    <mergeCell ref="C71:L71"/>
    <mergeCell ref="C64:L64"/>
    <mergeCell ref="C56:E56"/>
    <mergeCell ref="B172:L172"/>
    <mergeCell ref="E43:H43"/>
    <mergeCell ref="B52:L52"/>
    <mergeCell ref="B36:K36"/>
    <mergeCell ref="B37:K37"/>
    <mergeCell ref="C72:L72"/>
    <mergeCell ref="C73:L73"/>
    <mergeCell ref="B79:F82"/>
    <mergeCell ref="B83:F83"/>
    <mergeCell ref="H83:L83"/>
    <mergeCell ref="H79:L82"/>
    <mergeCell ref="C65:L65"/>
    <mergeCell ref="C67:L67"/>
    <mergeCell ref="C68:L68"/>
    <mergeCell ref="C69:L69"/>
    <mergeCell ref="B70:L70"/>
    <mergeCell ref="B76:L76"/>
    <mergeCell ref="B77:L77"/>
    <mergeCell ref="B78:L78"/>
    <mergeCell ref="B66:L66"/>
    <mergeCell ref="B74:L74"/>
    <mergeCell ref="B75:L75"/>
    <mergeCell ref="G48:L48"/>
    <mergeCell ref="G50:L50"/>
    <mergeCell ref="G51:L51"/>
    <mergeCell ref="B57:J60"/>
    <mergeCell ref="K57:L57"/>
    <mergeCell ref="B63:L63"/>
    <mergeCell ref="L40:L41"/>
    <mergeCell ref="B45:H45"/>
    <mergeCell ref="J45:K45"/>
    <mergeCell ref="B46:K46"/>
    <mergeCell ref="B47:L47"/>
    <mergeCell ref="F53:H53"/>
    <mergeCell ref="I53:J53"/>
    <mergeCell ref="B40:B41"/>
    <mergeCell ref="I40:I41"/>
    <mergeCell ref="J40:J41"/>
    <mergeCell ref="K40:K41"/>
    <mergeCell ref="C40:D41"/>
    <mergeCell ref="C42:D42"/>
    <mergeCell ref="C43:D43"/>
    <mergeCell ref="C44:D44"/>
    <mergeCell ref="C53:E53"/>
    <mergeCell ref="C54:E54"/>
    <mergeCell ref="C55:E55"/>
    <mergeCell ref="E44:H44"/>
    <mergeCell ref="E40:H41"/>
    <mergeCell ref="E42:H42"/>
    <mergeCell ref="B28:L28"/>
    <mergeCell ref="E25:K25"/>
    <mergeCell ref="E26:K26"/>
    <mergeCell ref="B27:K27"/>
    <mergeCell ref="B38:L38"/>
    <mergeCell ref="B39:I39"/>
    <mergeCell ref="J39:L39"/>
    <mergeCell ref="C35:D35"/>
    <mergeCell ref="E32:K32"/>
    <mergeCell ref="B29:B30"/>
    <mergeCell ref="L29:L30"/>
    <mergeCell ref="E29:K30"/>
    <mergeCell ref="E31:K31"/>
    <mergeCell ref="C29:D30"/>
    <mergeCell ref="C31:D31"/>
    <mergeCell ref="C32:D32"/>
    <mergeCell ref="C33:D33"/>
    <mergeCell ref="C34:D34"/>
    <mergeCell ref="E33:K33"/>
    <mergeCell ref="E34:K34"/>
    <mergeCell ref="E35:K35"/>
    <mergeCell ref="B23:D23"/>
    <mergeCell ref="B24:D24"/>
    <mergeCell ref="B19:L19"/>
    <mergeCell ref="B20:L20"/>
    <mergeCell ref="B21:D22"/>
    <mergeCell ref="L21:L22"/>
    <mergeCell ref="E23:K23"/>
    <mergeCell ref="E24:K24"/>
    <mergeCell ref="E21:K22"/>
    <mergeCell ref="D13:L13"/>
    <mergeCell ref="B14:L14"/>
    <mergeCell ref="B15:D15"/>
    <mergeCell ref="B2:L2"/>
    <mergeCell ref="B8:L8"/>
    <mergeCell ref="B12:D12"/>
    <mergeCell ref="D9:J9"/>
    <mergeCell ref="C10:J10"/>
    <mergeCell ref="D11:L11"/>
    <mergeCell ref="E12:L12"/>
    <mergeCell ref="B11:C11"/>
    <mergeCell ref="B9:C9"/>
    <mergeCell ref="D6:I6"/>
    <mergeCell ref="D5:I5"/>
    <mergeCell ref="D7:I7"/>
    <mergeCell ref="B86:L86"/>
    <mergeCell ref="D89:I89"/>
    <mergeCell ref="D90:I90"/>
    <mergeCell ref="D91:I91"/>
    <mergeCell ref="B92:L92"/>
    <mergeCell ref="B93:C93"/>
    <mergeCell ref="D93:J93"/>
    <mergeCell ref="C94:J94"/>
    <mergeCell ref="B95:C95"/>
    <mergeCell ref="D95:L95"/>
    <mergeCell ref="B103:L103"/>
    <mergeCell ref="B104:L104"/>
    <mergeCell ref="B105:D106"/>
    <mergeCell ref="E105:K106"/>
    <mergeCell ref="L105:L106"/>
    <mergeCell ref="B107:D107"/>
    <mergeCell ref="E107:K107"/>
    <mergeCell ref="B96:D96"/>
    <mergeCell ref="E96:L96"/>
    <mergeCell ref="D97:L97"/>
    <mergeCell ref="B98:L98"/>
    <mergeCell ref="B99:D99"/>
    <mergeCell ref="F99:L99"/>
    <mergeCell ref="D100:L100"/>
    <mergeCell ref="D101:L101"/>
    <mergeCell ref="D102:L102"/>
    <mergeCell ref="E108:K108"/>
    <mergeCell ref="E109:K109"/>
    <mergeCell ref="B110:K110"/>
    <mergeCell ref="B111:L111"/>
    <mergeCell ref="B112:B113"/>
    <mergeCell ref="C112:D113"/>
    <mergeCell ref="E112:K113"/>
    <mergeCell ref="L112:L113"/>
    <mergeCell ref="B109:D109"/>
    <mergeCell ref="C114:D114"/>
    <mergeCell ref="E114:K114"/>
    <mergeCell ref="C115:D115"/>
    <mergeCell ref="E115:K115"/>
    <mergeCell ref="C116:D116"/>
    <mergeCell ref="E116:K116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B122:K122"/>
    <mergeCell ref="B123:K123"/>
    <mergeCell ref="B124:L124"/>
    <mergeCell ref="B125:I125"/>
    <mergeCell ref="J125:L125"/>
    <mergeCell ref="B126:B127"/>
    <mergeCell ref="C126:D127"/>
    <mergeCell ref="E126:H127"/>
    <mergeCell ref="I126:I127"/>
    <mergeCell ref="J126:J127"/>
    <mergeCell ref="K126:K127"/>
    <mergeCell ref="L126:L127"/>
    <mergeCell ref="C128:D128"/>
    <mergeCell ref="E128:H128"/>
    <mergeCell ref="C129:D129"/>
    <mergeCell ref="E129:H129"/>
    <mergeCell ref="C130:D130"/>
    <mergeCell ref="E130:H130"/>
    <mergeCell ref="B131:H131"/>
    <mergeCell ref="J131:K131"/>
    <mergeCell ref="B132:K132"/>
    <mergeCell ref="B133:L133"/>
    <mergeCell ref="B134:D134"/>
    <mergeCell ref="E134:F134"/>
    <mergeCell ref="G134:L134"/>
    <mergeCell ref="B135:C135"/>
    <mergeCell ref="D136:D137"/>
    <mergeCell ref="F136:F137"/>
    <mergeCell ref="G136:L136"/>
    <mergeCell ref="G137:L137"/>
    <mergeCell ref="B138:L138"/>
    <mergeCell ref="C139:E139"/>
    <mergeCell ref="F139:H139"/>
    <mergeCell ref="I139:J139"/>
    <mergeCell ref="C140:E140"/>
    <mergeCell ref="C141:E141"/>
    <mergeCell ref="C142:E142"/>
    <mergeCell ref="B143:J146"/>
    <mergeCell ref="K143:L143"/>
    <mergeCell ref="B163:L163"/>
    <mergeCell ref="B164:L164"/>
    <mergeCell ref="B165:F168"/>
    <mergeCell ref="H165:L168"/>
    <mergeCell ref="B149:L149"/>
    <mergeCell ref="C150:L150"/>
    <mergeCell ref="C151:L151"/>
    <mergeCell ref="B152:L152"/>
    <mergeCell ref="C153:L153"/>
    <mergeCell ref="C154:L154"/>
    <mergeCell ref="C155:L155"/>
    <mergeCell ref="B156:L156"/>
    <mergeCell ref="C157:L157"/>
    <mergeCell ref="B169:F169"/>
    <mergeCell ref="H169:L169"/>
    <mergeCell ref="E15:L15"/>
    <mergeCell ref="C16:L16"/>
    <mergeCell ref="C17:L17"/>
    <mergeCell ref="C18:L18"/>
    <mergeCell ref="B108:D108"/>
    <mergeCell ref="F140:G140"/>
    <mergeCell ref="F141:G141"/>
    <mergeCell ref="F142:G142"/>
    <mergeCell ref="I140:J140"/>
    <mergeCell ref="I141:J141"/>
    <mergeCell ref="I142:J142"/>
    <mergeCell ref="F54:G54"/>
    <mergeCell ref="F55:G55"/>
    <mergeCell ref="F56:G56"/>
    <mergeCell ref="I54:J54"/>
    <mergeCell ref="I55:J55"/>
    <mergeCell ref="I56:J56"/>
    <mergeCell ref="C158:L158"/>
    <mergeCell ref="C159:L159"/>
    <mergeCell ref="B160:L160"/>
    <mergeCell ref="B161:L161"/>
    <mergeCell ref="B162:L162"/>
  </mergeCells>
  <hyperlinks>
    <hyperlink ref="D7" r:id="rId1"/>
    <hyperlink ref="D91" r:id="rId2"/>
    <hyperlink ref="D177" r:id="rId3"/>
  </hyperlinks>
  <pageMargins left="0.39370078740157483" right="0.11811023622047245" top="0.78740157480314965" bottom="0.78740157480314965" header="0.31496062992125984" footer="0.31496062992125984"/>
  <pageSetup paperSize="9" scale="81" orientation="portrait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topLeftCell="A4" workbookViewId="0">
      <selection activeCell="D23" sqref="D23"/>
    </sheetView>
  </sheetViews>
  <sheetFormatPr defaultRowHeight="12.75" x14ac:dyDescent="0.2"/>
  <cols>
    <col min="2" max="2" width="10.140625" bestFit="1" customWidth="1"/>
    <col min="3" max="3" width="10.7109375" bestFit="1" customWidth="1"/>
    <col min="4" max="4" width="9.42578125" bestFit="1" customWidth="1"/>
  </cols>
  <sheetData>
    <row r="3" spans="2:4" x14ac:dyDescent="0.2">
      <c r="B3" s="517" t="s">
        <v>442</v>
      </c>
    </row>
    <row r="4" spans="2:4" x14ac:dyDescent="0.2">
      <c r="B4" s="517" t="s">
        <v>441</v>
      </c>
      <c r="C4" s="517" t="s">
        <v>443</v>
      </c>
      <c r="D4" s="517" t="s">
        <v>445</v>
      </c>
    </row>
    <row r="5" spans="2:4" x14ac:dyDescent="0.2">
      <c r="B5" s="144">
        <v>44670</v>
      </c>
      <c r="C5" s="517" t="s">
        <v>444</v>
      </c>
      <c r="D5" s="518">
        <v>200</v>
      </c>
    </row>
    <row r="6" spans="2:4" x14ac:dyDescent="0.2">
      <c r="B6" s="144">
        <v>44670</v>
      </c>
      <c r="C6" s="517" t="s">
        <v>446</v>
      </c>
      <c r="D6" s="518">
        <v>20.5</v>
      </c>
    </row>
    <row r="7" spans="2:4" x14ac:dyDescent="0.2">
      <c r="B7" s="144">
        <v>44670</v>
      </c>
      <c r="C7" s="517" t="s">
        <v>447</v>
      </c>
      <c r="D7" s="518">
        <v>23</v>
      </c>
    </row>
    <row r="8" spans="2:4" x14ac:dyDescent="0.2">
      <c r="B8" s="144">
        <v>44671</v>
      </c>
      <c r="C8" s="517" t="s">
        <v>444</v>
      </c>
      <c r="D8" s="518">
        <v>100</v>
      </c>
    </row>
    <row r="9" spans="2:4" x14ac:dyDescent="0.2">
      <c r="B9" s="144">
        <v>44671</v>
      </c>
      <c r="C9" s="517" t="s">
        <v>446</v>
      </c>
      <c r="D9" s="518">
        <v>19.100000000000001</v>
      </c>
    </row>
    <row r="10" spans="2:4" x14ac:dyDescent="0.2">
      <c r="B10" s="144">
        <v>44672</v>
      </c>
      <c r="C10" s="517" t="s">
        <v>444</v>
      </c>
      <c r="D10" s="518">
        <v>100</v>
      </c>
    </row>
    <row r="11" spans="2:4" x14ac:dyDescent="0.2">
      <c r="B11" s="144">
        <v>44672</v>
      </c>
      <c r="C11" s="517" t="s">
        <v>444</v>
      </c>
      <c r="D11" s="518">
        <v>50</v>
      </c>
    </row>
    <row r="12" spans="2:4" x14ac:dyDescent="0.2">
      <c r="B12" s="144">
        <v>44672</v>
      </c>
      <c r="C12" s="517" t="s">
        <v>446</v>
      </c>
      <c r="D12" s="518">
        <v>20.5</v>
      </c>
    </row>
    <row r="13" spans="2:4" x14ac:dyDescent="0.2">
      <c r="D13" s="518"/>
    </row>
    <row r="14" spans="2:4" x14ac:dyDescent="0.2">
      <c r="D14" s="518"/>
    </row>
    <row r="15" spans="2:4" x14ac:dyDescent="0.2">
      <c r="D15" s="518"/>
    </row>
    <row r="16" spans="2:4" x14ac:dyDescent="0.2">
      <c r="D16" s="518"/>
    </row>
    <row r="17" spans="4:4" x14ac:dyDescent="0.2">
      <c r="D17" s="518"/>
    </row>
    <row r="18" spans="4:4" x14ac:dyDescent="0.2">
      <c r="D18" s="518"/>
    </row>
    <row r="19" spans="4:4" x14ac:dyDescent="0.2">
      <c r="D19" s="518"/>
    </row>
    <row r="20" spans="4:4" x14ac:dyDescent="0.2">
      <c r="D20" s="518"/>
    </row>
    <row r="21" spans="4:4" x14ac:dyDescent="0.2">
      <c r="D21" s="518"/>
    </row>
    <row r="22" spans="4:4" x14ac:dyDescent="0.2">
      <c r="D22" s="518">
        <f>SUM(D5:D21)</f>
        <v>533.1</v>
      </c>
    </row>
    <row r="23" spans="4:4" x14ac:dyDescent="0.2">
      <c r="D23" s="518"/>
    </row>
    <row r="24" spans="4:4" x14ac:dyDescent="0.2">
      <c r="D24" s="5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31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43" t="s">
        <v>290</v>
      </c>
      <c r="C1" s="343"/>
      <c r="D1" s="343"/>
      <c r="E1" s="343"/>
      <c r="F1" s="343"/>
      <c r="G1" s="343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46" t="s">
        <v>276</v>
      </c>
      <c r="F4" s="347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19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19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19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19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19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19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19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19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19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19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19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19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19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19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19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19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19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19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19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19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19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19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19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19">
        <f t="shared" si="1"/>
        <v>400</v>
      </c>
    </row>
    <row r="35" spans="1:7" ht="13.5" customHeight="1" x14ac:dyDescent="0.2">
      <c r="A35" s="6"/>
      <c r="B35" s="90"/>
      <c r="C35" s="91" t="s">
        <v>418</v>
      </c>
      <c r="D35" s="172"/>
      <c r="E35" s="78"/>
      <c r="F35" s="181"/>
      <c r="G35" s="182"/>
    </row>
    <row r="36" spans="1:7" ht="13.5" customHeight="1" x14ac:dyDescent="0.2">
      <c r="A36" s="6"/>
      <c r="B36" s="322"/>
      <c r="C36" s="323"/>
      <c r="D36" s="324"/>
      <c r="E36" s="325"/>
      <c r="F36" s="326"/>
      <c r="G36" s="327"/>
    </row>
    <row r="37" spans="1:7" ht="13.5" customHeight="1" x14ac:dyDescent="0.2">
      <c r="A37" s="6"/>
      <c r="B37" s="322"/>
      <c r="C37" s="323"/>
      <c r="D37" s="324"/>
      <c r="E37" s="325"/>
      <c r="F37" s="326"/>
      <c r="G37" s="327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19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19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19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19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19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19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19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19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19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19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19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19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19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19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19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19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19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19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19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19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19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19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19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19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19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19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19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51" t="s">
        <v>230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48">
        <f>I7</f>
        <v>44670</v>
      </c>
      <c r="J6" s="349"/>
      <c r="K6" s="349"/>
      <c r="L6" s="349"/>
      <c r="M6" s="349"/>
      <c r="N6" s="349"/>
      <c r="O6" s="350"/>
      <c r="P6" s="348">
        <f ca="1">P7</f>
        <v>44672</v>
      </c>
      <c r="Q6" s="349"/>
      <c r="R6" s="349"/>
      <c r="S6" s="349"/>
      <c r="T6" s="349"/>
      <c r="U6" s="349"/>
      <c r="V6" s="350"/>
      <c r="W6" s="348">
        <f ca="1">W7</f>
        <v>44672</v>
      </c>
      <c r="X6" s="349"/>
      <c r="Y6" s="349"/>
      <c r="Z6" s="349"/>
      <c r="AA6" s="349"/>
      <c r="AB6" s="349"/>
      <c r="AC6" s="350"/>
      <c r="AD6" s="348">
        <f ca="1">AD7</f>
        <v>44672</v>
      </c>
      <c r="AE6" s="349"/>
      <c r="AF6" s="349"/>
      <c r="AG6" s="349"/>
      <c r="AH6" s="349"/>
      <c r="AI6" s="349"/>
      <c r="AJ6" s="350"/>
      <c r="AK6" s="348">
        <f ca="1">AK7</f>
        <v>44672</v>
      </c>
      <c r="AL6" s="349"/>
      <c r="AM6" s="349"/>
      <c r="AN6" s="349"/>
      <c r="AO6" s="349"/>
      <c r="AP6" s="349"/>
      <c r="AQ6" s="35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44672</v>
      </c>
      <c r="Q7" s="209">
        <f ca="1">P7+1</f>
        <v>44673</v>
      </c>
      <c r="R7" s="209">
        <f t="shared" ref="R7:V7" ca="1" si="1">Q7+1</f>
        <v>44674</v>
      </c>
      <c r="S7" s="209">
        <f t="shared" ca="1" si="1"/>
        <v>44675</v>
      </c>
      <c r="T7" s="209">
        <f t="shared" ca="1" si="1"/>
        <v>44676</v>
      </c>
      <c r="U7" s="209">
        <f t="shared" ca="1" si="1"/>
        <v>44677</v>
      </c>
      <c r="V7" s="209">
        <f t="shared" ca="1" si="1"/>
        <v>44678</v>
      </c>
      <c r="W7" s="209">
        <f ca="1">TODAY()</f>
        <v>44672</v>
      </c>
      <c r="X7" s="209">
        <f ca="1">W7+1</f>
        <v>44673</v>
      </c>
      <c r="Y7" s="209">
        <f t="shared" ref="Y7:AC7" ca="1" si="2">X7+1</f>
        <v>44674</v>
      </c>
      <c r="Z7" s="209">
        <f t="shared" ca="1" si="2"/>
        <v>44675</v>
      </c>
      <c r="AA7" s="209">
        <f t="shared" ca="1" si="2"/>
        <v>44676</v>
      </c>
      <c r="AB7" s="209">
        <f t="shared" ca="1" si="2"/>
        <v>44677</v>
      </c>
      <c r="AC7" s="209">
        <f t="shared" ca="1" si="2"/>
        <v>44678</v>
      </c>
      <c r="AD7" s="209">
        <f ca="1">TODAY()</f>
        <v>44672</v>
      </c>
      <c r="AE7" s="209">
        <f ca="1">AD7+1</f>
        <v>44673</v>
      </c>
      <c r="AF7" s="209">
        <f t="shared" ref="AF7:AJ7" ca="1" si="3">AE7+1</f>
        <v>44674</v>
      </c>
      <c r="AG7" s="209">
        <f t="shared" ca="1" si="3"/>
        <v>44675</v>
      </c>
      <c r="AH7" s="209">
        <f t="shared" ca="1" si="3"/>
        <v>44676</v>
      </c>
      <c r="AI7" s="209">
        <f t="shared" ca="1" si="3"/>
        <v>44677</v>
      </c>
      <c r="AJ7" s="209">
        <f t="shared" ca="1" si="3"/>
        <v>44678</v>
      </c>
      <c r="AK7" s="209">
        <f ca="1">TODAY()</f>
        <v>44672</v>
      </c>
      <c r="AL7" s="209">
        <f ca="1">AK7+1</f>
        <v>44673</v>
      </c>
      <c r="AM7" s="209">
        <f t="shared" ref="AM7:AQ7" ca="1" si="4">AL7+1</f>
        <v>44674</v>
      </c>
      <c r="AN7" s="209">
        <f t="shared" ca="1" si="4"/>
        <v>44675</v>
      </c>
      <c r="AO7" s="209">
        <f t="shared" ca="1" si="4"/>
        <v>44676</v>
      </c>
      <c r="AP7" s="209">
        <f t="shared" ca="1" si="4"/>
        <v>44677</v>
      </c>
      <c r="AQ7" s="209">
        <f t="shared" ca="1" si="4"/>
        <v>44678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5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5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5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5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5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5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5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5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5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5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5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5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5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5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5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5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5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5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5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5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5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5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5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5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5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5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5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5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5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5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5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5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5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5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44672</v>
      </c>
      <c r="M2" s="127">
        <f ca="1">'FÍSICO x FINANCEIRO'!Q7</f>
        <v>44673</v>
      </c>
      <c r="N2" s="127">
        <f ca="1">'FÍSICO x FINANCEIRO'!R7</f>
        <v>44674</v>
      </c>
      <c r="O2" s="127">
        <f ca="1">'FÍSICO x FINANCEIRO'!S7</f>
        <v>44675</v>
      </c>
      <c r="P2" s="127">
        <f ca="1">'FÍSICO x FINANCEIRO'!T7</f>
        <v>44676</v>
      </c>
      <c r="Q2" s="127">
        <f ca="1">'FÍSICO x FINANCEIRO'!U7</f>
        <v>44677</v>
      </c>
      <c r="R2" s="127">
        <f ca="1">'FÍSICO x FINANCEIRO'!V7</f>
        <v>44678</v>
      </c>
      <c r="S2" s="131">
        <f ca="1">'FÍSICO x FINANCEIRO'!W7</f>
        <v>44672</v>
      </c>
      <c r="T2" s="131">
        <f ca="1">'FÍSICO x FINANCEIRO'!X7</f>
        <v>44673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44672</v>
      </c>
      <c r="L2" s="127">
        <f ca="1">'FÍSICO x FINANCEIRO'!Q7</f>
        <v>44673</v>
      </c>
      <c r="M2" s="127">
        <f ca="1">'FÍSICO x FINANCEIRO'!R7</f>
        <v>44674</v>
      </c>
      <c r="N2" s="127">
        <f ca="1">'FÍSICO x FINANCEIRO'!S7</f>
        <v>44675</v>
      </c>
      <c r="O2" s="127">
        <f ca="1">'FÍSICO x FINANCEIRO'!T7</f>
        <v>44676</v>
      </c>
      <c r="P2" s="127">
        <f ca="1">'FÍSICO x FINANCEIRO'!U7</f>
        <v>44677</v>
      </c>
      <c r="Q2" s="127">
        <f ca="1">'FÍSICO x FINANCEIRO'!V7</f>
        <v>44678</v>
      </c>
      <c r="R2" s="131">
        <f ca="1">'FÍSICO x FINANCEIRO'!W7</f>
        <v>44672</v>
      </c>
      <c r="S2" s="131">
        <f ca="1">'FÍSICO x FINANCEIRO'!X7</f>
        <v>44673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H14" sqref="H14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361" t="str">
        <f>CUST_M_OBRA!C6</f>
        <v>Reforma de imóvel em Jacarepaguá</v>
      </c>
      <c r="E6" s="362"/>
      <c r="F6" s="362"/>
      <c r="G6" s="362"/>
      <c r="H6" s="362"/>
      <c r="I6" s="363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364" t="str">
        <f>CUST_M_OBRA!C7</f>
        <v>Rua Cassiopeia, n° 86, Taquara - RJ</v>
      </c>
      <c r="E7" s="365"/>
      <c r="F7" s="365"/>
      <c r="G7" s="365"/>
      <c r="H7" s="365"/>
      <c r="I7" s="366"/>
      <c r="J7" s="357">
        <f>J8</f>
        <v>44670</v>
      </c>
      <c r="K7" s="357"/>
      <c r="L7" s="357"/>
      <c r="M7" s="357"/>
      <c r="N7" s="357"/>
      <c r="O7" s="357"/>
      <c r="P7" s="358"/>
      <c r="Q7" s="356">
        <f>Q8</f>
        <v>44677</v>
      </c>
      <c r="R7" s="357"/>
      <c r="S7" s="357"/>
      <c r="T7" s="357"/>
      <c r="U7" s="357"/>
      <c r="V7" s="357"/>
      <c r="W7" s="358"/>
      <c r="X7" s="356">
        <f t="shared" ref="X7" si="0">X8</f>
        <v>44684</v>
      </c>
      <c r="Y7" s="357"/>
      <c r="Z7" s="357"/>
      <c r="AA7" s="357"/>
      <c r="AB7" s="357"/>
      <c r="AC7" s="357"/>
      <c r="AD7" s="358"/>
      <c r="AE7" s="356">
        <f t="shared" ref="AE7" si="1">AE8</f>
        <v>44691</v>
      </c>
      <c r="AF7" s="357"/>
      <c r="AG7" s="357"/>
      <c r="AH7" s="357"/>
      <c r="AI7" s="357"/>
      <c r="AJ7" s="357"/>
      <c r="AK7" s="358"/>
      <c r="AL7" s="356">
        <f t="shared" ref="AL7" si="2">AL8</f>
        <v>44698</v>
      </c>
      <c r="AM7" s="357"/>
      <c r="AN7" s="357"/>
      <c r="AO7" s="357"/>
      <c r="AP7" s="357"/>
      <c r="AQ7" s="357"/>
      <c r="AR7" s="358"/>
    </row>
    <row r="8" spans="2:44" x14ac:dyDescent="0.2">
      <c r="B8" s="354" t="s">
        <v>309</v>
      </c>
      <c r="C8" s="355" t="s">
        <v>307</v>
      </c>
      <c r="D8" s="355" t="s">
        <v>308</v>
      </c>
      <c r="E8" s="355" t="s">
        <v>310</v>
      </c>
      <c r="F8" s="359" t="s">
        <v>311</v>
      </c>
      <c r="G8" s="359" t="s">
        <v>312</v>
      </c>
      <c r="H8" s="359" t="s">
        <v>314</v>
      </c>
      <c r="I8" s="360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54"/>
      <c r="C9" s="355"/>
      <c r="D9" s="355"/>
      <c r="E9" s="355"/>
      <c r="F9" s="359"/>
      <c r="G9" s="359"/>
      <c r="H9" s="359"/>
      <c r="I9" s="360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21" t="s">
        <v>417</v>
      </c>
      <c r="C10" s="154">
        <v>44670</v>
      </c>
      <c r="D10" s="186">
        <f>IF(C10="","",C10+E10)</f>
        <v>44673</v>
      </c>
      <c r="E10" s="146">
        <v>3</v>
      </c>
      <c r="F10" s="156">
        <v>44670</v>
      </c>
      <c r="G10" s="156">
        <v>44673</v>
      </c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368" t="s">
        <v>322</v>
      </c>
      <c r="C4" s="369"/>
      <c r="D4" s="369"/>
      <c r="E4" s="369"/>
      <c r="F4" s="369"/>
      <c r="G4" s="369"/>
      <c r="H4" s="370"/>
      <c r="J4" s="368" t="s">
        <v>322</v>
      </c>
      <c r="K4" s="369"/>
      <c r="L4" s="369"/>
      <c r="M4" s="369"/>
      <c r="N4" s="369"/>
      <c r="O4" s="369"/>
      <c r="P4" s="370"/>
    </row>
    <row r="5" spans="2:16" x14ac:dyDescent="0.2">
      <c r="B5" s="371" t="s">
        <v>326</v>
      </c>
      <c r="C5" s="371"/>
      <c r="D5" s="371"/>
      <c r="E5" s="371"/>
      <c r="F5" s="371"/>
      <c r="G5" s="371"/>
      <c r="H5" s="371"/>
      <c r="J5" s="372" t="s">
        <v>329</v>
      </c>
      <c r="K5" s="373"/>
      <c r="L5" s="373"/>
      <c r="M5" s="373"/>
      <c r="N5" s="373"/>
      <c r="O5" s="373"/>
      <c r="P5" s="374"/>
    </row>
    <row r="6" spans="2:16" x14ac:dyDescent="0.2">
      <c r="B6" s="377"/>
      <c r="C6" s="377"/>
      <c r="D6" s="377"/>
      <c r="E6" s="377"/>
      <c r="F6" s="377"/>
      <c r="G6" s="377"/>
      <c r="H6" s="377"/>
      <c r="J6" s="377"/>
      <c r="K6" s="377"/>
      <c r="L6" s="377"/>
      <c r="M6" s="377"/>
      <c r="N6" s="377"/>
      <c r="O6" s="377"/>
      <c r="P6" s="377"/>
    </row>
    <row r="7" spans="2:16" x14ac:dyDescent="0.2">
      <c r="B7" s="378"/>
      <c r="C7" s="159" t="s">
        <v>320</v>
      </c>
      <c r="D7" s="376" t="str">
        <f>CUST_M_OBRA!C6</f>
        <v>Reforma de imóvel em Jacarepaguá</v>
      </c>
      <c r="E7" s="376"/>
      <c r="F7" s="376"/>
      <c r="G7" s="376"/>
      <c r="H7" s="376"/>
      <c r="J7" s="378"/>
      <c r="K7" s="159" t="s">
        <v>320</v>
      </c>
      <c r="L7" s="364" t="str">
        <f>CUST_M_OBRA!C6</f>
        <v>Reforma de imóvel em Jacarepaguá</v>
      </c>
      <c r="M7" s="365"/>
      <c r="N7" s="365"/>
      <c r="O7" s="365"/>
      <c r="P7" s="375"/>
    </row>
    <row r="8" spans="2:16" x14ac:dyDescent="0.2">
      <c r="B8" s="379"/>
      <c r="C8" s="159" t="s">
        <v>321</v>
      </c>
      <c r="D8" s="376" t="str">
        <f>CUST_M_OBRA!C7</f>
        <v>Rua Cassiopeia, n° 86, Taquara - RJ</v>
      </c>
      <c r="E8" s="376"/>
      <c r="F8" s="376"/>
      <c r="G8" s="376"/>
      <c r="H8" s="376"/>
      <c r="J8" s="379"/>
      <c r="K8" s="159" t="s">
        <v>321</v>
      </c>
      <c r="L8" s="364" t="str">
        <f>CUST_M_OBRA!C7</f>
        <v>Rua Cassiopeia, n° 86, Taquara - RJ</v>
      </c>
      <c r="M8" s="365"/>
      <c r="N8" s="365"/>
      <c r="O8" s="365"/>
      <c r="P8" s="375"/>
    </row>
    <row r="9" spans="2:16" x14ac:dyDescent="0.2">
      <c r="B9" s="379"/>
      <c r="C9" s="159" t="s">
        <v>319</v>
      </c>
      <c r="D9" s="273">
        <v>44670</v>
      </c>
      <c r="E9" s="158"/>
      <c r="F9" s="158"/>
      <c r="G9" s="158"/>
      <c r="H9" s="159" t="s">
        <v>327</v>
      </c>
      <c r="J9" s="379"/>
      <c r="K9" s="159" t="s">
        <v>319</v>
      </c>
      <c r="L9" s="273"/>
      <c r="M9" s="158"/>
      <c r="N9" s="158"/>
      <c r="O9" s="158"/>
      <c r="P9" s="159" t="s">
        <v>327</v>
      </c>
    </row>
    <row r="10" spans="2:16" x14ac:dyDescent="0.2">
      <c r="B10" s="380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380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67" t="s">
        <v>328</v>
      </c>
      <c r="C11" s="160" t="s">
        <v>2</v>
      </c>
      <c r="D11" s="158"/>
      <c r="E11" s="158"/>
      <c r="F11" s="161"/>
      <c r="G11" s="158"/>
      <c r="H11" s="158"/>
      <c r="J11" s="367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67"/>
      <c r="C12" s="160" t="s">
        <v>3</v>
      </c>
      <c r="D12" s="158"/>
      <c r="E12" s="158"/>
      <c r="F12" s="161"/>
      <c r="G12" s="158"/>
      <c r="H12" s="158"/>
      <c r="J12" s="367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67"/>
      <c r="C13" s="160" t="s">
        <v>4</v>
      </c>
      <c r="D13" s="158"/>
      <c r="E13" s="158"/>
      <c r="F13" s="161"/>
      <c r="G13" s="158"/>
      <c r="H13" s="158"/>
      <c r="J13" s="367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67"/>
      <c r="C14" s="160" t="s">
        <v>5</v>
      </c>
      <c r="D14" s="158"/>
      <c r="E14" s="158"/>
      <c r="F14" s="161"/>
      <c r="G14" s="158"/>
      <c r="H14" s="158"/>
      <c r="J14" s="367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67"/>
      <c r="C15" s="160" t="s">
        <v>6</v>
      </c>
      <c r="D15" s="158"/>
      <c r="E15" s="158"/>
      <c r="F15" s="161"/>
      <c r="G15" s="158"/>
      <c r="H15" s="158"/>
      <c r="J15" s="367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67"/>
      <c r="C16" s="160" t="s">
        <v>7</v>
      </c>
      <c r="D16" s="158"/>
      <c r="E16" s="158"/>
      <c r="F16" s="161"/>
      <c r="G16" s="158"/>
      <c r="H16" s="158"/>
      <c r="J16" s="367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67"/>
      <c r="C17" s="160" t="s">
        <v>8</v>
      </c>
      <c r="D17" s="158"/>
      <c r="E17" s="158"/>
      <c r="F17" s="161"/>
      <c r="G17" s="158"/>
      <c r="H17" s="158"/>
      <c r="J17" s="367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67"/>
      <c r="C18" s="160" t="s">
        <v>323</v>
      </c>
      <c r="D18" s="158"/>
      <c r="E18" s="158"/>
      <c r="F18" s="161"/>
      <c r="G18" s="158"/>
      <c r="H18" s="158"/>
      <c r="J18" s="367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67"/>
      <c r="C19" s="160" t="s">
        <v>324</v>
      </c>
      <c r="D19" s="158"/>
      <c r="E19" s="158"/>
      <c r="F19" s="161"/>
      <c r="G19" s="158"/>
      <c r="H19" s="158"/>
      <c r="J19" s="367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67"/>
      <c r="C20" s="160" t="s">
        <v>325</v>
      </c>
      <c r="D20" s="158"/>
      <c r="E20" s="158"/>
      <c r="F20" s="161"/>
      <c r="G20" s="158"/>
      <c r="H20" s="158"/>
      <c r="J20" s="367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368" t="s">
        <v>330</v>
      </c>
      <c r="C4" s="369"/>
      <c r="D4" s="369"/>
      <c r="E4" s="369"/>
      <c r="F4" s="369"/>
      <c r="G4" s="369"/>
      <c r="H4" s="369"/>
      <c r="I4" s="370"/>
    </row>
    <row r="5" spans="2:9" x14ac:dyDescent="0.2">
      <c r="B5" s="371" t="s">
        <v>340</v>
      </c>
      <c r="C5" s="371"/>
      <c r="D5" s="371"/>
      <c r="E5" s="371"/>
      <c r="F5" s="371"/>
      <c r="G5" s="371"/>
      <c r="H5" s="371"/>
      <c r="I5" s="371"/>
    </row>
    <row r="6" spans="2:9" x14ac:dyDescent="0.2">
      <c r="B6" s="377"/>
      <c r="C6" s="377"/>
      <c r="D6" s="377"/>
      <c r="E6" s="377"/>
      <c r="F6" s="377"/>
      <c r="G6" s="377"/>
      <c r="H6" s="377"/>
      <c r="I6" s="377"/>
    </row>
    <row r="7" spans="2:9" x14ac:dyDescent="0.2">
      <c r="B7" s="378"/>
      <c r="C7" s="159" t="s">
        <v>320</v>
      </c>
      <c r="D7" s="381" t="str">
        <f>CUST_M_OBRA!C6</f>
        <v>Reforma de imóvel em Jacarepaguá</v>
      </c>
      <c r="E7" s="376"/>
      <c r="F7" s="376"/>
      <c r="G7" s="376"/>
      <c r="H7" s="376"/>
      <c r="I7" s="376"/>
    </row>
    <row r="8" spans="2:9" x14ac:dyDescent="0.2">
      <c r="B8" s="379"/>
      <c r="C8" s="159" t="s">
        <v>321</v>
      </c>
      <c r="D8" s="381" t="str">
        <f>CUST_M_OBRA!C7</f>
        <v>Rua Cassiopeia, n° 86, Taquara - RJ</v>
      </c>
      <c r="E8" s="376"/>
      <c r="F8" s="376"/>
      <c r="G8" s="376"/>
      <c r="H8" s="376"/>
      <c r="I8" s="376"/>
    </row>
    <row r="9" spans="2:9" x14ac:dyDescent="0.2">
      <c r="B9" s="379"/>
      <c r="C9" s="159" t="s">
        <v>319</v>
      </c>
      <c r="D9" s="272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380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367" t="s">
        <v>328</v>
      </c>
      <c r="C11" s="160" t="s">
        <v>2</v>
      </c>
      <c r="D11" s="320" t="s">
        <v>415</v>
      </c>
      <c r="E11" s="158">
        <v>2</v>
      </c>
      <c r="F11" s="161"/>
      <c r="G11" s="271" t="str">
        <f>IF(F11="","",E11*F11)</f>
        <v/>
      </c>
      <c r="H11" s="158"/>
      <c r="I11" s="158"/>
    </row>
    <row r="12" spans="2:9" x14ac:dyDescent="0.2">
      <c r="B12" s="367"/>
      <c r="C12" s="160" t="s">
        <v>3</v>
      </c>
      <c r="D12" s="320" t="s">
        <v>416</v>
      </c>
      <c r="E12" s="158">
        <v>1</v>
      </c>
      <c r="F12" s="161"/>
      <c r="G12" s="271" t="str">
        <f t="shared" ref="G12:G20" si="0">IF(F12="","",E12*F12)</f>
        <v/>
      </c>
      <c r="H12" s="158"/>
      <c r="I12" s="158"/>
    </row>
    <row r="13" spans="2:9" x14ac:dyDescent="0.2">
      <c r="B13" s="367"/>
      <c r="C13" s="160" t="s">
        <v>4</v>
      </c>
      <c r="D13" s="158"/>
      <c r="E13" s="158"/>
      <c r="F13" s="161"/>
      <c r="G13" s="271" t="str">
        <f t="shared" si="0"/>
        <v/>
      </c>
      <c r="H13" s="158"/>
      <c r="I13" s="158"/>
    </row>
    <row r="14" spans="2:9" x14ac:dyDescent="0.2">
      <c r="B14" s="367"/>
      <c r="C14" s="160" t="s">
        <v>5</v>
      </c>
      <c r="D14" s="158"/>
      <c r="E14" s="158"/>
      <c r="F14" s="161"/>
      <c r="G14" s="271" t="str">
        <f t="shared" si="0"/>
        <v/>
      </c>
      <c r="H14" s="158"/>
      <c r="I14" s="158"/>
    </row>
    <row r="15" spans="2:9" x14ac:dyDescent="0.2">
      <c r="B15" s="367"/>
      <c r="C15" s="160" t="s">
        <v>6</v>
      </c>
      <c r="D15" s="158"/>
      <c r="E15" s="158"/>
      <c r="F15" s="161"/>
      <c r="G15" s="271" t="str">
        <f t="shared" si="0"/>
        <v/>
      </c>
      <c r="H15" s="158"/>
      <c r="I15" s="158"/>
    </row>
    <row r="16" spans="2:9" x14ac:dyDescent="0.2">
      <c r="B16" s="367"/>
      <c r="C16" s="160" t="s">
        <v>7</v>
      </c>
      <c r="D16" s="158"/>
      <c r="E16" s="158"/>
      <c r="F16" s="161"/>
      <c r="G16" s="271" t="str">
        <f t="shared" si="0"/>
        <v/>
      </c>
      <c r="H16" s="158"/>
      <c r="I16" s="158"/>
    </row>
    <row r="17" spans="2:9" x14ac:dyDescent="0.2">
      <c r="B17" s="367"/>
      <c r="C17" s="160" t="s">
        <v>8</v>
      </c>
      <c r="D17" s="158"/>
      <c r="E17" s="158"/>
      <c r="F17" s="161"/>
      <c r="G17" s="271" t="str">
        <f t="shared" si="0"/>
        <v/>
      </c>
      <c r="H17" s="158"/>
      <c r="I17" s="158"/>
    </row>
    <row r="18" spans="2:9" x14ac:dyDescent="0.2">
      <c r="B18" s="367"/>
      <c r="C18" s="160" t="s">
        <v>323</v>
      </c>
      <c r="D18" s="158"/>
      <c r="E18" s="158"/>
      <c r="F18" s="161"/>
      <c r="G18" s="271" t="str">
        <f t="shared" si="0"/>
        <v/>
      </c>
      <c r="H18" s="158"/>
      <c r="I18" s="158"/>
    </row>
    <row r="19" spans="2:9" x14ac:dyDescent="0.2">
      <c r="B19" s="367"/>
      <c r="C19" s="160" t="s">
        <v>324</v>
      </c>
      <c r="D19" s="158"/>
      <c r="E19" s="158"/>
      <c r="F19" s="161"/>
      <c r="G19" s="271" t="str">
        <f t="shared" si="0"/>
        <v/>
      </c>
      <c r="H19" s="158"/>
      <c r="I19" s="158"/>
    </row>
    <row r="20" spans="2:9" x14ac:dyDescent="0.2">
      <c r="B20" s="367"/>
      <c r="C20" s="160" t="s">
        <v>325</v>
      </c>
      <c r="D20" s="158"/>
      <c r="E20" s="158"/>
      <c r="F20" s="161"/>
      <c r="G20" s="271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Plan1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2022-04-22T02:49:45Z</dcterms:modified>
</cp:coreProperties>
</file>