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6" i="12" l="1"/>
  <c r="D7" i="6"/>
  <c r="D6" i="6"/>
  <c r="L8" i="8"/>
  <c r="D8" i="8"/>
  <c r="L7" i="8"/>
  <c r="D7" i="8"/>
  <c r="D8" i="10"/>
  <c r="D7" i="10"/>
  <c r="L4" i="12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11" i="11"/>
  <c r="L5" i="12" l="1"/>
  <c r="L7" i="12" l="1"/>
  <c r="L54" i="12"/>
  <c r="I54" i="12"/>
  <c r="L45" i="12"/>
  <c r="L33" i="12"/>
  <c r="K3" i="12"/>
  <c r="L55" i="12" l="1"/>
  <c r="L46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<sst xmlns="http://schemas.openxmlformats.org/spreadsheetml/2006/main" count="2107" uniqueCount="425">
  <si>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</si>
  <si>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</si>
  <si>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</si>
  <si>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</si>
  <si>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</si>
  <si>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</si>
  <si>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</si>
  <si>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</si>
  <si>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</si>
  <si>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</si>
  <si>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</si>
  <si>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</si>
  <si>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</si>
  <si>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</si>
  <si>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</si>
  <si>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</si>
  <si>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</si>
  <si>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</si>
  <si>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</si>
  <si>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</si>
  <si>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</si>
  <si>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</si>
  <si>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</si>
  <si>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</si>
  <si>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</si>
  <si>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</si>
  <si>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</si>
  <si>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</si>
  <si>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</si>
  <si>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</si>
  <si>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</si>
  <si>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</si>
  <si>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</si>
  <si>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</si>
  <si>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</si>
  <si>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</si>
  <si>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</si>
  <si>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</si>
  <si>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</si>
  <si>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</si>
  <si>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</si>
  <si>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</si>
  <si>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</si>
  <si>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</si>
  <si>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</si>
  <si>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</si>
  <si>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</si>
  <si>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</si>
  <si>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</si>
  <si>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</si>
  <si>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</si>
  <si>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</si>
  <si>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</si>
  <si>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</si>
  <si>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</si>
  <si>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</si>
  <si>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</si>
  <si>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</si>
  <si>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</si>
  <si>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</si>
  <si>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</si>
  <si>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</si>
  <si>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</si>
  <si>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</si>
  <si>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</si>
  <si>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</si>
  <si>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</si>
  <si>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</si>
  <si>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</si>
  <si>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</si>
  <si>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</si>
  <si>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</si>
  <si>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</si>
  <si>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</si>
  <si>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</si>
  <si>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</si>
  <si>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</si>
  <si>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</si>
  <si>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</si>
  <si>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</si>
  <si>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</si>
  <si>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</si>
  <si>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</si>
  <si>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</si>
  <si>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</si>
  <si>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</si>
  <si>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</si>
  <si>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</si>
  <si>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</si>
  <si>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</si>
  <si>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</si>
  <si>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</si>
  <si>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</si>
  <si>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</si>
  <si>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</si>
  <si>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</si>
  <si>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</si>
  <si>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</si>
  <si>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</si>
  <si>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</si>
  <si>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</si>
  <si>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</si>
  <si>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</si>
  <si>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</si>
  <si>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</si>
  <si>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</si>
  <si>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</si>
  <si>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</si>
  <si>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</si>
  <si>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</si>
  <si>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</si>
  <si>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</si>
  <si>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</si>
  <si>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</si>
  <si>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</si>
  <si>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</si>
  <si>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</si>
  <si>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</si>
  <si>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</si>
  <si>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</si>
  <si>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</si>
  <si>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</si>
  <si>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</si>
  <si>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</si>
  <si>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</si>
  <si>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</si>
  <si>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</si>
  <si>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</si>
  <si>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</si>
  <si>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</si>
  <si>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</si>
  <si>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</si>
  <si>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</si>
  <si>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</si>
  <si>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</si>
  <si>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</si>
  <si>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</si>
  <si>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</si>
  <si>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</si>
  <si>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</si>
  <si>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</si>
  <si>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</si>
  <si>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</si>
  <si>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</si>
  <si>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</si>
  <si>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</si>
  <si>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</si>
  <si>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</si>
  <si>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</si>
  <si>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</si>
  <si>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</si>
  <si>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</si>
  <si>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</si>
  <si>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</si>
  <si>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</si>
  <si>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</si>
  <si>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</si>
  <si>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</si>
  <si>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</si>
  <si>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</si>
  <si>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</si>
  <si>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</si>
  <si>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</si>
  <si>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</si>
  <si>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</si>
  <si>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</si>
  <si>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</si>
  <si>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</si>
  <si>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</si>
  <si>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</si>
  <si>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</si>
  <si>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</si>
  <si>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</si>
  <si>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</si>
  <si>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</si>
  <si>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</si>
  <si>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</si>
  <si>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</si>
  <si>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</si>
  <si>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</si>
  <si>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</si>
  <si>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</si>
  <si>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</si>
  <si>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</si>
  <si>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</si>
  <si>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</si>
  <si>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</si>
  <si>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</si>
  <si>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</si>
  <si>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</si>
  <si>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</si>
  <si>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</si>
  <si>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</si>
  <si>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</si>
  <si>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</si>
  <si>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</si>
  <si>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</si>
  <si>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</si>
  <si>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</si>
  <si>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</si>
  <si>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</si>
  <si>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</si>
  <si>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</si>
  <si>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</si>
  <si>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</si>
  <si>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</si>
  <si>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</si>
  <si>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</si>
  <si>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</si>
  <si>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</si>
  <si>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</si>
  <si>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</si>
  <si>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</si>
  <si>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</si>
  <si>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</si>
  <si>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</si>
  <si>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</si>
  <si>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</si>
  <si>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</si>
  <si>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</si>
  <si>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</si>
  <si>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</si>
  <si>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</si>
  <si>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</si>
  <si>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</si>
  <si>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</si>
  <si>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</si>
  <si>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</si>
  <si>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</si>
  <si>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</si>
  <si>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</si>
  <si>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</si>
  <si>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</si>
  <si>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</si>
  <si>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</si>
  <si>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</si>
  <si>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</si>
  <si>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</si>
  <si>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</si>
  <si>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</si>
  <si>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</si>
  <si>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</si>
  <si>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</si>
  <si>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</si>
  <si>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</si>
  <si>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</si>
  <si>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</si>
  <si>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</si>
  <si>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</si>
  <si>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</si>
  <si>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</si>
  <si>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</si>
  <si>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</si>
  <si>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</si>
  <si>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</si>
  <si>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</si>
  <si>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</si>
  <si>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</si>
  <si>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</si>
  <si>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</si>
  <si>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</si>
  <si>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</si>
  <si>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</si>
  <si>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</si>
  <si>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</si>
  <si>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</si>
  <si>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</si>
  <si>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</si>
  <si>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</si>
  <si>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</si>
  <si>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</si>
  <si>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</si>
  <si>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</si>
  <si>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</si>
  <si>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</si>
  <si>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</si>
  <si>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</si>
  <si>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</si>
  <si>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</si>
  <si>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</si>
  <si>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</si>
  <si>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</si>
  <si>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</si>
  <si>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</si>
  <si>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</si>
  <si>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</si>
  <si>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</si>
  <si>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</si>
  <si>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</si>
  <si>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</si>
  <si>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</si>
  <si>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</si>
  <si>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</si>
  <si>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</si>
  <si>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</si>
  <si>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</si>
  <si>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</si>
  <si>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</si>
  <si>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</si>
  <si>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</si>
  <si>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</si>
  <si>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</si>
  <si>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</si>
  <si>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</si>
  <si>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</si>
  <si>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</si>
  <si>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</si>
  <si>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</si>
  <si>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</si>
  <si>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</si>
  <si>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</si>
  <si>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</si>
  <si>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</si>
  <si>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</si>
  <si>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</si>
  <si>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</si>
  <si>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</si>
  <si>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</si>
  <si>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</si>
  <si>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</si>
  <si>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</si>
  <si>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</si>
  <si>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</si>
  <si>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</si>
  <si>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</si>
  <si>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</si>
  <si>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</si>
  <si>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</si>
  <si>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</si>
  <si>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</si>
  <si>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</si>
  <si>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</si>
  <si>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</si>
  <si>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</si>
  <si>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</si>
  <si>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</si>
  <si>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</si>
  <si>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</si>
  <si>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</si>
  <si>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</si>
  <si>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</si>
  <si>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</si>
  <si>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</si>
  <si>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</si>
  <si>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</si>
  <si>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</si>
  <si>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</si>
  <si>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</si>
  <si>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</si>
  <si>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</si>
  <si>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</si>
  <si>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</si>
  <si>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</si>
  <si>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</si>
  <si>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</si>
  <si>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</si>
  <si>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</si>
  <si>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</si>
  <si>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</si>
  <si>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</si>
  <si>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</si>
  <si>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</si>
  <si>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</si>
  <si>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</si>
  <si>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</si>
  <si>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Engenheiro Planejamento</t>
  </si>
  <si>
    <t>Técnico de segurança</t>
  </si>
  <si>
    <t>Auxiliar Administrativo</t>
  </si>
  <si>
    <t>Comprador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</si>
  <si>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</si>
  <si>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</si>
  <si>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</si>
  <si>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</si>
  <si>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</si>
  <si>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</si>
  <si>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</si>
  <si>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</si>
  <si>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</si>
  <si>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</si>
  <si>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</si>
  <si>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</si>
  <si>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</si>
  <si>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</si>
  <si>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</si>
  <si>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</si>
  <si>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</si>
  <si>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</si>
  <si>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</si>
  <si>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</si>
  <si>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</si>
  <si>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</si>
  <si>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</si>
  <si>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</si>
  <si>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</si>
  <si>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</si>
  <si>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</si>
  <si>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</si>
  <si>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</si>
  <si>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</si>
  <si>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</si>
  <si>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</si>
  <si>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</si>
  <si>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</si>
  <si>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</si>
  <si>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X</t>
  </si>
  <si>
    <t>fundação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</si>
  <si>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</si>
  <si>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</si>
  <si>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</si>
  <si>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</si>
  <si>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</si>
  <si>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</si>
  <si>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</si>
  <si>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</si>
  <si>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lipesa e remoção de entulho do imóvel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</si>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</sst>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[$-F400]h:mm:ss\ AM/PM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47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181" fontId="21" fillId="0" borderId="52" xfId="0" applyNumberFormat="1" applyFont="1" applyFill="1" applyBorder="1" applyAlignment="1">
      <alignment horizontal="center"/>
    </xf>
    <xf numFmtId="20" fontId="21" fillId="0" borderId="52" xfId="0" applyNumberFormat="1" applyFont="1" applyFill="1" applyBorder="1" applyAlignment="1">
      <alignment horizont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6" fillId="0" borderId="70" xfId="0" applyFont="1" applyBorder="1"/>
    <xf numFmtId="14" fontId="0" fillId="14" borderId="71" xfId="0" applyNumberFormat="1" applyFill="1" applyBorder="1" applyAlignment="1" applyProtection="1">
      <alignment horizontal="center"/>
      <protection hidden="1"/>
    </xf>
    <xf numFmtId="0" fontId="0" fillId="0" borderId="70" xfId="0" applyBorder="1"/>
    <xf numFmtId="0" fontId="16" fillId="0" borderId="71" xfId="0" applyFont="1" applyBorder="1" applyAlignment="1">
      <alignment horizontal="center"/>
    </xf>
    <xf numFmtId="0" fontId="16" fillId="0" borderId="71" xfId="0" applyFont="1" applyBorder="1"/>
    <xf numFmtId="0" fontId="0" fillId="0" borderId="71" xfId="0" applyBorder="1" applyAlignment="1">
      <alignment horizontal="center"/>
    </xf>
    <xf numFmtId="178" fontId="0" fillId="0" borderId="71" xfId="0" applyNumberFormat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0" fillId="0" borderId="71" xfId="0" applyBorder="1"/>
    <xf numFmtId="0" fontId="0" fillId="0" borderId="73" xfId="0" applyBorder="1"/>
    <xf numFmtId="0" fontId="0" fillId="0" borderId="73" xfId="0" applyBorder="1" applyAlignment="1">
      <alignment horizontal="center"/>
    </xf>
    <xf numFmtId="178" fontId="0" fillId="0" borderId="73" xfId="0" applyNumberFormat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0" fillId="0" borderId="75" xfId="0" applyBorder="1" applyAlignment="1">
      <alignment horizontal="center"/>
    </xf>
    <xf numFmtId="0" fontId="16" fillId="0" borderId="75" xfId="0" applyFont="1" applyBorder="1" applyAlignment="1"/>
    <xf numFmtId="0" fontId="1" fillId="0" borderId="72" xfId="0" applyFont="1" applyBorder="1" applyAlignment="1">
      <alignment horizontal="center"/>
    </xf>
    <xf numFmtId="178" fontId="0" fillId="0" borderId="71" xfId="0" applyNumberFormat="1" applyFill="1" applyBorder="1" applyProtection="1">
      <protection hidden="1"/>
    </xf>
    <xf numFmtId="178" fontId="0" fillId="0" borderId="73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6" fillId="0" borderId="76" xfId="0" applyFont="1" applyBorder="1" applyAlignment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67" xfId="0" applyFont="1" applyFill="1" applyBorder="1" applyAlignment="1">
      <alignment horizont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40" fillId="2" borderId="56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1" fillId="0" borderId="71" xfId="0" applyFont="1" applyBorder="1"/>
    <xf numFmtId="0" fontId="1" fillId="14" borderId="71" xfId="0" applyNumberFormat="1" applyFont="1" applyFill="1" applyBorder="1" applyAlignment="1" applyProtection="1">
      <alignment horizontal="center"/>
      <protection hidden="1"/>
    </xf>
    <xf numFmtId="0" fontId="1" fillId="0" borderId="74" xfId="0" applyFont="1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14" fontId="0" fillId="0" borderId="0" xfId="0" applyNumberFormat="1" applyBorder="1"/>
    <xf numFmtId="0" fontId="1" fillId="2" borderId="56" xfId="0" applyFont="1" applyFill="1" applyBorder="1" applyAlignment="1">
      <alignment horizontal="left"/>
    </xf>
    <xf numFmtId="0" fontId="0" fillId="2" borderId="75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74" xfId="0" applyFill="1" applyBorder="1" applyAlignment="1">
      <alignment horizontal="left"/>
    </xf>
    <xf numFmtId="0" fontId="0" fillId="2" borderId="75" xfId="0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21" fillId="7" borderId="76" xfId="0" applyFont="1" applyFill="1" applyBorder="1" applyAlignment="1">
      <alignment horizontal="left"/>
    </xf>
    <xf numFmtId="0" fontId="0" fillId="2" borderId="75" xfId="0" applyFill="1" applyBorder="1" applyAlignment="1">
      <alignment horizontal="right"/>
    </xf>
    <xf numFmtId="0" fontId="1" fillId="2" borderId="62" xfId="0" applyFont="1" applyFill="1" applyBorder="1" applyAlignment="1">
      <alignment horizontal="right" wrapText="1"/>
    </xf>
    <xf numFmtId="0" fontId="1" fillId="2" borderId="24" xfId="0" applyFont="1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0" fontId="39" fillId="2" borderId="2" xfId="5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25" xfId="0" applyBorder="1" applyAlignment="1">
      <alignment horizontal="left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0" fillId="0" borderId="7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54976"/>
        <c:axId val="313456512"/>
      </c:lineChart>
      <c:catAx>
        <c:axId val="31345497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56512"/>
        <c:crosses val="autoZero"/>
        <c:auto val="1"/>
        <c:lblAlgn val="ctr"/>
        <c:lblOffset val="100"/>
        <c:tickMarkSkip val="1"/>
        <c:noMultiLvlLbl val="0"/>
      </c:catAx>
      <c:valAx>
        <c:axId val="3134565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5497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20192"/>
        <c:axId val="31532172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2192"/>
        <c:axId val="315353728"/>
      </c:lineChart>
      <c:catAx>
        <c:axId val="31532019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321728"/>
        <c:crosses val="autoZero"/>
        <c:auto val="1"/>
        <c:lblAlgn val="ctr"/>
        <c:lblOffset val="100"/>
        <c:tickMarkSkip val="1"/>
        <c:noMultiLvlLbl val="0"/>
      </c:catAx>
      <c:valAx>
        <c:axId val="31532172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320192"/>
        <c:crosses val="autoZero"/>
        <c:crossBetween val="midCat"/>
        <c:majorUnit val="1"/>
      </c:valAx>
      <c:catAx>
        <c:axId val="3153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353728"/>
        <c:crosses val="autoZero"/>
        <c:auto val="1"/>
        <c:lblAlgn val="ctr"/>
        <c:lblOffset val="100"/>
        <c:noMultiLvlLbl val="0"/>
      </c:catAx>
      <c:valAx>
        <c:axId val="31535372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35219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61</xdr:row>
      <xdr:rowOff>28575</xdr:rowOff>
    </xdr:from>
    <xdr:to>
      <xdr:col>4</xdr:col>
      <xdr:colOff>249363</xdr:colOff>
      <xdr:row>62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61</xdr:row>
      <xdr:rowOff>9525</xdr:rowOff>
    </xdr:from>
    <xdr:to>
      <xdr:col>6</xdr:col>
      <xdr:colOff>752474</xdr:colOff>
      <xdr:row>61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61</xdr:row>
      <xdr:rowOff>19050</xdr:rowOff>
    </xdr:from>
    <xdr:to>
      <xdr:col>9</xdr:col>
      <xdr:colOff>604189</xdr:colOff>
      <xdr:row>62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61</xdr:row>
      <xdr:rowOff>9525</xdr:rowOff>
    </xdr:from>
    <xdr:to>
      <xdr:col>10</xdr:col>
      <xdr:colOff>1372986</xdr:colOff>
      <xdr:row>62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05" t="s">
        <v>252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2" s="29" customFormat="1" ht="20.25" customHeight="1" x14ac:dyDescent="0.2">
      <c r="A2" s="28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</row>
    <row r="3" spans="1:12" s="29" customFormat="1" ht="15.75" customHeight="1" x14ac:dyDescent="0.2">
      <c r="A3" s="28"/>
      <c r="B3" s="306" t="s">
        <v>280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</row>
    <row r="4" spans="1:12" s="29" customFormat="1" ht="13.5" thickBot="1" x14ac:dyDescent="0.25">
      <c r="A4" s="28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topLeftCell="A4" workbookViewId="0">
      <selection activeCell="E9" sqref="E9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335" t="s">
        <v>336</v>
      </c>
      <c r="C5" s="336"/>
      <c r="D5" s="336"/>
      <c r="E5" s="336"/>
      <c r="F5" s="336"/>
      <c r="G5" s="336"/>
      <c r="H5" s="336"/>
      <c r="I5" s="336"/>
      <c r="J5" s="336"/>
      <c r="K5" s="336"/>
      <c r="L5" s="337"/>
    </row>
    <row r="6" spans="2:12" x14ac:dyDescent="0.2">
      <c r="B6" s="280" t="s">
        <v>320</v>
      </c>
      <c r="C6" s="442" t="s">
        <v>420</v>
      </c>
      <c r="D6" s="443"/>
      <c r="E6" s="443"/>
      <c r="F6" s="443"/>
      <c r="G6" s="443"/>
      <c r="H6" s="443"/>
      <c r="I6" s="443"/>
      <c r="J6" s="443"/>
      <c r="K6" s="443"/>
      <c r="L6" s="444"/>
    </row>
    <row r="7" spans="2:12" x14ac:dyDescent="0.2">
      <c r="B7" s="280" t="s">
        <v>321</v>
      </c>
      <c r="C7" s="442" t="s">
        <v>413</v>
      </c>
      <c r="D7" s="443"/>
      <c r="E7" s="443"/>
      <c r="F7" s="443"/>
      <c r="G7" s="443"/>
      <c r="H7" s="443"/>
      <c r="I7" s="443"/>
      <c r="J7" s="443"/>
      <c r="K7" s="443"/>
      <c r="L7" s="444"/>
    </row>
    <row r="8" spans="2:12" x14ac:dyDescent="0.2">
      <c r="B8" s="280" t="s">
        <v>319</v>
      </c>
      <c r="C8" s="302" t="s">
        <v>307</v>
      </c>
      <c r="D8" s="303" t="s">
        <v>408</v>
      </c>
      <c r="E8" s="303" t="s">
        <v>409</v>
      </c>
      <c r="F8" s="296"/>
      <c r="G8" s="296"/>
      <c r="H8" s="296"/>
      <c r="I8" s="296"/>
      <c r="J8" s="296"/>
      <c r="K8" s="296"/>
      <c r="L8" s="301"/>
    </row>
    <row r="9" spans="2:12" x14ac:dyDescent="0.2">
      <c r="B9" s="280"/>
      <c r="C9" s="445">
        <v>44670</v>
      </c>
      <c r="D9" s="281">
        <f ca="1">TODAY()</f>
        <v>44670</v>
      </c>
      <c r="E9" s="441">
        <f ca="1">NETWORKDAYS.INTL(C9,D9,1)</f>
        <v>1</v>
      </c>
      <c r="F9" s="297"/>
      <c r="G9" s="297"/>
      <c r="H9" s="297"/>
      <c r="I9" s="297"/>
      <c r="J9" s="297"/>
      <c r="K9" s="297"/>
      <c r="L9" s="304"/>
    </row>
    <row r="10" spans="2:12" x14ac:dyDescent="0.2">
      <c r="B10" s="282"/>
      <c r="C10" s="283" t="s">
        <v>337</v>
      </c>
      <c r="D10" s="283" t="s">
        <v>338</v>
      </c>
      <c r="E10" s="283"/>
      <c r="F10" s="283" t="s">
        <v>309</v>
      </c>
      <c r="G10" s="283" t="s">
        <v>339</v>
      </c>
      <c r="H10" s="283" t="s">
        <v>333</v>
      </c>
      <c r="I10" s="283" t="s">
        <v>334</v>
      </c>
      <c r="J10" s="283" t="s">
        <v>335</v>
      </c>
      <c r="K10" s="294" t="s">
        <v>406</v>
      </c>
      <c r="L10" s="298" t="s">
        <v>407</v>
      </c>
    </row>
    <row r="11" spans="2:12" x14ac:dyDescent="0.2">
      <c r="B11" s="282">
        <v>1</v>
      </c>
      <c r="C11" s="440" t="s">
        <v>410</v>
      </c>
      <c r="D11" s="440" t="s">
        <v>411</v>
      </c>
      <c r="E11" s="284"/>
      <c r="F11" s="440" t="s">
        <v>414</v>
      </c>
      <c r="G11" s="285">
        <v>1</v>
      </c>
      <c r="H11" s="286">
        <v>90</v>
      </c>
      <c r="I11" s="287">
        <f>IF(H11="","",H11/9)</f>
        <v>10</v>
      </c>
      <c r="J11" s="287">
        <f>IF(I11="","",H11*G11)</f>
        <v>90</v>
      </c>
      <c r="K11" s="299">
        <v>90</v>
      </c>
      <c r="L11" s="288">
        <f>IF(K11="","",J11-K11)</f>
        <v>0</v>
      </c>
    </row>
    <row r="12" spans="2:12" x14ac:dyDescent="0.2">
      <c r="B12" s="282">
        <v>2</v>
      </c>
      <c r="C12" s="289" t="s">
        <v>412</v>
      </c>
      <c r="D12" s="289" t="s">
        <v>411</v>
      </c>
      <c r="E12" s="289"/>
      <c r="F12" s="289" t="s">
        <v>414</v>
      </c>
      <c r="G12" s="285">
        <v>1</v>
      </c>
      <c r="H12" s="286">
        <v>90</v>
      </c>
      <c r="I12" s="287">
        <f t="shared" ref="I12:I30" si="0">IF(H12="","",H12/9)</f>
        <v>10</v>
      </c>
      <c r="J12" s="287">
        <f t="shared" ref="J12:J30" si="1">IF(I12="","",H12*G12)</f>
        <v>90</v>
      </c>
      <c r="K12" s="299">
        <v>90</v>
      </c>
      <c r="L12" s="288">
        <f t="shared" ref="L12:L30" si="2">IF(K12="","",J12-K12)</f>
        <v>0</v>
      </c>
    </row>
    <row r="13" spans="2:12" x14ac:dyDescent="0.2">
      <c r="B13" s="282">
        <v>3</v>
      </c>
      <c r="C13" s="289"/>
      <c r="D13" s="289"/>
      <c r="E13" s="289"/>
      <c r="F13" s="289"/>
      <c r="G13" s="285"/>
      <c r="H13" s="286"/>
      <c r="I13" s="287" t="str">
        <f t="shared" si="0"/>
        <v/>
      </c>
      <c r="J13" s="287" t="str">
        <f t="shared" si="1"/>
        <v/>
      </c>
      <c r="K13" s="299"/>
      <c r="L13" s="288" t="str">
        <f t="shared" si="2"/>
        <v/>
      </c>
    </row>
    <row r="14" spans="2:12" x14ac:dyDescent="0.2">
      <c r="B14" s="282">
        <v>4</v>
      </c>
      <c r="C14" s="289"/>
      <c r="D14" s="289"/>
      <c r="E14" s="289"/>
      <c r="F14" s="289"/>
      <c r="G14" s="285"/>
      <c r="H14" s="286"/>
      <c r="I14" s="287" t="str">
        <f t="shared" si="0"/>
        <v/>
      </c>
      <c r="J14" s="287" t="str">
        <f t="shared" si="1"/>
        <v/>
      </c>
      <c r="K14" s="299"/>
      <c r="L14" s="288" t="str">
        <f t="shared" si="2"/>
        <v/>
      </c>
    </row>
    <row r="15" spans="2:12" x14ac:dyDescent="0.2">
      <c r="B15" s="282">
        <v>5</v>
      </c>
      <c r="C15" s="289"/>
      <c r="D15" s="289"/>
      <c r="E15" s="289"/>
      <c r="F15" s="289"/>
      <c r="G15" s="285"/>
      <c r="H15" s="286"/>
      <c r="I15" s="287" t="str">
        <f t="shared" si="0"/>
        <v/>
      </c>
      <c r="J15" s="287" t="str">
        <f t="shared" si="1"/>
        <v/>
      </c>
      <c r="K15" s="299"/>
      <c r="L15" s="288" t="str">
        <f t="shared" si="2"/>
        <v/>
      </c>
    </row>
    <row r="16" spans="2:12" x14ac:dyDescent="0.2">
      <c r="B16" s="282">
        <v>6</v>
      </c>
      <c r="C16" s="289"/>
      <c r="D16" s="289"/>
      <c r="E16" s="289"/>
      <c r="F16" s="289"/>
      <c r="G16" s="285"/>
      <c r="H16" s="286"/>
      <c r="I16" s="287" t="str">
        <f t="shared" si="0"/>
        <v/>
      </c>
      <c r="J16" s="287" t="str">
        <f t="shared" si="1"/>
        <v/>
      </c>
      <c r="K16" s="299"/>
      <c r="L16" s="288" t="str">
        <f t="shared" si="2"/>
        <v/>
      </c>
    </row>
    <row r="17" spans="2:12" x14ac:dyDescent="0.2">
      <c r="B17" s="282">
        <v>7</v>
      </c>
      <c r="C17" s="289"/>
      <c r="D17" s="289"/>
      <c r="E17" s="289"/>
      <c r="F17" s="289"/>
      <c r="G17" s="285"/>
      <c r="H17" s="286"/>
      <c r="I17" s="287" t="str">
        <f t="shared" si="0"/>
        <v/>
      </c>
      <c r="J17" s="287" t="str">
        <f t="shared" si="1"/>
        <v/>
      </c>
      <c r="K17" s="299"/>
      <c r="L17" s="288" t="str">
        <f t="shared" si="2"/>
        <v/>
      </c>
    </row>
    <row r="18" spans="2:12" x14ac:dyDescent="0.2">
      <c r="B18" s="282">
        <v>8</v>
      </c>
      <c r="C18" s="289"/>
      <c r="D18" s="289"/>
      <c r="E18" s="289"/>
      <c r="F18" s="289"/>
      <c r="G18" s="285"/>
      <c r="H18" s="286"/>
      <c r="I18" s="287" t="str">
        <f t="shared" si="0"/>
        <v/>
      </c>
      <c r="J18" s="287" t="str">
        <f t="shared" si="1"/>
        <v/>
      </c>
      <c r="K18" s="299"/>
      <c r="L18" s="288" t="str">
        <f t="shared" si="2"/>
        <v/>
      </c>
    </row>
    <row r="19" spans="2:12" x14ac:dyDescent="0.2">
      <c r="B19" s="282">
        <v>9</v>
      </c>
      <c r="C19" s="289"/>
      <c r="D19" s="289"/>
      <c r="E19" s="289"/>
      <c r="F19" s="289"/>
      <c r="G19" s="285"/>
      <c r="H19" s="286"/>
      <c r="I19" s="287" t="str">
        <f t="shared" si="0"/>
        <v/>
      </c>
      <c r="J19" s="287" t="str">
        <f t="shared" si="1"/>
        <v/>
      </c>
      <c r="K19" s="299"/>
      <c r="L19" s="288" t="str">
        <f t="shared" si="2"/>
        <v/>
      </c>
    </row>
    <row r="20" spans="2:12" x14ac:dyDescent="0.2">
      <c r="B20" s="282">
        <v>10</v>
      </c>
      <c r="C20" s="289"/>
      <c r="D20" s="289"/>
      <c r="E20" s="289"/>
      <c r="F20" s="289"/>
      <c r="G20" s="285"/>
      <c r="H20" s="286"/>
      <c r="I20" s="287" t="str">
        <f t="shared" si="0"/>
        <v/>
      </c>
      <c r="J20" s="287" t="str">
        <f t="shared" si="1"/>
        <v/>
      </c>
      <c r="K20" s="299"/>
      <c r="L20" s="288" t="str">
        <f t="shared" si="2"/>
        <v/>
      </c>
    </row>
    <row r="21" spans="2:12" x14ac:dyDescent="0.2">
      <c r="B21" s="282">
        <v>11</v>
      </c>
      <c r="C21" s="289"/>
      <c r="D21" s="289"/>
      <c r="E21" s="289"/>
      <c r="F21" s="289"/>
      <c r="G21" s="285"/>
      <c r="H21" s="286"/>
      <c r="I21" s="287" t="str">
        <f t="shared" si="0"/>
        <v/>
      </c>
      <c r="J21" s="287" t="str">
        <f t="shared" si="1"/>
        <v/>
      </c>
      <c r="K21" s="299"/>
      <c r="L21" s="288" t="str">
        <f t="shared" si="2"/>
        <v/>
      </c>
    </row>
    <row r="22" spans="2:12" x14ac:dyDescent="0.2">
      <c r="B22" s="282">
        <v>12</v>
      </c>
      <c r="C22" s="289"/>
      <c r="D22" s="289"/>
      <c r="E22" s="289"/>
      <c r="F22" s="289"/>
      <c r="G22" s="285"/>
      <c r="H22" s="286"/>
      <c r="I22" s="287" t="str">
        <f t="shared" si="0"/>
        <v/>
      </c>
      <c r="J22" s="287" t="str">
        <f t="shared" si="1"/>
        <v/>
      </c>
      <c r="K22" s="299"/>
      <c r="L22" s="288" t="str">
        <f t="shared" si="2"/>
        <v/>
      </c>
    </row>
    <row r="23" spans="2:12" x14ac:dyDescent="0.2">
      <c r="B23" s="282">
        <v>13</v>
      </c>
      <c r="C23" s="289"/>
      <c r="D23" s="289"/>
      <c r="E23" s="289"/>
      <c r="F23" s="289"/>
      <c r="G23" s="285"/>
      <c r="H23" s="286"/>
      <c r="I23" s="287" t="str">
        <f t="shared" si="0"/>
        <v/>
      </c>
      <c r="J23" s="287" t="str">
        <f t="shared" si="1"/>
        <v/>
      </c>
      <c r="K23" s="299"/>
      <c r="L23" s="288" t="str">
        <f t="shared" si="2"/>
        <v/>
      </c>
    </row>
    <row r="24" spans="2:12" x14ac:dyDescent="0.2">
      <c r="B24" s="282">
        <v>14</v>
      </c>
      <c r="C24" s="289"/>
      <c r="D24" s="289"/>
      <c r="E24" s="289"/>
      <c r="F24" s="289"/>
      <c r="G24" s="285"/>
      <c r="H24" s="286"/>
      <c r="I24" s="287" t="str">
        <f t="shared" si="0"/>
        <v/>
      </c>
      <c r="J24" s="287" t="str">
        <f t="shared" si="1"/>
        <v/>
      </c>
      <c r="K24" s="299"/>
      <c r="L24" s="288" t="str">
        <f t="shared" si="2"/>
        <v/>
      </c>
    </row>
    <row r="25" spans="2:12" x14ac:dyDescent="0.2">
      <c r="B25" s="282">
        <v>15</v>
      </c>
      <c r="C25" s="289"/>
      <c r="D25" s="289"/>
      <c r="E25" s="289"/>
      <c r="F25" s="289"/>
      <c r="G25" s="285"/>
      <c r="H25" s="286"/>
      <c r="I25" s="287" t="str">
        <f t="shared" si="0"/>
        <v/>
      </c>
      <c r="J25" s="287" t="str">
        <f t="shared" si="1"/>
        <v/>
      </c>
      <c r="K25" s="299"/>
      <c r="L25" s="288" t="str">
        <f t="shared" si="2"/>
        <v/>
      </c>
    </row>
    <row r="26" spans="2:12" x14ac:dyDescent="0.2">
      <c r="B26" s="282">
        <v>16</v>
      </c>
      <c r="C26" s="289"/>
      <c r="D26" s="289"/>
      <c r="E26" s="289"/>
      <c r="F26" s="289"/>
      <c r="G26" s="285"/>
      <c r="H26" s="286"/>
      <c r="I26" s="287" t="str">
        <f t="shared" si="0"/>
        <v/>
      </c>
      <c r="J26" s="287" t="str">
        <f t="shared" si="1"/>
        <v/>
      </c>
      <c r="K26" s="299"/>
      <c r="L26" s="288" t="str">
        <f t="shared" si="2"/>
        <v/>
      </c>
    </row>
    <row r="27" spans="2:12" x14ac:dyDescent="0.2">
      <c r="B27" s="282">
        <v>17</v>
      </c>
      <c r="C27" s="289"/>
      <c r="D27" s="289"/>
      <c r="E27" s="289"/>
      <c r="F27" s="289"/>
      <c r="G27" s="285"/>
      <c r="H27" s="286"/>
      <c r="I27" s="287" t="str">
        <f t="shared" si="0"/>
        <v/>
      </c>
      <c r="J27" s="287" t="str">
        <f t="shared" si="1"/>
        <v/>
      </c>
      <c r="K27" s="299"/>
      <c r="L27" s="288" t="str">
        <f t="shared" si="2"/>
        <v/>
      </c>
    </row>
    <row r="28" spans="2:12" x14ac:dyDescent="0.2">
      <c r="B28" s="282">
        <v>18</v>
      </c>
      <c r="C28" s="289"/>
      <c r="D28" s="289"/>
      <c r="E28" s="289"/>
      <c r="F28" s="289"/>
      <c r="G28" s="285"/>
      <c r="H28" s="286"/>
      <c r="I28" s="287" t="str">
        <f t="shared" si="0"/>
        <v/>
      </c>
      <c r="J28" s="287" t="str">
        <f t="shared" si="1"/>
        <v/>
      </c>
      <c r="K28" s="299"/>
      <c r="L28" s="288" t="str">
        <f t="shared" si="2"/>
        <v/>
      </c>
    </row>
    <row r="29" spans="2:12" x14ac:dyDescent="0.2">
      <c r="B29" s="282">
        <v>19</v>
      </c>
      <c r="C29" s="289"/>
      <c r="D29" s="289"/>
      <c r="E29" s="289"/>
      <c r="F29" s="289"/>
      <c r="G29" s="285"/>
      <c r="H29" s="286"/>
      <c r="I29" s="287" t="str">
        <f t="shared" si="0"/>
        <v/>
      </c>
      <c r="J29" s="287" t="str">
        <f t="shared" si="1"/>
        <v/>
      </c>
      <c r="K29" s="299"/>
      <c r="L29" s="288" t="str">
        <f t="shared" si="2"/>
        <v/>
      </c>
    </row>
    <row r="30" spans="2:12" ht="13.5" thickBot="1" x14ac:dyDescent="0.25">
      <c r="B30" s="185">
        <v>20</v>
      </c>
      <c r="C30" s="290"/>
      <c r="D30" s="290"/>
      <c r="E30" s="290"/>
      <c r="F30" s="290"/>
      <c r="G30" s="291"/>
      <c r="H30" s="292"/>
      <c r="I30" s="293" t="str">
        <f t="shared" si="0"/>
        <v/>
      </c>
      <c r="J30" s="293" t="str">
        <f t="shared" si="1"/>
        <v/>
      </c>
      <c r="K30" s="300"/>
      <c r="L30" s="295" t="str">
        <f t="shared" si="2"/>
        <v/>
      </c>
    </row>
  </sheetData>
  <mergeCells count="3">
    <mergeCell ref="B5:L5"/>
    <mergeCell ref="C6:L6"/>
    <mergeCell ref="C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8"/>
  <sheetViews>
    <sheetView showGridLines="0" tabSelected="1" zoomScaleNormal="100" workbookViewId="0">
      <selection activeCell="L7" sqref="L7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347" t="s">
        <v>341</v>
      </c>
      <c r="C2" s="348"/>
      <c r="D2" s="348"/>
      <c r="E2" s="348"/>
      <c r="F2" s="348"/>
      <c r="G2" s="348"/>
      <c r="H2" s="348"/>
      <c r="I2" s="348"/>
      <c r="J2" s="348"/>
      <c r="K2" s="348"/>
      <c r="L2" s="349"/>
    </row>
    <row r="3" spans="2:12" ht="20.25" x14ac:dyDescent="0.2">
      <c r="B3" s="20"/>
      <c r="C3" s="21"/>
      <c r="D3" s="211"/>
      <c r="E3" s="211"/>
      <c r="F3" s="211"/>
      <c r="G3" s="211"/>
      <c r="H3" s="211"/>
      <c r="I3" s="211"/>
      <c r="J3" s="211"/>
      <c r="K3" s="212" t="str">
        <f>("DATA ATUAL:"&amp;"    "&amp;UPPER(LEFT(TEXT(L3,"DDDD"),7)))</f>
        <v>DATA ATUAL:    TERÇA-F</v>
      </c>
      <c r="L3" s="258">
        <v>44670</v>
      </c>
    </row>
    <row r="4" spans="2:12" ht="20.25" x14ac:dyDescent="0.2">
      <c r="B4" s="20"/>
      <c r="C4" s="21"/>
      <c r="D4" s="213"/>
      <c r="E4" s="213"/>
      <c r="F4" s="213"/>
      <c r="G4" s="213"/>
      <c r="H4" s="213"/>
      <c r="I4" s="213"/>
      <c r="J4" s="213"/>
      <c r="K4" s="212" t="s">
        <v>342</v>
      </c>
      <c r="L4" s="259">
        <f ca="1">IFERROR(IF(L9&gt;0,(TODAY()+1)-L9,0),"")</f>
        <v>1</v>
      </c>
    </row>
    <row r="5" spans="2:12" ht="20.25" x14ac:dyDescent="0.2">
      <c r="B5" s="20"/>
      <c r="C5" s="21"/>
      <c r="D5" s="462" t="s">
        <v>343</v>
      </c>
      <c r="E5" s="462"/>
      <c r="F5" s="462"/>
      <c r="G5" s="462"/>
      <c r="H5" s="462"/>
      <c r="I5" s="462"/>
      <c r="J5" s="213"/>
      <c r="K5" s="212" t="s">
        <v>344</v>
      </c>
      <c r="L5" s="260">
        <f>IFERROR(IF(AND(L10&gt;0,L9&gt;0),L10-L9,0),"")</f>
        <v>62</v>
      </c>
    </row>
    <row r="6" spans="2:12" x14ac:dyDescent="0.2">
      <c r="B6" s="20"/>
      <c r="C6" s="21"/>
      <c r="D6" s="461" t="s">
        <v>345</v>
      </c>
      <c r="E6" s="461"/>
      <c r="F6" s="461"/>
      <c r="G6" s="461"/>
      <c r="H6" s="461"/>
      <c r="I6" s="461"/>
      <c r="J6" s="214"/>
      <c r="K6" s="212" t="s">
        <v>346</v>
      </c>
      <c r="L6" s="260">
        <f>IF(OR(AND(K63&lt;&gt;"",K64&lt;&gt;"",K65&lt;&gt;""),AND(D59&lt;&gt;"",F59&lt;&gt;"")),IF(L9&gt;0,(L3-L9)-1,0),IF(L9&gt;0,L3-L9+1,0))</f>
        <v>1</v>
      </c>
    </row>
    <row r="7" spans="2:12" x14ac:dyDescent="0.2">
      <c r="B7" s="20"/>
      <c r="C7" s="21"/>
      <c r="D7" s="460" t="s">
        <v>347</v>
      </c>
      <c r="E7" s="460"/>
      <c r="F7" s="460"/>
      <c r="G7" s="460"/>
      <c r="H7" s="460"/>
      <c r="I7" s="460"/>
      <c r="J7" s="215"/>
      <c r="K7" s="212" t="s">
        <v>348</v>
      </c>
      <c r="L7" s="260">
        <f>IFERROR(L5-L6,"")</f>
        <v>61</v>
      </c>
    </row>
    <row r="8" spans="2:12" x14ac:dyDescent="0.2">
      <c r="B8" s="340" t="s">
        <v>349</v>
      </c>
      <c r="C8" s="341"/>
      <c r="D8" s="341"/>
      <c r="E8" s="341"/>
      <c r="F8" s="341"/>
      <c r="G8" s="341"/>
      <c r="H8" s="341"/>
      <c r="I8" s="341"/>
      <c r="J8" s="341"/>
      <c r="K8" s="341"/>
      <c r="L8" s="342"/>
    </row>
    <row r="9" spans="2:12" x14ac:dyDescent="0.2">
      <c r="B9" s="343" t="s">
        <v>350</v>
      </c>
      <c r="C9" s="452"/>
      <c r="D9" s="452" t="s">
        <v>416</v>
      </c>
      <c r="E9" s="452"/>
      <c r="F9" s="452"/>
      <c r="G9" s="452"/>
      <c r="H9" s="452"/>
      <c r="I9" s="452"/>
      <c r="J9" s="452"/>
      <c r="K9" s="217" t="s">
        <v>351</v>
      </c>
      <c r="L9" s="218">
        <v>44670</v>
      </c>
    </row>
    <row r="10" spans="2:12" x14ac:dyDescent="0.2">
      <c r="B10" s="219" t="s">
        <v>352</v>
      </c>
      <c r="C10" s="452"/>
      <c r="D10" s="452"/>
      <c r="E10" s="452"/>
      <c r="F10" s="452"/>
      <c r="G10" s="452"/>
      <c r="H10" s="452"/>
      <c r="I10" s="452"/>
      <c r="J10" s="452"/>
      <c r="K10" s="217" t="s">
        <v>353</v>
      </c>
      <c r="L10" s="218">
        <v>44732</v>
      </c>
    </row>
    <row r="11" spans="2:12" x14ac:dyDescent="0.2">
      <c r="B11" s="343" t="s">
        <v>354</v>
      </c>
      <c r="C11" s="452"/>
      <c r="D11" s="452" t="s">
        <v>417</v>
      </c>
      <c r="E11" s="452"/>
      <c r="F11" s="452"/>
      <c r="G11" s="452"/>
      <c r="H11" s="452"/>
      <c r="I11" s="452"/>
      <c r="J11" s="452"/>
      <c r="K11" s="452"/>
      <c r="L11" s="453"/>
    </row>
    <row r="12" spans="2:12" x14ac:dyDescent="0.2">
      <c r="B12" s="343" t="s">
        <v>355</v>
      </c>
      <c r="C12" s="344"/>
      <c r="D12" s="344"/>
      <c r="E12" s="452" t="s">
        <v>413</v>
      </c>
      <c r="F12" s="452"/>
      <c r="G12" s="452"/>
      <c r="H12" s="452"/>
      <c r="I12" s="452"/>
      <c r="J12" s="452"/>
      <c r="K12" s="452"/>
      <c r="L12" s="453"/>
    </row>
    <row r="13" spans="2:12" x14ac:dyDescent="0.2">
      <c r="B13" s="219" t="s">
        <v>356</v>
      </c>
      <c r="C13" s="254"/>
      <c r="D13" s="338"/>
      <c r="E13" s="338"/>
      <c r="F13" s="338"/>
      <c r="G13" s="338"/>
      <c r="H13" s="338"/>
      <c r="I13" s="338"/>
      <c r="J13" s="338"/>
      <c r="K13" s="338"/>
      <c r="L13" s="339"/>
    </row>
    <row r="14" spans="2:12" x14ac:dyDescent="0.2">
      <c r="B14" s="340" t="s">
        <v>357</v>
      </c>
      <c r="C14" s="341"/>
      <c r="D14" s="341"/>
      <c r="E14" s="341"/>
      <c r="F14" s="341"/>
      <c r="G14" s="341"/>
      <c r="H14" s="341"/>
      <c r="I14" s="341"/>
      <c r="J14" s="341"/>
      <c r="K14" s="341"/>
      <c r="L14" s="342"/>
    </row>
    <row r="15" spans="2:12" x14ac:dyDescent="0.2">
      <c r="B15" s="343" t="s">
        <v>358</v>
      </c>
      <c r="C15" s="344"/>
      <c r="D15" s="344"/>
      <c r="E15" s="254"/>
      <c r="F15" s="345"/>
      <c r="G15" s="345"/>
      <c r="H15" s="345"/>
      <c r="I15" s="345"/>
      <c r="J15" s="345"/>
      <c r="K15" s="345"/>
      <c r="L15" s="346"/>
    </row>
    <row r="16" spans="2:12" x14ac:dyDescent="0.2">
      <c r="B16" s="220" t="s">
        <v>321</v>
      </c>
      <c r="C16" s="216"/>
      <c r="D16" s="338"/>
      <c r="E16" s="338"/>
      <c r="F16" s="338"/>
      <c r="G16" s="338"/>
      <c r="H16" s="338"/>
      <c r="I16" s="338"/>
      <c r="J16" s="338"/>
      <c r="K16" s="338"/>
      <c r="L16" s="339"/>
    </row>
    <row r="17" spans="2:12" x14ac:dyDescent="0.2">
      <c r="B17" s="220" t="s">
        <v>356</v>
      </c>
      <c r="C17" s="216"/>
      <c r="D17" s="338"/>
      <c r="E17" s="338"/>
      <c r="F17" s="338"/>
      <c r="G17" s="338"/>
      <c r="H17" s="338"/>
      <c r="I17" s="338"/>
      <c r="J17" s="338"/>
      <c r="K17" s="338"/>
      <c r="L17" s="339"/>
    </row>
    <row r="18" spans="2:12" x14ac:dyDescent="0.2">
      <c r="B18" s="220" t="s">
        <v>359</v>
      </c>
      <c r="C18" s="216"/>
      <c r="D18" s="338"/>
      <c r="E18" s="338"/>
      <c r="F18" s="338"/>
      <c r="G18" s="338"/>
      <c r="H18" s="338"/>
      <c r="I18" s="338"/>
      <c r="J18" s="338"/>
      <c r="K18" s="338"/>
      <c r="L18" s="339"/>
    </row>
    <row r="19" spans="2:12" x14ac:dyDescent="0.2">
      <c r="B19" s="340" t="s">
        <v>360</v>
      </c>
      <c r="C19" s="341"/>
      <c r="D19" s="341"/>
      <c r="E19" s="341"/>
      <c r="F19" s="341"/>
      <c r="G19" s="341"/>
      <c r="H19" s="341"/>
      <c r="I19" s="341"/>
      <c r="J19" s="341"/>
      <c r="K19" s="341"/>
      <c r="L19" s="342"/>
    </row>
    <row r="20" spans="2:12" x14ac:dyDescent="0.2">
      <c r="B20" s="355" t="s">
        <v>361</v>
      </c>
      <c r="C20" s="356"/>
      <c r="D20" s="356"/>
      <c r="E20" s="356"/>
      <c r="F20" s="356"/>
      <c r="G20" s="356"/>
      <c r="H20" s="356"/>
      <c r="I20" s="356"/>
      <c r="J20" s="356"/>
      <c r="K20" s="356"/>
      <c r="L20" s="357"/>
    </row>
    <row r="21" spans="2:12" x14ac:dyDescent="0.2">
      <c r="B21" s="358" t="s">
        <v>362</v>
      </c>
      <c r="C21" s="359"/>
      <c r="D21" s="360"/>
      <c r="E21" s="374" t="s">
        <v>363</v>
      </c>
      <c r="F21" s="361"/>
      <c r="G21" s="361"/>
      <c r="H21" s="361"/>
      <c r="I21" s="361"/>
      <c r="J21" s="361"/>
      <c r="K21" s="362"/>
      <c r="L21" s="365" t="s">
        <v>364</v>
      </c>
    </row>
    <row r="22" spans="2:12" x14ac:dyDescent="0.2">
      <c r="B22" s="358"/>
      <c r="C22" s="359"/>
      <c r="D22" s="360"/>
      <c r="E22" s="375"/>
      <c r="F22" s="363"/>
      <c r="G22" s="363"/>
      <c r="H22" s="363"/>
      <c r="I22" s="363"/>
      <c r="J22" s="363"/>
      <c r="K22" s="364"/>
      <c r="L22" s="366"/>
    </row>
    <row r="23" spans="2:12" x14ac:dyDescent="0.2">
      <c r="B23" s="446" t="s">
        <v>411</v>
      </c>
      <c r="C23" s="351"/>
      <c r="D23" s="352"/>
      <c r="E23" s="451" t="s">
        <v>415</v>
      </c>
      <c r="F23" s="450"/>
      <c r="G23" s="450"/>
      <c r="H23" s="450"/>
      <c r="I23" s="450"/>
      <c r="J23" s="450"/>
      <c r="K23" s="352"/>
      <c r="L23" s="221">
        <v>2</v>
      </c>
    </row>
    <row r="24" spans="2:12" x14ac:dyDescent="0.2">
      <c r="B24" s="350"/>
      <c r="C24" s="351"/>
      <c r="D24" s="352"/>
      <c r="E24" s="449"/>
      <c r="F24" s="450"/>
      <c r="G24" s="450"/>
      <c r="H24" s="450"/>
      <c r="I24" s="450"/>
      <c r="J24" s="450"/>
      <c r="K24" s="352"/>
      <c r="L24" s="221"/>
    </row>
    <row r="25" spans="2:12" x14ac:dyDescent="0.2">
      <c r="B25" s="350"/>
      <c r="C25" s="351"/>
      <c r="D25" s="352" t="s">
        <v>365</v>
      </c>
      <c r="E25" s="449"/>
      <c r="F25" s="450"/>
      <c r="G25" s="450"/>
      <c r="H25" s="450"/>
      <c r="I25" s="450"/>
      <c r="J25" s="450"/>
      <c r="K25" s="352"/>
      <c r="L25" s="221"/>
    </row>
    <row r="26" spans="2:12" x14ac:dyDescent="0.2">
      <c r="B26" s="350"/>
      <c r="C26" s="351"/>
      <c r="D26" s="352" t="s">
        <v>366</v>
      </c>
      <c r="E26" s="449"/>
      <c r="F26" s="450"/>
      <c r="G26" s="450"/>
      <c r="H26" s="450"/>
      <c r="I26" s="450"/>
      <c r="J26" s="450"/>
      <c r="K26" s="352"/>
      <c r="L26" s="221"/>
    </row>
    <row r="27" spans="2:12" x14ac:dyDescent="0.2">
      <c r="B27" s="350"/>
      <c r="C27" s="351"/>
      <c r="D27" s="352" t="s">
        <v>367</v>
      </c>
      <c r="E27" s="449"/>
      <c r="F27" s="450"/>
      <c r="G27" s="450"/>
      <c r="H27" s="450"/>
      <c r="I27" s="450"/>
      <c r="J27" s="450"/>
      <c r="K27" s="352"/>
      <c r="L27" s="222"/>
    </row>
    <row r="28" spans="2:12" x14ac:dyDescent="0.2">
      <c r="B28" s="350"/>
      <c r="C28" s="351"/>
      <c r="D28" s="352" t="s">
        <v>368</v>
      </c>
      <c r="E28" s="449"/>
      <c r="F28" s="450"/>
      <c r="G28" s="450"/>
      <c r="H28" s="450"/>
      <c r="I28" s="450"/>
      <c r="J28" s="450"/>
      <c r="K28" s="352"/>
      <c r="L28" s="222"/>
    </row>
    <row r="29" spans="2:12" x14ac:dyDescent="0.2">
      <c r="B29" s="223"/>
      <c r="C29" s="266"/>
      <c r="D29" s="224"/>
      <c r="E29" s="449"/>
      <c r="F29" s="450"/>
      <c r="G29" s="450"/>
      <c r="H29" s="450"/>
      <c r="I29" s="450"/>
      <c r="J29" s="450"/>
      <c r="K29" s="352"/>
      <c r="L29" s="222"/>
    </row>
    <row r="30" spans="2:12" x14ac:dyDescent="0.2">
      <c r="B30" s="223"/>
      <c r="C30" s="266"/>
      <c r="D30" s="224"/>
      <c r="E30" s="449"/>
      <c r="F30" s="450"/>
      <c r="G30" s="450"/>
      <c r="H30" s="450"/>
      <c r="I30" s="450"/>
      <c r="J30" s="450"/>
      <c r="K30" s="352"/>
      <c r="L30" s="222"/>
    </row>
    <row r="31" spans="2:12" x14ac:dyDescent="0.2">
      <c r="B31" s="223"/>
      <c r="C31" s="266"/>
      <c r="D31" s="224"/>
      <c r="E31" s="449"/>
      <c r="F31" s="450"/>
      <c r="G31" s="450"/>
      <c r="H31" s="450"/>
      <c r="I31" s="450"/>
      <c r="J31" s="450"/>
      <c r="K31" s="352"/>
      <c r="L31" s="222"/>
    </row>
    <row r="32" spans="2:12" x14ac:dyDescent="0.2">
      <c r="B32" s="223"/>
      <c r="C32" s="266"/>
      <c r="D32" s="224"/>
      <c r="E32" s="449"/>
      <c r="F32" s="450"/>
      <c r="G32" s="450"/>
      <c r="H32" s="450"/>
      <c r="I32" s="450"/>
      <c r="J32" s="450"/>
      <c r="K32" s="352"/>
      <c r="L32" s="222"/>
    </row>
    <row r="33" spans="2:12" x14ac:dyDescent="0.2">
      <c r="B33" s="388" t="s">
        <v>369</v>
      </c>
      <c r="C33" s="454"/>
      <c r="D33" s="454"/>
      <c r="E33" s="454"/>
      <c r="F33" s="454"/>
      <c r="G33" s="454"/>
      <c r="H33" s="454"/>
      <c r="I33" s="454"/>
      <c r="J33" s="454"/>
      <c r="K33" s="390"/>
      <c r="L33" s="225">
        <f>SUM(L23:L32)</f>
        <v>2</v>
      </c>
    </row>
    <row r="34" spans="2:12" x14ac:dyDescent="0.2">
      <c r="B34" s="355" t="s">
        <v>370</v>
      </c>
      <c r="C34" s="356"/>
      <c r="D34" s="356"/>
      <c r="E34" s="356"/>
      <c r="F34" s="356"/>
      <c r="G34" s="356"/>
      <c r="H34" s="356"/>
      <c r="I34" s="356"/>
      <c r="J34" s="356"/>
      <c r="K34" s="356"/>
      <c r="L34" s="357"/>
    </row>
    <row r="35" spans="2:12" x14ac:dyDescent="0.2">
      <c r="B35" s="370" t="s">
        <v>371</v>
      </c>
      <c r="C35" s="374" t="s">
        <v>362</v>
      </c>
      <c r="D35" s="362"/>
      <c r="E35" s="374" t="s">
        <v>363</v>
      </c>
      <c r="F35" s="361"/>
      <c r="G35" s="361"/>
      <c r="H35" s="361"/>
      <c r="I35" s="361"/>
      <c r="J35" s="361"/>
      <c r="K35" s="362"/>
      <c r="L35" s="372" t="s">
        <v>364</v>
      </c>
    </row>
    <row r="36" spans="2:12" x14ac:dyDescent="0.2">
      <c r="B36" s="371"/>
      <c r="C36" s="375"/>
      <c r="D36" s="364"/>
      <c r="E36" s="375"/>
      <c r="F36" s="363"/>
      <c r="G36" s="363"/>
      <c r="H36" s="363"/>
      <c r="I36" s="363"/>
      <c r="J36" s="363"/>
      <c r="K36" s="364"/>
      <c r="L36" s="373"/>
    </row>
    <row r="37" spans="2:12" x14ac:dyDescent="0.2">
      <c r="B37" s="226"/>
      <c r="C37" s="367"/>
      <c r="D37" s="368"/>
      <c r="E37" s="448"/>
      <c r="F37" s="447"/>
      <c r="G37" s="447"/>
      <c r="H37" s="447"/>
      <c r="I37" s="447"/>
      <c r="J37" s="447"/>
      <c r="K37" s="354"/>
      <c r="L37" s="227"/>
    </row>
    <row r="38" spans="2:12" x14ac:dyDescent="0.2">
      <c r="B38" s="226"/>
      <c r="C38" s="367"/>
      <c r="D38" s="368"/>
      <c r="E38" s="448"/>
      <c r="F38" s="447"/>
      <c r="G38" s="447"/>
      <c r="H38" s="447"/>
      <c r="I38" s="447"/>
      <c r="J38" s="447"/>
      <c r="K38" s="354"/>
      <c r="L38" s="227"/>
    </row>
    <row r="39" spans="2:12" x14ac:dyDescent="0.2">
      <c r="B39" s="226"/>
      <c r="C39" s="367"/>
      <c r="D39" s="368"/>
      <c r="E39" s="369"/>
      <c r="F39" s="359"/>
      <c r="G39" s="359"/>
      <c r="H39" s="359"/>
      <c r="I39" s="359"/>
      <c r="J39" s="359"/>
      <c r="K39" s="360"/>
      <c r="L39" s="227"/>
    </row>
    <row r="40" spans="2:12" x14ac:dyDescent="0.2">
      <c r="B40" s="226"/>
      <c r="C40" s="367"/>
      <c r="D40" s="368"/>
      <c r="E40" s="369"/>
      <c r="F40" s="359"/>
      <c r="G40" s="359"/>
      <c r="H40" s="359"/>
      <c r="I40" s="359"/>
      <c r="J40" s="359"/>
      <c r="K40" s="360"/>
      <c r="L40" s="227"/>
    </row>
    <row r="41" spans="2:12" x14ac:dyDescent="0.2">
      <c r="B41" s="226"/>
      <c r="C41" s="367"/>
      <c r="D41" s="368"/>
      <c r="E41" s="369"/>
      <c r="F41" s="359"/>
      <c r="G41" s="359"/>
      <c r="H41" s="359"/>
      <c r="I41" s="359"/>
      <c r="J41" s="359"/>
      <c r="K41" s="360"/>
      <c r="L41" s="227"/>
    </row>
    <row r="42" spans="2:12" x14ac:dyDescent="0.2">
      <c r="B42" s="226"/>
      <c r="C42" s="367"/>
      <c r="D42" s="368"/>
      <c r="E42" s="369"/>
      <c r="F42" s="359"/>
      <c r="G42" s="359"/>
      <c r="H42" s="359"/>
      <c r="I42" s="359"/>
      <c r="J42" s="359"/>
      <c r="K42" s="360"/>
      <c r="L42" s="227"/>
    </row>
    <row r="43" spans="2:12" x14ac:dyDescent="0.2">
      <c r="B43" s="226"/>
      <c r="C43" s="367"/>
      <c r="D43" s="368"/>
      <c r="E43" s="369"/>
      <c r="F43" s="359"/>
      <c r="G43" s="359"/>
      <c r="H43" s="359"/>
      <c r="I43" s="359"/>
      <c r="J43" s="359"/>
      <c r="K43" s="360"/>
      <c r="L43" s="227"/>
    </row>
    <row r="44" spans="2:12" x14ac:dyDescent="0.2">
      <c r="B44" s="226"/>
      <c r="C44" s="367"/>
      <c r="D44" s="368"/>
      <c r="E44" s="369"/>
      <c r="F44" s="359"/>
      <c r="G44" s="359"/>
      <c r="H44" s="359"/>
      <c r="I44" s="359"/>
      <c r="J44" s="359"/>
      <c r="K44" s="360"/>
      <c r="L44" s="227"/>
    </row>
    <row r="45" spans="2:12" x14ac:dyDescent="0.2">
      <c r="B45" s="411" t="s">
        <v>369</v>
      </c>
      <c r="C45" s="412"/>
      <c r="D45" s="412"/>
      <c r="E45" s="412"/>
      <c r="F45" s="412"/>
      <c r="G45" s="412"/>
      <c r="H45" s="412"/>
      <c r="I45" s="412"/>
      <c r="J45" s="412"/>
      <c r="K45" s="413"/>
      <c r="L45" s="228">
        <f>SUM(L37:L44)</f>
        <v>0</v>
      </c>
    </row>
    <row r="46" spans="2:12" x14ac:dyDescent="0.2">
      <c r="B46" s="455" t="s">
        <v>418</v>
      </c>
      <c r="C46" s="414"/>
      <c r="D46" s="414"/>
      <c r="E46" s="414"/>
      <c r="F46" s="414"/>
      <c r="G46" s="414"/>
      <c r="H46" s="414"/>
      <c r="I46" s="414"/>
      <c r="J46" s="414"/>
      <c r="K46" s="415"/>
      <c r="L46" s="229">
        <f>L45+L33</f>
        <v>2</v>
      </c>
    </row>
    <row r="47" spans="2:12" x14ac:dyDescent="0.2">
      <c r="B47" s="340" t="s">
        <v>215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2"/>
    </row>
    <row r="48" spans="2:12" x14ac:dyDescent="0.2">
      <c r="B48" s="355" t="s">
        <v>372</v>
      </c>
      <c r="C48" s="356"/>
      <c r="D48" s="356"/>
      <c r="E48" s="356"/>
      <c r="F48" s="356"/>
      <c r="G48" s="356"/>
      <c r="H48" s="356"/>
      <c r="I48" s="356"/>
      <c r="J48" s="355" t="s">
        <v>373</v>
      </c>
      <c r="K48" s="356"/>
      <c r="L48" s="357"/>
    </row>
    <row r="49" spans="2:12" x14ac:dyDescent="0.2">
      <c r="B49" s="370" t="s">
        <v>371</v>
      </c>
      <c r="C49" s="400" t="s">
        <v>29</v>
      </c>
      <c r="D49" s="401"/>
      <c r="E49" s="374" t="s">
        <v>1</v>
      </c>
      <c r="F49" s="361"/>
      <c r="G49" s="361"/>
      <c r="H49" s="362"/>
      <c r="I49" s="386" t="s">
        <v>364</v>
      </c>
      <c r="J49" s="396" t="s">
        <v>29</v>
      </c>
      <c r="K49" s="398" t="s">
        <v>1</v>
      </c>
      <c r="L49" s="386" t="s">
        <v>374</v>
      </c>
    </row>
    <row r="50" spans="2:12" x14ac:dyDescent="0.2">
      <c r="B50" s="371"/>
      <c r="C50" s="402"/>
      <c r="D50" s="403"/>
      <c r="E50" s="375"/>
      <c r="F50" s="363"/>
      <c r="G50" s="363"/>
      <c r="H50" s="364"/>
      <c r="I50" s="387"/>
      <c r="J50" s="397"/>
      <c r="K50" s="399"/>
      <c r="L50" s="387"/>
    </row>
    <row r="51" spans="2:12" x14ac:dyDescent="0.2">
      <c r="B51" s="230"/>
      <c r="C51" s="404"/>
      <c r="D51" s="354"/>
      <c r="E51" s="404"/>
      <c r="F51" s="353"/>
      <c r="G51" s="353"/>
      <c r="H51" s="354"/>
      <c r="I51" s="232"/>
      <c r="J51" s="233"/>
      <c r="K51" s="234"/>
      <c r="L51" s="222"/>
    </row>
    <row r="52" spans="2:12" x14ac:dyDescent="0.2">
      <c r="B52" s="230"/>
      <c r="C52" s="404"/>
      <c r="D52" s="354"/>
      <c r="E52" s="404"/>
      <c r="F52" s="353"/>
      <c r="G52" s="353"/>
      <c r="H52" s="354"/>
      <c r="I52" s="235"/>
      <c r="J52" s="236"/>
      <c r="K52" s="237"/>
      <c r="L52" s="238"/>
    </row>
    <row r="53" spans="2:12" x14ac:dyDescent="0.2">
      <c r="B53" s="230"/>
      <c r="C53" s="404"/>
      <c r="D53" s="354"/>
      <c r="E53" s="404"/>
      <c r="F53" s="353"/>
      <c r="G53" s="353"/>
      <c r="H53" s="354"/>
      <c r="I53" s="240"/>
      <c r="J53" s="231"/>
      <c r="K53" s="239"/>
      <c r="L53" s="221"/>
    </row>
    <row r="54" spans="2:12" x14ac:dyDescent="0.2">
      <c r="B54" s="388" t="s">
        <v>375</v>
      </c>
      <c r="C54" s="389"/>
      <c r="D54" s="389"/>
      <c r="E54" s="389"/>
      <c r="F54" s="389"/>
      <c r="G54" s="389"/>
      <c r="H54" s="390"/>
      <c r="I54" s="257">
        <f>SUM(I51:I53)</f>
        <v>0</v>
      </c>
      <c r="J54" s="391" t="s">
        <v>375</v>
      </c>
      <c r="K54" s="392"/>
      <c r="L54" s="241">
        <f>SUM(L51:L53)</f>
        <v>0</v>
      </c>
    </row>
    <row r="55" spans="2:12" x14ac:dyDescent="0.2">
      <c r="B55" s="388" t="s">
        <v>27</v>
      </c>
      <c r="C55" s="389"/>
      <c r="D55" s="389"/>
      <c r="E55" s="389"/>
      <c r="F55" s="389"/>
      <c r="G55" s="389"/>
      <c r="H55" s="389"/>
      <c r="I55" s="389"/>
      <c r="J55" s="389"/>
      <c r="K55" s="390"/>
      <c r="L55" s="241">
        <f>L54+I54</f>
        <v>0</v>
      </c>
    </row>
    <row r="56" spans="2:12" x14ac:dyDescent="0.2">
      <c r="B56" s="340" t="s">
        <v>397</v>
      </c>
      <c r="C56" s="341"/>
      <c r="D56" s="341"/>
      <c r="E56" s="341"/>
      <c r="F56" s="341"/>
      <c r="G56" s="341"/>
      <c r="H56" s="341"/>
      <c r="I56" s="341"/>
      <c r="J56" s="341"/>
      <c r="K56" s="341"/>
      <c r="L56" s="342"/>
    </row>
    <row r="57" spans="2:12" x14ac:dyDescent="0.2">
      <c r="B57" s="355" t="s">
        <v>377</v>
      </c>
      <c r="C57" s="356"/>
      <c r="D57" s="357"/>
      <c r="E57" s="356" t="s">
        <v>403</v>
      </c>
      <c r="F57" s="356"/>
      <c r="G57" s="431" t="s">
        <v>398</v>
      </c>
      <c r="H57" s="432"/>
      <c r="I57" s="432"/>
      <c r="J57" s="432"/>
      <c r="K57" s="432"/>
      <c r="L57" s="433"/>
    </row>
    <row r="58" spans="2:12" x14ac:dyDescent="0.2">
      <c r="B58" s="438" t="s">
        <v>402</v>
      </c>
      <c r="C58" s="439"/>
      <c r="D58" s="273" t="s">
        <v>399</v>
      </c>
      <c r="E58" s="261" t="s">
        <v>400</v>
      </c>
      <c r="F58" s="272" t="s">
        <v>401</v>
      </c>
      <c r="G58" s="263"/>
      <c r="H58" s="261"/>
      <c r="I58" s="261"/>
      <c r="J58" s="261"/>
      <c r="K58" s="261"/>
      <c r="L58" s="262"/>
    </row>
    <row r="59" spans="2:12" x14ac:dyDescent="0.2">
      <c r="B59" s="270"/>
      <c r="C59" s="264"/>
      <c r="D59" s="434"/>
      <c r="E59" s="278" t="s">
        <v>405</v>
      </c>
      <c r="F59" s="436"/>
      <c r="G59" s="431"/>
      <c r="H59" s="432"/>
      <c r="I59" s="432"/>
      <c r="J59" s="432"/>
      <c r="K59" s="432"/>
      <c r="L59" s="433"/>
    </row>
    <row r="60" spans="2:12" x14ac:dyDescent="0.2">
      <c r="B60" s="271"/>
      <c r="C60" s="264"/>
      <c r="D60" s="435"/>
      <c r="E60" s="278"/>
      <c r="F60" s="437"/>
      <c r="G60" s="431"/>
      <c r="H60" s="432"/>
      <c r="I60" s="432"/>
      <c r="J60" s="432"/>
      <c r="K60" s="432"/>
      <c r="L60" s="433"/>
    </row>
    <row r="61" spans="2:12" x14ac:dyDescent="0.2">
      <c r="B61" s="408" t="s">
        <v>376</v>
      </c>
      <c r="C61" s="409"/>
      <c r="D61" s="409"/>
      <c r="E61" s="409"/>
      <c r="F61" s="409"/>
      <c r="G61" s="409"/>
      <c r="H61" s="409"/>
      <c r="I61" s="409"/>
      <c r="J61" s="409"/>
      <c r="K61" s="409"/>
      <c r="L61" s="410"/>
    </row>
    <row r="62" spans="2:12" ht="25.5" x14ac:dyDescent="0.2">
      <c r="B62" s="269" t="s">
        <v>377</v>
      </c>
      <c r="C62" s="393" t="s">
        <v>378</v>
      </c>
      <c r="D62" s="394"/>
      <c r="E62" s="395"/>
      <c r="F62" s="393" t="s">
        <v>379</v>
      </c>
      <c r="G62" s="394"/>
      <c r="H62" s="395"/>
      <c r="I62" s="393" t="s">
        <v>380</v>
      </c>
      <c r="J62" s="395"/>
      <c r="K62" s="242" t="s">
        <v>381</v>
      </c>
      <c r="L62" s="243" t="s">
        <v>382</v>
      </c>
    </row>
    <row r="63" spans="2:12" x14ac:dyDescent="0.2">
      <c r="B63" s="244" t="s">
        <v>383</v>
      </c>
      <c r="C63" s="405" t="s">
        <v>419</v>
      </c>
      <c r="D63" s="406"/>
      <c r="E63" s="407"/>
      <c r="F63" s="245"/>
      <c r="G63" s="265"/>
      <c r="H63" s="246"/>
      <c r="I63" s="245"/>
      <c r="J63" s="246"/>
      <c r="K63" s="274" t="s">
        <v>404</v>
      </c>
      <c r="L63" s="247"/>
    </row>
    <row r="64" spans="2:12" x14ac:dyDescent="0.2">
      <c r="B64" s="244" t="s">
        <v>384</v>
      </c>
      <c r="C64" s="405" t="s">
        <v>419</v>
      </c>
      <c r="D64" s="406"/>
      <c r="E64" s="407"/>
      <c r="F64" s="245"/>
      <c r="G64" s="265"/>
      <c r="H64" s="246"/>
      <c r="I64" s="245"/>
      <c r="J64" s="246"/>
      <c r="K64" s="274" t="s">
        <v>404</v>
      </c>
      <c r="L64" s="247"/>
    </row>
    <row r="65" spans="2:12" x14ac:dyDescent="0.2">
      <c r="B65" s="244" t="s">
        <v>385</v>
      </c>
      <c r="C65" s="405" t="s">
        <v>419</v>
      </c>
      <c r="D65" s="406"/>
      <c r="E65" s="407"/>
      <c r="F65" s="245"/>
      <c r="G65" s="265"/>
      <c r="H65" s="246"/>
      <c r="I65" s="245"/>
      <c r="J65" s="246"/>
      <c r="K65" s="274"/>
      <c r="L65" s="247"/>
    </row>
    <row r="66" spans="2:12" x14ac:dyDescent="0.2">
      <c r="B66" s="376" t="s">
        <v>386</v>
      </c>
      <c r="C66" s="377"/>
      <c r="D66" s="377"/>
      <c r="E66" s="377"/>
      <c r="F66" s="377"/>
      <c r="G66" s="377"/>
      <c r="H66" s="377"/>
      <c r="I66" s="377"/>
      <c r="J66" s="378"/>
      <c r="K66" s="385" t="s">
        <v>387</v>
      </c>
      <c r="L66" s="346"/>
    </row>
    <row r="67" spans="2:12" x14ac:dyDescent="0.2">
      <c r="B67" s="379"/>
      <c r="C67" s="380"/>
      <c r="D67" s="380"/>
      <c r="E67" s="380"/>
      <c r="F67" s="380"/>
      <c r="G67" s="380"/>
      <c r="H67" s="380"/>
      <c r="I67" s="380"/>
      <c r="J67" s="381"/>
      <c r="K67" s="248" t="s">
        <v>388</v>
      </c>
      <c r="L67" s="247"/>
    </row>
    <row r="68" spans="2:12" x14ac:dyDescent="0.2">
      <c r="B68" s="379"/>
      <c r="C68" s="380"/>
      <c r="D68" s="380"/>
      <c r="E68" s="380"/>
      <c r="F68" s="380"/>
      <c r="G68" s="380"/>
      <c r="H68" s="380"/>
      <c r="I68" s="380"/>
      <c r="J68" s="381"/>
      <c r="K68" s="248" t="s">
        <v>389</v>
      </c>
      <c r="L68" s="247"/>
    </row>
    <row r="69" spans="2:12" ht="13.5" thickBot="1" x14ac:dyDescent="0.25">
      <c r="B69" s="382"/>
      <c r="C69" s="383"/>
      <c r="D69" s="383"/>
      <c r="E69" s="383"/>
      <c r="F69" s="383"/>
      <c r="G69" s="383"/>
      <c r="H69" s="383"/>
      <c r="I69" s="383"/>
      <c r="J69" s="384"/>
      <c r="K69" s="249" t="s">
        <v>390</v>
      </c>
      <c r="L69" s="250"/>
    </row>
    <row r="70" spans="2:12" x14ac:dyDescent="0.2">
      <c r="B70" s="251"/>
      <c r="C70" s="251"/>
      <c r="D70" s="251"/>
      <c r="E70" s="251"/>
      <c r="F70" s="251"/>
      <c r="G70" s="251"/>
      <c r="H70" s="251"/>
      <c r="I70" s="251"/>
      <c r="J70" s="251"/>
      <c r="K70" s="252"/>
      <c r="L70" s="253"/>
    </row>
    <row r="72" spans="2:12" x14ac:dyDescent="0.2">
      <c r="B72" s="340" t="s">
        <v>391</v>
      </c>
      <c r="C72" s="341"/>
      <c r="D72" s="341"/>
      <c r="E72" s="341"/>
      <c r="F72" s="341"/>
      <c r="G72" s="341"/>
      <c r="H72" s="341"/>
      <c r="I72" s="341"/>
      <c r="J72" s="341"/>
      <c r="K72" s="341"/>
      <c r="L72" s="342"/>
    </row>
    <row r="73" spans="2:12" x14ac:dyDescent="0.2">
      <c r="B73" s="459">
        <v>1</v>
      </c>
      <c r="C73" s="456" t="s">
        <v>414</v>
      </c>
      <c r="D73" s="351"/>
      <c r="E73" s="351"/>
      <c r="F73" s="351"/>
      <c r="G73" s="351"/>
      <c r="H73" s="351"/>
      <c r="I73" s="351"/>
      <c r="J73" s="351"/>
      <c r="K73" s="351"/>
      <c r="L73" s="457"/>
    </row>
    <row r="74" spans="2:12" x14ac:dyDescent="0.2">
      <c r="B74" s="459"/>
      <c r="C74" s="458"/>
      <c r="D74" s="351"/>
      <c r="E74" s="351"/>
      <c r="F74" s="351"/>
      <c r="G74" s="351"/>
      <c r="H74" s="351"/>
      <c r="I74" s="351"/>
      <c r="J74" s="351"/>
      <c r="K74" s="351"/>
      <c r="L74" s="457"/>
    </row>
    <row r="75" spans="2:12" x14ac:dyDescent="0.2">
      <c r="B75" s="459"/>
      <c r="C75" s="458"/>
      <c r="D75" s="351"/>
      <c r="E75" s="351"/>
      <c r="F75" s="351"/>
      <c r="G75" s="351"/>
      <c r="H75" s="351"/>
      <c r="I75" s="351"/>
      <c r="J75" s="351"/>
      <c r="K75" s="351"/>
      <c r="L75" s="457"/>
    </row>
    <row r="76" spans="2:12" x14ac:dyDescent="0.2">
      <c r="B76" s="459"/>
      <c r="C76" s="458"/>
      <c r="D76" s="351"/>
      <c r="E76" s="351"/>
      <c r="F76" s="351"/>
      <c r="G76" s="351"/>
      <c r="H76" s="351"/>
      <c r="I76" s="351"/>
      <c r="J76" s="351"/>
      <c r="K76" s="351"/>
      <c r="L76" s="457"/>
    </row>
    <row r="77" spans="2:12" x14ac:dyDescent="0.2">
      <c r="B77" s="459"/>
      <c r="C77" s="458"/>
      <c r="D77" s="351"/>
      <c r="E77" s="351"/>
      <c r="F77" s="351"/>
      <c r="G77" s="351"/>
      <c r="H77" s="351"/>
      <c r="I77" s="351"/>
      <c r="J77" s="351"/>
      <c r="K77" s="351"/>
      <c r="L77" s="457"/>
    </row>
    <row r="78" spans="2:12" x14ac:dyDescent="0.2">
      <c r="B78" s="459"/>
      <c r="C78" s="458"/>
      <c r="D78" s="351"/>
      <c r="E78" s="351"/>
      <c r="F78" s="351"/>
      <c r="G78" s="351"/>
      <c r="H78" s="351"/>
      <c r="I78" s="351"/>
      <c r="J78" s="351"/>
      <c r="K78" s="351"/>
      <c r="L78" s="457"/>
    </row>
    <row r="79" spans="2:12" x14ac:dyDescent="0.2">
      <c r="B79" s="459"/>
      <c r="C79" s="458"/>
      <c r="D79" s="351"/>
      <c r="E79" s="351"/>
      <c r="F79" s="351"/>
      <c r="G79" s="351"/>
      <c r="H79" s="351"/>
      <c r="I79" s="351"/>
      <c r="J79" s="351"/>
      <c r="K79" s="351"/>
      <c r="L79" s="457"/>
    </row>
    <row r="80" spans="2:12" x14ac:dyDescent="0.2">
      <c r="B80" s="459"/>
      <c r="C80" s="458"/>
      <c r="D80" s="351"/>
      <c r="E80" s="351"/>
      <c r="F80" s="351"/>
      <c r="G80" s="351"/>
      <c r="H80" s="351"/>
      <c r="I80" s="351"/>
      <c r="J80" s="351"/>
      <c r="K80" s="351"/>
      <c r="L80" s="457"/>
    </row>
    <row r="81" spans="2:12" x14ac:dyDescent="0.2">
      <c r="B81" s="459"/>
      <c r="C81" s="458"/>
      <c r="D81" s="351"/>
      <c r="E81" s="351"/>
      <c r="F81" s="351"/>
      <c r="G81" s="351"/>
      <c r="H81" s="351"/>
      <c r="I81" s="351"/>
      <c r="J81" s="351"/>
      <c r="K81" s="351"/>
      <c r="L81" s="457"/>
    </row>
    <row r="82" spans="2:12" x14ac:dyDescent="0.2">
      <c r="B82" s="459"/>
      <c r="C82" s="458"/>
      <c r="D82" s="351"/>
      <c r="E82" s="351"/>
      <c r="F82" s="351"/>
      <c r="G82" s="351"/>
      <c r="H82" s="351"/>
      <c r="I82" s="351"/>
      <c r="J82" s="351"/>
      <c r="K82" s="351"/>
      <c r="L82" s="457"/>
    </row>
    <row r="83" spans="2:12" x14ac:dyDescent="0.2">
      <c r="B83" s="459"/>
      <c r="C83" s="458"/>
      <c r="D83" s="351"/>
      <c r="E83" s="351"/>
      <c r="F83" s="351"/>
      <c r="G83" s="351"/>
      <c r="H83" s="351"/>
      <c r="I83" s="351"/>
      <c r="J83" s="351"/>
      <c r="K83" s="351"/>
      <c r="L83" s="457"/>
    </row>
    <row r="84" spans="2:12" x14ac:dyDescent="0.2">
      <c r="B84" s="459"/>
      <c r="C84" s="458"/>
      <c r="D84" s="351"/>
      <c r="E84" s="351"/>
      <c r="F84" s="351"/>
      <c r="G84" s="351"/>
      <c r="H84" s="351"/>
      <c r="I84" s="351"/>
      <c r="J84" s="351"/>
      <c r="K84" s="351"/>
      <c r="L84" s="457"/>
    </row>
    <row r="85" spans="2:12" x14ac:dyDescent="0.2">
      <c r="B85" s="459"/>
      <c r="C85" s="458"/>
      <c r="D85" s="351"/>
      <c r="E85" s="351"/>
      <c r="F85" s="351"/>
      <c r="G85" s="351"/>
      <c r="H85" s="351"/>
      <c r="I85" s="351"/>
      <c r="J85" s="351"/>
      <c r="K85" s="351"/>
      <c r="L85" s="457"/>
    </row>
    <row r="86" spans="2:12" x14ac:dyDescent="0.2">
      <c r="B86" s="459"/>
      <c r="C86" s="458"/>
      <c r="D86" s="351"/>
      <c r="E86" s="351"/>
      <c r="F86" s="351"/>
      <c r="G86" s="351"/>
      <c r="H86" s="351"/>
      <c r="I86" s="351"/>
      <c r="J86" s="351"/>
      <c r="K86" s="351"/>
      <c r="L86" s="457"/>
    </row>
    <row r="87" spans="2:12" x14ac:dyDescent="0.2">
      <c r="B87" s="459"/>
      <c r="C87" s="458"/>
      <c r="D87" s="351"/>
      <c r="E87" s="351"/>
      <c r="F87" s="351"/>
      <c r="G87" s="351"/>
      <c r="H87" s="351"/>
      <c r="I87" s="351"/>
      <c r="J87" s="351"/>
      <c r="K87" s="351"/>
      <c r="L87" s="457"/>
    </row>
    <row r="88" spans="2:12" x14ac:dyDescent="0.2">
      <c r="B88" s="459"/>
      <c r="C88" s="458"/>
      <c r="D88" s="351"/>
      <c r="E88" s="351"/>
      <c r="F88" s="351"/>
      <c r="G88" s="351"/>
      <c r="H88" s="351"/>
      <c r="I88" s="351"/>
      <c r="J88" s="351"/>
      <c r="K88" s="351"/>
      <c r="L88" s="457"/>
    </row>
    <row r="89" spans="2:12" x14ac:dyDescent="0.2">
      <c r="B89" s="459"/>
      <c r="C89" s="458"/>
      <c r="D89" s="351"/>
      <c r="E89" s="351"/>
      <c r="F89" s="351"/>
      <c r="G89" s="351"/>
      <c r="H89" s="351"/>
      <c r="I89" s="351"/>
      <c r="J89" s="351"/>
      <c r="K89" s="351"/>
      <c r="L89" s="457"/>
    </row>
    <row r="90" spans="2:12" x14ac:dyDescent="0.2">
      <c r="B90" s="459"/>
      <c r="C90" s="458"/>
      <c r="D90" s="351"/>
      <c r="E90" s="351"/>
      <c r="F90" s="351"/>
      <c r="G90" s="351"/>
      <c r="H90" s="351"/>
      <c r="I90" s="351"/>
      <c r="J90" s="351"/>
      <c r="K90" s="351"/>
      <c r="L90" s="457"/>
    </row>
    <row r="91" spans="2:12" x14ac:dyDescent="0.2">
      <c r="B91" s="459"/>
      <c r="C91" s="458"/>
      <c r="D91" s="351"/>
      <c r="E91" s="351"/>
      <c r="F91" s="351"/>
      <c r="G91" s="351"/>
      <c r="H91" s="351"/>
      <c r="I91" s="351"/>
      <c r="J91" s="351"/>
      <c r="K91" s="351"/>
      <c r="L91" s="457"/>
    </row>
    <row r="92" spans="2:12" x14ac:dyDescent="0.2">
      <c r="B92" s="459"/>
      <c r="C92" s="458"/>
      <c r="D92" s="351"/>
      <c r="E92" s="351"/>
      <c r="F92" s="351"/>
      <c r="G92" s="351"/>
      <c r="H92" s="351"/>
      <c r="I92" s="351"/>
      <c r="J92" s="351"/>
      <c r="K92" s="351"/>
      <c r="L92" s="457"/>
    </row>
    <row r="93" spans="2:12" x14ac:dyDescent="0.2">
      <c r="B93" s="459"/>
      <c r="C93" s="458"/>
      <c r="D93" s="351"/>
      <c r="E93" s="351"/>
      <c r="F93" s="351"/>
      <c r="G93" s="351"/>
      <c r="H93" s="351"/>
      <c r="I93" s="351"/>
      <c r="J93" s="351"/>
      <c r="K93" s="351"/>
      <c r="L93" s="457"/>
    </row>
    <row r="94" spans="2:12" x14ac:dyDescent="0.2">
      <c r="B94" s="459"/>
      <c r="C94" s="458"/>
      <c r="D94" s="351"/>
      <c r="E94" s="351"/>
      <c r="F94" s="351"/>
      <c r="G94" s="351"/>
      <c r="H94" s="351"/>
      <c r="I94" s="351"/>
      <c r="J94" s="351"/>
      <c r="K94" s="351"/>
      <c r="L94" s="457"/>
    </row>
    <row r="95" spans="2:12" x14ac:dyDescent="0.2">
      <c r="B95" s="459"/>
      <c r="C95" s="458"/>
      <c r="D95" s="351"/>
      <c r="E95" s="351"/>
      <c r="F95" s="351"/>
      <c r="G95" s="351"/>
      <c r="H95" s="351"/>
      <c r="I95" s="351"/>
      <c r="J95" s="351"/>
      <c r="K95" s="351"/>
      <c r="L95" s="457"/>
    </row>
    <row r="96" spans="2:12" x14ac:dyDescent="0.2">
      <c r="B96" s="459"/>
      <c r="C96" s="458"/>
      <c r="D96" s="351"/>
      <c r="E96" s="351"/>
      <c r="F96" s="351"/>
      <c r="G96" s="351"/>
      <c r="H96" s="351"/>
      <c r="I96" s="351"/>
      <c r="J96" s="351"/>
      <c r="K96" s="351"/>
      <c r="L96" s="457"/>
    </row>
    <row r="97" spans="2:12" x14ac:dyDescent="0.2">
      <c r="B97" s="459"/>
      <c r="C97" s="458"/>
      <c r="D97" s="351"/>
      <c r="E97" s="351"/>
      <c r="F97" s="351"/>
      <c r="G97" s="351"/>
      <c r="H97" s="351"/>
      <c r="I97" s="351"/>
      <c r="J97" s="351"/>
      <c r="K97" s="351"/>
      <c r="L97" s="457"/>
    </row>
    <row r="98" spans="2:12" x14ac:dyDescent="0.2">
      <c r="B98" s="459"/>
      <c r="C98" s="458"/>
      <c r="D98" s="351"/>
      <c r="E98" s="351"/>
      <c r="F98" s="351"/>
      <c r="G98" s="351"/>
      <c r="H98" s="351"/>
      <c r="I98" s="351"/>
      <c r="J98" s="351"/>
      <c r="K98" s="351"/>
      <c r="L98" s="457"/>
    </row>
    <row r="99" spans="2:12" x14ac:dyDescent="0.2">
      <c r="B99" s="459"/>
      <c r="C99" s="458"/>
      <c r="D99" s="351"/>
      <c r="E99" s="351"/>
      <c r="F99" s="351"/>
      <c r="G99" s="351"/>
      <c r="H99" s="351"/>
      <c r="I99" s="351"/>
      <c r="J99" s="351"/>
      <c r="K99" s="351"/>
      <c r="L99" s="457"/>
    </row>
    <row r="100" spans="2:12" x14ac:dyDescent="0.2">
      <c r="B100" s="459"/>
      <c r="C100" s="458"/>
      <c r="D100" s="351"/>
      <c r="E100" s="351"/>
      <c r="F100" s="351"/>
      <c r="G100" s="351"/>
      <c r="H100" s="351"/>
      <c r="I100" s="351"/>
      <c r="J100" s="351"/>
      <c r="K100" s="351"/>
      <c r="L100" s="457"/>
    </row>
    <row r="101" spans="2:12" x14ac:dyDescent="0.2">
      <c r="B101" s="340" t="s">
        <v>395</v>
      </c>
      <c r="C101" s="341"/>
      <c r="D101" s="341"/>
      <c r="E101" s="341"/>
      <c r="F101" s="341"/>
      <c r="G101" s="341"/>
      <c r="H101" s="341"/>
      <c r="I101" s="341"/>
      <c r="J101" s="341"/>
      <c r="K101" s="341"/>
      <c r="L101" s="342"/>
    </row>
    <row r="102" spans="2:12" x14ac:dyDescent="0.2">
      <c r="B102" s="279"/>
      <c r="C102" s="458"/>
      <c r="D102" s="351"/>
      <c r="E102" s="351"/>
      <c r="F102" s="351"/>
      <c r="G102" s="351"/>
      <c r="H102" s="351"/>
      <c r="I102" s="351"/>
      <c r="J102" s="351"/>
      <c r="K102" s="351"/>
      <c r="L102" s="457"/>
    </row>
    <row r="103" spans="2:12" x14ac:dyDescent="0.2">
      <c r="B103" s="279"/>
      <c r="C103" s="458"/>
      <c r="D103" s="351"/>
      <c r="E103" s="351"/>
      <c r="F103" s="351"/>
      <c r="G103" s="351"/>
      <c r="H103" s="351"/>
      <c r="I103" s="351"/>
      <c r="J103" s="351"/>
      <c r="K103" s="351"/>
      <c r="L103" s="457"/>
    </row>
    <row r="104" spans="2:12" x14ac:dyDescent="0.2">
      <c r="B104" s="279"/>
      <c r="C104" s="458"/>
      <c r="D104" s="351"/>
      <c r="E104" s="351"/>
      <c r="F104" s="351"/>
      <c r="G104" s="351"/>
      <c r="H104" s="351"/>
      <c r="I104" s="351"/>
      <c r="J104" s="351"/>
      <c r="K104" s="351"/>
      <c r="L104" s="457"/>
    </row>
    <row r="105" spans="2:12" x14ac:dyDescent="0.2">
      <c r="B105" s="340" t="s">
        <v>396</v>
      </c>
      <c r="C105" s="341"/>
      <c r="D105" s="341"/>
      <c r="E105" s="341"/>
      <c r="F105" s="341"/>
      <c r="G105" s="341"/>
      <c r="H105" s="341"/>
      <c r="I105" s="341"/>
      <c r="J105" s="341"/>
      <c r="K105" s="341"/>
      <c r="L105" s="342"/>
    </row>
    <row r="106" spans="2:12" x14ac:dyDescent="0.2">
      <c r="B106" s="279"/>
      <c r="C106" s="458"/>
      <c r="D106" s="351"/>
      <c r="E106" s="351"/>
      <c r="F106" s="351"/>
      <c r="G106" s="351"/>
      <c r="H106" s="351"/>
      <c r="I106" s="351"/>
      <c r="J106" s="351"/>
      <c r="K106" s="351"/>
      <c r="L106" s="457"/>
    </row>
    <row r="107" spans="2:12" x14ac:dyDescent="0.2">
      <c r="B107" s="279"/>
      <c r="C107" s="458"/>
      <c r="D107" s="351"/>
      <c r="E107" s="351"/>
      <c r="F107" s="351"/>
      <c r="G107" s="351"/>
      <c r="H107" s="351"/>
      <c r="I107" s="351"/>
      <c r="J107" s="351"/>
      <c r="K107" s="351"/>
      <c r="L107" s="457"/>
    </row>
    <row r="108" spans="2:12" x14ac:dyDescent="0.2">
      <c r="B108" s="279"/>
      <c r="C108" s="458"/>
      <c r="D108" s="351"/>
      <c r="E108" s="351"/>
      <c r="F108" s="351"/>
      <c r="G108" s="351"/>
      <c r="H108" s="351"/>
      <c r="I108" s="351"/>
      <c r="J108" s="351"/>
      <c r="K108" s="351"/>
      <c r="L108" s="457"/>
    </row>
    <row r="109" spans="2:12" x14ac:dyDescent="0.2">
      <c r="B109" s="428" t="s">
        <v>392</v>
      </c>
      <c r="C109" s="429"/>
      <c r="D109" s="429"/>
      <c r="E109" s="429"/>
      <c r="F109" s="429"/>
      <c r="G109" s="429"/>
      <c r="H109" s="429"/>
      <c r="I109" s="429"/>
      <c r="J109" s="429"/>
      <c r="K109" s="429"/>
      <c r="L109" s="430"/>
    </row>
    <row r="110" spans="2:12" x14ac:dyDescent="0.2">
      <c r="B110" s="350"/>
      <c r="C110" s="351"/>
      <c r="D110" s="351"/>
      <c r="E110" s="351"/>
      <c r="F110" s="351"/>
      <c r="G110" s="351"/>
      <c r="H110" s="351"/>
      <c r="I110" s="351"/>
      <c r="J110" s="351"/>
      <c r="K110" s="351"/>
      <c r="L110" s="457"/>
    </row>
    <row r="111" spans="2:12" x14ac:dyDescent="0.2">
      <c r="B111" s="350"/>
      <c r="C111" s="351"/>
      <c r="D111" s="351"/>
      <c r="E111" s="351"/>
      <c r="F111" s="351"/>
      <c r="G111" s="351"/>
      <c r="H111" s="351"/>
      <c r="I111" s="351"/>
      <c r="J111" s="351"/>
      <c r="K111" s="351"/>
      <c r="L111" s="457"/>
    </row>
    <row r="112" spans="2:12" x14ac:dyDescent="0.2">
      <c r="B112" s="350"/>
      <c r="C112" s="351"/>
      <c r="D112" s="351"/>
      <c r="E112" s="351"/>
      <c r="F112" s="351"/>
      <c r="G112" s="351"/>
      <c r="H112" s="351"/>
      <c r="I112" s="351"/>
      <c r="J112" s="351"/>
      <c r="K112" s="351"/>
      <c r="L112" s="457"/>
    </row>
    <row r="113" spans="2:12" x14ac:dyDescent="0.2">
      <c r="B113" s="350"/>
      <c r="C113" s="351"/>
      <c r="D113" s="351"/>
      <c r="E113" s="351"/>
      <c r="F113" s="351"/>
      <c r="G113" s="351"/>
      <c r="H113" s="351"/>
      <c r="I113" s="351"/>
      <c r="J113" s="351"/>
      <c r="K113" s="351"/>
      <c r="L113" s="457"/>
    </row>
    <row r="114" spans="2:12" x14ac:dyDescent="0.2">
      <c r="B114" s="416"/>
      <c r="C114" s="417"/>
      <c r="D114" s="417"/>
      <c r="E114" s="417"/>
      <c r="F114" s="417"/>
      <c r="G114" s="255"/>
      <c r="H114" s="417"/>
      <c r="I114" s="417"/>
      <c r="J114" s="417"/>
      <c r="K114" s="417"/>
      <c r="L114" s="425"/>
    </row>
    <row r="115" spans="2:12" x14ac:dyDescent="0.2">
      <c r="B115" s="418"/>
      <c r="C115" s="419"/>
      <c r="D115" s="419"/>
      <c r="E115" s="419"/>
      <c r="F115" s="419"/>
      <c r="G115" s="256"/>
      <c r="H115" s="419"/>
      <c r="I115" s="419"/>
      <c r="J115" s="419"/>
      <c r="K115" s="419"/>
      <c r="L115" s="426"/>
    </row>
    <row r="116" spans="2:12" x14ac:dyDescent="0.2">
      <c r="B116" s="418"/>
      <c r="C116" s="419"/>
      <c r="D116" s="419"/>
      <c r="E116" s="419"/>
      <c r="F116" s="419"/>
      <c r="G116" s="256"/>
      <c r="H116" s="419"/>
      <c r="I116" s="419"/>
      <c r="J116" s="419"/>
      <c r="K116" s="419"/>
      <c r="L116" s="426"/>
    </row>
    <row r="117" spans="2:12" x14ac:dyDescent="0.2">
      <c r="B117" s="420"/>
      <c r="C117" s="421"/>
      <c r="D117" s="421"/>
      <c r="E117" s="421"/>
      <c r="F117" s="421"/>
      <c r="G117" s="267"/>
      <c r="H117" s="421"/>
      <c r="I117" s="421"/>
      <c r="J117" s="421"/>
      <c r="K117" s="421"/>
      <c r="L117" s="427"/>
    </row>
    <row r="118" spans="2:12" ht="13.5" thickBot="1" x14ac:dyDescent="0.25">
      <c r="B118" s="422" t="s">
        <v>393</v>
      </c>
      <c r="C118" s="423"/>
      <c r="D118" s="423"/>
      <c r="E118" s="423"/>
      <c r="F118" s="423"/>
      <c r="G118" s="268"/>
      <c r="H118" s="423" t="s">
        <v>394</v>
      </c>
      <c r="I118" s="423"/>
      <c r="J118" s="423"/>
      <c r="K118" s="423"/>
      <c r="L118" s="424"/>
    </row>
  </sheetData>
  <mergeCells count="147">
    <mergeCell ref="G59:L59"/>
    <mergeCell ref="G60:L60"/>
    <mergeCell ref="D59:D60"/>
    <mergeCell ref="F59:F60"/>
    <mergeCell ref="B58:C58"/>
    <mergeCell ref="B57:D57"/>
    <mergeCell ref="E57:F57"/>
    <mergeCell ref="C106:L106"/>
    <mergeCell ref="C86:L86"/>
    <mergeCell ref="C87:L87"/>
    <mergeCell ref="C88:L88"/>
    <mergeCell ref="C89:L89"/>
    <mergeCell ref="C90:L90"/>
    <mergeCell ref="C91:L91"/>
    <mergeCell ref="C73:L73"/>
    <mergeCell ref="C74:L74"/>
    <mergeCell ref="C75:L75"/>
    <mergeCell ref="C76:L76"/>
    <mergeCell ref="C77:L77"/>
    <mergeCell ref="C65:E65"/>
    <mergeCell ref="C94:L94"/>
    <mergeCell ref="C95:L95"/>
    <mergeCell ref="C96:L96"/>
    <mergeCell ref="E52:H52"/>
    <mergeCell ref="B61:L61"/>
    <mergeCell ref="B45:K45"/>
    <mergeCell ref="B46:K46"/>
    <mergeCell ref="C107:L107"/>
    <mergeCell ref="C108:L108"/>
    <mergeCell ref="B114:F117"/>
    <mergeCell ref="B118:F118"/>
    <mergeCell ref="H118:L118"/>
    <mergeCell ref="H114:L117"/>
    <mergeCell ref="C98:L98"/>
    <mergeCell ref="C99:L99"/>
    <mergeCell ref="C100:L100"/>
    <mergeCell ref="C102:L102"/>
    <mergeCell ref="C103:L103"/>
    <mergeCell ref="C104:L104"/>
    <mergeCell ref="B105:L105"/>
    <mergeCell ref="B111:L111"/>
    <mergeCell ref="B112:L112"/>
    <mergeCell ref="B113:L113"/>
    <mergeCell ref="B101:L101"/>
    <mergeCell ref="B109:L109"/>
    <mergeCell ref="B110:L110"/>
    <mergeCell ref="G57:L57"/>
    <mergeCell ref="C97:L97"/>
    <mergeCell ref="C92:L92"/>
    <mergeCell ref="C93:L93"/>
    <mergeCell ref="C82:L82"/>
    <mergeCell ref="C83:L83"/>
    <mergeCell ref="C84:L84"/>
    <mergeCell ref="C85:L85"/>
    <mergeCell ref="C78:L78"/>
    <mergeCell ref="C79:L79"/>
    <mergeCell ref="C80:L80"/>
    <mergeCell ref="C81:L81"/>
    <mergeCell ref="B66:J69"/>
    <mergeCell ref="K66:L66"/>
    <mergeCell ref="B72:L72"/>
    <mergeCell ref="L49:L50"/>
    <mergeCell ref="B54:H54"/>
    <mergeCell ref="J54:K54"/>
    <mergeCell ref="B55:K55"/>
    <mergeCell ref="B56:L56"/>
    <mergeCell ref="F62:H62"/>
    <mergeCell ref="I62:J62"/>
    <mergeCell ref="B49:B50"/>
    <mergeCell ref="I49:I50"/>
    <mergeCell ref="J49:J50"/>
    <mergeCell ref="K49:K50"/>
    <mergeCell ref="C49:D50"/>
    <mergeCell ref="C51:D51"/>
    <mergeCell ref="C52:D52"/>
    <mergeCell ref="C53:D53"/>
    <mergeCell ref="C62:E62"/>
    <mergeCell ref="C63:E63"/>
    <mergeCell ref="C64:E64"/>
    <mergeCell ref="E53:H53"/>
    <mergeCell ref="E49:H50"/>
    <mergeCell ref="E51:H51"/>
    <mergeCell ref="B47:L47"/>
    <mergeCell ref="B48:I48"/>
    <mergeCell ref="J48:L48"/>
    <mergeCell ref="C44:D44"/>
    <mergeCell ref="E38:K38"/>
    <mergeCell ref="E39:K39"/>
    <mergeCell ref="E40:K40"/>
    <mergeCell ref="E41:K41"/>
    <mergeCell ref="B35:B36"/>
    <mergeCell ref="L35:L36"/>
    <mergeCell ref="E35:K36"/>
    <mergeCell ref="E37:K37"/>
    <mergeCell ref="C35:D36"/>
    <mergeCell ref="C37:D37"/>
    <mergeCell ref="C38:D38"/>
    <mergeCell ref="C40:D40"/>
    <mergeCell ref="C39:D39"/>
    <mergeCell ref="C41:D41"/>
    <mergeCell ref="C42:D42"/>
    <mergeCell ref="C43:D43"/>
    <mergeCell ref="E42:K42"/>
    <mergeCell ref="E43:K43"/>
    <mergeCell ref="E44:K44"/>
    <mergeCell ref="B34:L34"/>
    <mergeCell ref="B26:D26"/>
    <mergeCell ref="B27:D27"/>
    <mergeCell ref="B28:D28"/>
    <mergeCell ref="E26:K26"/>
    <mergeCell ref="E27:K27"/>
    <mergeCell ref="E28:K28"/>
    <mergeCell ref="E29:K29"/>
    <mergeCell ref="E30:K30"/>
    <mergeCell ref="E31:K31"/>
    <mergeCell ref="E32:K32"/>
    <mergeCell ref="B33:K33"/>
    <mergeCell ref="B23:D23"/>
    <mergeCell ref="B24:D24"/>
    <mergeCell ref="B25:D25"/>
    <mergeCell ref="D18:L18"/>
    <mergeCell ref="B19:L19"/>
    <mergeCell ref="B20:L20"/>
    <mergeCell ref="B21:D22"/>
    <mergeCell ref="L21:L22"/>
    <mergeCell ref="E23:K23"/>
    <mergeCell ref="E24:K24"/>
    <mergeCell ref="E25:K25"/>
    <mergeCell ref="E21:K22"/>
    <mergeCell ref="D13:L13"/>
    <mergeCell ref="B14:L14"/>
    <mergeCell ref="B15:D15"/>
    <mergeCell ref="F15:L15"/>
    <mergeCell ref="D16:L16"/>
    <mergeCell ref="D17:L17"/>
    <mergeCell ref="B2:L2"/>
    <mergeCell ref="B8:L8"/>
    <mergeCell ref="B12:D12"/>
    <mergeCell ref="D9:J9"/>
    <mergeCell ref="C10:J10"/>
    <mergeCell ref="D11:L11"/>
    <mergeCell ref="E12:L12"/>
    <mergeCell ref="B11:C11"/>
    <mergeCell ref="B9:C9"/>
    <mergeCell ref="D6:I6"/>
    <mergeCell ref="D5:I5"/>
    <mergeCell ref="D7:I7"/>
  </mergeCells>
  <hyperlinks>
    <hyperlink ref="D7" r:id="rId1"/>
  </hyperlinks>
  <pageMargins left="0.39370078740157483" right="0.11811023622047245" top="0.78740157480314965" bottom="0.78740157480314965" header="0.31496062992125984" footer="0.31496062992125984"/>
  <pageSetup paperSize="9" scale="81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52" zoomScale="90" zoomScaleNormal="90" workbookViewId="0">
      <selection activeCell="B36" sqref="B36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05" t="s">
        <v>290</v>
      </c>
      <c r="C1" s="305"/>
      <c r="D1" s="305"/>
      <c r="E1" s="305"/>
      <c r="F1" s="305"/>
      <c r="G1" s="305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08" t="s">
        <v>276</v>
      </c>
      <c r="F4" s="309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467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467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467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467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467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467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467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467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467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467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467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467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467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467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467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467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467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467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467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467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467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467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467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467">
        <f t="shared" si="1"/>
        <v>400</v>
      </c>
    </row>
    <row r="35" spans="1:7" ht="13.5" customHeight="1" x14ac:dyDescent="0.2">
      <c r="A35" s="6"/>
      <c r="B35" s="90"/>
      <c r="C35" s="91" t="s">
        <v>424</v>
      </c>
      <c r="D35" s="172"/>
      <c r="E35" s="78"/>
      <c r="F35" s="181"/>
      <c r="G35" s="182"/>
    </row>
    <row r="36" spans="1:7" ht="13.5" customHeight="1" x14ac:dyDescent="0.2">
      <c r="A36" s="6"/>
      <c r="B36" s="473"/>
      <c r="C36" s="474"/>
      <c r="D36" s="475"/>
      <c r="E36" s="476"/>
      <c r="F36" s="477"/>
      <c r="G36" s="478"/>
    </row>
    <row r="37" spans="1:7" ht="13.5" customHeight="1" x14ac:dyDescent="0.2">
      <c r="A37" s="6"/>
      <c r="B37" s="473"/>
      <c r="C37" s="474"/>
      <c r="D37" s="475"/>
      <c r="E37" s="476"/>
      <c r="F37" s="477"/>
      <c r="G37" s="478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467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467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467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467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467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467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467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467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467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467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467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467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467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467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467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467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467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467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467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467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467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467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467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467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467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467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467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13" t="s">
        <v>230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10">
        <f>I7</f>
        <v>44670</v>
      </c>
      <c r="J6" s="311"/>
      <c r="K6" s="311"/>
      <c r="L6" s="311"/>
      <c r="M6" s="311"/>
      <c r="N6" s="311"/>
      <c r="O6" s="312"/>
      <c r="P6" s="310">
        <f ca="1">P7</f>
        <v>44670</v>
      </c>
      <c r="Q6" s="311"/>
      <c r="R6" s="311"/>
      <c r="S6" s="311"/>
      <c r="T6" s="311"/>
      <c r="U6" s="311"/>
      <c r="V6" s="312"/>
      <c r="W6" s="310">
        <f ca="1">W7</f>
        <v>44670</v>
      </c>
      <c r="X6" s="311"/>
      <c r="Y6" s="311"/>
      <c r="Z6" s="311"/>
      <c r="AA6" s="311"/>
      <c r="AB6" s="311"/>
      <c r="AC6" s="312"/>
      <c r="AD6" s="310">
        <f ca="1">AD7</f>
        <v>44670</v>
      </c>
      <c r="AE6" s="311"/>
      <c r="AF6" s="311"/>
      <c r="AG6" s="311"/>
      <c r="AH6" s="311"/>
      <c r="AI6" s="311"/>
      <c r="AJ6" s="312"/>
      <c r="AK6" s="310">
        <f ca="1">AK7</f>
        <v>44670</v>
      </c>
      <c r="AL6" s="311"/>
      <c r="AM6" s="311"/>
      <c r="AN6" s="311"/>
      <c r="AO6" s="311"/>
      <c r="AP6" s="311"/>
      <c r="AQ6" s="31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44670</v>
      </c>
      <c r="Q7" s="209">
        <f ca="1">P7+1</f>
        <v>44671</v>
      </c>
      <c r="R7" s="209">
        <f t="shared" ref="R7:V7" ca="1" si="1">Q7+1</f>
        <v>44672</v>
      </c>
      <c r="S7" s="209">
        <f t="shared" ca="1" si="1"/>
        <v>44673</v>
      </c>
      <c r="T7" s="209">
        <f t="shared" ca="1" si="1"/>
        <v>44674</v>
      </c>
      <c r="U7" s="209">
        <f t="shared" ca="1" si="1"/>
        <v>44675</v>
      </c>
      <c r="V7" s="209">
        <f t="shared" ca="1" si="1"/>
        <v>44676</v>
      </c>
      <c r="W7" s="209">
        <f ca="1">TODAY()</f>
        <v>44670</v>
      </c>
      <c r="X7" s="209">
        <f ca="1">W7+1</f>
        <v>44671</v>
      </c>
      <c r="Y7" s="209">
        <f t="shared" ref="Y7:AC7" ca="1" si="2">X7+1</f>
        <v>44672</v>
      </c>
      <c r="Z7" s="209">
        <f t="shared" ca="1" si="2"/>
        <v>44673</v>
      </c>
      <c r="AA7" s="209">
        <f t="shared" ca="1" si="2"/>
        <v>44674</v>
      </c>
      <c r="AB7" s="209">
        <f t="shared" ca="1" si="2"/>
        <v>44675</v>
      </c>
      <c r="AC7" s="209">
        <f t="shared" ca="1" si="2"/>
        <v>44676</v>
      </c>
      <c r="AD7" s="209">
        <f ca="1">TODAY()</f>
        <v>44670</v>
      </c>
      <c r="AE7" s="209">
        <f ca="1">AD7+1</f>
        <v>44671</v>
      </c>
      <c r="AF7" s="209">
        <f t="shared" ref="AF7:AJ7" ca="1" si="3">AE7+1</f>
        <v>44672</v>
      </c>
      <c r="AG7" s="209">
        <f t="shared" ca="1" si="3"/>
        <v>44673</v>
      </c>
      <c r="AH7" s="209">
        <f t="shared" ca="1" si="3"/>
        <v>44674</v>
      </c>
      <c r="AI7" s="209">
        <f t="shared" ca="1" si="3"/>
        <v>44675</v>
      </c>
      <c r="AJ7" s="209">
        <f t="shared" ca="1" si="3"/>
        <v>44676</v>
      </c>
      <c r="AK7" s="209">
        <f ca="1">TODAY()</f>
        <v>44670</v>
      </c>
      <c r="AL7" s="209">
        <f ca="1">AK7+1</f>
        <v>44671</v>
      </c>
      <c r="AM7" s="209">
        <f t="shared" ref="AM7:AQ7" ca="1" si="4">AL7+1</f>
        <v>44672</v>
      </c>
      <c r="AN7" s="209">
        <f t="shared" ca="1" si="4"/>
        <v>44673</v>
      </c>
      <c r="AO7" s="209">
        <f t="shared" ca="1" si="4"/>
        <v>44674</v>
      </c>
      <c r="AP7" s="209">
        <f t="shared" ca="1" si="4"/>
        <v>44675</v>
      </c>
      <c r="AQ7" s="209">
        <f t="shared" ca="1" si="4"/>
        <v>44676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1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1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1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1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1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1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1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1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1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1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1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1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1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1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1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1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1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1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1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1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1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1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1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1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1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1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1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1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1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1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1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1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1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1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44670</v>
      </c>
      <c r="M2" s="127">
        <f ca="1">'FÍSICO x FINANCEIRO'!Q7</f>
        <v>44671</v>
      </c>
      <c r="N2" s="127">
        <f ca="1">'FÍSICO x FINANCEIRO'!R7</f>
        <v>44672</v>
      </c>
      <c r="O2" s="127">
        <f ca="1">'FÍSICO x FINANCEIRO'!S7</f>
        <v>44673</v>
      </c>
      <c r="P2" s="127">
        <f ca="1">'FÍSICO x FINANCEIRO'!T7</f>
        <v>44674</v>
      </c>
      <c r="Q2" s="127">
        <f ca="1">'FÍSICO x FINANCEIRO'!U7</f>
        <v>44675</v>
      </c>
      <c r="R2" s="127">
        <f ca="1">'FÍSICO x FINANCEIRO'!V7</f>
        <v>44676</v>
      </c>
      <c r="S2" s="131">
        <f ca="1">'FÍSICO x FINANCEIRO'!W7</f>
        <v>44670</v>
      </c>
      <c r="T2" s="131">
        <f ca="1">'FÍSICO x FINANCEIRO'!X7</f>
        <v>44671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44670</v>
      </c>
      <c r="L2" s="127">
        <f ca="1">'FÍSICO x FINANCEIRO'!Q7</f>
        <v>44671</v>
      </c>
      <c r="M2" s="127">
        <f ca="1">'FÍSICO x FINANCEIRO'!R7</f>
        <v>44672</v>
      </c>
      <c r="N2" s="127">
        <f ca="1">'FÍSICO x FINANCEIRO'!S7</f>
        <v>44673</v>
      </c>
      <c r="O2" s="127">
        <f ca="1">'FÍSICO x FINANCEIRO'!T7</f>
        <v>44674</v>
      </c>
      <c r="P2" s="127">
        <f ca="1">'FÍSICO x FINANCEIRO'!U7</f>
        <v>44675</v>
      </c>
      <c r="Q2" s="127">
        <f ca="1">'FÍSICO x FINANCEIRO'!V7</f>
        <v>44676</v>
      </c>
      <c r="R2" s="131">
        <f ca="1">'FÍSICO x FINANCEIRO'!W7</f>
        <v>44670</v>
      </c>
      <c r="S2" s="131">
        <f ca="1">'FÍSICO x FINANCEIRO'!X7</f>
        <v>44671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O19" sqref="O19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69" t="str">
        <f>CUST_M_OBRA!C6</f>
        <v>Reforma de imóvel em Jacarepaguá</v>
      </c>
      <c r="E6" s="470"/>
      <c r="F6" s="470"/>
      <c r="G6" s="470"/>
      <c r="H6" s="470"/>
      <c r="I6" s="471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65" t="str">
        <f>CUST_M_OBRA!C7</f>
        <v>Rua Cassiopeia, n° 86, Taquara - RJ</v>
      </c>
      <c r="E7" s="443"/>
      <c r="F7" s="443"/>
      <c r="G7" s="443"/>
      <c r="H7" s="443"/>
      <c r="I7" s="444"/>
      <c r="J7" s="319">
        <f>J8</f>
        <v>44670</v>
      </c>
      <c r="K7" s="319"/>
      <c r="L7" s="319"/>
      <c r="M7" s="319"/>
      <c r="N7" s="319"/>
      <c r="O7" s="319"/>
      <c r="P7" s="320"/>
      <c r="Q7" s="318">
        <f>Q8</f>
        <v>44677</v>
      </c>
      <c r="R7" s="319"/>
      <c r="S7" s="319"/>
      <c r="T7" s="319"/>
      <c r="U7" s="319"/>
      <c r="V7" s="319"/>
      <c r="W7" s="320"/>
      <c r="X7" s="318">
        <f t="shared" ref="X7" si="0">X8</f>
        <v>44684</v>
      </c>
      <c r="Y7" s="319"/>
      <c r="Z7" s="319"/>
      <c r="AA7" s="319"/>
      <c r="AB7" s="319"/>
      <c r="AC7" s="319"/>
      <c r="AD7" s="320"/>
      <c r="AE7" s="318">
        <f t="shared" ref="AE7" si="1">AE8</f>
        <v>44691</v>
      </c>
      <c r="AF7" s="319"/>
      <c r="AG7" s="319"/>
      <c r="AH7" s="319"/>
      <c r="AI7" s="319"/>
      <c r="AJ7" s="319"/>
      <c r="AK7" s="320"/>
      <c r="AL7" s="318">
        <f t="shared" ref="AL7" si="2">AL8</f>
        <v>44698</v>
      </c>
      <c r="AM7" s="319"/>
      <c r="AN7" s="319"/>
      <c r="AO7" s="319"/>
      <c r="AP7" s="319"/>
      <c r="AQ7" s="319"/>
      <c r="AR7" s="320"/>
    </row>
    <row r="8" spans="2:44" x14ac:dyDescent="0.2">
      <c r="B8" s="316" t="s">
        <v>309</v>
      </c>
      <c r="C8" s="317" t="s">
        <v>307</v>
      </c>
      <c r="D8" s="317" t="s">
        <v>308</v>
      </c>
      <c r="E8" s="317" t="s">
        <v>310</v>
      </c>
      <c r="F8" s="321" t="s">
        <v>311</v>
      </c>
      <c r="G8" s="321" t="s">
        <v>312</v>
      </c>
      <c r="H8" s="321" t="s">
        <v>314</v>
      </c>
      <c r="I8" s="322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16"/>
      <c r="C9" s="317"/>
      <c r="D9" s="317"/>
      <c r="E9" s="317"/>
      <c r="F9" s="321"/>
      <c r="G9" s="321"/>
      <c r="H9" s="321"/>
      <c r="I9" s="322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472" t="s">
        <v>423</v>
      </c>
      <c r="C10" s="154">
        <v>44670</v>
      </c>
      <c r="D10" s="186">
        <f>IF(C10="","",C10+E10)</f>
        <v>44672</v>
      </c>
      <c r="E10" s="146">
        <v>2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1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325" t="s">
        <v>322</v>
      </c>
      <c r="C4" s="326"/>
      <c r="D4" s="326"/>
      <c r="E4" s="326"/>
      <c r="F4" s="326"/>
      <c r="G4" s="326"/>
      <c r="H4" s="327"/>
      <c r="J4" s="325" t="s">
        <v>322</v>
      </c>
      <c r="K4" s="326"/>
      <c r="L4" s="326"/>
      <c r="M4" s="326"/>
      <c r="N4" s="326"/>
      <c r="O4" s="326"/>
      <c r="P4" s="327"/>
    </row>
    <row r="5" spans="2:16" x14ac:dyDescent="0.2">
      <c r="B5" s="328" t="s">
        <v>326</v>
      </c>
      <c r="C5" s="328"/>
      <c r="D5" s="328"/>
      <c r="E5" s="328"/>
      <c r="F5" s="328"/>
      <c r="G5" s="328"/>
      <c r="H5" s="328"/>
      <c r="J5" s="329" t="s">
        <v>329</v>
      </c>
      <c r="K5" s="330"/>
      <c r="L5" s="330"/>
      <c r="M5" s="330"/>
      <c r="N5" s="330"/>
      <c r="O5" s="330"/>
      <c r="P5" s="331"/>
    </row>
    <row r="6" spans="2:16" x14ac:dyDescent="0.2">
      <c r="B6" s="323"/>
      <c r="C6" s="323"/>
      <c r="D6" s="323"/>
      <c r="E6" s="323"/>
      <c r="F6" s="323"/>
      <c r="G6" s="323"/>
      <c r="H6" s="323"/>
      <c r="J6" s="323"/>
      <c r="K6" s="323"/>
      <c r="L6" s="323"/>
      <c r="M6" s="323"/>
      <c r="N6" s="323"/>
      <c r="O6" s="323"/>
      <c r="P6" s="323"/>
    </row>
    <row r="7" spans="2:16" x14ac:dyDescent="0.2">
      <c r="B7" s="332"/>
      <c r="C7" s="159" t="s">
        <v>320</v>
      </c>
      <c r="D7" s="464" t="str">
        <f>CUST_M_OBRA!C6</f>
        <v>Reforma de imóvel em Jacarepaguá</v>
      </c>
      <c r="E7" s="464"/>
      <c r="F7" s="464"/>
      <c r="G7" s="464"/>
      <c r="H7" s="464"/>
      <c r="J7" s="332"/>
      <c r="K7" s="159" t="s">
        <v>320</v>
      </c>
      <c r="L7" s="465" t="str">
        <f>CUST_M_OBRA!C6</f>
        <v>Reforma de imóvel em Jacarepaguá</v>
      </c>
      <c r="M7" s="443"/>
      <c r="N7" s="443"/>
      <c r="O7" s="443"/>
      <c r="P7" s="466"/>
    </row>
    <row r="8" spans="2:16" x14ac:dyDescent="0.2">
      <c r="B8" s="333"/>
      <c r="C8" s="159" t="s">
        <v>321</v>
      </c>
      <c r="D8" s="464" t="str">
        <f>CUST_M_OBRA!C7</f>
        <v>Rua Cassiopeia, n° 86, Taquara - RJ</v>
      </c>
      <c r="E8" s="464"/>
      <c r="F8" s="464"/>
      <c r="G8" s="464"/>
      <c r="H8" s="464"/>
      <c r="J8" s="333"/>
      <c r="K8" s="159" t="s">
        <v>321</v>
      </c>
      <c r="L8" s="465" t="str">
        <f>CUST_M_OBRA!C7</f>
        <v>Rua Cassiopeia, n° 86, Taquara - RJ</v>
      </c>
      <c r="M8" s="443"/>
      <c r="N8" s="443"/>
      <c r="O8" s="443"/>
      <c r="P8" s="466"/>
    </row>
    <row r="9" spans="2:16" x14ac:dyDescent="0.2">
      <c r="B9" s="333"/>
      <c r="C9" s="159" t="s">
        <v>319</v>
      </c>
      <c r="D9" s="277">
        <v>44670</v>
      </c>
      <c r="E9" s="158"/>
      <c r="F9" s="158"/>
      <c r="G9" s="158"/>
      <c r="H9" s="159" t="s">
        <v>327</v>
      </c>
      <c r="J9" s="333"/>
      <c r="K9" s="159" t="s">
        <v>319</v>
      </c>
      <c r="L9" s="277"/>
      <c r="M9" s="158"/>
      <c r="N9" s="158"/>
      <c r="O9" s="158"/>
      <c r="P9" s="159" t="s">
        <v>327</v>
      </c>
    </row>
    <row r="10" spans="2:16" x14ac:dyDescent="0.2">
      <c r="B10" s="334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334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24" t="s">
        <v>328</v>
      </c>
      <c r="C11" s="160" t="s">
        <v>2</v>
      </c>
      <c r="D11" s="158"/>
      <c r="E11" s="158"/>
      <c r="F11" s="161"/>
      <c r="G11" s="158"/>
      <c r="H11" s="158"/>
      <c r="J11" s="324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24"/>
      <c r="C12" s="160" t="s">
        <v>3</v>
      </c>
      <c r="D12" s="158"/>
      <c r="E12" s="158"/>
      <c r="F12" s="161"/>
      <c r="G12" s="158"/>
      <c r="H12" s="158"/>
      <c r="J12" s="324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24"/>
      <c r="C13" s="160" t="s">
        <v>4</v>
      </c>
      <c r="D13" s="158"/>
      <c r="E13" s="158"/>
      <c r="F13" s="161"/>
      <c r="G13" s="158"/>
      <c r="H13" s="158"/>
      <c r="J13" s="324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24"/>
      <c r="C14" s="160" t="s">
        <v>5</v>
      </c>
      <c r="D14" s="158"/>
      <c r="E14" s="158"/>
      <c r="F14" s="161"/>
      <c r="G14" s="158"/>
      <c r="H14" s="158"/>
      <c r="J14" s="324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24"/>
      <c r="C15" s="160" t="s">
        <v>6</v>
      </c>
      <c r="D15" s="158"/>
      <c r="E15" s="158"/>
      <c r="F15" s="161"/>
      <c r="G15" s="158"/>
      <c r="H15" s="158"/>
      <c r="J15" s="324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24"/>
      <c r="C16" s="160" t="s">
        <v>7</v>
      </c>
      <c r="D16" s="158"/>
      <c r="E16" s="158"/>
      <c r="F16" s="161"/>
      <c r="G16" s="158"/>
      <c r="H16" s="158"/>
      <c r="J16" s="324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24"/>
      <c r="C17" s="160" t="s">
        <v>8</v>
      </c>
      <c r="D17" s="158"/>
      <c r="E17" s="158"/>
      <c r="F17" s="161"/>
      <c r="G17" s="158"/>
      <c r="H17" s="158"/>
      <c r="J17" s="324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24"/>
      <c r="C18" s="160" t="s">
        <v>323</v>
      </c>
      <c r="D18" s="158"/>
      <c r="E18" s="158"/>
      <c r="F18" s="161"/>
      <c r="G18" s="158"/>
      <c r="H18" s="158"/>
      <c r="J18" s="324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24"/>
      <c r="C19" s="160" t="s">
        <v>324</v>
      </c>
      <c r="D19" s="158"/>
      <c r="E19" s="158"/>
      <c r="F19" s="161"/>
      <c r="G19" s="158"/>
      <c r="H19" s="158"/>
      <c r="J19" s="324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24"/>
      <c r="C20" s="160" t="s">
        <v>325</v>
      </c>
      <c r="D20" s="158"/>
      <c r="E20" s="158"/>
      <c r="F20" s="161"/>
      <c r="G20" s="158"/>
      <c r="H20" s="158"/>
      <c r="J20" s="324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325" t="s">
        <v>330</v>
      </c>
      <c r="C4" s="326"/>
      <c r="D4" s="326"/>
      <c r="E4" s="326"/>
      <c r="F4" s="326"/>
      <c r="G4" s="326"/>
      <c r="H4" s="326"/>
      <c r="I4" s="327"/>
    </row>
    <row r="5" spans="2:9" x14ac:dyDescent="0.2">
      <c r="B5" s="328" t="s">
        <v>340</v>
      </c>
      <c r="C5" s="328"/>
      <c r="D5" s="328"/>
      <c r="E5" s="328"/>
      <c r="F5" s="328"/>
      <c r="G5" s="328"/>
      <c r="H5" s="328"/>
      <c r="I5" s="328"/>
    </row>
    <row r="6" spans="2:9" x14ac:dyDescent="0.2">
      <c r="B6" s="323"/>
      <c r="C6" s="323"/>
      <c r="D6" s="323"/>
      <c r="E6" s="323"/>
      <c r="F6" s="323"/>
      <c r="G6" s="323"/>
      <c r="H6" s="323"/>
      <c r="I6" s="323"/>
    </row>
    <row r="7" spans="2:9" x14ac:dyDescent="0.2">
      <c r="B7" s="332"/>
      <c r="C7" s="159" t="s">
        <v>320</v>
      </c>
      <c r="D7" s="463" t="str">
        <f>CUST_M_OBRA!C6</f>
        <v>Reforma de imóvel em Jacarepaguá</v>
      </c>
      <c r="E7" s="464"/>
      <c r="F7" s="464"/>
      <c r="G7" s="464"/>
      <c r="H7" s="464"/>
      <c r="I7" s="464"/>
    </row>
    <row r="8" spans="2:9" x14ac:dyDescent="0.2">
      <c r="B8" s="333"/>
      <c r="C8" s="159" t="s">
        <v>321</v>
      </c>
      <c r="D8" s="463" t="str">
        <f>CUST_M_OBRA!C7</f>
        <v>Rua Cassiopeia, n° 86, Taquara - RJ</v>
      </c>
      <c r="E8" s="464"/>
      <c r="F8" s="464"/>
      <c r="G8" s="464"/>
      <c r="H8" s="464"/>
      <c r="I8" s="464"/>
    </row>
    <row r="9" spans="2:9" x14ac:dyDescent="0.2">
      <c r="B9" s="333"/>
      <c r="C9" s="159" t="s">
        <v>319</v>
      </c>
      <c r="D9" s="276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334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324" t="s">
        <v>328</v>
      </c>
      <c r="C11" s="160" t="s">
        <v>2</v>
      </c>
      <c r="D11" s="468" t="s">
        <v>421</v>
      </c>
      <c r="E11" s="158">
        <v>2</v>
      </c>
      <c r="F11" s="161"/>
      <c r="G11" s="275" t="str">
        <f>IF(F11="","",E11*F11)</f>
        <v/>
      </c>
      <c r="H11" s="158"/>
      <c r="I11" s="158"/>
    </row>
    <row r="12" spans="2:9" x14ac:dyDescent="0.2">
      <c r="B12" s="324"/>
      <c r="C12" s="160" t="s">
        <v>3</v>
      </c>
      <c r="D12" s="468" t="s">
        <v>422</v>
      </c>
      <c r="E12" s="158">
        <v>1</v>
      </c>
      <c r="F12" s="161"/>
      <c r="G12" s="275" t="str">
        <f t="shared" ref="G12:G20" si="0">IF(F12="","",E12*F12)</f>
        <v/>
      </c>
      <c r="H12" s="158"/>
      <c r="I12" s="158"/>
    </row>
    <row r="13" spans="2:9" x14ac:dyDescent="0.2">
      <c r="B13" s="324"/>
      <c r="C13" s="160" t="s">
        <v>4</v>
      </c>
      <c r="D13" s="158"/>
      <c r="E13" s="158"/>
      <c r="F13" s="161"/>
      <c r="G13" s="275" t="str">
        <f t="shared" si="0"/>
        <v/>
      </c>
      <c r="H13" s="158"/>
      <c r="I13" s="158"/>
    </row>
    <row r="14" spans="2:9" x14ac:dyDescent="0.2">
      <c r="B14" s="324"/>
      <c r="C14" s="160" t="s">
        <v>5</v>
      </c>
      <c r="D14" s="158"/>
      <c r="E14" s="158"/>
      <c r="F14" s="161"/>
      <c r="G14" s="275" t="str">
        <f t="shared" si="0"/>
        <v/>
      </c>
      <c r="H14" s="158"/>
      <c r="I14" s="158"/>
    </row>
    <row r="15" spans="2:9" x14ac:dyDescent="0.2">
      <c r="B15" s="324"/>
      <c r="C15" s="160" t="s">
        <v>6</v>
      </c>
      <c r="D15" s="158"/>
      <c r="E15" s="158"/>
      <c r="F15" s="161"/>
      <c r="G15" s="275" t="str">
        <f t="shared" si="0"/>
        <v/>
      </c>
      <c r="H15" s="158"/>
      <c r="I15" s="158"/>
    </row>
    <row r="16" spans="2:9" x14ac:dyDescent="0.2">
      <c r="B16" s="324"/>
      <c r="C16" s="160" t="s">
        <v>7</v>
      </c>
      <c r="D16" s="158"/>
      <c r="E16" s="158"/>
      <c r="F16" s="161"/>
      <c r="G16" s="275" t="str">
        <f t="shared" si="0"/>
        <v/>
      </c>
      <c r="H16" s="158"/>
      <c r="I16" s="158"/>
    </row>
    <row r="17" spans="2:9" x14ac:dyDescent="0.2">
      <c r="B17" s="324"/>
      <c r="C17" s="160" t="s">
        <v>8</v>
      </c>
      <c r="D17" s="158"/>
      <c r="E17" s="158"/>
      <c r="F17" s="161"/>
      <c r="G17" s="275" t="str">
        <f t="shared" si="0"/>
        <v/>
      </c>
      <c r="H17" s="158"/>
      <c r="I17" s="158"/>
    </row>
    <row r="18" spans="2:9" x14ac:dyDescent="0.2">
      <c r="B18" s="324"/>
      <c r="C18" s="160" t="s">
        <v>323</v>
      </c>
      <c r="D18" s="158"/>
      <c r="E18" s="158"/>
      <c r="F18" s="161"/>
      <c r="G18" s="275" t="str">
        <f t="shared" si="0"/>
        <v/>
      </c>
      <c r="H18" s="158"/>
      <c r="I18" s="158"/>
    </row>
    <row r="19" spans="2:9" x14ac:dyDescent="0.2">
      <c r="B19" s="324"/>
      <c r="C19" s="160" t="s">
        <v>324</v>
      </c>
      <c r="D19" s="158"/>
      <c r="E19" s="158"/>
      <c r="F19" s="161"/>
      <c r="G19" s="275" t="str">
        <f t="shared" si="0"/>
        <v/>
      </c>
      <c r="H19" s="158"/>
      <c r="I19" s="158"/>
    </row>
    <row r="20" spans="2:9" x14ac:dyDescent="0.2">
      <c r="B20" s="324"/>
      <c r="C20" s="160" t="s">
        <v>325</v>
      </c>
      <c r="D20" s="158"/>
      <c r="E20" s="158"/>
      <c r="F20" s="161"/>
      <c r="G20" s="275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2022-04-20T02:27:02Z</dcterms:modified>
</cp:coreProperties>
</file>