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240" windowWidth="20025" windowHeight="778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9" i="1" l="1"/>
  <c r="E6" i="1"/>
  <c r="F6" i="1"/>
  <c r="G6" i="1"/>
  <c r="H6" i="1"/>
  <c r="I6" i="1"/>
  <c r="J6" i="1"/>
  <c r="K6" i="1"/>
  <c r="L6" i="1"/>
  <c r="M6" i="1"/>
  <c r="N6" i="1"/>
  <c r="O6" i="1"/>
  <c r="P6" i="1"/>
  <c r="D6" i="1"/>
  <c r="P35" i="1" l="1"/>
  <c r="O35" i="1"/>
  <c r="N35" i="1"/>
  <c r="M35" i="1"/>
  <c r="L35" i="1"/>
  <c r="K35" i="1"/>
  <c r="J35" i="1"/>
  <c r="I35" i="1"/>
  <c r="H35" i="1"/>
  <c r="G35" i="1"/>
  <c r="F35" i="1"/>
  <c r="E35" i="1"/>
  <c r="D35" i="1"/>
  <c r="Q34" i="1"/>
  <c r="Q35" i="1" l="1"/>
  <c r="Q6" i="1"/>
  <c r="Q38" i="1"/>
  <c r="E37" i="1"/>
  <c r="F37" i="1"/>
  <c r="G37" i="1"/>
  <c r="H37" i="1"/>
  <c r="I37" i="1"/>
  <c r="J37" i="1"/>
  <c r="K37" i="1"/>
  <c r="L37" i="1"/>
  <c r="M37" i="1"/>
  <c r="N37" i="1"/>
  <c r="O37" i="1"/>
  <c r="P37" i="1"/>
  <c r="D37" i="1"/>
  <c r="P38" i="1" l="1"/>
  <c r="Q39" i="1" s="1"/>
</calcChain>
</file>

<file path=xl/sharedStrings.xml><?xml version="1.0" encoding="utf-8"?>
<sst xmlns="http://schemas.openxmlformats.org/spreadsheetml/2006/main" count="20" uniqueCount="20">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</sst>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6" xfId="0" applyBorder="1"/>
    <xf numFmtId="164" fontId="0" fillId="0" borderId="1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2" xfId="0" applyNumberForma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5" borderId="12" xfId="0" applyNumberFormat="1" applyFill="1" applyBorder="1"/>
    <xf numFmtId="164" fontId="0" fillId="6" borderId="17" xfId="0" applyNumberFormat="1" applyFill="1" applyBorder="1"/>
    <xf numFmtId="164" fontId="0" fillId="6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0" fontId="0" fillId="0" borderId="14" xfId="0" applyNumberFormat="1" applyBorder="1" applyAlignment="1">
      <alignment horizontal="center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7" borderId="4" xfId="0" applyNumberFormat="1" applyFill="1" applyBorder="1"/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Plan1!$D$35:$Q$35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67.5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280.07</c:v>
                </c:pt>
                <c:pt idx="7">
                  <c:v>350</c:v>
                </c:pt>
                <c:pt idx="8">
                  <c:v>1188.08</c:v>
                </c:pt>
                <c:pt idx="9">
                  <c:v>4232.8499999999995</c:v>
                </c:pt>
                <c:pt idx="10">
                  <c:v>4010.68</c:v>
                </c:pt>
                <c:pt idx="11">
                  <c:v>6265.3</c:v>
                </c:pt>
                <c:pt idx="12">
                  <c:v>856.6</c:v>
                </c:pt>
                <c:pt idx="13">
                  <c:v>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(Plan1!$D$37:$P$37,Plan1!$Q$38)</c:f>
              <c:numCache>
                <c:formatCode>"R$"\ #,##0.00</c:formatCode>
                <c:ptCount val="14"/>
                <c:pt idx="0">
                  <c:v>2730</c:v>
                </c:pt>
                <c:pt idx="1">
                  <c:v>801.36</c:v>
                </c:pt>
                <c:pt idx="2">
                  <c:v>4191.3999999999996</c:v>
                </c:pt>
                <c:pt idx="3">
                  <c:v>3225.96</c:v>
                </c:pt>
                <c:pt idx="4">
                  <c:v>0</c:v>
                </c:pt>
                <c:pt idx="5">
                  <c:v>1419.8</c:v>
                </c:pt>
                <c:pt idx="6">
                  <c:v>1970.13</c:v>
                </c:pt>
                <c:pt idx="7">
                  <c:v>2830</c:v>
                </c:pt>
                <c:pt idx="8">
                  <c:v>3540.22</c:v>
                </c:pt>
                <c:pt idx="9">
                  <c:v>4232.8499999999995</c:v>
                </c:pt>
                <c:pt idx="10">
                  <c:v>4010.68</c:v>
                </c:pt>
                <c:pt idx="11">
                  <c:v>6265.3</c:v>
                </c:pt>
                <c:pt idx="12">
                  <c:v>3841.18</c:v>
                </c:pt>
                <c:pt idx="13">
                  <c:v>35000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5120256"/>
        <c:axId val="315130240"/>
      </c:barChart>
      <c:catAx>
        <c:axId val="31512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5130240"/>
        <c:crosses val="autoZero"/>
        <c:auto val="1"/>
        <c:lblAlgn val="ctr"/>
        <c:lblOffset val="100"/>
        <c:noMultiLvlLbl val="0"/>
      </c:catAx>
      <c:valAx>
        <c:axId val="315130240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15120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37</xdr:row>
      <xdr:rowOff>104776</xdr:rowOff>
    </xdr:from>
    <xdr:to>
      <xdr:col>12</xdr:col>
      <xdr:colOff>47626</xdr:colOff>
      <xdr:row>67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C9">
            <v>46770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0"/>
  <sheetViews>
    <sheetView tabSelected="1" topLeftCell="B1" zoomScale="90" zoomScaleNormal="90" workbookViewId="0">
      <pane xSplit="2" ySplit="5" topLeftCell="E24" activePane="bottomRight" state="frozen"/>
      <selection activeCell="B1" sqref="B1"/>
      <selection pane="topRight" activeCell="D1" sqref="D1"/>
      <selection pane="bottomLeft" activeCell="B6" sqref="B6"/>
      <selection pane="bottomRight" activeCell="Q34" sqref="Q34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6"/>
      <c r="D5" s="13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5" t="s">
        <v>19</v>
      </c>
      <c r="D6" s="25">
        <f>COUNT(D9,D13:D26)</f>
        <v>10</v>
      </c>
      <c r="E6" s="25">
        <f>COUNT(E9,E13:E26)</f>
        <v>3</v>
      </c>
      <c r="F6" s="25">
        <f>COUNT(F9,F14:F26)</f>
        <v>3</v>
      </c>
      <c r="G6" s="25">
        <f>COUNT(G9,G23:G26)</f>
        <v>2</v>
      </c>
      <c r="H6" s="25">
        <f>COUNT(H9,H13:H26)</f>
        <v>0</v>
      </c>
      <c r="I6" s="25">
        <f>COUNT(I9,I13:I26)</f>
        <v>1</v>
      </c>
      <c r="J6" s="25">
        <f>COUNT(J9,J16:J27)</f>
        <v>11</v>
      </c>
      <c r="K6" s="25">
        <f>COUNT(K9,K15:K26)</f>
        <v>2</v>
      </c>
      <c r="L6" s="25">
        <f>COUNT(L9,L12:L26)</f>
        <v>5</v>
      </c>
      <c r="M6" s="25">
        <f>COUNT(M9,M17:M26)</f>
        <v>8</v>
      </c>
      <c r="N6" s="25">
        <f>COUNT(N9,N21:N26)</f>
        <v>1</v>
      </c>
      <c r="O6" s="25">
        <f>COUNT(O9,O17:O27)</f>
        <v>6</v>
      </c>
      <c r="P6" s="25">
        <f>COUNT(P9,P17:P26)</f>
        <v>2</v>
      </c>
      <c r="Q6" s="27">
        <f>COUNT(Q9,Q23:Q26)</f>
        <v>1</v>
      </c>
    </row>
    <row r="7" spans="3:17" x14ac:dyDescent="0.25">
      <c r="C7" s="15" t="s">
        <v>18</v>
      </c>
      <c r="D7" s="35" t="s">
        <v>16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6"/>
    </row>
    <row r="8" spans="3:17" x14ac:dyDescent="0.25">
      <c r="C8" s="1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3:17" x14ac:dyDescent="0.25">
      <c r="C9" s="28" t="str">
        <f>D7</f>
        <v>18/04  a  18/06</v>
      </c>
      <c r="D9" s="18">
        <v>1830</v>
      </c>
      <c r="E9" s="19">
        <v>749.36</v>
      </c>
      <c r="F9" s="19">
        <v>4123.8999999999996</v>
      </c>
      <c r="G9" s="19">
        <v>2949.96</v>
      </c>
      <c r="H9" s="19"/>
      <c r="I9" s="19">
        <v>1419.8</v>
      </c>
      <c r="J9" s="19">
        <v>1690.06</v>
      </c>
      <c r="K9" s="19">
        <v>2480</v>
      </c>
      <c r="L9" s="19">
        <v>2352.14</v>
      </c>
      <c r="M9" s="19"/>
      <c r="N9" s="19"/>
      <c r="O9" s="19"/>
      <c r="P9" s="19">
        <v>2984.58</v>
      </c>
      <c r="Q9" s="17">
        <v>35000</v>
      </c>
    </row>
    <row r="10" spans="3:17" x14ac:dyDescent="0.25">
      <c r="C10" s="15"/>
      <c r="D10" s="1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3:17" x14ac:dyDescent="0.25">
      <c r="C11" s="15"/>
      <c r="D11" s="33" t="s">
        <v>15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</row>
    <row r="12" spans="3:17" x14ac:dyDescent="0.25">
      <c r="C12" s="29">
        <v>44730</v>
      </c>
      <c r="D12" s="3"/>
      <c r="E12" s="3"/>
      <c r="F12" s="3"/>
      <c r="G12" s="3"/>
      <c r="H12" s="3"/>
      <c r="I12" s="3"/>
      <c r="J12" s="3"/>
      <c r="K12" s="3"/>
      <c r="L12" s="3">
        <v>491.06</v>
      </c>
      <c r="M12" s="3"/>
      <c r="N12" s="3"/>
      <c r="O12" s="3"/>
      <c r="P12" s="3"/>
      <c r="Q12" s="4"/>
    </row>
    <row r="13" spans="3:17" x14ac:dyDescent="0.25">
      <c r="C13" s="29">
        <v>44733</v>
      </c>
      <c r="D13" s="31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9">
        <v>44735</v>
      </c>
      <c r="D14" s="3"/>
      <c r="E14" s="3"/>
      <c r="F14" s="3">
        <v>34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</row>
    <row r="15" spans="3:17" x14ac:dyDescent="0.25">
      <c r="C15" s="29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9">
        <v>44737</v>
      </c>
      <c r="D16" s="3"/>
      <c r="E16" s="3"/>
      <c r="F16" s="3"/>
      <c r="G16" s="3"/>
      <c r="H16" s="3"/>
      <c r="I16" s="3"/>
      <c r="J16" s="3">
        <v>6.9</v>
      </c>
      <c r="K16" s="3"/>
      <c r="L16" s="3"/>
      <c r="M16" s="3"/>
      <c r="N16" s="3"/>
      <c r="O16" s="3"/>
      <c r="P16" s="3"/>
      <c r="Q16" s="4"/>
    </row>
    <row r="17" spans="3:17" x14ac:dyDescent="0.25">
      <c r="C17" s="29">
        <v>44739</v>
      </c>
      <c r="D17" s="31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155.9</v>
      </c>
      <c r="N17" s="3"/>
      <c r="O17" s="3">
        <v>12</v>
      </c>
      <c r="P17" s="3">
        <v>856.6</v>
      </c>
      <c r="Q17" s="4"/>
    </row>
    <row r="18" spans="3:17" x14ac:dyDescent="0.25">
      <c r="C18" s="29">
        <v>44740</v>
      </c>
      <c r="D18" s="31">
        <v>100</v>
      </c>
      <c r="E18" s="3"/>
      <c r="F18" s="3"/>
      <c r="G18" s="3"/>
      <c r="H18" s="3"/>
      <c r="I18" s="3"/>
      <c r="J18" s="3">
        <v>40</v>
      </c>
      <c r="K18" s="3"/>
      <c r="L18" s="3"/>
      <c r="M18" s="3">
        <v>62.5</v>
      </c>
      <c r="N18" s="3"/>
      <c r="O18" s="3">
        <v>246.65</v>
      </c>
      <c r="P18" s="3"/>
      <c r="Q18" s="4"/>
    </row>
    <row r="19" spans="3:17" x14ac:dyDescent="0.25">
      <c r="C19" s="29">
        <v>44741</v>
      </c>
      <c r="D19" s="31">
        <v>100</v>
      </c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9">
        <v>44742</v>
      </c>
      <c r="D20" s="3"/>
      <c r="E20" s="3"/>
      <c r="F20" s="3"/>
      <c r="G20" s="3"/>
      <c r="H20" s="3"/>
      <c r="I20" s="3"/>
      <c r="J20" s="3">
        <v>5</v>
      </c>
      <c r="K20" s="3"/>
      <c r="L20" s="3"/>
      <c r="M20" s="3"/>
      <c r="N20" s="3"/>
      <c r="O20" s="3"/>
      <c r="P20" s="3"/>
      <c r="Q20" s="4"/>
    </row>
    <row r="21" spans="3:17" x14ac:dyDescent="0.25">
      <c r="C21" s="29">
        <v>44743</v>
      </c>
      <c r="D21" s="31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9">
        <v>44744</v>
      </c>
      <c r="D22" s="3"/>
      <c r="E22" s="3"/>
      <c r="F22" s="3">
        <v>33.5</v>
      </c>
      <c r="G22" s="3"/>
      <c r="H22" s="3"/>
      <c r="I22" s="3"/>
      <c r="J22" s="3">
        <v>36</v>
      </c>
      <c r="K22" s="3"/>
      <c r="L22" s="3"/>
      <c r="M22" s="30">
        <v>138.80000000000001</v>
      </c>
      <c r="N22" s="3"/>
      <c r="O22" s="3"/>
      <c r="P22" s="3"/>
      <c r="Q22" s="4"/>
    </row>
    <row r="23" spans="3:17" x14ac:dyDescent="0.25">
      <c r="C23" s="29">
        <v>44746</v>
      </c>
      <c r="D23" s="31">
        <v>100</v>
      </c>
      <c r="E23" s="3"/>
      <c r="F23" s="3"/>
      <c r="G23" s="3">
        <v>276</v>
      </c>
      <c r="H23" s="3"/>
      <c r="I23" s="3"/>
      <c r="J23" s="30">
        <v>69.5</v>
      </c>
      <c r="K23" s="3"/>
      <c r="L23" s="3"/>
      <c r="M23" s="3">
        <v>257.60000000000002</v>
      </c>
      <c r="N23" s="3"/>
      <c r="O23" s="3">
        <v>2779.2</v>
      </c>
      <c r="P23" s="3"/>
      <c r="Q23" s="4"/>
    </row>
    <row r="24" spans="3:17" x14ac:dyDescent="0.25">
      <c r="C24" s="29">
        <v>44747</v>
      </c>
      <c r="D24" s="31">
        <v>100</v>
      </c>
      <c r="E24" s="3"/>
      <c r="F24" s="3"/>
      <c r="G24" s="3"/>
      <c r="H24" s="3"/>
      <c r="I24" s="3"/>
      <c r="J24" s="3">
        <v>48.19</v>
      </c>
      <c r="K24" s="3"/>
      <c r="L24" s="3">
        <v>273.32</v>
      </c>
      <c r="M24" s="3">
        <v>578.72</v>
      </c>
      <c r="N24" s="3"/>
      <c r="O24" s="3">
        <v>147.36000000000001</v>
      </c>
      <c r="P24" s="3"/>
      <c r="Q24" s="4"/>
    </row>
    <row r="25" spans="3:17" x14ac:dyDescent="0.25">
      <c r="C25" s="29">
        <v>44748</v>
      </c>
      <c r="D25" s="31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9">
        <v>44751</v>
      </c>
      <c r="D26" s="3">
        <v>100</v>
      </c>
      <c r="E26" s="3"/>
      <c r="F26" s="3"/>
      <c r="G26" s="3"/>
      <c r="H26" s="3"/>
      <c r="I26" s="3"/>
      <c r="J26" s="3"/>
      <c r="K26" s="3"/>
      <c r="L26" s="3">
        <v>420.7</v>
      </c>
      <c r="M26" s="3">
        <v>154.9</v>
      </c>
      <c r="N26" s="3"/>
      <c r="O26" s="3">
        <v>1612.3</v>
      </c>
      <c r="P26" s="3"/>
      <c r="Q26" s="4"/>
    </row>
    <row r="27" spans="3:17" x14ac:dyDescent="0.25">
      <c r="C27" s="29">
        <v>44753</v>
      </c>
      <c r="D27" s="32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9">
        <v>44757</v>
      </c>
      <c r="D28" s="3"/>
      <c r="E28" s="3"/>
      <c r="F28" s="3">
        <v>142.5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3:17" x14ac:dyDescent="0.25"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</row>
    <row r="30" spans="3:17" x14ac:dyDescent="0.25"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</row>
    <row r="31" spans="3:17" x14ac:dyDescent="0.25"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</row>
    <row r="32" spans="3:17" x14ac:dyDescent="0.25">
      <c r="C32" s="2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</row>
    <row r="33" spans="3:17" x14ac:dyDescent="0.25">
      <c r="C33" s="2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</row>
    <row r="34" spans="3:17" x14ac:dyDescent="0.25">
      <c r="C34" s="2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>
        <f>[1]CUST_Diário_M_Obra!$C$9-Q9</f>
        <v>11770</v>
      </c>
    </row>
    <row r="35" spans="3:17" x14ac:dyDescent="0.25">
      <c r="C35" s="15"/>
      <c r="D35" s="20">
        <f>IF(SUM(D13:D26)&gt;0, SUM(D13:D26),"")</f>
        <v>900</v>
      </c>
      <c r="E35" s="20">
        <f>IF(SUM(E13:E26)&gt;0, SUM(E13:E26),"")</f>
        <v>52</v>
      </c>
      <c r="F35" s="20">
        <f>IF(SUM(F14:F26)&gt;0, SUM(F14:F26),"")</f>
        <v>67.5</v>
      </c>
      <c r="G35" s="20">
        <f>IF(SUM(G23:G26)&gt;0, SUM(G23:G26),"")</f>
        <v>276</v>
      </c>
      <c r="H35" s="20" t="str">
        <f>IF(SUM(H13:H26)&gt;0, SUM(H13:H26),"")</f>
        <v/>
      </c>
      <c r="I35" s="20" t="str">
        <f>IF(SUM(I13:I26)&gt;0, SUM(I13:I26),"")</f>
        <v/>
      </c>
      <c r="J35" s="20">
        <f>IF(SUM(J16:J27)&gt;0, SUM(J16:J27),"")</f>
        <v>280.07</v>
      </c>
      <c r="K35" s="20">
        <f>IF(SUM(K15:K26)&gt;0, SUM(K15:K26),"")</f>
        <v>350</v>
      </c>
      <c r="L35" s="20">
        <f>IF(SUM(L12:L26)&gt;0, SUM(L12:L26),"")</f>
        <v>1188.08</v>
      </c>
      <c r="M35" s="20">
        <f>IF(SUM(M17:M26)&gt;0, SUM(M17:M26),"")</f>
        <v>4232.8499999999995</v>
      </c>
      <c r="N35" s="20">
        <f>IF(SUM(N21:N26)&gt;0, SUM(N21:N26),"")</f>
        <v>4010.68</v>
      </c>
      <c r="O35" s="20">
        <f>IF(SUM(O17:O27)&gt;0, SUM(O17:O27),"")</f>
        <v>6265.3</v>
      </c>
      <c r="P35" s="20">
        <f>IF(SUM(P17:P26)&gt;0, SUM(P17:P26),"")</f>
        <v>856.6</v>
      </c>
      <c r="Q35" s="20" t="str">
        <f>IF(SUM(Q23:Q26)&gt;0, SUM(Q23:Q26),"")</f>
        <v/>
      </c>
    </row>
    <row r="36" spans="3:17" x14ac:dyDescent="0.25">
      <c r="C36" s="15"/>
      <c r="D36" s="1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1"/>
      <c r="Q36" s="4"/>
    </row>
    <row r="37" spans="3:17" ht="15.75" thickBot="1" x14ac:dyDescent="0.3">
      <c r="C37" s="7"/>
      <c r="D37" s="21">
        <f>IF(SUM(D9:D26)&gt;0, SUM(D9:D26),"")</f>
        <v>2730</v>
      </c>
      <c r="E37" s="22">
        <f>IF(SUM(E9:E26)&gt;0, SUM(E9:E26),"")</f>
        <v>801.36</v>
      </c>
      <c r="F37" s="22">
        <f t="shared" ref="F37:K37" si="0">IF(SUM(F9:F26)&gt;0, SUM(F9:F26),"")</f>
        <v>4191.3999999999996</v>
      </c>
      <c r="G37" s="22">
        <f t="shared" si="0"/>
        <v>3225.96</v>
      </c>
      <c r="H37" s="22" t="str">
        <f t="shared" si="0"/>
        <v/>
      </c>
      <c r="I37" s="22">
        <f t="shared" si="0"/>
        <v>1419.8</v>
      </c>
      <c r="J37" s="22">
        <f>IF(SUM(J9:J27)&gt;0, SUM(J9:J27),"")</f>
        <v>1970.13</v>
      </c>
      <c r="K37" s="22">
        <f t="shared" si="0"/>
        <v>2830</v>
      </c>
      <c r="L37" s="22">
        <f>IF(SUM(L9:L26)&gt;0, SUM(L9:L26),"")</f>
        <v>3540.22</v>
      </c>
      <c r="M37" s="22">
        <f>IF(SUM(M9:M26)&gt;0, SUM(M9:M26),"")</f>
        <v>4232.8499999999995</v>
      </c>
      <c r="N37" s="22">
        <f>IF(SUM(N9:N26)&gt;0, SUM(N9:N26),"")</f>
        <v>4010.68</v>
      </c>
      <c r="O37" s="22">
        <f>IF(SUM(O9:O27)&gt;0, SUM(O9:O27),"")</f>
        <v>6265.3</v>
      </c>
      <c r="P37" s="22">
        <f>IF(SUM(P9:P26)&gt;0, SUM(P9:P26),"")</f>
        <v>3841.18</v>
      </c>
      <c r="Q37" s="12"/>
    </row>
    <row r="38" spans="3:17" ht="16.5" thickTop="1" thickBot="1" x14ac:dyDescent="0.3">
      <c r="O38" s="6" t="s">
        <v>12</v>
      </c>
      <c r="P38" s="8">
        <f>SUM(D37:P37)</f>
        <v>39058.880000000005</v>
      </c>
      <c r="Q38" s="16">
        <f>IF(SUM(Q9:Q26)&gt;0, SUM(Q9:Q26),"")</f>
        <v>35000</v>
      </c>
    </row>
    <row r="39" spans="3:17" ht="16.5" thickTop="1" thickBot="1" x14ac:dyDescent="0.3">
      <c r="P39" s="7" t="s">
        <v>13</v>
      </c>
      <c r="Q39" s="5">
        <f>SUM(P38:Q38)</f>
        <v>74058.880000000005</v>
      </c>
    </row>
    <row r="40" spans="3:17" ht="15.75" thickTop="1" x14ac:dyDescent="0.25"/>
  </sheetData>
  <mergeCells count="2">
    <mergeCell ref="D11:Q11"/>
    <mergeCell ref="D7:Q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2022-07-16T02:23:13Z</dcterms:modified>
</cp:coreProperties>
</file>