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360" windowWidth="20025" windowHeight="766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Q38" i="1" l="1"/>
  <c r="E41" i="1"/>
  <c r="Q42" i="1" l="1"/>
  <c r="Q6" i="1"/>
  <c r="P41" i="1"/>
  <c r="O41" i="1"/>
  <c r="N41" i="1"/>
  <c r="M41" i="1"/>
  <c r="L41" i="1"/>
  <c r="K41" i="1"/>
  <c r="J41" i="1"/>
  <c r="I41" i="1"/>
  <c r="H41" i="1"/>
  <c r="G41" i="1"/>
  <c r="F41" i="1"/>
  <c r="C9" i="1" l="1"/>
  <c r="Q39" i="1" l="1"/>
  <c r="D41" i="1"/>
  <c r="P42" i="1" l="1"/>
  <c r="P43" i="1" s="1"/>
</calcChain>
</file>

<file path=xl/sharedStrings.xml><?xml version="1.0" encoding="utf-8"?>
<sst xmlns="http://schemas.openxmlformats.org/spreadsheetml/2006/main" count="25" uniqueCount="21">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</sst>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0" borderId="2" xfId="0" applyNumberFormat="1" applyFill="1" applyBorder="1"/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Plan1!$D$39:$Q$39</c:f>
              <c:numCache>
                <c:formatCode>"R$"\ #,##0.00</c:formatCode>
                <c:ptCount val="14"/>
                <c:pt idx="0">
                  <c:v>900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287.37</c:v>
                </c:pt>
                <c:pt idx="7">
                  <c:v>350</c:v>
                </c:pt>
                <c:pt idx="8">
                  <c:v>1256.3799999999999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868.6</c:v>
                </c:pt>
                <c:pt idx="13">
                  <c:v>14575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(Plan1!$D$41:$P$41,Plan1!$Q$42)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1977.43</c:v>
                </c:pt>
                <c:pt idx="7">
                  <c:v>2830</c:v>
                </c:pt>
                <c:pt idx="8">
                  <c:v>3608.52</c:v>
                </c:pt>
                <c:pt idx="9">
                  <c:v>3986.1500000000005</c:v>
                </c:pt>
                <c:pt idx="10">
                  <c:v>4010.68</c:v>
                </c:pt>
                <c:pt idx="11">
                  <c:v>6317.1</c:v>
                </c:pt>
                <c:pt idx="12">
                  <c:v>3853.18</c:v>
                </c:pt>
                <c:pt idx="13">
                  <c:v>49575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947008"/>
        <c:axId val="311198080"/>
      </c:barChart>
      <c:catAx>
        <c:axId val="309947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11198080"/>
        <c:crosses val="autoZero"/>
        <c:auto val="1"/>
        <c:lblAlgn val="ctr"/>
        <c:lblOffset val="100"/>
        <c:noMultiLvlLbl val="0"/>
      </c:catAx>
      <c:valAx>
        <c:axId val="311198080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099470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42</xdr:row>
      <xdr:rowOff>210609</xdr:rowOff>
    </xdr:from>
    <xdr:to>
      <xdr:col>9</xdr:col>
      <xdr:colOff>460376</xdr:colOff>
      <xdr:row>73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9">
          <cell r="C9">
            <v>49575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4"/>
  <sheetViews>
    <sheetView tabSelected="1" topLeftCell="B1" zoomScale="90" zoomScaleNormal="90" workbookViewId="0">
      <pane xSplit="2" ySplit="6" topLeftCell="D49" activePane="bottomRight" state="frozen"/>
      <selection activeCell="B1" sqref="B1"/>
      <selection pane="topRight" activeCell="D1" sqref="D1"/>
      <selection pane="bottomLeft" activeCell="B7" sqref="B7"/>
      <selection pane="bottomRight" activeCell="D34" sqref="D34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COUNT(D9,D12:D38)</f>
        <v>10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11</v>
      </c>
      <c r="K6" s="22">
        <f t="shared" si="0"/>
        <v>2</v>
      </c>
      <c r="L6" s="22">
        <f t="shared" si="0"/>
        <v>8</v>
      </c>
      <c r="M6" s="22">
        <f t="shared" si="0"/>
        <v>8</v>
      </c>
      <c r="N6" s="22">
        <f t="shared" si="0"/>
        <v>1</v>
      </c>
      <c r="O6" s="22">
        <f t="shared" si="0"/>
        <v>7</v>
      </c>
      <c r="P6" s="22">
        <f t="shared" si="0"/>
        <v>3</v>
      </c>
      <c r="Q6" s="34">
        <f t="shared" si="0"/>
        <v>2</v>
      </c>
    </row>
    <row r="7" spans="3:17" x14ac:dyDescent="0.25">
      <c r="C7" s="13" t="s">
        <v>18</v>
      </c>
      <c r="D7" s="38" t="s">
        <v>16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9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3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6" t="s">
        <v>15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"/>
    </row>
    <row r="12" spans="3:17" x14ac:dyDescent="0.25">
      <c r="C12" s="25">
        <v>44730</v>
      </c>
      <c r="D12" s="30"/>
      <c r="E12" s="30"/>
      <c r="F12" s="30"/>
      <c r="G12" s="30"/>
      <c r="H12" s="30"/>
      <c r="I12" s="30"/>
      <c r="J12" s="30"/>
      <c r="K12" s="30"/>
      <c r="L12" s="30">
        <v>491.06</v>
      </c>
      <c r="M12" s="30"/>
      <c r="N12" s="30"/>
      <c r="O12" s="30"/>
      <c r="P12" s="30"/>
      <c r="Q12" s="31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30"/>
      <c r="E14" s="30"/>
      <c r="F14" s="30">
        <v>34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30"/>
      <c r="E16" s="30"/>
      <c r="F16" s="30"/>
      <c r="G16" s="30"/>
      <c r="H16" s="30"/>
      <c r="I16" s="30"/>
      <c r="J16" s="30">
        <v>6.9</v>
      </c>
      <c r="K16" s="30"/>
      <c r="L16" s="30"/>
      <c r="M16" s="30"/>
      <c r="N16" s="30"/>
      <c r="O16" s="30"/>
      <c r="P16" s="30"/>
      <c r="Q16" s="31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30">
        <v>100</v>
      </c>
      <c r="E18" s="30"/>
      <c r="F18" s="30"/>
      <c r="G18" s="30"/>
      <c r="H18" s="30"/>
      <c r="I18" s="30"/>
      <c r="J18" s="30">
        <v>40</v>
      </c>
      <c r="K18" s="30"/>
      <c r="L18" s="30"/>
      <c r="M18" s="30">
        <v>62.5</v>
      </c>
      <c r="N18" s="30"/>
      <c r="O18" s="30">
        <v>246.65</v>
      </c>
      <c r="P18" s="30"/>
      <c r="Q18" s="31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30"/>
      <c r="E20" s="30"/>
      <c r="F20" s="30"/>
      <c r="G20" s="30"/>
      <c r="H20" s="30"/>
      <c r="I20" s="30"/>
      <c r="J20" s="30">
        <v>5</v>
      </c>
      <c r="K20" s="30"/>
      <c r="L20" s="30"/>
      <c r="M20" s="30"/>
      <c r="N20" s="30"/>
      <c r="O20" s="30"/>
      <c r="P20" s="30"/>
      <c r="Q20" s="31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30"/>
      <c r="E22" s="30"/>
      <c r="F22" s="30">
        <v>33.5</v>
      </c>
      <c r="G22" s="30"/>
      <c r="H22" s="30"/>
      <c r="I22" s="30"/>
      <c r="J22" s="30">
        <v>36</v>
      </c>
      <c r="K22" s="30"/>
      <c r="L22" s="30"/>
      <c r="M22" s="30"/>
      <c r="N22" s="30"/>
      <c r="O22" s="30"/>
      <c r="P22" s="30"/>
      <c r="Q22" s="31"/>
    </row>
    <row r="23" spans="3:17" x14ac:dyDescent="0.25">
      <c r="C23" s="25">
        <v>44746</v>
      </c>
      <c r="D23" s="26">
        <v>100</v>
      </c>
      <c r="E23" s="3"/>
      <c r="F23" s="3"/>
      <c r="G23" s="32"/>
      <c r="H23" s="3"/>
      <c r="I23" s="3"/>
      <c r="J23" s="32"/>
      <c r="K23" s="3"/>
      <c r="L23" s="3"/>
      <c r="M23" s="32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30">
        <v>100</v>
      </c>
      <c r="E24" s="30"/>
      <c r="F24" s="30"/>
      <c r="G24" s="30"/>
      <c r="H24" s="30"/>
      <c r="I24" s="30"/>
      <c r="J24" s="30">
        <v>48.19</v>
      </c>
      <c r="K24" s="30"/>
      <c r="L24" s="30">
        <v>273.32</v>
      </c>
      <c r="M24" s="30">
        <v>578.72</v>
      </c>
      <c r="N24" s="30"/>
      <c r="O24" s="30">
        <v>147.36000000000001</v>
      </c>
      <c r="P24" s="30"/>
      <c r="Q24" s="31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30">
        <v>100</v>
      </c>
      <c r="E26" s="30"/>
      <c r="F26" s="30"/>
      <c r="G26" s="30"/>
      <c r="H26" s="30"/>
      <c r="I26" s="30"/>
      <c r="J26" s="30"/>
      <c r="K26" s="30"/>
      <c r="L26" s="30">
        <v>420.7</v>
      </c>
      <c r="M26" s="30">
        <v>154.9</v>
      </c>
      <c r="N26" s="30"/>
      <c r="O26" s="30">
        <v>1612.3</v>
      </c>
      <c r="P26" s="30"/>
      <c r="Q26" s="31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30"/>
      <c r="E28" s="30"/>
      <c r="F28" s="30">
        <v>142.5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5" t="s">
        <v>20</v>
      </c>
      <c r="E30" s="30"/>
      <c r="F30" s="30"/>
      <c r="G30" s="30"/>
      <c r="H30" s="30"/>
      <c r="I30" s="30"/>
      <c r="J30" s="35" t="s">
        <v>20</v>
      </c>
      <c r="K30" s="30"/>
      <c r="L30" s="35" t="s">
        <v>20</v>
      </c>
      <c r="M30" s="35" t="s">
        <v>20</v>
      </c>
      <c r="N30" s="30"/>
      <c r="O30" s="35" t="s">
        <v>20</v>
      </c>
      <c r="P30" s="30"/>
      <c r="Q30" s="31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</row>
    <row r="32" spans="3:17" x14ac:dyDescent="0.25">
      <c r="C32" s="25">
        <v>44762</v>
      </c>
      <c r="D32" s="30"/>
      <c r="E32" s="30"/>
      <c r="F32" s="30">
        <v>35</v>
      </c>
      <c r="G32" s="30"/>
      <c r="H32" s="30"/>
      <c r="I32" s="30"/>
      <c r="J32" s="30"/>
      <c r="K32" s="30"/>
      <c r="L32" s="30">
        <v>7.5</v>
      </c>
      <c r="M32" s="30">
        <v>17.899999999999999</v>
      </c>
      <c r="N32" s="30"/>
      <c r="O32" s="30"/>
      <c r="P32" s="30"/>
      <c r="Q32" s="31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30"/>
      <c r="E34" s="30"/>
      <c r="F34" s="30"/>
      <c r="G34" s="30"/>
      <c r="H34" s="30"/>
      <c r="I34" s="30"/>
      <c r="J34" s="30"/>
      <c r="K34" s="30"/>
      <c r="L34" s="30">
        <v>30</v>
      </c>
      <c r="M34" s="30"/>
      <c r="N34" s="30"/>
      <c r="O34" s="30"/>
      <c r="P34" s="30">
        <v>12</v>
      </c>
      <c r="Q34" s="31"/>
    </row>
    <row r="35" spans="3:17" x14ac:dyDescent="0.25">
      <c r="C35" s="2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</row>
    <row r="36" spans="3:17" x14ac:dyDescent="0.25">
      <c r="C36" s="25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</row>
    <row r="37" spans="3:17" x14ac:dyDescent="0.25">
      <c r="C37" s="2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3:17" x14ac:dyDescent="0.25">
      <c r="C38" s="25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>
        <f>[1]CUST_Diário_M_Obra!$C$9-Q9</f>
        <v>14575</v>
      </c>
    </row>
    <row r="39" spans="3:17" x14ac:dyDescent="0.25">
      <c r="C39" s="13"/>
      <c r="D39" s="17">
        <f t="shared" ref="D39:Q39" si="1">IF(SUM(D12:D38)&gt;0, SUM(D12:D38),"")</f>
        <v>900</v>
      </c>
      <c r="E39" s="17">
        <f t="shared" si="1"/>
        <v>52</v>
      </c>
      <c r="F39" s="17">
        <f t="shared" si="1"/>
        <v>387</v>
      </c>
      <c r="G39" s="17">
        <f t="shared" si="1"/>
        <v>276</v>
      </c>
      <c r="H39" s="17" t="str">
        <f t="shared" si="1"/>
        <v/>
      </c>
      <c r="I39" s="17" t="str">
        <f t="shared" si="1"/>
        <v/>
      </c>
      <c r="J39" s="17">
        <f t="shared" si="1"/>
        <v>287.37</v>
      </c>
      <c r="K39" s="17">
        <f t="shared" si="1"/>
        <v>350</v>
      </c>
      <c r="L39" s="17">
        <f t="shared" si="1"/>
        <v>1256.3799999999999</v>
      </c>
      <c r="M39" s="17">
        <f t="shared" si="1"/>
        <v>3986.1500000000005</v>
      </c>
      <c r="N39" s="17">
        <f t="shared" si="1"/>
        <v>4010.68</v>
      </c>
      <c r="O39" s="17">
        <f t="shared" si="1"/>
        <v>6317.1</v>
      </c>
      <c r="P39" s="17">
        <f t="shared" si="1"/>
        <v>868.6</v>
      </c>
      <c r="Q39" s="17">
        <f t="shared" si="1"/>
        <v>14575</v>
      </c>
    </row>
    <row r="40" spans="3:17" x14ac:dyDescent="0.25">
      <c r="C40" s="13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4"/>
    </row>
    <row r="41" spans="3:17" ht="15.75" thickBot="1" x14ac:dyDescent="0.3">
      <c r="C41" s="6"/>
      <c r="D41" s="18">
        <f>IF(SUM(D9:D26)&gt;0, SUM(D9:D26),"")</f>
        <v>2630</v>
      </c>
      <c r="E41" s="19">
        <f t="shared" ref="E41:P41" si="2">IF(SUM(E9:E38)&gt;0, SUM(E9:E38),"")</f>
        <v>801.36</v>
      </c>
      <c r="F41" s="19">
        <f t="shared" si="2"/>
        <v>4510.8999999999996</v>
      </c>
      <c r="G41" s="19">
        <f t="shared" si="2"/>
        <v>3225.96</v>
      </c>
      <c r="H41" s="19">
        <f t="shared" si="2"/>
        <v>280</v>
      </c>
      <c r="I41" s="19">
        <f t="shared" si="2"/>
        <v>1419.8</v>
      </c>
      <c r="J41" s="19">
        <f t="shared" si="2"/>
        <v>1977.43</v>
      </c>
      <c r="K41" s="19">
        <f t="shared" si="2"/>
        <v>2830</v>
      </c>
      <c r="L41" s="19">
        <f t="shared" si="2"/>
        <v>3608.52</v>
      </c>
      <c r="M41" s="19">
        <f t="shared" si="2"/>
        <v>3986.1500000000005</v>
      </c>
      <c r="N41" s="19">
        <f t="shared" si="2"/>
        <v>4010.68</v>
      </c>
      <c r="O41" s="19">
        <f t="shared" si="2"/>
        <v>6317.1</v>
      </c>
      <c r="P41" s="19">
        <f t="shared" si="2"/>
        <v>3853.18</v>
      </c>
      <c r="Q41" s="10"/>
    </row>
    <row r="42" spans="3:17" ht="16.5" thickTop="1" thickBot="1" x14ac:dyDescent="0.3">
      <c r="O42" s="5" t="s">
        <v>12</v>
      </c>
      <c r="P42" s="29">
        <f>SUM(D41:P41)</f>
        <v>39451.08</v>
      </c>
      <c r="Q42" s="28">
        <f>IF(SUM(Q9:Q38)&gt;0, SUM(Q9:Q38),"")</f>
        <v>49575</v>
      </c>
    </row>
    <row r="43" spans="3:17" ht="16.5" thickTop="1" thickBot="1" x14ac:dyDescent="0.3">
      <c r="O43" s="6" t="s">
        <v>13</v>
      </c>
      <c r="P43" s="40">
        <f>SUM(P42:Q42)</f>
        <v>89026.08</v>
      </c>
      <c r="Q43" s="41"/>
    </row>
    <row r="44" spans="3:17" ht="15.75" thickTop="1" x14ac:dyDescent="0.25"/>
  </sheetData>
  <mergeCells count="3">
    <mergeCell ref="D11:Q11"/>
    <mergeCell ref="D7:Q7"/>
    <mergeCell ref="P43:Q43"/>
  </mergeCells>
  <conditionalFormatting sqref="D12:Q30 D37:Q38">
    <cfRule type="cellIs" dxfId="25" priority="13" operator="lessThan">
      <formula>0</formula>
    </cfRule>
    <cfRule type="cellIs" dxfId="24" priority="14" operator="equal">
      <formula>"?"</formula>
    </cfRule>
  </conditionalFormatting>
  <conditionalFormatting sqref="D35:Q35">
    <cfRule type="cellIs" dxfId="23" priority="11" operator="lessThan">
      <formula>0</formula>
    </cfRule>
    <cfRule type="cellIs" dxfId="22" priority="12" operator="equal">
      <formula>"?"</formula>
    </cfRule>
  </conditionalFormatting>
  <conditionalFormatting sqref="D33:Q33">
    <cfRule type="cellIs" dxfId="19" priority="9" operator="lessThan">
      <formula>0</formula>
    </cfRule>
    <cfRule type="cellIs" dxfId="18" priority="10" operator="equal">
      <formula>"?"</formula>
    </cfRule>
  </conditionalFormatting>
  <conditionalFormatting sqref="D31:Q31">
    <cfRule type="cellIs" dxfId="15" priority="7" operator="lessThan">
      <formula>0</formula>
    </cfRule>
    <cfRule type="cellIs" dxfId="14" priority="8" operator="equal">
      <formula>"?"</formula>
    </cfRule>
  </conditionalFormatting>
  <conditionalFormatting sqref="D32:Q32">
    <cfRule type="cellIs" dxfId="11" priority="5" operator="lessThan">
      <formula>0</formula>
    </cfRule>
    <cfRule type="cellIs" dxfId="10" priority="6" operator="equal">
      <formula>"?"</formula>
    </cfRule>
  </conditionalFormatting>
  <conditionalFormatting sqref="D36:Q36">
    <cfRule type="cellIs" dxfId="7" priority="3" operator="lessThan">
      <formula>0</formula>
    </cfRule>
    <cfRule type="cellIs" dxfId="6" priority="4" operator="equal">
      <formula>"?"</formula>
    </cfRule>
  </conditionalFormatting>
  <conditionalFormatting sqref="D34:Q34">
    <cfRule type="cellIs" dxfId="3" priority="1" operator="lessThan">
      <formula>0</formula>
    </cfRule>
    <cfRule type="cellIs" dxfId="2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2022-07-23T01:07:23Z</dcterms:modified>
</cp:coreProperties>
</file>