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360" windowWidth="20025" windowHeight="766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E45" i="1" l="1"/>
  <c r="P45" i="1" l="1"/>
  <c r="O45" i="1"/>
  <c r="N45" i="1"/>
  <c r="M45" i="1"/>
  <c r="L45" i="1"/>
  <c r="K45" i="1"/>
  <c r="J45" i="1"/>
  <c r="I45" i="1"/>
  <c r="H45" i="1"/>
  <c r="G45" i="1"/>
  <c r="F45" i="1"/>
  <c r="C9" i="1" l="1"/>
  <c r="D45" i="1" l="1"/>
  <c r="P46" i="1" l="1"/>
  <c r="Q42" i="1" l="1"/>
  <c r="Q46" i="1" l="1"/>
  <c r="P47" i="1" s="1"/>
  <c r="Q6" i="1"/>
  <c r="Q43" i="1"/>
</calcChain>
</file>

<file path=xl/sharedStrings.xml><?xml version="1.0" encoding="utf-8"?>
<sst xmlns="http://schemas.openxmlformats.org/spreadsheetml/2006/main" count="25" uniqueCount="21">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</sst>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2" xfId="0" applyNumberFormat="1" applyFill="1" applyBorder="1"/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Plan1!$D$43:$Q$43</c:f>
              <c:numCache>
                <c:formatCode>"R$"\ #,##0.00</c:formatCode>
                <c:ptCount val="14"/>
                <c:pt idx="0">
                  <c:v>1080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287.37</c:v>
                </c:pt>
                <c:pt idx="7">
                  <c:v>350</c:v>
                </c:pt>
                <c:pt idx="8">
                  <c:v>1370.21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868.6</c:v>
                </c:pt>
                <c:pt idx="13">
                  <c:v>16270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dPt>
            <c:idx val="13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(Plan1!$D$45:$P$45,Plan1!$Q$46)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1977.43</c:v>
                </c:pt>
                <c:pt idx="7">
                  <c:v>2830</c:v>
                </c:pt>
                <c:pt idx="8">
                  <c:v>3722.35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3853.18</c:v>
                </c:pt>
                <c:pt idx="13">
                  <c:v>51270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50342144"/>
        <c:axId val="351748864"/>
      </c:barChart>
      <c:catAx>
        <c:axId val="35034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1748864"/>
        <c:crosses val="autoZero"/>
        <c:auto val="1"/>
        <c:lblAlgn val="ctr"/>
        <c:lblOffset val="100"/>
        <c:noMultiLvlLbl val="0"/>
      </c:catAx>
      <c:valAx>
        <c:axId val="351748864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50342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46</xdr:row>
      <xdr:rowOff>210609</xdr:rowOff>
    </xdr:from>
    <xdr:to>
      <xdr:col>9</xdr:col>
      <xdr:colOff>460376</xdr:colOff>
      <xdr:row>77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9">
          <cell r="C9">
            <v>51270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8"/>
  <sheetViews>
    <sheetView tabSelected="1" topLeftCell="B1" zoomScale="90" zoomScaleNormal="90" workbookViewId="0">
      <pane xSplit="2" ySplit="6" topLeftCell="D37" activePane="bottomRight" state="frozen"/>
      <selection activeCell="B1" sqref="B1"/>
      <selection pane="topRight" activeCell="D1" sqref="D1"/>
      <selection pane="bottomLeft" activeCell="B7" sqref="B7"/>
      <selection pane="bottomRight" activeCell="F36" sqref="F36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COUNT(D9,D12:D42)</f>
        <v>12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11</v>
      </c>
      <c r="K6" s="22">
        <f t="shared" si="0"/>
        <v>2</v>
      </c>
      <c r="L6" s="22">
        <f t="shared" si="0"/>
        <v>11</v>
      </c>
      <c r="M6" s="22">
        <f t="shared" si="0"/>
        <v>8</v>
      </c>
      <c r="N6" s="22">
        <f t="shared" si="0"/>
        <v>1</v>
      </c>
      <c r="O6" s="22">
        <f t="shared" si="0"/>
        <v>7</v>
      </c>
      <c r="P6" s="22">
        <f t="shared" si="0"/>
        <v>3</v>
      </c>
      <c r="Q6" s="33">
        <f t="shared" si="0"/>
        <v>2</v>
      </c>
    </row>
    <row r="7" spans="3:17" x14ac:dyDescent="0.25">
      <c r="C7" s="13" t="s">
        <v>18</v>
      </c>
      <c r="D7" s="38" t="s">
        <v>16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9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2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6" t="s">
        <v>15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"/>
    </row>
    <row r="12" spans="3:17" x14ac:dyDescent="0.25">
      <c r="C12" s="25">
        <v>44730</v>
      </c>
      <c r="D12" s="29"/>
      <c r="E12" s="29"/>
      <c r="F12" s="29"/>
      <c r="G12" s="29"/>
      <c r="H12" s="29"/>
      <c r="I12" s="29"/>
      <c r="J12" s="29"/>
      <c r="K12" s="29"/>
      <c r="L12" s="29">
        <v>491.06</v>
      </c>
      <c r="M12" s="29"/>
      <c r="N12" s="29"/>
      <c r="O12" s="29"/>
      <c r="P12" s="29"/>
      <c r="Q12" s="30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29"/>
      <c r="E14" s="29"/>
      <c r="F14" s="29">
        <v>34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29"/>
      <c r="E16" s="29"/>
      <c r="F16" s="29"/>
      <c r="G16" s="29"/>
      <c r="H16" s="29"/>
      <c r="I16" s="29"/>
      <c r="J16" s="29">
        <v>6.9</v>
      </c>
      <c r="K16" s="29"/>
      <c r="L16" s="29"/>
      <c r="M16" s="29"/>
      <c r="N16" s="29"/>
      <c r="O16" s="29"/>
      <c r="P16" s="29"/>
      <c r="Q16" s="30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29">
        <v>100</v>
      </c>
      <c r="E18" s="29"/>
      <c r="F18" s="29"/>
      <c r="G18" s="29"/>
      <c r="H18" s="29"/>
      <c r="I18" s="29"/>
      <c r="J18" s="29">
        <v>40</v>
      </c>
      <c r="K18" s="29"/>
      <c r="L18" s="29"/>
      <c r="M18" s="29">
        <v>62.5</v>
      </c>
      <c r="N18" s="29"/>
      <c r="O18" s="29">
        <v>246.65</v>
      </c>
      <c r="P18" s="29"/>
      <c r="Q18" s="30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29"/>
      <c r="E20" s="29"/>
      <c r="F20" s="29"/>
      <c r="G20" s="29"/>
      <c r="H20" s="29"/>
      <c r="I20" s="29"/>
      <c r="J20" s="29">
        <v>5</v>
      </c>
      <c r="K20" s="29"/>
      <c r="L20" s="29"/>
      <c r="M20" s="29"/>
      <c r="N20" s="29"/>
      <c r="O20" s="29"/>
      <c r="P20" s="29"/>
      <c r="Q20" s="30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29"/>
      <c r="E22" s="29"/>
      <c r="F22" s="29">
        <v>33.5</v>
      </c>
      <c r="G22" s="29"/>
      <c r="H22" s="29"/>
      <c r="I22" s="29"/>
      <c r="J22" s="29">
        <v>36</v>
      </c>
      <c r="K22" s="29"/>
      <c r="L22" s="29"/>
      <c r="M22" s="29"/>
      <c r="N22" s="29"/>
      <c r="O22" s="29"/>
      <c r="P22" s="29"/>
      <c r="Q22" s="30"/>
    </row>
    <row r="23" spans="3:17" x14ac:dyDescent="0.25">
      <c r="C23" s="25">
        <v>44746</v>
      </c>
      <c r="D23" s="26">
        <v>100</v>
      </c>
      <c r="E23" s="3"/>
      <c r="F23" s="3"/>
      <c r="G23" s="31"/>
      <c r="H23" s="3"/>
      <c r="I23" s="3"/>
      <c r="J23" s="31"/>
      <c r="K23" s="3"/>
      <c r="L23" s="3"/>
      <c r="M23" s="31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29">
        <v>100</v>
      </c>
      <c r="E24" s="29"/>
      <c r="F24" s="29"/>
      <c r="G24" s="29"/>
      <c r="H24" s="29"/>
      <c r="I24" s="29"/>
      <c r="J24" s="29">
        <v>48.19</v>
      </c>
      <c r="K24" s="29"/>
      <c r="L24" s="29">
        <v>273.32</v>
      </c>
      <c r="M24" s="29">
        <v>578.72</v>
      </c>
      <c r="N24" s="29"/>
      <c r="O24" s="29">
        <v>147.36000000000001</v>
      </c>
      <c r="P24" s="29"/>
      <c r="Q24" s="30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29">
        <v>100</v>
      </c>
      <c r="E26" s="29"/>
      <c r="F26" s="29"/>
      <c r="G26" s="29"/>
      <c r="H26" s="29"/>
      <c r="I26" s="29"/>
      <c r="J26" s="29"/>
      <c r="K26" s="29"/>
      <c r="L26" s="29">
        <v>420.7</v>
      </c>
      <c r="M26" s="29">
        <v>154.9</v>
      </c>
      <c r="N26" s="29"/>
      <c r="O26" s="29">
        <v>1612.3</v>
      </c>
      <c r="P26" s="29"/>
      <c r="Q26" s="30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29"/>
      <c r="E28" s="29"/>
      <c r="F28" s="29">
        <v>142.5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4" t="s">
        <v>20</v>
      </c>
      <c r="E30" s="29"/>
      <c r="F30" s="29"/>
      <c r="G30" s="29"/>
      <c r="H30" s="29"/>
      <c r="I30" s="29"/>
      <c r="J30" s="34" t="s">
        <v>20</v>
      </c>
      <c r="K30" s="29"/>
      <c r="L30" s="34" t="s">
        <v>20</v>
      </c>
      <c r="M30" s="34" t="s">
        <v>20</v>
      </c>
      <c r="N30" s="29"/>
      <c r="O30" s="34" t="s">
        <v>20</v>
      </c>
      <c r="P30" s="29"/>
      <c r="Q30" s="30"/>
    </row>
    <row r="31" spans="3:17" x14ac:dyDescent="0.25">
      <c r="C31" s="25">
        <v>44761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</row>
    <row r="32" spans="3:17" x14ac:dyDescent="0.25">
      <c r="C32" s="25">
        <v>44762</v>
      </c>
      <c r="D32" s="29"/>
      <c r="E32" s="29"/>
      <c r="F32" s="29">
        <v>35</v>
      </c>
      <c r="G32" s="29"/>
      <c r="H32" s="29"/>
      <c r="I32" s="29"/>
      <c r="J32" s="29"/>
      <c r="K32" s="29"/>
      <c r="L32" s="29">
        <v>7.5</v>
      </c>
      <c r="M32" s="29">
        <v>17.899999999999999</v>
      </c>
      <c r="N32" s="29"/>
      <c r="O32" s="29"/>
      <c r="P32" s="29"/>
      <c r="Q32" s="30"/>
    </row>
    <row r="33" spans="3:17" x14ac:dyDescent="0.25">
      <c r="C33" s="25">
        <v>44763</v>
      </c>
      <c r="D33" s="3"/>
      <c r="E33" s="3"/>
      <c r="F33" s="3"/>
      <c r="G33" s="3"/>
      <c r="H33" s="3"/>
      <c r="I33" s="3"/>
      <c r="J33" s="3"/>
      <c r="K33" s="3"/>
      <c r="L33" s="3">
        <v>30.8</v>
      </c>
      <c r="M33" s="3"/>
      <c r="N33" s="3"/>
      <c r="O33" s="3">
        <v>51.8</v>
      </c>
      <c r="P33" s="3"/>
      <c r="Q33" s="4"/>
    </row>
    <row r="34" spans="3:17" x14ac:dyDescent="0.25">
      <c r="C34" s="25">
        <v>44764</v>
      </c>
      <c r="D34" s="29"/>
      <c r="E34" s="29"/>
      <c r="F34" s="29"/>
      <c r="G34" s="29"/>
      <c r="H34" s="29"/>
      <c r="I34" s="29"/>
      <c r="J34" s="29"/>
      <c r="K34" s="29"/>
      <c r="L34" s="29">
        <v>30</v>
      </c>
      <c r="M34" s="29"/>
      <c r="N34" s="29"/>
      <c r="O34" s="29"/>
      <c r="P34" s="29">
        <v>12</v>
      </c>
      <c r="Q34" s="30"/>
    </row>
    <row r="35" spans="3:17" x14ac:dyDescent="0.25">
      <c r="C35" s="25">
        <v>44767</v>
      </c>
      <c r="D35" s="3">
        <v>80</v>
      </c>
      <c r="E35" s="3"/>
      <c r="F35" s="3"/>
      <c r="G35" s="3"/>
      <c r="H35" s="3"/>
      <c r="I35" s="3"/>
      <c r="J35" s="3"/>
      <c r="K35" s="3"/>
      <c r="L35" s="3">
        <v>37.700000000000003</v>
      </c>
      <c r="M35" s="3"/>
      <c r="N35" s="3"/>
      <c r="O35" s="3"/>
      <c r="P35" s="3"/>
      <c r="Q35" s="4"/>
    </row>
    <row r="36" spans="3:17" x14ac:dyDescent="0.25">
      <c r="C36" s="25">
        <v>44768</v>
      </c>
      <c r="D36" s="3"/>
      <c r="E36" s="3"/>
      <c r="F36" s="3"/>
      <c r="G36" s="3"/>
      <c r="H36" s="3"/>
      <c r="I36" s="3"/>
      <c r="J36" s="3"/>
      <c r="K36" s="3"/>
      <c r="L36" s="3">
        <v>65.23</v>
      </c>
      <c r="M36" s="3"/>
      <c r="N36" s="3"/>
      <c r="O36" s="3"/>
      <c r="P36" s="3"/>
      <c r="Q36" s="4"/>
    </row>
    <row r="37" spans="3:17" x14ac:dyDescent="0.25">
      <c r="C37" s="25">
        <v>44769</v>
      </c>
      <c r="D37" s="29"/>
      <c r="E37" s="29"/>
      <c r="F37" s="29"/>
      <c r="G37" s="29"/>
      <c r="H37" s="29"/>
      <c r="I37" s="29"/>
      <c r="J37" s="29"/>
      <c r="K37" s="29"/>
      <c r="L37" s="29">
        <v>10.9</v>
      </c>
      <c r="M37" s="29"/>
      <c r="N37" s="29"/>
      <c r="O37" s="29"/>
      <c r="P37" s="29"/>
      <c r="Q37" s="30"/>
    </row>
    <row r="38" spans="3:17" x14ac:dyDescent="0.25">
      <c r="C38" s="25">
        <v>44771</v>
      </c>
      <c r="D38" s="3">
        <v>100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</row>
    <row r="39" spans="3:17" x14ac:dyDescent="0.25">
      <c r="C39" s="25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</row>
    <row r="40" spans="3:17" x14ac:dyDescent="0.25">
      <c r="C40" s="2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</row>
    <row r="41" spans="3:17" x14ac:dyDescent="0.25">
      <c r="C41" s="2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</row>
    <row r="42" spans="3:17" x14ac:dyDescent="0.25">
      <c r="C42" s="25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30">
        <f>[1]CUST_Diário_M_Obra!$C$9-Q9</f>
        <v>16270</v>
      </c>
    </row>
    <row r="43" spans="3:17" x14ac:dyDescent="0.25">
      <c r="C43" s="13"/>
      <c r="D43" s="17">
        <f t="shared" ref="D43:Q43" si="1">IF(SUM(D12:D42)&gt;0, SUM(D12:D42),"")</f>
        <v>1080</v>
      </c>
      <c r="E43" s="17">
        <f t="shared" si="1"/>
        <v>52</v>
      </c>
      <c r="F43" s="17">
        <f t="shared" si="1"/>
        <v>387</v>
      </c>
      <c r="G43" s="17">
        <f t="shared" si="1"/>
        <v>276</v>
      </c>
      <c r="H43" s="17" t="str">
        <f t="shared" si="1"/>
        <v/>
      </c>
      <c r="I43" s="17" t="str">
        <f t="shared" si="1"/>
        <v/>
      </c>
      <c r="J43" s="17">
        <f t="shared" si="1"/>
        <v>287.37</v>
      </c>
      <c r="K43" s="17">
        <f t="shared" si="1"/>
        <v>350</v>
      </c>
      <c r="L43" s="17">
        <f t="shared" si="1"/>
        <v>1370.21</v>
      </c>
      <c r="M43" s="17">
        <f t="shared" si="1"/>
        <v>3986.1500000000005</v>
      </c>
      <c r="N43" s="17">
        <f t="shared" si="1"/>
        <v>4010.68</v>
      </c>
      <c r="O43" s="17">
        <f t="shared" si="1"/>
        <v>6317.1</v>
      </c>
      <c r="P43" s="17">
        <f t="shared" si="1"/>
        <v>868.6</v>
      </c>
      <c r="Q43" s="17">
        <f t="shared" si="1"/>
        <v>16270</v>
      </c>
    </row>
    <row r="44" spans="3:17" x14ac:dyDescent="0.25">
      <c r="C44" s="13"/>
      <c r="D44" s="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9"/>
      <c r="Q44" s="4"/>
    </row>
    <row r="45" spans="3:17" ht="15.75" thickBot="1" x14ac:dyDescent="0.3">
      <c r="C45" s="6"/>
      <c r="D45" s="18">
        <f>IF(SUM(D9:D26)&gt;0, SUM(D9:D26),"")</f>
        <v>2630</v>
      </c>
      <c r="E45" s="19">
        <f t="shared" ref="E45:P45" si="2">IF(SUM(E9:E42)&gt;0, SUM(E9:E42),"")</f>
        <v>801.36</v>
      </c>
      <c r="F45" s="19">
        <f t="shared" si="2"/>
        <v>4510.8999999999996</v>
      </c>
      <c r="G45" s="19">
        <f t="shared" si="2"/>
        <v>3225.96</v>
      </c>
      <c r="H45" s="19">
        <f t="shared" si="2"/>
        <v>280</v>
      </c>
      <c r="I45" s="19">
        <f t="shared" si="2"/>
        <v>1419.8</v>
      </c>
      <c r="J45" s="19">
        <f t="shared" si="2"/>
        <v>1977.43</v>
      </c>
      <c r="K45" s="19">
        <f t="shared" si="2"/>
        <v>2830</v>
      </c>
      <c r="L45" s="19">
        <f t="shared" si="2"/>
        <v>3722.35</v>
      </c>
      <c r="M45" s="19">
        <f t="shared" si="2"/>
        <v>3986.1500000000005</v>
      </c>
      <c r="N45" s="19">
        <f t="shared" si="2"/>
        <v>4010.68</v>
      </c>
      <c r="O45" s="19">
        <f t="shared" si="2"/>
        <v>6317.1</v>
      </c>
      <c r="P45" s="19">
        <f t="shared" si="2"/>
        <v>3853.18</v>
      </c>
      <c r="Q45" s="10"/>
    </row>
    <row r="46" spans="3:17" ht="16.5" thickTop="1" thickBot="1" x14ac:dyDescent="0.3">
      <c r="O46" s="5" t="s">
        <v>12</v>
      </c>
      <c r="P46" s="28">
        <f>SUM(D45:P45)</f>
        <v>39564.910000000003</v>
      </c>
      <c r="Q46" s="35">
        <f>IF(SUM(Q9:Q42)&gt;0, SUM(Q9:Q42),"")</f>
        <v>51270</v>
      </c>
    </row>
    <row r="47" spans="3:17" ht="16.5" thickTop="1" thickBot="1" x14ac:dyDescent="0.3">
      <c r="O47" s="6" t="s">
        <v>13</v>
      </c>
      <c r="P47" s="40">
        <f>SUM(P46:Q46)</f>
        <v>90834.91</v>
      </c>
      <c r="Q47" s="41"/>
    </row>
    <row r="48" spans="3:17" ht="15.75" thickTop="1" x14ac:dyDescent="0.25"/>
  </sheetData>
  <mergeCells count="3">
    <mergeCell ref="D11:Q11"/>
    <mergeCell ref="D7:Q7"/>
    <mergeCell ref="P47:Q47"/>
  </mergeCells>
  <conditionalFormatting sqref="D12:Q30 D41:Q42">
    <cfRule type="cellIs" dxfId="25" priority="19" operator="lessThan">
      <formula>0</formula>
    </cfRule>
    <cfRule type="cellIs" dxfId="24" priority="20" operator="equal">
      <formula>"?"</formula>
    </cfRule>
  </conditionalFormatting>
  <conditionalFormatting sqref="D35:Q35">
    <cfRule type="cellIs" dxfId="23" priority="17" operator="lessThan">
      <formula>0</formula>
    </cfRule>
    <cfRule type="cellIs" dxfId="22" priority="18" operator="equal">
      <formula>"?"</formula>
    </cfRule>
  </conditionalFormatting>
  <conditionalFormatting sqref="D33:Q33">
    <cfRule type="cellIs" dxfId="21" priority="15" operator="lessThan">
      <formula>0</formula>
    </cfRule>
    <cfRule type="cellIs" dxfId="20" priority="16" operator="equal">
      <formula>"?"</formula>
    </cfRule>
  </conditionalFormatting>
  <conditionalFormatting sqref="D31:Q31">
    <cfRule type="cellIs" dxfId="19" priority="13" operator="lessThan">
      <formula>0</formula>
    </cfRule>
    <cfRule type="cellIs" dxfId="18" priority="14" operator="equal">
      <formula>"?"</formula>
    </cfRule>
  </conditionalFormatting>
  <conditionalFormatting sqref="D32:Q32">
    <cfRule type="cellIs" dxfId="17" priority="11" operator="lessThan">
      <formula>0</formula>
    </cfRule>
    <cfRule type="cellIs" dxfId="16" priority="12" operator="equal">
      <formula>"?"</formula>
    </cfRule>
  </conditionalFormatting>
  <conditionalFormatting sqref="D37:Q37 D39:Q39">
    <cfRule type="cellIs" dxfId="15" priority="9" operator="lessThan">
      <formula>0</formula>
    </cfRule>
    <cfRule type="cellIs" dxfId="14" priority="10" operator="equal">
      <formula>"?"</formula>
    </cfRule>
  </conditionalFormatting>
  <conditionalFormatting sqref="D34:Q34">
    <cfRule type="cellIs" dxfId="13" priority="7" operator="lessThan">
      <formula>0</formula>
    </cfRule>
    <cfRule type="cellIs" dxfId="12" priority="8" operator="equal">
      <formula>"?"</formula>
    </cfRule>
  </conditionalFormatting>
  <conditionalFormatting sqref="D36:Q36">
    <cfRule type="cellIs" dxfId="11" priority="5" operator="lessThan">
      <formula>0</formula>
    </cfRule>
    <cfRule type="cellIs" dxfId="10" priority="6" operator="equal">
      <formula>"?"</formula>
    </cfRule>
  </conditionalFormatting>
  <conditionalFormatting sqref="D38:Q38">
    <cfRule type="cellIs" dxfId="7" priority="3" operator="lessThan">
      <formula>0</formula>
    </cfRule>
    <cfRule type="cellIs" dxfId="6" priority="4" operator="equal">
      <formula>"?"</formula>
    </cfRule>
  </conditionalFormatting>
  <conditionalFormatting sqref="D40:Q40">
    <cfRule type="cellIs" dxfId="3" priority="1" operator="lessThan">
      <formula>0</formula>
    </cfRule>
    <cfRule type="cellIs" dxfId="2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2022-07-30T02:27:01Z</dcterms:modified>
</cp:coreProperties>
</file>