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40" yWindow="300" windowWidth="20025" windowHeight="7725"/>
  </bookViews>
  <sheets>
    <sheet name="Plan1" sheetId="1" r:id="rId1"/>
    <sheet name="Plan3" sheetId="3" state="hidden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C10" i="1" l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E6" i="1" l="1"/>
  <c r="F6" i="1"/>
  <c r="G6" i="1"/>
  <c r="H6" i="1"/>
  <c r="I6" i="1"/>
  <c r="J6" i="1"/>
  <c r="K6" i="1"/>
  <c r="L6" i="1"/>
  <c r="M6" i="1"/>
  <c r="N6" i="1"/>
  <c r="O6" i="1"/>
  <c r="P6" i="1"/>
  <c r="D6" i="1"/>
  <c r="Q34" i="1" l="1"/>
  <c r="E37" i="1"/>
  <c r="Q38" i="1" l="1"/>
  <c r="Q6" i="1"/>
  <c r="P37" i="1"/>
  <c r="O37" i="1"/>
  <c r="N37" i="1"/>
  <c r="M37" i="1"/>
  <c r="L37" i="1"/>
  <c r="K37" i="1"/>
  <c r="J37" i="1"/>
  <c r="I37" i="1"/>
  <c r="H37" i="1"/>
  <c r="G37" i="1"/>
  <c r="F37" i="1"/>
  <c r="C9" i="1" l="1"/>
  <c r="Q35" i="1" l="1"/>
  <c r="D37" i="1"/>
  <c r="P38" i="1" l="1"/>
  <c r="P39" i="1" s="1"/>
</calcChain>
</file>

<file path=xl/sharedStrings.xml><?xml version="1.0" encoding="utf-8"?>
<sst xmlns="http://schemas.openxmlformats.org/spreadsheetml/2006/main" count="20" uniqueCount="20">
  <si>
    <t>Combustível</t>
  </si>
  <si>
    <t>Cimento/ Argamassas/ Clarofilito</t>
  </si>
  <si>
    <t>Despesas indiretas</t>
  </si>
  <si>
    <t>Areia</t>
  </si>
  <si>
    <t>Pedra</t>
  </si>
  <si>
    <t>Geral</t>
  </si>
  <si>
    <t>Caçamba</t>
  </si>
  <si>
    <t>Elétrica</t>
  </si>
  <si>
    <t>Ipermeabilização</t>
  </si>
  <si>
    <t>Drywall</t>
  </si>
  <si>
    <t>Pintura</t>
  </si>
  <si>
    <t>Mão de obra</t>
  </si>
  <si>
    <t>Total:</t>
  </si>
  <si>
    <t>Total Geral:</t>
  </si>
  <si>
    <t>Tijolos</t>
  </si>
  <si>
    <t>21/06  a  08/07</t>
  </si>
  <si>
    <t>18/04  a  18/06</t>
  </si>
  <si>
    <t>Hidráulica / Esgoto</t>
  </si>
  <si>
    <t>Data</t>
  </si>
  <si>
    <t>Ocorrências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</si>
</sst>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dd/mm&quot;  &quot;ddd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164" fontId="0" fillId="0" borderId="4" xfId="0" applyNumberFormat="1" applyBorder="1"/>
    <xf numFmtId="164" fontId="0" fillId="0" borderId="5" xfId="0" applyNumberFormat="1" applyBorder="1"/>
    <xf numFmtId="0" fontId="0" fillId="0" borderId="9" xfId="0" applyBorder="1"/>
    <xf numFmtId="0" fontId="0" fillId="0" borderId="6" xfId="0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8" xfId="0" applyBorder="1"/>
    <xf numFmtId="0" fontId="0" fillId="0" borderId="15" xfId="0" applyBorder="1" applyAlignment="1">
      <alignment horizontal="center" vertical="top" wrapText="1"/>
    </xf>
    <xf numFmtId="164" fontId="0" fillId="0" borderId="16" xfId="0" applyNumberFormat="1" applyBorder="1"/>
    <xf numFmtId="0" fontId="0" fillId="0" borderId="3" xfId="0" applyBorder="1"/>
    <xf numFmtId="164" fontId="0" fillId="3" borderId="11" xfId="0" applyNumberFormat="1" applyFill="1" applyBorder="1"/>
    <xf numFmtId="164" fontId="0" fillId="3" borderId="16" xfId="0" applyNumberFormat="1" applyFill="1" applyBorder="1"/>
    <xf numFmtId="164" fontId="0" fillId="3" borderId="10" xfId="0" applyNumberFormat="1" applyFill="1" applyBorder="1"/>
    <xf numFmtId="164" fontId="0" fillId="4" borderId="12" xfId="0" applyNumberFormat="1" applyFill="1" applyBorder="1"/>
    <xf numFmtId="164" fontId="0" fillId="5" borderId="17" xfId="0" applyNumberFormat="1" applyFill="1" applyBorder="1"/>
    <xf numFmtId="164" fontId="0" fillId="5" borderId="7" xfId="0" applyNumberFormat="1" applyFill="1" applyBorder="1"/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8" xfId="0" applyBorder="1" applyAlignment="1">
      <alignment horizontal="center" vertical="top" wrapText="1"/>
    </xf>
    <xf numFmtId="164" fontId="0" fillId="0" borderId="3" xfId="0" applyNumberFormat="1" applyBorder="1"/>
    <xf numFmtId="165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right"/>
    </xf>
    <xf numFmtId="164" fontId="0" fillId="0" borderId="4" xfId="0" applyNumberFormat="1" applyFill="1" applyBorder="1" applyAlignment="1">
      <alignment horizontal="right"/>
    </xf>
    <xf numFmtId="164" fontId="0" fillId="0" borderId="2" xfId="0" applyNumberFormat="1" applyFill="1" applyBorder="1"/>
    <xf numFmtId="164" fontId="0" fillId="5" borderId="1" xfId="0" applyNumberFormat="1" applyFill="1" applyBorder="1"/>
    <xf numFmtId="164" fontId="0" fillId="6" borderId="4" xfId="0" applyNumberFormat="1" applyFill="1" applyBorder="1"/>
    <xf numFmtId="164" fontId="0" fillId="6" borderId="5" xfId="0" applyNumberFormat="1" applyFill="1" applyBorder="1"/>
    <xf numFmtId="164" fontId="0" fillId="0" borderId="4" xfId="0" applyNumberFormat="1" applyFill="1" applyBorder="1"/>
    <xf numFmtId="164" fontId="0" fillId="2" borderId="13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164" fontId="0" fillId="3" borderId="3" xfId="0" applyNumberFormat="1" applyFill="1" applyBorder="1"/>
    <xf numFmtId="0" fontId="0" fillId="0" borderId="5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TOTAIS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866881205574482"/>
          <c:y val="0.11544876159993862"/>
          <c:w val="0.80769756067294496"/>
          <c:h val="0.60249992121701224"/>
        </c:manualLayout>
      </c:layout>
      <c:barChart>
        <c:barDir val="col"/>
        <c:grouping val="clustered"/>
        <c:varyColors val="0"/>
        <c:ser>
          <c:idx val="1"/>
          <c:order val="0"/>
          <c:tx>
            <c:v>Total parcia 18/04 a 18/06</c:v>
          </c:tx>
          <c:invertIfNegative val="0"/>
          <c:dPt>
            <c:idx val="13"/>
            <c:invertIfNegative val="0"/>
            <c:bubble3D val="0"/>
            <c:spPr>
              <a:ln w="12700"/>
            </c:spPr>
          </c:dPt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Plan1!$D$9:$Q$9</c:f>
              <c:numCache>
                <c:formatCode>"R$"\ #,##0.00</c:formatCode>
                <c:ptCount val="14"/>
                <c:pt idx="0">
                  <c:v>1830</c:v>
                </c:pt>
                <c:pt idx="1">
                  <c:v>749.36</c:v>
                </c:pt>
                <c:pt idx="2">
                  <c:v>4123.8999999999996</c:v>
                </c:pt>
                <c:pt idx="3">
                  <c:v>2949.96</c:v>
                </c:pt>
                <c:pt idx="4">
                  <c:v>280</c:v>
                </c:pt>
                <c:pt idx="5">
                  <c:v>1419.8</c:v>
                </c:pt>
                <c:pt idx="6">
                  <c:v>1690.06</c:v>
                </c:pt>
                <c:pt idx="7">
                  <c:v>2480</c:v>
                </c:pt>
                <c:pt idx="8">
                  <c:v>2352.14</c:v>
                </c:pt>
                <c:pt idx="12">
                  <c:v>2984.58</c:v>
                </c:pt>
                <c:pt idx="13">
                  <c:v>35000</c:v>
                </c:pt>
              </c:numCache>
            </c:numRef>
          </c:val>
        </c:ser>
        <c:ser>
          <c:idx val="2"/>
          <c:order val="1"/>
          <c:tx>
            <c:v>Total parcial 21/06 a 08/07</c:v>
          </c:tx>
          <c:invertIfNegative val="0"/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Plan1!$D$35:$Q$35</c:f>
              <c:numCache>
                <c:formatCode>"R$"\ #,##0.00</c:formatCode>
                <c:ptCount val="14"/>
                <c:pt idx="0">
                  <c:v>900</c:v>
                </c:pt>
                <c:pt idx="1">
                  <c:v>52</c:v>
                </c:pt>
                <c:pt idx="2">
                  <c:v>352</c:v>
                </c:pt>
                <c:pt idx="3">
                  <c:v>276</c:v>
                </c:pt>
                <c:pt idx="4">
                  <c:v>0</c:v>
                </c:pt>
                <c:pt idx="5">
                  <c:v>0</c:v>
                </c:pt>
                <c:pt idx="6">
                  <c:v>287.37</c:v>
                </c:pt>
                <c:pt idx="7">
                  <c:v>350</c:v>
                </c:pt>
                <c:pt idx="8">
                  <c:v>1188.08</c:v>
                </c:pt>
                <c:pt idx="9">
                  <c:v>3968.2500000000005</c:v>
                </c:pt>
                <c:pt idx="10">
                  <c:v>4010.68</c:v>
                </c:pt>
                <c:pt idx="11">
                  <c:v>6265.3</c:v>
                </c:pt>
                <c:pt idx="12">
                  <c:v>856.6</c:v>
                </c:pt>
                <c:pt idx="13">
                  <c:v>11770</c:v>
                </c:pt>
              </c:numCache>
            </c:numRef>
          </c:val>
        </c:ser>
        <c:ser>
          <c:idx val="0"/>
          <c:order val="2"/>
          <c:tx>
            <c:v>Totais Geral</c:v>
          </c:tx>
          <c:invertIfNegative val="0"/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(Plan1!$D$37:$P$37,Plan1!$Q$38)</c:f>
              <c:numCache>
                <c:formatCode>"R$"\ #,##0.00</c:formatCode>
                <c:ptCount val="14"/>
                <c:pt idx="0">
                  <c:v>2630</c:v>
                </c:pt>
                <c:pt idx="1">
                  <c:v>801.36</c:v>
                </c:pt>
                <c:pt idx="2">
                  <c:v>4475.8999999999996</c:v>
                </c:pt>
                <c:pt idx="3">
                  <c:v>3225.96</c:v>
                </c:pt>
                <c:pt idx="4">
                  <c:v>280</c:v>
                </c:pt>
                <c:pt idx="5">
                  <c:v>1419.8</c:v>
                </c:pt>
                <c:pt idx="6">
                  <c:v>1977.43</c:v>
                </c:pt>
                <c:pt idx="7">
                  <c:v>2830</c:v>
                </c:pt>
                <c:pt idx="8">
                  <c:v>3540.22</c:v>
                </c:pt>
                <c:pt idx="9">
                  <c:v>3968.2500000000005</c:v>
                </c:pt>
                <c:pt idx="10">
                  <c:v>4010.68</c:v>
                </c:pt>
                <c:pt idx="11">
                  <c:v>6265.3</c:v>
                </c:pt>
                <c:pt idx="12">
                  <c:v>3841.18</c:v>
                </c:pt>
                <c:pt idx="13">
                  <c:v>46770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3342592"/>
        <c:axId val="313356672"/>
      </c:barChart>
      <c:catAx>
        <c:axId val="313342592"/>
        <c:scaling>
          <c:orientation val="minMax"/>
        </c:scaling>
        <c:delete val="0"/>
        <c:axPos val="b"/>
        <c:majorTickMark val="none"/>
        <c:minorTickMark val="none"/>
        <c:tickLblPos val="nextTo"/>
        <c:crossAx val="313356672"/>
        <c:crosses val="autoZero"/>
        <c:auto val="1"/>
        <c:lblAlgn val="ctr"/>
        <c:lblOffset val="100"/>
        <c:noMultiLvlLbl val="0"/>
      </c:catAx>
      <c:valAx>
        <c:axId val="313356672"/>
        <c:scaling>
          <c:orientation val="minMax"/>
        </c:scaling>
        <c:delete val="0"/>
        <c:axPos val="l"/>
        <c:majorGridlines/>
        <c:numFmt formatCode="&quot;R$&quot;\ #,##0.00" sourceLinked="1"/>
        <c:majorTickMark val="none"/>
        <c:minorTickMark val="none"/>
        <c:tickLblPos val="nextTo"/>
        <c:spPr>
          <a:ln w="9525">
            <a:noFill/>
          </a:ln>
        </c:spPr>
        <c:crossAx val="3133425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1714471312672424"/>
          <c:y val="6.0178385236479129E-2"/>
          <c:w val="0.86180646249907311"/>
          <c:h val="3.9332064127981937E-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205317</xdr:colOff>
      <xdr:row>38</xdr:row>
      <xdr:rowOff>210609</xdr:rowOff>
    </xdr:from>
    <xdr:to>
      <xdr:col>9</xdr:col>
      <xdr:colOff>460376</xdr:colOff>
      <xdr:row>69</xdr:row>
      <xdr:rowOff>117475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GitHub/Cronograma_Fisico_Financeiro/Cronograma_Fis&#237;co_Finan_&amp;_Curva_S_V_(2)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.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9">
          <cell r="C9">
            <v>46770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C4:Q40"/>
  <sheetViews>
    <sheetView tabSelected="1" topLeftCell="B1" zoomScale="90" zoomScaleNormal="90" workbookViewId="0">
      <pane xSplit="2" ySplit="5" topLeftCell="D33" activePane="bottomRight" state="frozen"/>
      <selection activeCell="B1" sqref="B1"/>
      <selection pane="topRight" activeCell="D1" sqref="D1"/>
      <selection pane="bottomLeft" activeCell="B6" sqref="B6"/>
      <selection pane="bottomRight" activeCell="N41" sqref="N41"/>
    </sheetView>
  </sheetViews>
  <sheetFormatPr defaultRowHeight="15" x14ac:dyDescent="0.25"/>
  <cols>
    <col min="2" max="2" width="12.7109375" customWidth="1"/>
    <col min="3" max="3" width="14.7109375" bestFit="1" customWidth="1"/>
    <col min="4" max="17" width="12.5703125" bestFit="1" customWidth="1"/>
  </cols>
  <sheetData>
    <row r="4" spans="3:17" ht="15.75" thickBot="1" x14ac:dyDescent="0.3"/>
    <row r="5" spans="3:17" ht="49.5" customHeight="1" thickTop="1" x14ac:dyDescent="0.25">
      <c r="C5" s="23"/>
      <c r="D5" s="11" t="s">
        <v>0</v>
      </c>
      <c r="E5" s="1" t="s">
        <v>2</v>
      </c>
      <c r="F5" s="1" t="s">
        <v>1</v>
      </c>
      <c r="G5" s="1" t="s">
        <v>3</v>
      </c>
      <c r="H5" s="1" t="s">
        <v>4</v>
      </c>
      <c r="I5" s="1" t="s">
        <v>14</v>
      </c>
      <c r="J5" s="1" t="s">
        <v>5</v>
      </c>
      <c r="K5" s="1" t="s">
        <v>6</v>
      </c>
      <c r="L5" s="1" t="s">
        <v>17</v>
      </c>
      <c r="M5" s="1" t="s">
        <v>7</v>
      </c>
      <c r="N5" s="1" t="s">
        <v>8</v>
      </c>
      <c r="O5" s="1" t="s">
        <v>9</v>
      </c>
      <c r="P5" s="1" t="s">
        <v>10</v>
      </c>
      <c r="Q5" s="2" t="s">
        <v>11</v>
      </c>
    </row>
    <row r="6" spans="3:17" x14ac:dyDescent="0.25">
      <c r="C6" s="13" t="s">
        <v>19</v>
      </c>
      <c r="D6" s="22">
        <f>COUNT(D9,D12:D34)</f>
        <v>10</v>
      </c>
      <c r="E6" s="22">
        <f t="shared" ref="E6:Q6" si="0">COUNT(E9,E12:E34)</f>
        <v>3</v>
      </c>
      <c r="F6" s="22">
        <f t="shared" si="0"/>
        <v>5</v>
      </c>
      <c r="G6" s="22">
        <f t="shared" si="0"/>
        <v>2</v>
      </c>
      <c r="H6" s="22">
        <f t="shared" si="0"/>
        <v>1</v>
      </c>
      <c r="I6" s="22">
        <f t="shared" si="0"/>
        <v>1</v>
      </c>
      <c r="J6" s="22">
        <f t="shared" si="0"/>
        <v>11</v>
      </c>
      <c r="K6" s="22">
        <f t="shared" si="0"/>
        <v>2</v>
      </c>
      <c r="L6" s="22">
        <f t="shared" si="0"/>
        <v>5</v>
      </c>
      <c r="M6" s="22">
        <f t="shared" si="0"/>
        <v>7</v>
      </c>
      <c r="N6" s="22">
        <f t="shared" si="0"/>
        <v>1</v>
      </c>
      <c r="O6" s="22">
        <f t="shared" si="0"/>
        <v>6</v>
      </c>
      <c r="P6" s="22">
        <f t="shared" si="0"/>
        <v>2</v>
      </c>
      <c r="Q6" s="38">
        <f t="shared" si="0"/>
        <v>2</v>
      </c>
    </row>
    <row r="7" spans="3:17" x14ac:dyDescent="0.25">
      <c r="C7" s="13" t="s">
        <v>18</v>
      </c>
      <c r="D7" s="35" t="s">
        <v>16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6"/>
    </row>
    <row r="8" spans="3:17" x14ac:dyDescent="0.25">
      <c r="C8" s="13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1"/>
    </row>
    <row r="9" spans="3:17" x14ac:dyDescent="0.25">
      <c r="C9" s="24" t="str">
        <f>D7</f>
        <v>18/04  a  18/06</v>
      </c>
      <c r="D9" s="15">
        <v>1830</v>
      </c>
      <c r="E9" s="16">
        <v>749.36</v>
      </c>
      <c r="F9" s="16">
        <v>4123.8999999999996</v>
      </c>
      <c r="G9" s="16">
        <v>2949.96</v>
      </c>
      <c r="H9" s="16">
        <v>280</v>
      </c>
      <c r="I9" s="16">
        <v>1419.8</v>
      </c>
      <c r="J9" s="16">
        <v>1690.06</v>
      </c>
      <c r="K9" s="16">
        <v>2480</v>
      </c>
      <c r="L9" s="16">
        <v>2352.14</v>
      </c>
      <c r="M9" s="16"/>
      <c r="N9" s="16"/>
      <c r="O9" s="16"/>
      <c r="P9" s="16">
        <v>2984.58</v>
      </c>
      <c r="Q9" s="14">
        <v>35000</v>
      </c>
    </row>
    <row r="10" spans="3:17" x14ac:dyDescent="0.25">
      <c r="C10" s="37">
        <f>SUM(D9:Q9)</f>
        <v>55859.8</v>
      </c>
      <c r="D10" s="12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8"/>
    </row>
    <row r="11" spans="3:17" x14ac:dyDescent="0.25">
      <c r="C11" s="13"/>
      <c r="D11" s="33" t="s">
        <v>15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4"/>
    </row>
    <row r="12" spans="3:17" x14ac:dyDescent="0.25">
      <c r="C12" s="25">
        <v>44730</v>
      </c>
      <c r="D12" s="30"/>
      <c r="E12" s="30"/>
      <c r="F12" s="30"/>
      <c r="G12" s="30"/>
      <c r="H12" s="30"/>
      <c r="I12" s="30"/>
      <c r="J12" s="30"/>
      <c r="K12" s="30"/>
      <c r="L12" s="30">
        <v>491.06</v>
      </c>
      <c r="M12" s="30"/>
      <c r="N12" s="30"/>
      <c r="O12" s="30"/>
      <c r="P12" s="30"/>
      <c r="Q12" s="31"/>
    </row>
    <row r="13" spans="3:17" x14ac:dyDescent="0.25">
      <c r="C13" s="25">
        <v>44733</v>
      </c>
      <c r="D13" s="26">
        <v>70</v>
      </c>
      <c r="E13" s="3">
        <v>33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4"/>
    </row>
    <row r="14" spans="3:17" x14ac:dyDescent="0.25">
      <c r="C14" s="25">
        <v>44735</v>
      </c>
      <c r="D14" s="30"/>
      <c r="E14" s="30"/>
      <c r="F14" s="30">
        <v>34</v>
      </c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1"/>
    </row>
    <row r="15" spans="3:17" x14ac:dyDescent="0.25">
      <c r="C15" s="25">
        <v>44736</v>
      </c>
      <c r="D15" s="3"/>
      <c r="E15" s="3"/>
      <c r="F15" s="3"/>
      <c r="G15" s="3"/>
      <c r="H15" s="3"/>
      <c r="I15" s="3"/>
      <c r="J15" s="3"/>
      <c r="K15" s="3">
        <v>350</v>
      </c>
      <c r="L15" s="3"/>
      <c r="M15" s="3"/>
      <c r="N15" s="3"/>
      <c r="O15" s="3"/>
      <c r="P15" s="3"/>
      <c r="Q15" s="4"/>
    </row>
    <row r="16" spans="3:17" x14ac:dyDescent="0.25">
      <c r="C16" s="25">
        <v>44737</v>
      </c>
      <c r="D16" s="30"/>
      <c r="E16" s="30"/>
      <c r="F16" s="30"/>
      <c r="G16" s="30"/>
      <c r="H16" s="30"/>
      <c r="I16" s="30"/>
      <c r="J16" s="30">
        <v>6.9</v>
      </c>
      <c r="K16" s="30"/>
      <c r="L16" s="30"/>
      <c r="M16" s="30"/>
      <c r="N16" s="30"/>
      <c r="O16" s="30"/>
      <c r="P16" s="30"/>
      <c r="Q16" s="31"/>
    </row>
    <row r="17" spans="3:17" x14ac:dyDescent="0.25">
      <c r="C17" s="25">
        <v>44739</v>
      </c>
      <c r="D17" s="26">
        <v>100</v>
      </c>
      <c r="E17" s="3"/>
      <c r="F17" s="3"/>
      <c r="G17" s="3"/>
      <c r="H17" s="3"/>
      <c r="I17" s="3"/>
      <c r="J17" s="3">
        <v>5.99</v>
      </c>
      <c r="K17" s="3"/>
      <c r="L17" s="3"/>
      <c r="M17" s="3">
        <v>148.9</v>
      </c>
      <c r="N17" s="3"/>
      <c r="O17" s="3">
        <v>12</v>
      </c>
      <c r="P17" s="3">
        <v>856.6</v>
      </c>
      <c r="Q17" s="4"/>
    </row>
    <row r="18" spans="3:17" x14ac:dyDescent="0.25">
      <c r="C18" s="25">
        <v>44740</v>
      </c>
      <c r="D18" s="30">
        <v>100</v>
      </c>
      <c r="E18" s="30"/>
      <c r="F18" s="30"/>
      <c r="G18" s="30"/>
      <c r="H18" s="30"/>
      <c r="I18" s="30"/>
      <c r="J18" s="30">
        <v>40</v>
      </c>
      <c r="K18" s="30"/>
      <c r="L18" s="30"/>
      <c r="M18" s="30">
        <v>62.5</v>
      </c>
      <c r="N18" s="30"/>
      <c r="O18" s="30">
        <v>246.65</v>
      </c>
      <c r="P18" s="30"/>
      <c r="Q18" s="31"/>
    </row>
    <row r="19" spans="3:17" x14ac:dyDescent="0.25">
      <c r="C19" s="25">
        <v>44741</v>
      </c>
      <c r="D19" s="26"/>
      <c r="E19" s="3"/>
      <c r="F19" s="3"/>
      <c r="G19" s="3"/>
      <c r="H19" s="3"/>
      <c r="I19" s="3"/>
      <c r="J19" s="3">
        <v>25</v>
      </c>
      <c r="K19" s="3"/>
      <c r="L19" s="3"/>
      <c r="M19" s="3"/>
      <c r="N19" s="3"/>
      <c r="O19" s="3"/>
      <c r="P19" s="3"/>
      <c r="Q19" s="4"/>
    </row>
    <row r="20" spans="3:17" x14ac:dyDescent="0.25">
      <c r="C20" s="25">
        <v>44742</v>
      </c>
      <c r="D20" s="30"/>
      <c r="E20" s="30"/>
      <c r="F20" s="30"/>
      <c r="G20" s="30"/>
      <c r="H20" s="30"/>
      <c r="I20" s="30"/>
      <c r="J20" s="30">
        <v>5</v>
      </c>
      <c r="K20" s="30"/>
      <c r="L20" s="30"/>
      <c r="M20" s="30"/>
      <c r="N20" s="30"/>
      <c r="O20" s="30"/>
      <c r="P20" s="30"/>
      <c r="Q20" s="31"/>
    </row>
    <row r="21" spans="3:17" x14ac:dyDescent="0.25">
      <c r="C21" s="25">
        <v>44743</v>
      </c>
      <c r="D21" s="26">
        <v>100</v>
      </c>
      <c r="E21" s="3"/>
      <c r="F21" s="3"/>
      <c r="G21" s="3"/>
      <c r="H21" s="3"/>
      <c r="I21" s="3"/>
      <c r="J21" s="3">
        <v>17.5</v>
      </c>
      <c r="K21" s="3"/>
      <c r="L21" s="3"/>
      <c r="M21" s="3">
        <v>2864.43</v>
      </c>
      <c r="N21" s="3">
        <v>4010.68</v>
      </c>
      <c r="O21" s="3"/>
      <c r="P21" s="3"/>
      <c r="Q21" s="4"/>
    </row>
    <row r="22" spans="3:17" x14ac:dyDescent="0.25">
      <c r="C22" s="25">
        <v>44744</v>
      </c>
      <c r="D22" s="30"/>
      <c r="E22" s="30"/>
      <c r="F22" s="30">
        <v>33.5</v>
      </c>
      <c r="G22" s="30"/>
      <c r="H22" s="30"/>
      <c r="I22" s="30"/>
      <c r="J22" s="30">
        <v>36</v>
      </c>
      <c r="K22" s="30"/>
      <c r="L22" s="30"/>
      <c r="M22" s="30"/>
      <c r="N22" s="30"/>
      <c r="O22" s="30"/>
      <c r="P22" s="30"/>
      <c r="Q22" s="31"/>
    </row>
    <row r="23" spans="3:17" x14ac:dyDescent="0.25">
      <c r="C23" s="25">
        <v>44746</v>
      </c>
      <c r="D23" s="26">
        <v>100</v>
      </c>
      <c r="E23" s="3"/>
      <c r="F23" s="3"/>
      <c r="G23" s="32"/>
      <c r="H23" s="3"/>
      <c r="I23" s="3"/>
      <c r="J23" s="32"/>
      <c r="K23" s="3"/>
      <c r="L23" s="3"/>
      <c r="M23" s="32">
        <v>138.80000000000001</v>
      </c>
      <c r="N23" s="3"/>
      <c r="O23" s="3">
        <v>2779.2</v>
      </c>
      <c r="P23" s="3"/>
      <c r="Q23" s="4"/>
    </row>
    <row r="24" spans="3:17" x14ac:dyDescent="0.25">
      <c r="C24" s="25">
        <v>44747</v>
      </c>
      <c r="D24" s="30">
        <v>100</v>
      </c>
      <c r="E24" s="30"/>
      <c r="F24" s="30"/>
      <c r="G24" s="30"/>
      <c r="H24" s="30"/>
      <c r="I24" s="30"/>
      <c r="J24" s="30">
        <v>48.19</v>
      </c>
      <c r="K24" s="30"/>
      <c r="L24" s="30">
        <v>273.32</v>
      </c>
      <c r="M24" s="30">
        <v>578.72</v>
      </c>
      <c r="N24" s="30"/>
      <c r="O24" s="30">
        <v>147.36000000000001</v>
      </c>
      <c r="P24" s="30"/>
      <c r="Q24" s="31"/>
    </row>
    <row r="25" spans="3:17" x14ac:dyDescent="0.25">
      <c r="C25" s="25">
        <v>44748</v>
      </c>
      <c r="D25" s="26">
        <v>130</v>
      </c>
      <c r="E25" s="3">
        <v>19</v>
      </c>
      <c r="F25" s="3"/>
      <c r="G25" s="3"/>
      <c r="H25" s="3"/>
      <c r="I25" s="3"/>
      <c r="J25" s="3"/>
      <c r="K25" s="3"/>
      <c r="L25" s="3">
        <v>3</v>
      </c>
      <c r="M25" s="3">
        <v>20</v>
      </c>
      <c r="N25" s="3"/>
      <c r="O25" s="3"/>
      <c r="P25" s="3"/>
      <c r="Q25" s="4"/>
    </row>
    <row r="26" spans="3:17" x14ac:dyDescent="0.25">
      <c r="C26" s="25">
        <v>44751</v>
      </c>
      <c r="D26" s="30">
        <v>100</v>
      </c>
      <c r="E26" s="30"/>
      <c r="F26" s="30"/>
      <c r="G26" s="30"/>
      <c r="H26" s="30"/>
      <c r="I26" s="30"/>
      <c r="J26" s="30"/>
      <c r="K26" s="30"/>
      <c r="L26" s="30">
        <v>420.7</v>
      </c>
      <c r="M26" s="30">
        <v>154.9</v>
      </c>
      <c r="N26" s="30"/>
      <c r="O26" s="30">
        <v>1612.3</v>
      </c>
      <c r="P26" s="30"/>
      <c r="Q26" s="31"/>
    </row>
    <row r="27" spans="3:17" x14ac:dyDescent="0.25">
      <c r="C27" s="25">
        <v>44753</v>
      </c>
      <c r="D27" s="27">
        <v>100</v>
      </c>
      <c r="E27" s="3"/>
      <c r="F27" s="3">
        <v>142</v>
      </c>
      <c r="G27" s="3">
        <v>276</v>
      </c>
      <c r="H27" s="3"/>
      <c r="I27" s="3"/>
      <c r="J27" s="3">
        <v>25.99</v>
      </c>
      <c r="K27" s="3"/>
      <c r="L27" s="3"/>
      <c r="M27" s="3"/>
      <c r="N27" s="3"/>
      <c r="O27" s="3">
        <v>1467.79</v>
      </c>
      <c r="P27" s="3"/>
      <c r="Q27" s="4"/>
    </row>
    <row r="28" spans="3:17" x14ac:dyDescent="0.25">
      <c r="C28" s="25">
        <v>44757</v>
      </c>
      <c r="D28" s="30"/>
      <c r="E28" s="30"/>
      <c r="F28" s="30">
        <v>142.5</v>
      </c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1"/>
    </row>
    <row r="29" spans="3:17" x14ac:dyDescent="0.25">
      <c r="C29" s="25">
        <v>44758</v>
      </c>
      <c r="D29" s="3"/>
      <c r="E29" s="3"/>
      <c r="F29" s="3"/>
      <c r="G29" s="3"/>
      <c r="H29" s="3"/>
      <c r="I29" s="3"/>
      <c r="J29" s="3">
        <v>76.8</v>
      </c>
      <c r="K29" s="3"/>
      <c r="L29" s="3"/>
      <c r="M29" s="3"/>
      <c r="N29" s="3"/>
      <c r="O29" s="3"/>
      <c r="P29" s="3"/>
      <c r="Q29" s="4"/>
    </row>
    <row r="30" spans="3:17" x14ac:dyDescent="0.25">
      <c r="C30" s="25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1"/>
    </row>
    <row r="31" spans="3:17" x14ac:dyDescent="0.25">
      <c r="C31" s="25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4"/>
    </row>
    <row r="32" spans="3:17" x14ac:dyDescent="0.25">
      <c r="C32" s="25"/>
      <c r="D32" s="30"/>
      <c r="E32" s="30"/>
      <c r="F32" s="30"/>
      <c r="G32" s="30"/>
      <c r="H32" s="30"/>
      <c r="I32" s="30"/>
      <c r="J32" s="30"/>
      <c r="K32" s="30"/>
      <c r="L32" s="30"/>
      <c r="M32" s="32"/>
      <c r="N32" s="30"/>
      <c r="O32" s="30"/>
      <c r="P32" s="30"/>
      <c r="Q32" s="31"/>
    </row>
    <row r="33" spans="3:17" x14ac:dyDescent="0.25">
      <c r="C33" s="25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4"/>
    </row>
    <row r="34" spans="3:17" x14ac:dyDescent="0.25">
      <c r="C34" s="25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1">
        <f>[1]CUST_Diário_M_Obra!$C$9-Q9</f>
        <v>11770</v>
      </c>
    </row>
    <row r="35" spans="3:17" x14ac:dyDescent="0.25">
      <c r="C35" s="13"/>
      <c r="D35" s="17">
        <f t="shared" ref="D35:P35" si="1">IF(SUM(D12:D34)&gt;0, SUM(D12:D34),"")</f>
        <v>900</v>
      </c>
      <c r="E35" s="17">
        <f t="shared" si="1"/>
        <v>52</v>
      </c>
      <c r="F35" s="17">
        <f t="shared" si="1"/>
        <v>352</v>
      </c>
      <c r="G35" s="17">
        <f t="shared" si="1"/>
        <v>276</v>
      </c>
      <c r="H35" s="17" t="str">
        <f t="shared" si="1"/>
        <v/>
      </c>
      <c r="I35" s="17" t="str">
        <f t="shared" si="1"/>
        <v/>
      </c>
      <c r="J35" s="17">
        <f t="shared" si="1"/>
        <v>287.37</v>
      </c>
      <c r="K35" s="17">
        <f t="shared" si="1"/>
        <v>350</v>
      </c>
      <c r="L35" s="17">
        <f t="shared" si="1"/>
        <v>1188.08</v>
      </c>
      <c r="M35" s="17">
        <f t="shared" si="1"/>
        <v>3968.2500000000005</v>
      </c>
      <c r="N35" s="17">
        <f t="shared" si="1"/>
        <v>4010.68</v>
      </c>
      <c r="O35" s="17">
        <f t="shared" si="1"/>
        <v>6265.3</v>
      </c>
      <c r="P35" s="17">
        <f t="shared" si="1"/>
        <v>856.6</v>
      </c>
      <c r="Q35" s="17">
        <f>IF(SUM(Q12:Q34)&gt;0, SUM(Q12:Q34),"")</f>
        <v>11770</v>
      </c>
    </row>
    <row r="36" spans="3:17" x14ac:dyDescent="0.25">
      <c r="C36" s="13"/>
      <c r="D36" s="9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4"/>
    </row>
    <row r="37" spans="3:17" ht="15.75" thickBot="1" x14ac:dyDescent="0.3">
      <c r="C37" s="6"/>
      <c r="D37" s="18">
        <f>IF(SUM(D9:D26)&gt;0, SUM(D9:D26),"")</f>
        <v>2630</v>
      </c>
      <c r="E37" s="19">
        <f>IF(SUM(E9:E34)&gt;0, SUM(E9:E34),"")</f>
        <v>801.36</v>
      </c>
      <c r="F37" s="19">
        <f t="shared" ref="F37:P37" si="2">IF(SUM(F9:F34)&gt;0, SUM(F9:F34),"")</f>
        <v>4475.8999999999996</v>
      </c>
      <c r="G37" s="19">
        <f t="shared" si="2"/>
        <v>3225.96</v>
      </c>
      <c r="H37" s="19">
        <f t="shared" si="2"/>
        <v>280</v>
      </c>
      <c r="I37" s="19">
        <f t="shared" si="2"/>
        <v>1419.8</v>
      </c>
      <c r="J37" s="19">
        <f t="shared" si="2"/>
        <v>1977.43</v>
      </c>
      <c r="K37" s="19">
        <f t="shared" si="2"/>
        <v>2830</v>
      </c>
      <c r="L37" s="19">
        <f t="shared" si="2"/>
        <v>3540.22</v>
      </c>
      <c r="M37" s="19">
        <f t="shared" si="2"/>
        <v>3968.2500000000005</v>
      </c>
      <c r="N37" s="19">
        <f t="shared" si="2"/>
        <v>4010.68</v>
      </c>
      <c r="O37" s="19">
        <f t="shared" si="2"/>
        <v>6265.3</v>
      </c>
      <c r="P37" s="19">
        <f t="shared" si="2"/>
        <v>3841.18</v>
      </c>
      <c r="Q37" s="10"/>
    </row>
    <row r="38" spans="3:17" ht="16.5" thickTop="1" thickBot="1" x14ac:dyDescent="0.3">
      <c r="O38" s="5" t="s">
        <v>12</v>
      </c>
      <c r="P38" s="29">
        <f>SUM(D37:P37)</f>
        <v>39266.080000000002</v>
      </c>
      <c r="Q38" s="28">
        <f>IF(SUM(Q9:Q34)&gt;0, SUM(Q9:Q34),"")</f>
        <v>46770</v>
      </c>
    </row>
    <row r="39" spans="3:17" ht="16.5" thickTop="1" thickBot="1" x14ac:dyDescent="0.3">
      <c r="O39" s="6" t="s">
        <v>13</v>
      </c>
      <c r="P39" s="39">
        <f>SUM(P38:Q38)</f>
        <v>86036.08</v>
      </c>
      <c r="Q39" s="40"/>
    </row>
    <row r="40" spans="3:17" ht="15.75" thickTop="1" x14ac:dyDescent="0.25"/>
  </sheetData>
  <mergeCells count="3">
    <mergeCell ref="D11:Q11"/>
    <mergeCell ref="D7:Q7"/>
    <mergeCell ref="P39:Q3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2022-07-09T01:31:20Z</dcterms:created>
  <dcterms:modified xsi:type="dcterms:W3CDTF">2022-07-18T01:56:34Z</dcterms:modified>
</cp:coreProperties>
</file>