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480" windowWidth="20025" windowHeight="754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E46" i="1" l="1"/>
  <c r="P46" i="1" l="1"/>
  <c r="O46" i="1"/>
  <c r="N46" i="1"/>
  <c r="M46" i="1"/>
  <c r="L46" i="1"/>
  <c r="K46" i="1"/>
  <c r="J46" i="1"/>
  <c r="I46" i="1"/>
  <c r="H46" i="1"/>
  <c r="G46" i="1"/>
  <c r="F46" i="1"/>
  <c r="C9" i="1" l="1"/>
  <c r="D46" i="1" l="1"/>
  <c r="P47" i="1" l="1"/>
  <c r="Q43" i="1" l="1"/>
  <c r="Q47" i="1" l="1"/>
  <c r="P48" i="1" s="1"/>
  <c r="Q6" i="1"/>
  <c r="Q44" i="1"/>
</calcChain>
</file>

<file path=xl/sharedStrings.xml><?xml version="1.0" encoding="utf-8"?>
<sst xmlns="http://schemas.openxmlformats.org/spreadsheetml/2006/main" count="20" uniqueCount="20">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</sst>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7" borderId="2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4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Plan1!$D$44:$Q$44</c:f>
              <c:numCache>
                <c:formatCode>"R$"\ #,##0.00</c:formatCode>
                <c:ptCount val="14"/>
                <c:pt idx="0">
                  <c:v>1220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378.91</c:v>
                </c:pt>
                <c:pt idx="7">
                  <c:v>350</c:v>
                </c:pt>
                <c:pt idx="8">
                  <c:v>1256.8800000000001</c:v>
                </c:pt>
                <c:pt idx="9">
                  <c:v>5871.56</c:v>
                </c:pt>
                <c:pt idx="10">
                  <c:v>5804.0300000000007</c:v>
                </c:pt>
                <c:pt idx="11">
                  <c:v>6644.1</c:v>
                </c:pt>
                <c:pt idx="12">
                  <c:v>868.6</c:v>
                </c:pt>
                <c:pt idx="13">
                  <c:v>19750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dPt>
            <c:idx val="13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(Plan1!$D$46:$P$46,Plan1!$Q$47)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2068.9700000000003</c:v>
                </c:pt>
                <c:pt idx="7">
                  <c:v>2830</c:v>
                </c:pt>
                <c:pt idx="8">
                  <c:v>3609.02</c:v>
                </c:pt>
                <c:pt idx="9">
                  <c:v>5871.56</c:v>
                </c:pt>
                <c:pt idx="10">
                  <c:v>5804.0300000000007</c:v>
                </c:pt>
                <c:pt idx="11">
                  <c:v>6644.1</c:v>
                </c:pt>
                <c:pt idx="12">
                  <c:v>3853.18</c:v>
                </c:pt>
                <c:pt idx="13">
                  <c:v>54750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8175872"/>
        <c:axId val="318513536"/>
      </c:barChart>
      <c:catAx>
        <c:axId val="318175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18513536"/>
        <c:crosses val="autoZero"/>
        <c:auto val="1"/>
        <c:lblAlgn val="ctr"/>
        <c:lblOffset val="100"/>
        <c:noMultiLvlLbl val="0"/>
      </c:catAx>
      <c:valAx>
        <c:axId val="318513536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18175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47</xdr:row>
      <xdr:rowOff>210609</xdr:rowOff>
    </xdr:from>
    <xdr:to>
      <xdr:col>9</xdr:col>
      <xdr:colOff>460376</xdr:colOff>
      <xdr:row>78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C11">
            <v>54750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9"/>
  <sheetViews>
    <sheetView tabSelected="1" topLeftCell="B1" zoomScale="90" zoomScaleNormal="90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K18" sqref="K18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0"/>
      <c r="D5" s="40" t="s">
        <v>0</v>
      </c>
      <c r="E5" s="41" t="s">
        <v>2</v>
      </c>
      <c r="F5" s="41" t="s">
        <v>1</v>
      </c>
      <c r="G5" s="41" t="s">
        <v>3</v>
      </c>
      <c r="H5" s="41" t="s">
        <v>4</v>
      </c>
      <c r="I5" s="41" t="s">
        <v>14</v>
      </c>
      <c r="J5" s="41" t="s">
        <v>5</v>
      </c>
      <c r="K5" s="41" t="s">
        <v>6</v>
      </c>
      <c r="L5" s="41" t="s">
        <v>17</v>
      </c>
      <c r="M5" s="41" t="s">
        <v>7</v>
      </c>
      <c r="N5" s="41" t="s">
        <v>8</v>
      </c>
      <c r="O5" s="41" t="s">
        <v>9</v>
      </c>
      <c r="P5" s="41" t="s">
        <v>10</v>
      </c>
      <c r="Q5" s="42" t="s">
        <v>11</v>
      </c>
    </row>
    <row r="6" spans="3:17" x14ac:dyDescent="0.25">
      <c r="C6" s="10" t="s">
        <v>19</v>
      </c>
      <c r="D6" s="19">
        <f t="shared" ref="D6:Q6" si="0">COUNT(D9,D12:D43)</f>
        <v>14</v>
      </c>
      <c r="E6" s="19">
        <f t="shared" si="0"/>
        <v>3</v>
      </c>
      <c r="F6" s="19">
        <f t="shared" si="0"/>
        <v>6</v>
      </c>
      <c r="G6" s="19">
        <f t="shared" si="0"/>
        <v>2</v>
      </c>
      <c r="H6" s="19">
        <f t="shared" si="0"/>
        <v>1</v>
      </c>
      <c r="I6" s="19">
        <f t="shared" si="0"/>
        <v>1</v>
      </c>
      <c r="J6" s="19">
        <f t="shared" si="0"/>
        <v>13</v>
      </c>
      <c r="K6" s="19">
        <f t="shared" si="0"/>
        <v>2</v>
      </c>
      <c r="L6" s="19">
        <f t="shared" si="0"/>
        <v>13</v>
      </c>
      <c r="M6" s="19">
        <f t="shared" si="0"/>
        <v>11</v>
      </c>
      <c r="N6" s="19">
        <f t="shared" si="0"/>
        <v>4</v>
      </c>
      <c r="O6" s="19">
        <f t="shared" si="0"/>
        <v>9</v>
      </c>
      <c r="P6" s="19">
        <f t="shared" si="0"/>
        <v>3</v>
      </c>
      <c r="Q6" s="30">
        <f t="shared" si="0"/>
        <v>2</v>
      </c>
    </row>
    <row r="7" spans="3:17" x14ac:dyDescent="0.25">
      <c r="C7" s="10" t="s">
        <v>18</v>
      </c>
      <c r="D7" s="36" t="s">
        <v>16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</row>
    <row r="8" spans="3:17" x14ac:dyDescent="0.25">
      <c r="C8" s="10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</row>
    <row r="9" spans="3:17" x14ac:dyDescent="0.25">
      <c r="C9" s="21" t="str">
        <f>D7</f>
        <v>18/04  a  18/06</v>
      </c>
      <c r="D9" s="12">
        <v>1830</v>
      </c>
      <c r="E9" s="13">
        <v>749.36</v>
      </c>
      <c r="F9" s="13">
        <v>4123.8999999999996</v>
      </c>
      <c r="G9" s="13">
        <v>2949.96</v>
      </c>
      <c r="H9" s="13">
        <v>280</v>
      </c>
      <c r="I9" s="13">
        <v>1419.8</v>
      </c>
      <c r="J9" s="13">
        <v>1690.06</v>
      </c>
      <c r="K9" s="13">
        <v>2480</v>
      </c>
      <c r="L9" s="13">
        <v>2352.14</v>
      </c>
      <c r="M9" s="13"/>
      <c r="N9" s="13"/>
      <c r="O9" s="13"/>
      <c r="P9" s="13">
        <v>2984.58</v>
      </c>
      <c r="Q9" s="11">
        <v>35000</v>
      </c>
    </row>
    <row r="10" spans="3:17" x14ac:dyDescent="0.25">
      <c r="C10" s="29">
        <f>SUM(D9:Q9)</f>
        <v>55859.8</v>
      </c>
      <c r="D10" s="9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3:17" x14ac:dyDescent="0.25">
      <c r="C11" s="10"/>
      <c r="D11" s="34" t="s">
        <v>15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5"/>
    </row>
    <row r="12" spans="3:17" x14ac:dyDescent="0.25">
      <c r="C12" s="22">
        <v>44730</v>
      </c>
      <c r="D12" s="26"/>
      <c r="E12" s="26"/>
      <c r="F12" s="26"/>
      <c r="G12" s="26"/>
      <c r="H12" s="26"/>
      <c r="I12" s="26"/>
      <c r="J12" s="26"/>
      <c r="K12" s="26"/>
      <c r="L12" s="26">
        <v>491.06</v>
      </c>
      <c r="M12" s="26"/>
      <c r="N12" s="26"/>
      <c r="O12" s="26"/>
      <c r="P12" s="26"/>
      <c r="Q12" s="27"/>
    </row>
    <row r="13" spans="3:17" x14ac:dyDescent="0.25">
      <c r="C13" s="22">
        <v>44733</v>
      </c>
      <c r="D13" s="23">
        <v>70</v>
      </c>
      <c r="E13" s="1">
        <v>33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r="14" spans="3:17" x14ac:dyDescent="0.25">
      <c r="C14" s="22">
        <v>44735</v>
      </c>
      <c r="D14" s="26"/>
      <c r="E14" s="26"/>
      <c r="F14" s="26">
        <v>34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7"/>
    </row>
    <row r="15" spans="3:17" x14ac:dyDescent="0.25">
      <c r="C15" s="22">
        <v>44736</v>
      </c>
      <c r="D15" s="1"/>
      <c r="E15" s="1"/>
      <c r="F15" s="1"/>
      <c r="G15" s="1"/>
      <c r="H15" s="1"/>
      <c r="I15" s="1"/>
      <c r="J15" s="1"/>
      <c r="K15" s="1">
        <v>350</v>
      </c>
      <c r="L15" s="1"/>
      <c r="M15" s="1"/>
      <c r="N15" s="1"/>
      <c r="O15" s="1"/>
      <c r="P15" s="1"/>
      <c r="Q15" s="2"/>
    </row>
    <row r="16" spans="3:17" x14ac:dyDescent="0.25">
      <c r="C16" s="22">
        <v>44737</v>
      </c>
      <c r="D16" s="26"/>
      <c r="E16" s="26"/>
      <c r="F16" s="26"/>
      <c r="G16" s="26"/>
      <c r="H16" s="26"/>
      <c r="I16" s="26"/>
      <c r="J16" s="26">
        <v>6.9</v>
      </c>
      <c r="K16" s="26"/>
      <c r="L16" s="26"/>
      <c r="M16" s="26"/>
      <c r="N16" s="26"/>
      <c r="O16" s="26"/>
      <c r="P16" s="26"/>
      <c r="Q16" s="27"/>
    </row>
    <row r="17" spans="3:17" x14ac:dyDescent="0.25">
      <c r="C17" s="22">
        <v>44739</v>
      </c>
      <c r="D17" s="23">
        <v>100</v>
      </c>
      <c r="E17" s="1"/>
      <c r="F17" s="1"/>
      <c r="G17" s="1"/>
      <c r="H17" s="1"/>
      <c r="I17" s="1"/>
      <c r="J17" s="1">
        <v>5.99</v>
      </c>
      <c r="K17" s="1"/>
      <c r="L17" s="1"/>
      <c r="M17" s="1">
        <v>148.9</v>
      </c>
      <c r="N17" s="1"/>
      <c r="O17" s="1">
        <v>12</v>
      </c>
      <c r="P17" s="1">
        <v>856.6</v>
      </c>
      <c r="Q17" s="2"/>
    </row>
    <row r="18" spans="3:17" x14ac:dyDescent="0.25">
      <c r="C18" s="22">
        <v>44740</v>
      </c>
      <c r="D18" s="26">
        <v>100</v>
      </c>
      <c r="E18" s="26"/>
      <c r="F18" s="26"/>
      <c r="G18" s="26"/>
      <c r="H18" s="26"/>
      <c r="I18" s="26"/>
      <c r="J18" s="26">
        <v>40</v>
      </c>
      <c r="K18" s="26"/>
      <c r="L18" s="26"/>
      <c r="M18" s="26">
        <v>62.5</v>
      </c>
      <c r="N18" s="26"/>
      <c r="O18" s="26">
        <v>246.65</v>
      </c>
      <c r="P18" s="26"/>
      <c r="Q18" s="27"/>
    </row>
    <row r="19" spans="3:17" x14ac:dyDescent="0.25">
      <c r="C19" s="22">
        <v>44741</v>
      </c>
      <c r="D19" s="23"/>
      <c r="E19" s="1"/>
      <c r="F19" s="1"/>
      <c r="G19" s="1"/>
      <c r="H19" s="1"/>
      <c r="I19" s="1"/>
      <c r="J19" s="1">
        <v>25</v>
      </c>
      <c r="K19" s="1"/>
      <c r="L19" s="1"/>
      <c r="M19" s="1"/>
      <c r="N19" s="1"/>
      <c r="O19" s="1"/>
      <c r="P19" s="1"/>
      <c r="Q19" s="2"/>
    </row>
    <row r="20" spans="3:17" x14ac:dyDescent="0.25">
      <c r="C20" s="22">
        <v>44742</v>
      </c>
      <c r="D20" s="26"/>
      <c r="E20" s="26"/>
      <c r="F20" s="26"/>
      <c r="G20" s="26"/>
      <c r="H20" s="26"/>
      <c r="I20" s="26"/>
      <c r="J20" s="26">
        <v>5</v>
      </c>
      <c r="K20" s="26"/>
      <c r="L20" s="26"/>
      <c r="M20" s="26"/>
      <c r="N20" s="26"/>
      <c r="O20" s="26"/>
      <c r="P20" s="26"/>
      <c r="Q20" s="27"/>
    </row>
    <row r="21" spans="3:17" x14ac:dyDescent="0.25">
      <c r="C21" s="22">
        <v>44743</v>
      </c>
      <c r="D21" s="23">
        <v>100</v>
      </c>
      <c r="E21" s="1"/>
      <c r="F21" s="1"/>
      <c r="G21" s="1"/>
      <c r="H21" s="1"/>
      <c r="I21" s="1"/>
      <c r="J21" s="1">
        <v>17.5</v>
      </c>
      <c r="K21" s="1"/>
      <c r="L21" s="1"/>
      <c r="M21" s="1">
        <v>2864.43</v>
      </c>
      <c r="N21" s="1">
        <v>4010.68</v>
      </c>
      <c r="O21" s="1"/>
      <c r="P21" s="1"/>
      <c r="Q21" s="2"/>
    </row>
    <row r="22" spans="3:17" x14ac:dyDescent="0.25">
      <c r="C22" s="22">
        <v>44744</v>
      </c>
      <c r="D22" s="26"/>
      <c r="E22" s="26"/>
      <c r="F22" s="26">
        <v>33.5</v>
      </c>
      <c r="G22" s="26"/>
      <c r="H22" s="26"/>
      <c r="I22" s="26"/>
      <c r="J22" s="26">
        <v>36</v>
      </c>
      <c r="K22" s="26"/>
      <c r="L22" s="26"/>
      <c r="M22" s="26"/>
      <c r="N22" s="26"/>
      <c r="O22" s="26"/>
      <c r="P22" s="26"/>
      <c r="Q22" s="27"/>
    </row>
    <row r="23" spans="3:17" x14ac:dyDescent="0.25">
      <c r="C23" s="22">
        <v>44746</v>
      </c>
      <c r="D23" s="23">
        <v>100</v>
      </c>
      <c r="E23" s="1"/>
      <c r="F23" s="1"/>
      <c r="G23" s="28"/>
      <c r="H23" s="1"/>
      <c r="I23" s="1"/>
      <c r="J23" s="28"/>
      <c r="K23" s="1"/>
      <c r="L23" s="1"/>
      <c r="M23" s="28">
        <v>138.80000000000001</v>
      </c>
      <c r="N23" s="1"/>
      <c r="O23" s="1">
        <v>2779.2</v>
      </c>
      <c r="P23" s="1"/>
      <c r="Q23" s="2"/>
    </row>
    <row r="24" spans="3:17" x14ac:dyDescent="0.25">
      <c r="C24" s="22">
        <v>44747</v>
      </c>
      <c r="D24" s="26">
        <v>100</v>
      </c>
      <c r="E24" s="26"/>
      <c r="F24" s="26"/>
      <c r="G24" s="26"/>
      <c r="H24" s="26"/>
      <c r="I24" s="26"/>
      <c r="J24" s="26">
        <v>48.19</v>
      </c>
      <c r="K24" s="26"/>
      <c r="L24" s="26">
        <v>273.32</v>
      </c>
      <c r="M24" s="26">
        <v>578.72</v>
      </c>
      <c r="N24" s="26"/>
      <c r="O24" s="26">
        <v>147.36000000000001</v>
      </c>
      <c r="P24" s="26"/>
      <c r="Q24" s="27"/>
    </row>
    <row r="25" spans="3:17" x14ac:dyDescent="0.25">
      <c r="C25" s="22">
        <v>44748</v>
      </c>
      <c r="D25" s="23">
        <v>130</v>
      </c>
      <c r="E25" s="1">
        <v>19</v>
      </c>
      <c r="F25" s="1"/>
      <c r="G25" s="1"/>
      <c r="H25" s="1"/>
      <c r="I25" s="1"/>
      <c r="J25" s="1"/>
      <c r="K25" s="1"/>
      <c r="L25" s="1">
        <v>3</v>
      </c>
      <c r="M25" s="1">
        <v>20</v>
      </c>
      <c r="N25" s="1"/>
      <c r="O25" s="1"/>
      <c r="P25" s="1"/>
      <c r="Q25" s="2"/>
    </row>
    <row r="26" spans="3:17" x14ac:dyDescent="0.25">
      <c r="C26" s="22">
        <v>44751</v>
      </c>
      <c r="D26" s="26">
        <v>100</v>
      </c>
      <c r="E26" s="26"/>
      <c r="F26" s="26"/>
      <c r="G26" s="26"/>
      <c r="H26" s="26"/>
      <c r="I26" s="26"/>
      <c r="J26" s="26"/>
      <c r="K26" s="26"/>
      <c r="L26" s="26">
        <v>420.7</v>
      </c>
      <c r="M26" s="26">
        <v>154.9</v>
      </c>
      <c r="N26" s="26"/>
      <c r="O26" s="26">
        <v>1612.3</v>
      </c>
      <c r="P26" s="26"/>
      <c r="Q26" s="27"/>
    </row>
    <row r="27" spans="3:17" x14ac:dyDescent="0.25">
      <c r="C27" s="22">
        <v>44753</v>
      </c>
      <c r="D27" s="24">
        <v>100</v>
      </c>
      <c r="E27" s="1"/>
      <c r="F27" s="1">
        <v>142</v>
      </c>
      <c r="G27" s="1">
        <v>276</v>
      </c>
      <c r="H27" s="1"/>
      <c r="I27" s="1"/>
      <c r="J27" s="1">
        <v>25.99</v>
      </c>
      <c r="K27" s="1"/>
      <c r="L27" s="1"/>
      <c r="M27" s="1"/>
      <c r="N27" s="1"/>
      <c r="O27" s="1">
        <v>1467.79</v>
      </c>
      <c r="P27" s="1"/>
      <c r="Q27" s="2"/>
    </row>
    <row r="28" spans="3:17" x14ac:dyDescent="0.25">
      <c r="C28" s="22">
        <v>44757</v>
      </c>
      <c r="D28" s="26"/>
      <c r="E28" s="26"/>
      <c r="F28" s="26">
        <v>142.5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</row>
    <row r="29" spans="3:17" x14ac:dyDescent="0.25">
      <c r="C29" s="22">
        <v>44758</v>
      </c>
      <c r="D29" s="1"/>
      <c r="E29" s="1"/>
      <c r="F29" s="1"/>
      <c r="G29" s="1"/>
      <c r="H29" s="1"/>
      <c r="I29" s="1"/>
      <c r="J29" s="1">
        <v>76.8</v>
      </c>
      <c r="K29" s="1"/>
      <c r="L29" s="1"/>
      <c r="M29" s="1"/>
      <c r="N29" s="1"/>
      <c r="O29" s="1"/>
      <c r="P29" s="1"/>
      <c r="Q29" s="2"/>
    </row>
    <row r="30" spans="3:17" x14ac:dyDescent="0.25">
      <c r="C30" s="22">
        <v>44761</v>
      </c>
      <c r="D30" s="31">
        <v>70</v>
      </c>
      <c r="E30" s="26"/>
      <c r="F30" s="26"/>
      <c r="G30" s="26"/>
      <c r="H30" s="26"/>
      <c r="I30" s="26"/>
      <c r="J30" s="31">
        <v>76.540000000000006</v>
      </c>
      <c r="K30" s="26"/>
      <c r="L30" s="31">
        <v>35.28</v>
      </c>
      <c r="M30" s="31">
        <v>1633.7</v>
      </c>
      <c r="N30" s="26"/>
      <c r="O30" s="31">
        <v>12</v>
      </c>
      <c r="P30" s="26"/>
      <c r="Q30" s="27"/>
    </row>
    <row r="31" spans="3:17" x14ac:dyDescent="0.25">
      <c r="C31" s="22">
        <v>44761</v>
      </c>
      <c r="D31" s="1"/>
      <c r="E31" s="1"/>
      <c r="F31" s="1"/>
      <c r="G31" s="1"/>
      <c r="H31" s="1"/>
      <c r="I31" s="1"/>
      <c r="J31" s="1"/>
      <c r="K31" s="1"/>
      <c r="L31" s="1">
        <v>-148.61000000000001</v>
      </c>
      <c r="M31" s="1"/>
      <c r="N31" s="1"/>
      <c r="O31" s="1"/>
      <c r="P31" s="1"/>
      <c r="Q31" s="2"/>
    </row>
    <row r="32" spans="3:17" x14ac:dyDescent="0.25">
      <c r="C32" s="22">
        <v>44762</v>
      </c>
      <c r="D32" s="26"/>
      <c r="E32" s="26"/>
      <c r="F32" s="26">
        <v>35</v>
      </c>
      <c r="G32" s="26"/>
      <c r="H32" s="26"/>
      <c r="I32" s="26"/>
      <c r="J32" s="26"/>
      <c r="K32" s="26"/>
      <c r="L32" s="26">
        <v>7.5</v>
      </c>
      <c r="M32" s="26">
        <v>17.899999999999999</v>
      </c>
      <c r="N32" s="26"/>
      <c r="O32" s="26"/>
      <c r="P32" s="26"/>
      <c r="Q32" s="27"/>
    </row>
    <row r="33" spans="3:17" x14ac:dyDescent="0.25">
      <c r="C33" s="22">
        <v>44763</v>
      </c>
      <c r="D33" s="1"/>
      <c r="E33" s="1"/>
      <c r="F33" s="1"/>
      <c r="G33" s="1"/>
      <c r="H33" s="1"/>
      <c r="I33" s="1"/>
      <c r="J33" s="1"/>
      <c r="K33" s="1"/>
      <c r="L33" s="1">
        <v>30.8</v>
      </c>
      <c r="M33" s="1"/>
      <c r="N33" s="1"/>
      <c r="O33" s="1">
        <v>51.8</v>
      </c>
      <c r="P33" s="1"/>
      <c r="Q33" s="2"/>
    </row>
    <row r="34" spans="3:17" x14ac:dyDescent="0.25">
      <c r="C34" s="22">
        <v>44764</v>
      </c>
      <c r="D34" s="26"/>
      <c r="E34" s="26"/>
      <c r="F34" s="26"/>
      <c r="G34" s="26"/>
      <c r="H34" s="26"/>
      <c r="I34" s="26"/>
      <c r="J34" s="26"/>
      <c r="K34" s="26"/>
      <c r="L34" s="26">
        <v>30</v>
      </c>
      <c r="M34" s="26"/>
      <c r="N34" s="26"/>
      <c r="O34" s="26"/>
      <c r="P34" s="26">
        <v>12</v>
      </c>
      <c r="Q34" s="27"/>
    </row>
    <row r="35" spans="3:17" x14ac:dyDescent="0.25">
      <c r="C35" s="22">
        <v>44767</v>
      </c>
      <c r="D35" s="1">
        <v>80</v>
      </c>
      <c r="E35" s="1"/>
      <c r="F35" s="1"/>
      <c r="G35" s="1"/>
      <c r="H35" s="1"/>
      <c r="I35" s="1"/>
      <c r="J35" s="1"/>
      <c r="K35" s="1"/>
      <c r="L35" s="1">
        <v>37.700000000000003</v>
      </c>
      <c r="M35" s="33">
        <v>225</v>
      </c>
      <c r="N35" s="1"/>
      <c r="O35" s="33">
        <v>315</v>
      </c>
      <c r="P35" s="1"/>
      <c r="Q35" s="2"/>
    </row>
    <row r="36" spans="3:17" x14ac:dyDescent="0.25">
      <c r="C36" s="22">
        <v>44768</v>
      </c>
      <c r="D36" s="26"/>
      <c r="E36" s="26"/>
      <c r="F36" s="26"/>
      <c r="G36" s="26"/>
      <c r="H36" s="26"/>
      <c r="I36" s="26"/>
      <c r="J36" s="26"/>
      <c r="K36" s="26"/>
      <c r="L36" s="26">
        <v>65.23</v>
      </c>
      <c r="M36" s="26"/>
      <c r="N36" s="26"/>
      <c r="O36" s="26"/>
      <c r="P36" s="26"/>
      <c r="Q36" s="27"/>
    </row>
    <row r="37" spans="3:17" x14ac:dyDescent="0.25">
      <c r="C37" s="22">
        <v>44769</v>
      </c>
      <c r="D37" s="1"/>
      <c r="E37" s="1"/>
      <c r="F37" s="1"/>
      <c r="G37" s="1"/>
      <c r="H37" s="1"/>
      <c r="I37" s="1"/>
      <c r="J37" s="1"/>
      <c r="K37" s="1"/>
      <c r="L37" s="1">
        <v>10.9</v>
      </c>
      <c r="M37" s="1"/>
      <c r="N37" s="1"/>
      <c r="O37" s="1"/>
      <c r="P37" s="1"/>
      <c r="Q37" s="2"/>
    </row>
    <row r="38" spans="3:17" x14ac:dyDescent="0.25">
      <c r="C38" s="22">
        <v>44771</v>
      </c>
      <c r="D38" s="26">
        <v>100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7"/>
    </row>
    <row r="39" spans="3:17" x14ac:dyDescent="0.25">
      <c r="C39" s="22">
        <v>44774</v>
      </c>
      <c r="D39" s="1"/>
      <c r="E39" s="1"/>
      <c r="F39" s="1"/>
      <c r="G39" s="1"/>
      <c r="H39" s="1"/>
      <c r="I39" s="1"/>
      <c r="J39" s="1">
        <v>15</v>
      </c>
      <c r="K39" s="1"/>
      <c r="L39" s="1"/>
      <c r="M39" s="1"/>
      <c r="N39" s="1">
        <v>120</v>
      </c>
      <c r="O39" s="1"/>
      <c r="P39" s="1"/>
      <c r="Q39" s="2"/>
    </row>
    <row r="40" spans="3:17" x14ac:dyDescent="0.25">
      <c r="C40" s="22">
        <v>44776</v>
      </c>
      <c r="D40" s="26"/>
      <c r="E40" s="26"/>
      <c r="F40" s="26"/>
      <c r="G40" s="26"/>
      <c r="H40" s="26"/>
      <c r="I40" s="26"/>
      <c r="J40" s="26"/>
      <c r="K40" s="26"/>
      <c r="L40" s="26"/>
      <c r="M40" s="26">
        <v>26.71</v>
      </c>
      <c r="N40" s="26">
        <v>190</v>
      </c>
      <c r="O40" s="26"/>
      <c r="P40" s="26"/>
      <c r="Q40" s="27"/>
    </row>
    <row r="41" spans="3:17" x14ac:dyDescent="0.25">
      <c r="C41" s="22">
        <v>44778</v>
      </c>
      <c r="D41" s="1">
        <v>70</v>
      </c>
      <c r="E41" s="1"/>
      <c r="F41" s="1"/>
      <c r="G41" s="1"/>
      <c r="H41" s="1"/>
      <c r="I41" s="1"/>
      <c r="J41" s="1"/>
      <c r="K41" s="1"/>
      <c r="L41" s="1"/>
      <c r="M41" s="1"/>
      <c r="N41" s="1">
        <v>1483.35</v>
      </c>
      <c r="O41" s="1"/>
      <c r="P41" s="1"/>
      <c r="Q41" s="2"/>
    </row>
    <row r="42" spans="3:17" x14ac:dyDescent="0.25">
      <c r="C42" s="22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7"/>
    </row>
    <row r="43" spans="3:17" x14ac:dyDescent="0.25">
      <c r="C43" s="2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>
        <f>[1]CUST_Diário_M_Obra!$C$11-Q9</f>
        <v>19750</v>
      </c>
    </row>
    <row r="44" spans="3:17" x14ac:dyDescent="0.25">
      <c r="C44" s="10"/>
      <c r="D44" s="14">
        <f t="shared" ref="D44:Q44" si="1">IF(SUM(D12:D43)&gt;0, SUM(D12:D43),"")</f>
        <v>1220</v>
      </c>
      <c r="E44" s="14">
        <f t="shared" si="1"/>
        <v>52</v>
      </c>
      <c r="F44" s="14">
        <f t="shared" si="1"/>
        <v>387</v>
      </c>
      <c r="G44" s="14">
        <f t="shared" si="1"/>
        <v>276</v>
      </c>
      <c r="H44" s="14" t="str">
        <f t="shared" si="1"/>
        <v/>
      </c>
      <c r="I44" s="14" t="str">
        <f t="shared" si="1"/>
        <v/>
      </c>
      <c r="J44" s="14">
        <f t="shared" si="1"/>
        <v>378.91</v>
      </c>
      <c r="K44" s="14">
        <f t="shared" si="1"/>
        <v>350</v>
      </c>
      <c r="L44" s="14">
        <f t="shared" si="1"/>
        <v>1256.8800000000001</v>
      </c>
      <c r="M44" s="14">
        <f t="shared" si="1"/>
        <v>5871.56</v>
      </c>
      <c r="N44" s="14">
        <f t="shared" si="1"/>
        <v>5804.0300000000007</v>
      </c>
      <c r="O44" s="14">
        <f t="shared" si="1"/>
        <v>6644.1</v>
      </c>
      <c r="P44" s="14">
        <f t="shared" si="1"/>
        <v>868.6</v>
      </c>
      <c r="Q44" s="14">
        <f t="shared" si="1"/>
        <v>19750</v>
      </c>
    </row>
    <row r="45" spans="3:17" x14ac:dyDescent="0.25">
      <c r="C45" s="10"/>
      <c r="D45" s="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7"/>
      <c r="Q45" s="2"/>
    </row>
    <row r="46" spans="3:17" ht="15.75" thickBot="1" x14ac:dyDescent="0.3">
      <c r="C46" s="4"/>
      <c r="D46" s="15">
        <f>IF(SUM(D9:D26)&gt;0, SUM(D9:D26),"")</f>
        <v>2630</v>
      </c>
      <c r="E46" s="16">
        <f t="shared" ref="E46:P46" si="2">IF(SUM(E9:E43)&gt;0, SUM(E9:E43),"")</f>
        <v>801.36</v>
      </c>
      <c r="F46" s="16">
        <f t="shared" si="2"/>
        <v>4510.8999999999996</v>
      </c>
      <c r="G46" s="16">
        <f t="shared" si="2"/>
        <v>3225.96</v>
      </c>
      <c r="H46" s="16">
        <f t="shared" si="2"/>
        <v>280</v>
      </c>
      <c r="I46" s="16">
        <f t="shared" si="2"/>
        <v>1419.8</v>
      </c>
      <c r="J46" s="16">
        <f t="shared" si="2"/>
        <v>2068.9700000000003</v>
      </c>
      <c r="K46" s="16">
        <f t="shared" si="2"/>
        <v>2830</v>
      </c>
      <c r="L46" s="16">
        <f t="shared" si="2"/>
        <v>3609.02</v>
      </c>
      <c r="M46" s="16">
        <f t="shared" si="2"/>
        <v>5871.56</v>
      </c>
      <c r="N46" s="16">
        <f t="shared" si="2"/>
        <v>5804.0300000000007</v>
      </c>
      <c r="O46" s="16">
        <f t="shared" si="2"/>
        <v>6644.1</v>
      </c>
      <c r="P46" s="16">
        <f t="shared" si="2"/>
        <v>3853.18</v>
      </c>
      <c r="Q46" s="8"/>
    </row>
    <row r="47" spans="3:17" ht="16.5" thickTop="1" thickBot="1" x14ac:dyDescent="0.3">
      <c r="O47" s="3" t="s">
        <v>12</v>
      </c>
      <c r="P47" s="25">
        <f>SUM(D46:P46)</f>
        <v>43548.880000000005</v>
      </c>
      <c r="Q47" s="32">
        <f>IF(SUM(Q9:Q43)&gt;0, SUM(Q9:Q43),"")</f>
        <v>54750</v>
      </c>
    </row>
    <row r="48" spans="3:17" ht="16.5" thickTop="1" thickBot="1" x14ac:dyDescent="0.3">
      <c r="O48" s="4" t="s">
        <v>13</v>
      </c>
      <c r="P48" s="38">
        <f>SUM(P47:Q47)</f>
        <v>98298.880000000005</v>
      </c>
      <c r="Q48" s="39"/>
    </row>
    <row r="49" ht="15.75" thickTop="1" x14ac:dyDescent="0.25"/>
  </sheetData>
  <mergeCells count="3">
    <mergeCell ref="D11:Q11"/>
    <mergeCell ref="D7:Q7"/>
    <mergeCell ref="P48:Q48"/>
  </mergeCells>
  <conditionalFormatting sqref="D12:Q30 D43:Q43">
    <cfRule type="cellIs" dxfId="47" priority="39" operator="lessThan">
      <formula>0</formula>
    </cfRule>
    <cfRule type="cellIs" dxfId="46" priority="40" operator="equal">
      <formula>"?"</formula>
    </cfRule>
  </conditionalFormatting>
  <conditionalFormatting sqref="D35:Q35">
    <cfRule type="cellIs" dxfId="45" priority="37" operator="lessThan">
      <formula>0</formula>
    </cfRule>
    <cfRule type="cellIs" dxfId="44" priority="38" operator="equal">
      <formula>"?"</formula>
    </cfRule>
  </conditionalFormatting>
  <conditionalFormatting sqref="D33:Q33">
    <cfRule type="cellIs" dxfId="43" priority="35" operator="lessThan">
      <formula>0</formula>
    </cfRule>
    <cfRule type="cellIs" dxfId="42" priority="36" operator="equal">
      <formula>"?"</formula>
    </cfRule>
  </conditionalFormatting>
  <conditionalFormatting sqref="D31:Q31">
    <cfRule type="cellIs" dxfId="41" priority="33" operator="lessThan">
      <formula>0</formula>
    </cfRule>
    <cfRule type="cellIs" dxfId="40" priority="34" operator="equal">
      <formula>"?"</formula>
    </cfRule>
  </conditionalFormatting>
  <conditionalFormatting sqref="D32:Q32">
    <cfRule type="cellIs" dxfId="39" priority="31" operator="lessThan">
      <formula>0</formula>
    </cfRule>
    <cfRule type="cellIs" dxfId="38" priority="32" operator="equal">
      <formula>"?"</formula>
    </cfRule>
  </conditionalFormatting>
  <conditionalFormatting sqref="D34:Q34">
    <cfRule type="cellIs" dxfId="35" priority="27" operator="lessThan">
      <formula>0</formula>
    </cfRule>
    <cfRule type="cellIs" dxfId="34" priority="28" operator="equal">
      <formula>"?"</formula>
    </cfRule>
  </conditionalFormatting>
  <conditionalFormatting sqref="D41:Q41">
    <cfRule type="cellIs" dxfId="29" priority="21" operator="lessThan">
      <formula>0</formula>
    </cfRule>
    <cfRule type="cellIs" dxfId="28" priority="22" operator="equal">
      <formula>"?"</formula>
    </cfRule>
  </conditionalFormatting>
  <conditionalFormatting sqref="D36:Q36">
    <cfRule type="cellIs" dxfId="25" priority="11" operator="lessThan">
      <formula>0</formula>
    </cfRule>
    <cfRule type="cellIs" dxfId="24" priority="12" operator="equal">
      <formula>"?"</formula>
    </cfRule>
  </conditionalFormatting>
  <conditionalFormatting sqref="D38:Q38">
    <cfRule type="cellIs" dxfId="21" priority="9" operator="lessThan">
      <formula>0</formula>
    </cfRule>
    <cfRule type="cellIs" dxfId="20" priority="10" operator="equal">
      <formula>"?"</formula>
    </cfRule>
  </conditionalFormatting>
  <conditionalFormatting sqref="D40:Q40">
    <cfRule type="cellIs" dxfId="17" priority="7" operator="lessThan">
      <formula>0</formula>
    </cfRule>
    <cfRule type="cellIs" dxfId="16" priority="8" operator="equal">
      <formula>"?"</formula>
    </cfRule>
  </conditionalFormatting>
  <conditionalFormatting sqref="D42:Q42">
    <cfRule type="cellIs" dxfId="13" priority="5" operator="lessThan">
      <formula>0</formula>
    </cfRule>
    <cfRule type="cellIs" dxfId="12" priority="6" operator="equal">
      <formula>"?"</formula>
    </cfRule>
  </conditionalFormatting>
  <conditionalFormatting sqref="D37:Q37">
    <cfRule type="cellIs" dxfId="9" priority="3" operator="lessThan">
      <formula>0</formula>
    </cfRule>
    <cfRule type="cellIs" dxfId="8" priority="4" operator="equal">
      <formula>"?"</formula>
    </cfRule>
  </conditionalFormatting>
  <conditionalFormatting sqref="D39:Q39">
    <cfRule type="cellIs" dxfId="5" priority="1" operator="lessThan">
      <formula>0</formula>
    </cfRule>
    <cfRule type="cellIs" dxfId="4" priority="2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2022-08-06T16:54:39Z</dcterms:modified>
</cp:coreProperties>
</file>