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0"/>
  <workbookPr/>
  <mc:AlternateContent xmlns:mc="http://schemas.openxmlformats.org/markup-compatibility/2006">
    <mc:Choice Requires="x15">
      <x15ac:absPath xmlns:x15ac="http://schemas.microsoft.com/office/spreadsheetml/2010/11/ac" url="C:\Users\Public\Documents\Vicon\Vicon Database\Tesis_Raul\"/>
    </mc:Choice>
  </mc:AlternateContent>
  <xr:revisionPtr revIDLastSave="29" documentId="13_ncr:1_{58250AE4-EA41-4B20-92A5-EDBDD114B845}" xr6:coauthVersionLast="47" xr6:coauthVersionMax="47" xr10:uidLastSave="{4355287F-C9B5-45E1-9788-7F090BDC200E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0" i="1"/>
  <c r="B11" i="1"/>
  <c r="B13" i="1"/>
  <c r="AB4" i="1"/>
  <c r="AB3" i="1"/>
  <c r="AA4" i="1"/>
  <c r="AA3" i="1"/>
  <c r="AC3" i="1" s="1"/>
  <c r="AD3" i="1" l="1"/>
</calcChain>
</file>

<file path=xl/sharedStrings.xml><?xml version="1.0" encoding="utf-8"?>
<sst xmlns="http://schemas.openxmlformats.org/spreadsheetml/2006/main" count="67" uniqueCount="58">
  <si>
    <t>Code</t>
  </si>
  <si>
    <t>001-19-05</t>
  </si>
  <si>
    <t>003-23-05</t>
  </si>
  <si>
    <t>008-24-05</t>
  </si>
  <si>
    <t>009-25-05</t>
  </si>
  <si>
    <t>010-25-05</t>
  </si>
  <si>
    <t>011-27-05</t>
  </si>
  <si>
    <t>012-27-05</t>
  </si>
  <si>
    <t>013-30-05</t>
  </si>
  <si>
    <t>014-30-05</t>
  </si>
  <si>
    <t>015-31-05</t>
  </si>
  <si>
    <t>016-03-06</t>
  </si>
  <si>
    <t>017-06-06</t>
  </si>
  <si>
    <t>018-06-06</t>
  </si>
  <si>
    <t>019-07-06</t>
  </si>
  <si>
    <t>020-07-06</t>
  </si>
  <si>
    <t>021-08-06</t>
  </si>
  <si>
    <t>Unidad</t>
  </si>
  <si>
    <t>Sujeto 1</t>
  </si>
  <si>
    <t>Sujeto 2</t>
  </si>
  <si>
    <t>Sujeto 3</t>
  </si>
  <si>
    <t>Sujeto 4</t>
  </si>
  <si>
    <t>Sujeto 5</t>
  </si>
  <si>
    <t>Sujeto 6 (F)</t>
  </si>
  <si>
    <t>Sujeto 7</t>
  </si>
  <si>
    <t>Sujeto 8 (F)</t>
  </si>
  <si>
    <t>Sujeto 9 (F)</t>
  </si>
  <si>
    <t>Sujeto 10</t>
  </si>
  <si>
    <t>Sujeto 11</t>
  </si>
  <si>
    <t>Sujeto 12</t>
  </si>
  <si>
    <t>Sujeto 13 (F)</t>
  </si>
  <si>
    <t>Sujeto 14</t>
  </si>
  <si>
    <t>Sujeto 15</t>
  </si>
  <si>
    <t>Sujeto 16 (F)</t>
  </si>
  <si>
    <t>Sujeto 17(F)</t>
  </si>
  <si>
    <t>Sujeto 18(F)</t>
  </si>
  <si>
    <t>Sujeto 19</t>
  </si>
  <si>
    <t>Sujeto 20</t>
  </si>
  <si>
    <t>Sujeto 21</t>
  </si>
  <si>
    <t>Sujeto 22(F)</t>
  </si>
  <si>
    <t>Sujeto 23</t>
  </si>
  <si>
    <t>Sujeto 24</t>
  </si>
  <si>
    <t>MEAN</t>
  </si>
  <si>
    <t>IMC</t>
  </si>
  <si>
    <t>Height</t>
  </si>
  <si>
    <t>mm</t>
  </si>
  <si>
    <t>Mass</t>
  </si>
  <si>
    <t>kg</t>
  </si>
  <si>
    <t>ShoulderOffset</t>
  </si>
  <si>
    <t>Elbow Width</t>
  </si>
  <si>
    <t>WristWidth</t>
  </si>
  <si>
    <t>HandThickness</t>
  </si>
  <si>
    <t>Average Height</t>
  </si>
  <si>
    <t>Average Mass</t>
  </si>
  <si>
    <t>Average Shoulder</t>
  </si>
  <si>
    <t>Average Elbow</t>
  </si>
  <si>
    <t>Average Wrist</t>
  </si>
  <si>
    <t>Average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</si>
</sst>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tabSelected="1" workbookViewId="0">
      <pane xSplit="1" topLeftCell="B1" activePane="topRight" state="frozen"/>
      <selection pane="topRight" activeCell="L8" sqref="L8"/>
    </sheetView>
  </sheetViews>
  <sheetFormatPr defaultRowHeight="15"/>
  <cols>
    <col min="1" max="1" width="20.140625" bestFit="1" customWidth="1"/>
    <col min="2" max="2" width="8.140625" bestFit="1" customWidth="1"/>
    <col min="3" max="7" width="9.42578125" bestFit="1" customWidth="1"/>
    <col min="8" max="8" width="11" bestFit="1" customWidth="1"/>
    <col min="9" max="9" width="9.42578125" bestFit="1" customWidth="1"/>
    <col min="10" max="11" width="11" bestFit="1" customWidth="1"/>
    <col min="12" max="14" width="9.42578125" bestFit="1" customWidth="1"/>
    <col min="15" max="15" width="12" bestFit="1" customWidth="1"/>
    <col min="16" max="17" width="9.42578125" bestFit="1" customWidth="1"/>
    <col min="18" max="18" width="12" bestFit="1" customWidth="1"/>
    <col min="19" max="20" width="11.5703125" bestFit="1" customWidth="1"/>
    <col min="21" max="23" width="9.42578125" bestFit="1" customWidth="1"/>
    <col min="24" max="24" width="11.85546875" bestFit="1" customWidth="1"/>
  </cols>
  <sheetData>
    <row r="1" spans="1:30">
      <c r="A1" t="s">
        <v>0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3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</row>
    <row r="2" spans="1:30"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2" t="s">
        <v>39</v>
      </c>
      <c r="Y2" s="2" t="s">
        <v>40</v>
      </c>
      <c r="Z2" s="1" t="s">
        <v>41</v>
      </c>
      <c r="AA2" t="s">
        <v>42</v>
      </c>
      <c r="AD2" t="s">
        <v>43</v>
      </c>
    </row>
    <row r="3" spans="1:30">
      <c r="A3" s="1" t="s">
        <v>44</v>
      </c>
      <c r="B3" t="s">
        <v>45</v>
      </c>
      <c r="C3">
        <v>1725</v>
      </c>
      <c r="D3">
        <v>1740</v>
      </c>
      <c r="E3">
        <v>1720</v>
      </c>
      <c r="F3">
        <v>1740</v>
      </c>
      <c r="G3">
        <v>1760</v>
      </c>
      <c r="H3">
        <v>1650</v>
      </c>
      <c r="I3">
        <v>1735</v>
      </c>
      <c r="J3">
        <v>1740</v>
      </c>
      <c r="K3">
        <v>1776</v>
      </c>
      <c r="L3">
        <v>1810</v>
      </c>
      <c r="M3">
        <v>1820</v>
      </c>
      <c r="N3">
        <v>1780</v>
      </c>
      <c r="O3">
        <v>1520</v>
      </c>
      <c r="P3">
        <v>1720</v>
      </c>
      <c r="Q3">
        <v>1720</v>
      </c>
      <c r="R3">
        <v>1650</v>
      </c>
      <c r="S3">
        <v>1600</v>
      </c>
      <c r="T3">
        <v>1590</v>
      </c>
      <c r="U3">
        <v>167</v>
      </c>
      <c r="V3">
        <v>1680</v>
      </c>
      <c r="W3">
        <v>1710</v>
      </c>
      <c r="X3" s="3">
        <v>1640</v>
      </c>
      <c r="Y3" s="3">
        <v>1710</v>
      </c>
      <c r="AA3">
        <f>AVERAGE(C3:Y3)</f>
        <v>1639.2608695652175</v>
      </c>
      <c r="AB3">
        <f>_xlfn.STDEV.S(C3:Y3)</f>
        <v>328.84525476434612</v>
      </c>
      <c r="AC3">
        <f>AA3/1000</f>
        <v>1.6392608695652175</v>
      </c>
      <c r="AD3">
        <f>(AA4/(AC3*AC3))</f>
        <v>27.505841827513056</v>
      </c>
    </row>
    <row r="4" spans="1:30">
      <c r="A4" s="1" t="s">
        <v>46</v>
      </c>
      <c r="B4" t="s">
        <v>47</v>
      </c>
      <c r="C4">
        <v>68</v>
      </c>
      <c r="D4">
        <v>62</v>
      </c>
      <c r="E4">
        <v>77</v>
      </c>
      <c r="F4">
        <v>80</v>
      </c>
      <c r="G4">
        <v>80</v>
      </c>
      <c r="H4">
        <v>61</v>
      </c>
      <c r="I4">
        <v>87</v>
      </c>
      <c r="J4">
        <v>72</v>
      </c>
      <c r="K4">
        <v>96</v>
      </c>
      <c r="L4">
        <v>85</v>
      </c>
      <c r="M4">
        <v>87</v>
      </c>
      <c r="N4">
        <v>66</v>
      </c>
      <c r="O4">
        <v>71</v>
      </c>
      <c r="P4">
        <v>67</v>
      </c>
      <c r="Q4">
        <v>90</v>
      </c>
      <c r="R4">
        <v>95</v>
      </c>
      <c r="S4">
        <v>53</v>
      </c>
      <c r="T4">
        <v>63</v>
      </c>
      <c r="U4">
        <v>70</v>
      </c>
      <c r="V4">
        <v>69</v>
      </c>
      <c r="W4">
        <v>82</v>
      </c>
      <c r="X4" s="3">
        <v>65</v>
      </c>
      <c r="Y4" s="3">
        <v>54</v>
      </c>
      <c r="AA4">
        <f>AVERAGE(C4:Y4)</f>
        <v>73.913043478260875</v>
      </c>
      <c r="AB4">
        <f>_xlfn.STDEV.S(C4:Y4)</f>
        <v>12.328507406075577</v>
      </c>
    </row>
    <row r="5" spans="1:30">
      <c r="A5" s="1" t="s">
        <v>48</v>
      </c>
      <c r="B5" t="s">
        <v>45</v>
      </c>
      <c r="C5">
        <v>38</v>
      </c>
      <c r="D5">
        <v>33</v>
      </c>
      <c r="E5">
        <v>39</v>
      </c>
      <c r="F5">
        <v>35</v>
      </c>
      <c r="G5">
        <v>41</v>
      </c>
      <c r="H5">
        <v>27</v>
      </c>
      <c r="I5">
        <v>33</v>
      </c>
      <c r="J5">
        <v>41</v>
      </c>
      <c r="K5">
        <v>49</v>
      </c>
      <c r="L5">
        <v>49</v>
      </c>
      <c r="M5">
        <v>71</v>
      </c>
      <c r="N5">
        <v>54</v>
      </c>
      <c r="O5">
        <v>65</v>
      </c>
      <c r="P5">
        <v>65</v>
      </c>
      <c r="Q5">
        <v>50</v>
      </c>
      <c r="R5">
        <v>48</v>
      </c>
      <c r="S5">
        <v>38</v>
      </c>
      <c r="T5">
        <v>34</v>
      </c>
      <c r="U5">
        <v>51</v>
      </c>
      <c r="V5">
        <v>58</v>
      </c>
      <c r="W5">
        <v>55</v>
      </c>
      <c r="X5" s="3">
        <v>34</v>
      </c>
      <c r="Y5" s="3">
        <v>35</v>
      </c>
    </row>
    <row r="6" spans="1:30">
      <c r="A6" s="1" t="s">
        <v>49</v>
      </c>
      <c r="B6" t="s">
        <v>45</v>
      </c>
      <c r="C6">
        <v>68</v>
      </c>
      <c r="D6">
        <v>55</v>
      </c>
      <c r="E6">
        <v>64</v>
      </c>
      <c r="F6">
        <v>73</v>
      </c>
      <c r="G6">
        <v>76</v>
      </c>
      <c r="H6">
        <v>61</v>
      </c>
      <c r="I6">
        <v>75</v>
      </c>
      <c r="J6">
        <v>59</v>
      </c>
      <c r="K6">
        <v>72</v>
      </c>
      <c r="L6">
        <v>70</v>
      </c>
      <c r="M6">
        <v>59</v>
      </c>
      <c r="N6">
        <v>66</v>
      </c>
      <c r="O6">
        <v>58</v>
      </c>
      <c r="P6">
        <v>67</v>
      </c>
      <c r="Q6">
        <v>66</v>
      </c>
      <c r="R6">
        <v>69</v>
      </c>
      <c r="S6">
        <v>55</v>
      </c>
      <c r="T6">
        <v>59</v>
      </c>
      <c r="U6">
        <v>60</v>
      </c>
      <c r="V6">
        <v>72</v>
      </c>
      <c r="W6">
        <v>66</v>
      </c>
      <c r="X6" s="3">
        <v>61</v>
      </c>
      <c r="Y6" s="3">
        <v>60</v>
      </c>
    </row>
    <row r="7" spans="1:30">
      <c r="A7" s="1" t="s">
        <v>50</v>
      </c>
      <c r="B7" t="s">
        <v>45</v>
      </c>
      <c r="C7">
        <v>55</v>
      </c>
      <c r="D7">
        <v>52</v>
      </c>
      <c r="E7">
        <v>56</v>
      </c>
      <c r="F7">
        <v>56</v>
      </c>
      <c r="G7">
        <v>57</v>
      </c>
      <c r="H7">
        <v>50</v>
      </c>
      <c r="I7">
        <v>56</v>
      </c>
      <c r="J7">
        <v>52</v>
      </c>
      <c r="K7">
        <v>60</v>
      </c>
      <c r="L7">
        <v>57</v>
      </c>
      <c r="M7">
        <v>58</v>
      </c>
      <c r="N7">
        <v>54</v>
      </c>
      <c r="O7">
        <v>50</v>
      </c>
      <c r="P7">
        <v>53</v>
      </c>
      <c r="Q7">
        <v>56</v>
      </c>
      <c r="R7">
        <v>52</v>
      </c>
      <c r="S7">
        <v>49</v>
      </c>
      <c r="T7">
        <v>46</v>
      </c>
      <c r="U7">
        <v>54</v>
      </c>
      <c r="V7">
        <v>55</v>
      </c>
      <c r="W7">
        <v>54</v>
      </c>
      <c r="X7" s="3">
        <v>50</v>
      </c>
      <c r="Y7" s="3">
        <v>55</v>
      </c>
    </row>
    <row r="8" spans="1:30">
      <c r="A8" s="1" t="s">
        <v>51</v>
      </c>
      <c r="B8" t="s">
        <v>45</v>
      </c>
      <c r="C8">
        <v>26</v>
      </c>
      <c r="D8">
        <v>23</v>
      </c>
      <c r="E8">
        <v>24</v>
      </c>
      <c r="F8">
        <v>29</v>
      </c>
      <c r="G8">
        <v>29</v>
      </c>
      <c r="H8">
        <v>24</v>
      </c>
      <c r="I8">
        <v>27</v>
      </c>
      <c r="J8">
        <v>21</v>
      </c>
      <c r="K8">
        <v>28</v>
      </c>
      <c r="L8">
        <v>26</v>
      </c>
      <c r="M8">
        <v>30</v>
      </c>
      <c r="N8">
        <v>25</v>
      </c>
      <c r="O8">
        <v>18</v>
      </c>
      <c r="P8">
        <v>26</v>
      </c>
      <c r="Q8">
        <v>26</v>
      </c>
      <c r="R8">
        <v>22</v>
      </c>
      <c r="S8">
        <v>20</v>
      </c>
      <c r="T8">
        <v>21</v>
      </c>
      <c r="U8">
        <v>21</v>
      </c>
      <c r="V8">
        <v>25</v>
      </c>
      <c r="W8">
        <v>25</v>
      </c>
      <c r="X8" s="3">
        <v>22</v>
      </c>
      <c r="Y8" s="3">
        <v>25</v>
      </c>
    </row>
    <row r="10" spans="1:30">
      <c r="A10" s="1" t="s">
        <v>52</v>
      </c>
      <c r="B10" s="4">
        <f>AVERAGE(C3:Y3)</f>
        <v>1639.2608695652175</v>
      </c>
    </row>
    <row r="11" spans="1:30">
      <c r="A11" s="1" t="s">
        <v>53</v>
      </c>
      <c r="B11" s="4">
        <f>AVERAGE(C4:Y4)</f>
        <v>73.913043478260875</v>
      </c>
    </row>
    <row r="12" spans="1:30">
      <c r="B12" s="4"/>
    </row>
    <row r="13" spans="1:30">
      <c r="A13" s="1" t="s">
        <v>54</v>
      </c>
      <c r="B13" s="4">
        <f>AVERAGE(C5:Y5)</f>
        <v>45.347826086956523</v>
      </c>
    </row>
    <row r="14" spans="1:30">
      <c r="A14" s="1" t="s">
        <v>55</v>
      </c>
      <c r="B14" s="4">
        <f>AVERAGE(C6:Y6)</f>
        <v>64.826086956521735</v>
      </c>
    </row>
    <row r="15" spans="1:30">
      <c r="A15" s="1" t="s">
        <v>56</v>
      </c>
      <c r="B15" s="4">
        <f>AVERAGE(C7:Y7)</f>
        <v>53.782608695652172</v>
      </c>
    </row>
    <row r="16" spans="1:30">
      <c r="A16" s="1" t="s">
        <v>57</v>
      </c>
      <c r="B16" s="4">
        <f>AVERAGE(C8:Y8)</f>
        <v>24.478260869565219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VICON</dc:creator>
  <cp:keywords/>
  <dc:description/>
  <cp:lastModifiedBy>Edgardo Silva</cp:lastModifiedBy>
  <cp:revision/>
  <dcterms:created xsi:type="dcterms:W3CDTF">2015-06-05T18:17:20Z</dcterms:created>
  <dcterms:modified xsi:type="dcterms:W3CDTF">2022-07-18T13:52:31Z</dcterms:modified>
  <cp:category/>
  <cp:contentStatus/>
</cp:coreProperties>
</file>