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drawings/drawing4.xml" ContentType="application/vnd.openxmlformats-officedocument.drawing+xml"/>
  <Override PartName="/xl/worksheets/sheet12.xml" ContentType="application/vnd.openxmlformats-officedocument.spreadsheetml.worksheet+xml"/>
  <Override PartName="/xl/drawings/drawing5.xml" ContentType="application/vnd.openxmlformats-officedocument.drawing+xml"/>
  <Override PartName="/xl/worksheets/sheet13.xml" ContentType="application/vnd.openxmlformats-officedocument.spreadsheetml.worksheet+xml"/>
  <Override PartName="/xl/drawings/drawing6.xml" ContentType="application/vnd.openxmlformats-officedocument.drawing+xml"/>
  <Override PartName="/xl/worksheets/sheet14.xml" ContentType="application/vnd.openxmlformats-officedocument.spreadsheetml.worksheet+xml"/>
  <Override PartName="/xl/drawings/drawing7.xml" ContentType="application/vnd.openxmlformats-officedocument.drawing+xml"/>
  <Override PartName="/xl/worksheets/sheet15.xml" ContentType="application/vnd.openxmlformats-officedocument.spreadsheetml.worksheet+xml"/>
  <Override PartName="/xl/drawings/drawing8.xml" ContentType="application/vnd.openxmlformats-officedocument.drawing+xml"/>
  <Override PartName="/xl/worksheets/sheet16.xml" ContentType="application/vnd.openxmlformats-officedocument.spreadsheetml.worksheet+xml"/>
  <Override PartName="/xl/drawings/drawing9.xml" ContentType="application/vnd.openxmlformats-officedocument.drawing+xml"/>
  <Override PartName="/xl/worksheets/sheet17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Top Plays" sheetId="3" state="visible" r:id="rId3"/>
    <sheet xmlns:r="http://schemas.openxmlformats.org/officeDocument/2006/relationships" name="MLB Games" sheetId="4" state="visible" r:id="rId4"/>
    <sheet xmlns:r="http://schemas.openxmlformats.org/officeDocument/2006/relationships" name="WNBA Games" sheetId="5" state="visible" r:id="rId5"/>
    <sheet xmlns:r="http://schemas.openxmlformats.org/officeDocument/2006/relationships" name="Track Record" sheetId="6" state="visible" r:id="rId6"/>
    <sheet xmlns:r="http://schemas.openxmlformats.org/officeDocument/2006/relationships" name="Research Hub" sheetId="7" state="visible" r:id="rId7"/>
    <sheet xmlns:r="http://schemas.openxmlformats.org/officeDocument/2006/relationships" name="MLB Sox @ Orioles" sheetId="8" state="visible" r:id="rId8"/>
    <sheet xmlns:r="http://schemas.openxmlformats.org/officeDocument/2006/relationships" name="MLB Pirates @ Phillies" sheetId="9" state="visible" r:id="rId9"/>
    <sheet xmlns:r="http://schemas.openxmlformats.org/officeDocument/2006/relationships" name="MLB Tigers @ Yankees" sheetId="10" state="visible" r:id="rId10"/>
    <sheet xmlns:r="http://schemas.openxmlformats.org/officeDocument/2006/relationships" name="MLB Mets @ Jays" sheetId="11" state="visible" r:id="rId11"/>
    <sheet xmlns:r="http://schemas.openxmlformats.org/officeDocument/2006/relationships" name="MLB Nationals @ Sox" sheetId="12" state="visible" r:id="rId12"/>
    <sheet xmlns:r="http://schemas.openxmlformats.org/officeDocument/2006/relationships" name="MLB Rangers @ Guardians" sheetId="13" state="visible" r:id="rId13"/>
    <sheet xmlns:r="http://schemas.openxmlformats.org/officeDocument/2006/relationships" name="MLB Reds @ Brewers" sheetId="14" state="visible" r:id="rId14"/>
    <sheet xmlns:r="http://schemas.openxmlformats.org/officeDocument/2006/relationships" name="MLB Padres @ Cubs" sheetId="15" state="visible" r:id="rId15"/>
    <sheet xmlns:r="http://schemas.openxmlformats.org/officeDocument/2006/relationships" name="MLB Twins @ Astros" sheetId="16" state="visible" r:id="rId16"/>
    <sheet xmlns:r="http://schemas.openxmlformats.org/officeDocument/2006/relationships" name="MLB Marlins @ Rocki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"/>
    <numFmt numFmtId="165" formatCode="0.0%"/>
    <numFmt numFmtId="166" formatCode="+0;-0"/>
    <numFmt numFmtId="167" formatCode="+0.0%;-0.0%"/>
    <numFmt numFmtId="168" formatCode="$#,##0.00"/>
    <numFmt numFmtId="169" formatCode="0.000"/>
    <numFmt numFmtId="170" formatCode="+0.00;-0.00"/>
    <numFmt numFmtId="171" formatCode="+0.0;-0.0"/>
  </numFmts>
  <fonts count="11">
    <font>
      <name val="Calibri"/>
      <family val="2"/>
      <color theme="1"/>
      <sz val="11"/>
      <scheme val="minor"/>
    </font>
    <font>
      <name val="Oswald"/>
      <b val="1"/>
      <color rgb="001F2328"/>
      <sz val="18"/>
    </font>
    <font>
      <name val="DM Sans"/>
      <color rgb="005A6066"/>
      <sz val="10"/>
    </font>
    <font>
      <name val="DM Sans"/>
      <color rgb="001F2328"/>
      <sz val="10"/>
    </font>
    <font>
      <name val="DM Sans"/>
      <b val="1"/>
      <color rgb="001F2328"/>
      <sz val="10"/>
    </font>
    <font>
      <name val="Oswald"/>
      <b val="1"/>
      <color rgb="002F7A4A"/>
      <sz val="12"/>
    </font>
    <font>
      <name val="DM Sans"/>
      <b val="1"/>
      <color rgb="00FBF5E6"/>
      <sz val="10"/>
    </font>
    <font>
      <name val="Oswald"/>
      <b val="1"/>
      <color rgb="001F2328"/>
      <sz val="11"/>
    </font>
    <font>
      <name val="DM Sans"/>
      <b val="1"/>
      <color rgb="001F2328"/>
      <sz val="9"/>
    </font>
    <font>
      <name val="DM Sans"/>
      <color rgb="001F2328"/>
      <sz val="9"/>
    </font>
    <font>
      <name val="DM Sans"/>
      <color rgb="001F6FEB"/>
      <sz val="10"/>
      <u val="single"/>
    </font>
  </fonts>
  <fills count="8">
    <fill>
      <patternFill/>
    </fill>
    <fill>
      <patternFill patternType="gray125"/>
    </fill>
    <fill>
      <patternFill patternType="solid">
        <fgColor rgb="00FFE9A8"/>
      </patternFill>
    </fill>
    <fill>
      <patternFill patternType="solid">
        <fgColor rgb="001F2328"/>
      </patternFill>
    </fill>
    <fill>
      <patternFill patternType="solid">
        <fgColor rgb="00F4EAD0"/>
      </patternFill>
    </fill>
    <fill>
      <patternFill patternType="solid">
        <fgColor rgb="00F1D6D6"/>
      </patternFill>
    </fill>
    <fill>
      <patternFill patternType="solid">
        <fgColor rgb="00D6EAD9"/>
      </patternFill>
    </fill>
    <fill>
      <patternFill patternType="solid">
        <fgColor rgb="00F3E7C8"/>
      </patternFill>
    </fill>
  </fills>
  <borders count="3">
    <border>
      <left/>
      <right/>
      <top/>
      <bottom/>
      <diagonal/>
    </border>
    <border>
      <left style="medium">
        <color rgb="00C8941A"/>
      </left>
      <right style="medium">
        <color rgb="00C8941A"/>
      </right>
      <top style="medium">
        <color rgb="00C8941A"/>
      </top>
      <bottom style="medium">
        <color rgb="00C8941A"/>
      </bottom>
    </border>
    <border>
      <left style="thin">
        <color rgb="00D8CCAB"/>
      </left>
      <right style="thin">
        <color rgb="00D8CCAB"/>
      </right>
      <top style="thin">
        <color rgb="00D8CCAB"/>
      </top>
      <bottom style="thin">
        <color rgb="00D8CCA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4" fontId="0" fillId="2" borderId="1" applyAlignment="1" applyProtection="1" pivotButton="0" quotePrefix="0" xfId="0">
      <alignment horizontal="center"/>
      <protection locked="0" hidden="0"/>
    </xf>
    <xf numFmtId="2" fontId="0" fillId="2" borderId="1" applyAlignment="1" applyProtection="1" pivotButton="0" quotePrefix="0" xfId="0">
      <alignment horizontal="center"/>
      <protection locked="0" hidden="0"/>
    </xf>
    <xf numFmtId="165" fontId="0" fillId="2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vertical="top" wrapText="1"/>
    </xf>
    <xf numFmtId="0" fontId="6" fillId="3" borderId="2" applyAlignment="1" pivotButton="0" quotePrefix="0" xfId="0">
      <alignment horizontal="center" vertical="center" wrapText="1"/>
    </xf>
    <xf numFmtId="0" fontId="3" fillId="0" borderId="2" pivotButton="0" quotePrefix="0" xfId="0"/>
    <xf numFmtId="165" fontId="3" fillId="0" borderId="2" pivotButton="0" quotePrefix="0" xfId="0"/>
    <xf numFmtId="166" fontId="3" fillId="0" borderId="2" pivotButton="0" quotePrefix="0" xfId="0"/>
    <xf numFmtId="166" fontId="0" fillId="2" borderId="1" applyAlignment="1" applyProtection="1" pivotButton="0" quotePrefix="0" xfId="0">
      <alignment horizontal="center"/>
      <protection locked="0" hidden="0"/>
    </xf>
    <xf numFmtId="167" fontId="3" fillId="0" borderId="2" pivotButton="0" quotePrefix="0" xfId="0"/>
    <xf numFmtId="10" fontId="3" fillId="0" borderId="2" pivotButton="0" quotePrefix="0" xfId="0"/>
    <xf numFmtId="168" fontId="3" fillId="0" borderId="2" pivotButton="0" quotePrefix="0" xfId="0"/>
    <xf numFmtId="0" fontId="2" fillId="0" borderId="2" pivotButton="0" quotePrefix="0" xfId="0"/>
    <xf numFmtId="0" fontId="3" fillId="4" borderId="2" pivotButton="0" quotePrefix="0" xfId="0"/>
    <xf numFmtId="1" fontId="3" fillId="0" borderId="2" pivotButton="0" quotePrefix="0" xfId="0"/>
    <xf numFmtId="169" fontId="3" fillId="0" borderId="2" pivotButton="0" quotePrefix="0" xfId="0"/>
    <xf numFmtId="170" fontId="3" fillId="0" borderId="2" pivotButton="0" quotePrefix="0" xfId="0"/>
    <xf numFmtId="171" fontId="3" fillId="0" borderId="2" pivotButton="0" quotePrefix="0" xfId="0"/>
    <xf numFmtId="167" fontId="3" fillId="5" borderId="2" pivotButton="0" quotePrefix="0" xfId="0"/>
    <xf numFmtId="167" fontId="3" fillId="6" borderId="2" pivotButton="0" quotePrefix="0" xfId="0"/>
    <xf numFmtId="0" fontId="10" fillId="0" borderId="0" pivotButton="0" quotePrefix="0" xfId="0"/>
    <xf numFmtId="0" fontId="7" fillId="0" borderId="0" pivotButton="0" quotePrefix="0" xfId="0"/>
    <xf numFmtId="0" fontId="6" fillId="3" borderId="2" applyAlignment="1" pivotButton="0" quotePrefix="0" xfId="0">
      <alignment horizontal="center"/>
    </xf>
    <xf numFmtId="0" fontId="8" fillId="0" borderId="2" applyAlignment="1" pivotButton="0" quotePrefix="0" xfId="0">
      <alignment horizontal="left"/>
    </xf>
    <xf numFmtId="0" fontId="9" fillId="0" borderId="2" applyAlignment="1" pivotButton="0" quotePrefix="0" xfId="0">
      <alignment horizontal="center"/>
    </xf>
    <xf numFmtId="0" fontId="8" fillId="6" borderId="2" applyAlignment="1" pivotButton="0" quotePrefix="0" xfId="0">
      <alignment horizontal="center"/>
    </xf>
    <xf numFmtId="0" fontId="8" fillId="5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8" fillId="7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658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363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086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1004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10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467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3</row>
      <rowOff>0</rowOff>
    </from>
    <ext cx="10125075" cy="9896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#'MLB Sox @ Orioles'!A1" TargetMode="External" Id="rId1"/><Relationship Type="http://schemas.openxmlformats.org/officeDocument/2006/relationships/hyperlink" Target="#'MLB Pirates @ Phillies'!A1" TargetMode="External" Id="rId2"/><Relationship Type="http://schemas.openxmlformats.org/officeDocument/2006/relationships/hyperlink" Target="#'MLB Tigers @ Yankees'!A1" TargetMode="External" Id="rId3"/><Relationship Type="http://schemas.openxmlformats.org/officeDocument/2006/relationships/hyperlink" Target="#'MLB Mets @ Jays'!A1" TargetMode="External" Id="rId4"/><Relationship Type="http://schemas.openxmlformats.org/officeDocument/2006/relationships/hyperlink" Target="#'MLB Nationals @ Sox'!A1" TargetMode="External" Id="rId5"/><Relationship Type="http://schemas.openxmlformats.org/officeDocument/2006/relationships/hyperlink" Target="#'MLB Rangers @ Guardians'!A1" TargetMode="External" Id="rId6"/><Relationship Type="http://schemas.openxmlformats.org/officeDocument/2006/relationships/hyperlink" Target="#'MLB Reds @ Brewers'!A1" TargetMode="External" Id="rId7"/><Relationship Type="http://schemas.openxmlformats.org/officeDocument/2006/relationships/hyperlink" Target="#'MLB Padres @ Cubs'!A1" TargetMode="External" Id="rId8"/><Relationship Type="http://schemas.openxmlformats.org/officeDocument/2006/relationships/hyperlink" Target="#'MLB Twins @ Astros'!A1" TargetMode="External" Id="rId9"/><Relationship Type="http://schemas.openxmlformats.org/officeDocument/2006/relationships/hyperlink" Target="#'MLB Marlins @ Rockies'!A1" TargetMode="External" Id="rId10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86" customWidth="1" min="2" max="2"/>
  </cols>
  <sheetData>
    <row r="1">
      <c r="A1" s="1" t="inlineStr">
        <is>
          <t>🎯 Project 54.7 — Daily Wager Workbook</t>
        </is>
      </c>
    </row>
    <row r="2">
      <c r="A2" s="2" t="inlineStr">
        <is>
          <t>52.4% pays the house. 54.7% pays you.</t>
        </is>
      </c>
    </row>
    <row r="4">
      <c r="A4" s="3" t="inlineStr"/>
      <c r="B4" s="4" t="inlineStr"/>
    </row>
    <row r="5">
      <c r="A5" s="3" t="inlineStr">
        <is>
          <t>Built</t>
        </is>
      </c>
      <c r="B5" s="4" t="inlineStr">
        <is>
          <t>2026-06-29 18:56</t>
        </is>
      </c>
    </row>
    <row r="6">
      <c r="A6" s="3" t="inlineStr"/>
      <c r="B6" s="4" t="inlineStr"/>
    </row>
    <row r="7">
      <c r="A7" s="5" t="inlineStr">
        <is>
          <t>HOW IT WORKS</t>
        </is>
      </c>
      <c r="B7" s="4" t="inlineStr"/>
    </row>
    <row r="8">
      <c r="A8" s="3" t="inlineStr">
        <is>
          <t>1.</t>
        </is>
      </c>
      <c r="B8" s="4" t="inlineStr">
        <is>
          <t>The model's win probability for every market is locked. It does not change when odds move.</t>
        </is>
      </c>
    </row>
    <row r="9">
      <c r="A9" s="3" t="inlineStr">
        <is>
          <t>2.</t>
        </is>
      </c>
      <c r="B9" s="4" t="inlineStr">
        <is>
          <t>Type the price YOUR sportsbook is showing into the yellow “✏ Your Odds” cells (American odds, e.g. -110 or +135).</t>
        </is>
      </c>
    </row>
    <row r="10">
      <c r="A10" s="3" t="inlineStr">
        <is>
          <t>3.</t>
        </is>
      </c>
      <c r="B10" s="4" t="inlineStr">
        <is>
          <t>Implied %, Your Edge (EV), the ¼-Kelly stake and the Verdict recompute instantly — in Excel or Google Sheets, offline.</t>
        </is>
      </c>
    </row>
    <row r="11">
      <c r="A11" s="3" t="inlineStr">
        <is>
          <t>4.</t>
        </is>
      </c>
      <c r="B11" s="4" t="inlineStr">
        <is>
          <t>Set your Bankroll and Kelly fraction once on the Settings tab; every stake on every tab follows it.</t>
        </is>
      </c>
    </row>
    <row r="12">
      <c r="A12" s="3" t="inlineStr">
        <is>
          <t>5.</t>
        </is>
      </c>
      <c r="B12" s="4" t="inlineStr">
        <is>
          <t>After a game, type the closing line into the ✏ Closing column on the Games tab — CLV % shows whether you beat the close (the earliest honest sign an edge is real).</t>
        </is>
      </c>
    </row>
    <row r="13">
      <c r="A13" s="3" t="inlineStr"/>
      <c r="B13" s="4" t="inlineStr"/>
    </row>
    <row r="14">
      <c r="A14" s="5" t="inlineStr">
        <is>
          <t>READING THE VERDICT</t>
        </is>
      </c>
      <c r="B14" s="4" t="inlineStr"/>
    </row>
    <row r="15">
      <c r="A15" s="3" t="inlineStr">
        <is>
          <t>Pass</t>
        </is>
      </c>
      <c r="B15" s="4" t="inlineStr">
        <is>
          <t>Model says there's no edge at your price — skip it.</t>
        </is>
      </c>
    </row>
    <row r="16">
      <c r="A16" s="3" t="inlineStr">
        <is>
          <t>Thin</t>
        </is>
      </c>
      <c r="B16" s="4" t="inlineStr">
        <is>
          <t>Positive but below your min-edge threshold.</t>
        </is>
      </c>
    </row>
    <row r="17">
      <c r="A17" s="3" t="inlineStr">
        <is>
          <t>✅ Sharp band</t>
        </is>
      </c>
      <c r="B17" s="4" t="inlineStr">
        <is>
          <t>2–6% EV — where the model's edge has actually held up (good closing-line value). The sweet spot.</t>
        </is>
      </c>
    </row>
    <row r="18">
      <c r="A18" s="3" t="inlineStr">
        <is>
          <t>Strong</t>
        </is>
      </c>
      <c r="B18" s="4" t="inlineStr">
        <is>
          <t>6–8% EV — bigger, rarer.</t>
        </is>
      </c>
    </row>
    <row r="19">
      <c r="A19" s="3" t="inlineStr">
        <is>
          <t>⚠ Verify</t>
        </is>
      </c>
      <c r="B19" s="4" t="inlineStr">
        <is>
          <t>8%+ EV usually means a stale or oddball price, not free money. Double-check the line before trusting it.</t>
        </is>
      </c>
    </row>
    <row r="20">
      <c r="A20" s="3" t="inlineStr"/>
      <c r="B20" s="4" t="inlineStr"/>
    </row>
    <row r="21">
      <c r="A21" s="5" t="inlineStr">
        <is>
          <t>WHY EDIT YOUR OWN ODDS?</t>
        </is>
      </c>
      <c r="B21" s="4" t="inlineStr"/>
    </row>
    <row r="22">
      <c r="A22" s="3" t="inlineStr"/>
      <c r="B22" s="4" t="inlineStr">
        <is>
          <t>Every other tool de-vigs a sharp book for you and locks the math in an app whose lines go stale. Here the number is yours, so nothing can be out of date — and the math is in front of you.</t>
        </is>
      </c>
    </row>
    <row r="23">
      <c r="A23" s="3" t="inlineStr"/>
      <c r="B23" s="4" t="inlineStr"/>
    </row>
    <row r="24">
      <c r="A24" s="6" t="inlineStr">
        <is>
          <t>THE DEAL</t>
        </is>
      </c>
      <c r="B24" s="4" t="inlineStr">
        <is>
          <t>Personal research. Not financial advice. No bankroll promises. If gambling stops being fun, stop — call 1-800-GAMBLER.</t>
        </is>
      </c>
    </row>
    <row r="25">
      <c r="A25" s="3" t="inlineStr"/>
      <c r="B25" s="4" t="inlineStr">
        <is>
          <t>We publish our losses too — see the Track Record tab. We tell you when to pass. The trigger is always yours.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6" customWidth="1" min="2" max="2"/>
  </cols>
  <sheetData>
    <row r="1">
      <c r="A1" s="1" t="inlineStr">
        <is>
          <t>⚙ Settings</t>
        </is>
      </c>
    </row>
    <row r="2">
      <c r="A2" s="3" t="inlineStr">
        <is>
          <t>Bankroll ($)</t>
        </is>
      </c>
      <c r="B2" s="7" t="n">
        <v>1000</v>
      </c>
    </row>
    <row r="3">
      <c r="A3" s="3" t="inlineStr">
        <is>
          <t>Kelly fraction</t>
        </is>
      </c>
      <c r="B3" s="8" t="n">
        <v>0.25</v>
      </c>
    </row>
    <row r="4">
      <c r="A4" s="3" t="inlineStr">
        <is>
          <t>Min edge to flag (EV)</t>
        </is>
      </c>
      <c r="B4" s="9" t="n">
        <v>0.02</v>
      </c>
    </row>
    <row r="5">
      <c r="A5" s="3" t="inlineStr">
        <is>
          <t>Max stake (% of bankroll)</t>
        </is>
      </c>
      <c r="B5" s="9" t="n">
        <v>0.05</v>
      </c>
    </row>
    <row r="7">
      <c r="A7" s="10" t="inlineStr">
        <is>
          <t>Default ¼-Kelly is deliberate: full Kelly is mathematically optimal but brutal on variance, and edges are always overestimated. Quarter-Kelly keeps ~most of the growth at a fraction of the risk.</t>
        </is>
      </c>
    </row>
    <row r="8"/>
    <row r="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">
    <mergeCell ref="A7:B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⭐ Top Plays — biggest model edges today</t>
        </is>
      </c>
    </row>
    <row r="2">
      <c r="A2" s="2" t="inlineStr">
        <is>
          <t>Ranked at the posted price. Swap in your book's number and watch the edge update. Nothing here is a lock.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2026-06-30</t>
        </is>
      </c>
      <c r="B5" s="12" t="inlineStr">
        <is>
          <t>San Diego Padres @ Chicago Cubs</t>
        </is>
      </c>
      <c r="C5" s="12" t="inlineStr">
        <is>
          <t>00:05</t>
        </is>
      </c>
      <c r="D5" s="12" t="inlineStr">
        <is>
          <t>Total</t>
        </is>
      </c>
      <c r="E5" s="12" t="inlineStr">
        <is>
          <t>Under 11.5</t>
        </is>
      </c>
      <c r="F5" s="13" t="n">
        <v>0.6897774647887324</v>
      </c>
      <c r="G5" s="14" t="n">
        <v>-222</v>
      </c>
      <c r="H5" s="15" t="n">
        <v>-113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69.0% (fair -222).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2026-06-29</t>
        </is>
      </c>
      <c r="B6" s="20" t="inlineStr">
        <is>
          <t>San Diego Padres @ Chicago Cubs</t>
        </is>
      </c>
      <c r="C6" s="20" t="inlineStr">
        <is>
          <t>00:05</t>
        </is>
      </c>
      <c r="D6" s="20" t="inlineStr">
        <is>
          <t>Total</t>
        </is>
      </c>
      <c r="E6" s="20" t="inlineStr">
        <is>
          <t>Under 11.5</t>
        </is>
      </c>
      <c r="F6" s="13" t="n">
        <v>0.6345499999999999</v>
      </c>
      <c r="G6" s="14" t="n">
        <v>-174</v>
      </c>
      <c r="H6" s="15" t="n">
        <v>100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63.5% (fair -174).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2026-06-29</t>
        </is>
      </c>
      <c r="B7" s="12" t="inlineStr">
        <is>
          <t>Miami Marlins @ Colorado Rockies</t>
        </is>
      </c>
      <c r="C7" s="12" t="inlineStr">
        <is>
          <t>00:40</t>
        </is>
      </c>
      <c r="D7" s="12" t="inlineStr">
        <is>
          <t>Total</t>
        </is>
      </c>
      <c r="E7" s="12" t="inlineStr">
        <is>
          <t>Under 12</t>
        </is>
      </c>
      <c r="F7" s="13" t="n">
        <v>0.5832211538461538</v>
      </c>
      <c r="G7" s="14" t="n">
        <v>-140</v>
      </c>
      <c r="H7" s="15" t="n">
        <v>108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58.3% (fair -140).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2026-06-30</t>
        </is>
      </c>
      <c r="B8" s="20" t="inlineStr">
        <is>
          <t>Detroit Tigers @ New York Yankees</t>
        </is>
      </c>
      <c r="C8" s="20" t="inlineStr">
        <is>
          <t>23:05</t>
        </is>
      </c>
      <c r="D8" s="20" t="inlineStr">
        <is>
          <t>Spread</t>
        </is>
      </c>
      <c r="E8" s="20" t="inlineStr">
        <is>
          <t>New York Yankees -1.5</t>
        </is>
      </c>
      <c r="F8" s="13" t="n">
        <v>0.4086785714285715</v>
      </c>
      <c r="G8" s="14" t="n">
        <v>145</v>
      </c>
      <c r="H8" s="15" t="n">
        <v>180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40.9% (fair +145).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2026-06-29</t>
        </is>
      </c>
      <c r="B9" s="12" t="inlineStr">
        <is>
          <t>Pittsburgh Pirates @ Philadelphia Phillies</t>
        </is>
      </c>
      <c r="C9" s="12" t="inlineStr">
        <is>
          <t>22:40</t>
        </is>
      </c>
      <c r="D9" s="12" t="inlineStr">
        <is>
          <t>Moneyline</t>
        </is>
      </c>
      <c r="E9" s="12" t="inlineStr">
        <is>
          <t>Pittsburgh Pirates</t>
        </is>
      </c>
      <c r="F9" s="13" t="n">
        <v>0.5466346153846153</v>
      </c>
      <c r="G9" s="14" t="n">
        <v>-121</v>
      </c>
      <c r="H9" s="15" t="n">
        <v>108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54.7% (fair -121).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2026-06-29</t>
        </is>
      </c>
      <c r="B10" s="20" t="inlineStr">
        <is>
          <t>Cincinnati Reds @ Milwaukee Brewers</t>
        </is>
      </c>
      <c r="C10" s="20" t="inlineStr">
        <is>
          <t>23:40</t>
        </is>
      </c>
      <c r="D10" s="20" t="inlineStr">
        <is>
          <t>Moneyline</t>
        </is>
      </c>
      <c r="E10" s="20" t="inlineStr">
        <is>
          <t>Milwaukee Brewers</t>
        </is>
      </c>
      <c r="F10" s="13" t="n">
        <v>0.6284444444444445</v>
      </c>
      <c r="G10" s="14" t="n">
        <v>-169</v>
      </c>
      <c r="H10" s="15" t="n">
        <v>-125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62.8% (fair -169).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2026-06-30</t>
        </is>
      </c>
      <c r="B11" s="12" t="inlineStr">
        <is>
          <t>Tampa Bay Rays @ Kansas City Royals</t>
        </is>
      </c>
      <c r="C11" s="12" t="inlineStr">
        <is>
          <t>23:40</t>
        </is>
      </c>
      <c r="D11" s="12" t="inlineStr">
        <is>
          <t>Total</t>
        </is>
      </c>
      <c r="E11" s="12" t="inlineStr">
        <is>
          <t>Under 10.5</t>
        </is>
      </c>
      <c r="F11" s="13" t="n">
        <v>0.5718980392156862</v>
      </c>
      <c r="G11" s="14" t="n">
        <v>-134</v>
      </c>
      <c r="H11" s="15" t="n">
        <v>-104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57.2% (fair -134).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2026-06-30</t>
        </is>
      </c>
      <c r="B12" s="20" t="inlineStr">
        <is>
          <t>Cincinnati Reds @ Milwaukee Brewers</t>
        </is>
      </c>
      <c r="C12" s="20" t="inlineStr">
        <is>
          <t>23:40</t>
        </is>
      </c>
      <c r="D12" s="20" t="inlineStr">
        <is>
          <t>Spread</t>
        </is>
      </c>
      <c r="E12" s="20" t="inlineStr">
        <is>
          <t>Milwaukee Brewers -1.5</t>
        </is>
      </c>
      <c r="F12" s="13" t="n">
        <v>0.4702941176470588</v>
      </c>
      <c r="G12" s="14" t="n">
        <v>113</v>
      </c>
      <c r="H12" s="15" t="n">
        <v>138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47.0% (fair +113).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2026-06-30</t>
        </is>
      </c>
      <c r="B13" s="12" t="inlineStr">
        <is>
          <t>Pittsburgh Pirates @ Philadelphia Phillies</t>
        </is>
      </c>
      <c r="C13" s="12" t="inlineStr">
        <is>
          <t>22:40</t>
        </is>
      </c>
      <c r="D13" s="12" t="inlineStr">
        <is>
          <t>Moneyline</t>
        </is>
      </c>
      <c r="E13" s="12" t="inlineStr">
        <is>
          <t>Pittsburgh Pirates</t>
        </is>
      </c>
      <c r="F13" s="13" t="n">
        <v>0.371571906354515</v>
      </c>
      <c r="G13" s="14" t="n">
        <v>169</v>
      </c>
      <c r="H13" s="15" t="n">
        <v>199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37.2% (fair +169).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2026-06-30</t>
        </is>
      </c>
      <c r="B14" s="20" t="inlineStr">
        <is>
          <t>St. Louis Cardinals @ Atlanta Braves</t>
        </is>
      </c>
      <c r="C14" s="20" t="inlineStr">
        <is>
          <t>23:15</t>
        </is>
      </c>
      <c r="D14" s="20" t="inlineStr">
        <is>
          <t>Total</t>
        </is>
      </c>
      <c r="E14" s="20" t="inlineStr">
        <is>
          <t>Under 9.5</t>
        </is>
      </c>
      <c r="F14" s="13" t="n">
        <v>0.5644039215686274</v>
      </c>
      <c r="G14" s="14" t="n">
        <v>-130</v>
      </c>
      <c r="H14" s="15" t="n">
        <v>-104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56.4% (fair -130).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2026-06-29</t>
        </is>
      </c>
      <c r="B15" s="12" t="inlineStr">
        <is>
          <t>Texas Rangers @ Cleveland Guardians</t>
        </is>
      </c>
      <c r="C15" s="12" t="inlineStr">
        <is>
          <t>23:10</t>
        </is>
      </c>
      <c r="D15" s="12" t="inlineStr">
        <is>
          <t>Moneyline</t>
        </is>
      </c>
      <c r="E15" s="12" t="inlineStr">
        <is>
          <t>Texas Rangers</t>
        </is>
      </c>
      <c r="F15" s="13" t="n">
        <v>0.4521311475409836</v>
      </c>
      <c r="G15" s="14" t="n">
        <v>121</v>
      </c>
      <c r="H15" s="15" t="n">
        <v>144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45.2% (fair +121).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2026-06-30</t>
        </is>
      </c>
      <c r="B16" s="20" t="inlineStr">
        <is>
          <t>Washington Nationals @ Boston Red Sox</t>
        </is>
      </c>
      <c r="C16" s="20" t="inlineStr">
        <is>
          <t>23:10</t>
        </is>
      </c>
      <c r="D16" s="20" t="inlineStr">
        <is>
          <t>Total</t>
        </is>
      </c>
      <c r="E16" s="20" t="inlineStr">
        <is>
          <t>Under 10.5</t>
        </is>
      </c>
      <c r="F16" s="13" t="n">
        <v>0.5712057692307693</v>
      </c>
      <c r="G16" s="14" t="n">
        <v>-133</v>
      </c>
      <c r="H16" s="15" t="n">
        <v>-108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57.1% (fair -133).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2026-06-29</t>
        </is>
      </c>
      <c r="B17" s="12" t="inlineStr">
        <is>
          <t>Miami Marlins @ Colorado Rockies</t>
        </is>
      </c>
      <c r="C17" s="12" t="inlineStr">
        <is>
          <t>00:40</t>
        </is>
      </c>
      <c r="D17" s="12" t="inlineStr">
        <is>
          <t>Moneyline</t>
        </is>
      </c>
      <c r="E17" s="12" t="inlineStr">
        <is>
          <t>Colorado Rockies</t>
        </is>
      </c>
      <c r="F17" s="13" t="n">
        <v>0.4599579831932774</v>
      </c>
      <c r="G17" s="14" t="n">
        <v>117</v>
      </c>
      <c r="H17" s="15" t="n">
        <v>138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46.0% (fair +117).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2026-06-30</t>
        </is>
      </c>
      <c r="B18" s="20" t="inlineStr">
        <is>
          <t>Texas Rangers @ Cleveland Guardians</t>
        </is>
      </c>
      <c r="C18" s="20" t="inlineStr">
        <is>
          <t>22:40</t>
        </is>
      </c>
      <c r="D18" s="20" t="inlineStr">
        <is>
          <t>Moneyline</t>
        </is>
      </c>
      <c r="E18" s="20" t="inlineStr">
        <is>
          <t>Texas Rangers</t>
        </is>
      </c>
      <c r="F18" s="13" t="n">
        <v>0.5355392156862745</v>
      </c>
      <c r="G18" s="14" t="n">
        <v>-115</v>
      </c>
      <c r="H18" s="15" t="n">
        <v>104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53.6% (fair -115).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2026-06-29</t>
        </is>
      </c>
      <c r="B19" s="12" t="inlineStr">
        <is>
          <t>Minnesota Twins @ Houston Astros</t>
        </is>
      </c>
      <c r="C19" s="12" t="inlineStr">
        <is>
          <t>00:10</t>
        </is>
      </c>
      <c r="D19" s="12" t="inlineStr">
        <is>
          <t>Moneyline</t>
        </is>
      </c>
      <c r="E19" s="12" t="inlineStr">
        <is>
          <t>Minnesota Twins</t>
        </is>
      </c>
      <c r="F19" s="13" t="n">
        <v>0.4803964757709251</v>
      </c>
      <c r="G19" s="14" t="n">
        <v>108</v>
      </c>
      <c r="H19" s="15" t="n">
        <v>127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48.0% (fair +108).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2026-06-30</t>
        </is>
      </c>
      <c r="B20" s="20" t="inlineStr">
        <is>
          <t>Pittsburgh Pirates @ Philadelphia Phillies</t>
        </is>
      </c>
      <c r="C20" s="20" t="inlineStr">
        <is>
          <t>22:40</t>
        </is>
      </c>
      <c r="D20" s="20" t="inlineStr">
        <is>
          <t>Total</t>
        </is>
      </c>
      <c r="E20" s="20" t="inlineStr">
        <is>
          <t>Over 8.5</t>
        </is>
      </c>
      <c r="F20" s="13" t="n">
        <v>0.5238461538461537</v>
      </c>
      <c r="G20" s="14" t="n">
        <v>-110</v>
      </c>
      <c r="H20" s="15" t="n">
        <v>108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52.4% (fair -110).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2026-06-30</t>
        </is>
      </c>
      <c r="B21" s="12" t="inlineStr">
        <is>
          <t>St. Louis Cardinals @ Atlanta Braves</t>
        </is>
      </c>
      <c r="C21" s="12" t="inlineStr">
        <is>
          <t>23:15</t>
        </is>
      </c>
      <c r="D21" s="12" t="inlineStr">
        <is>
          <t>Moneyline</t>
        </is>
      </c>
      <c r="E21" s="12" t="inlineStr">
        <is>
          <t>St. Louis Cardinals</t>
        </is>
      </c>
      <c r="F21" s="13" t="n">
        <v>0.4395491803278689</v>
      </c>
      <c r="G21" s="14" t="n">
        <v>128</v>
      </c>
      <c r="H21" s="15" t="n">
        <v>144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44.0% (fair +128).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2026-06-29</t>
        </is>
      </c>
      <c r="B22" s="20" t="inlineStr">
        <is>
          <t>New York Mets @ Toronto Blue Jays</t>
        </is>
      </c>
      <c r="C22" s="20" t="inlineStr">
        <is>
          <t>23:07</t>
        </is>
      </c>
      <c r="D22" s="20" t="inlineStr">
        <is>
          <t>Total</t>
        </is>
      </c>
      <c r="E22" s="20" t="inlineStr">
        <is>
          <t>Under 8.5</t>
        </is>
      </c>
      <c r="F22" s="13" t="n">
        <v>0.53515</v>
      </c>
      <c r="G22" s="14" t="n">
        <v>-115</v>
      </c>
      <c r="H22" s="15" t="n">
        <v>100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53.5% (fair -115).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2026-06-30</t>
        </is>
      </c>
      <c r="B23" s="12" t="inlineStr">
        <is>
          <t>Tampa Bay Rays @ Kansas City Royals</t>
        </is>
      </c>
      <c r="C23" s="12" t="inlineStr">
        <is>
          <t>23:40</t>
        </is>
      </c>
      <c r="D23" s="12" t="inlineStr">
        <is>
          <t>Moneyline</t>
        </is>
      </c>
      <c r="E23" s="12" t="inlineStr">
        <is>
          <t>Kansas City Royals</t>
        </is>
      </c>
      <c r="F23" s="13" t="n">
        <v>0.5129326923076922</v>
      </c>
      <c r="G23" s="14" t="n">
        <v>-105</v>
      </c>
      <c r="H23" s="15" t="n">
        <v>108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51.3% (fair -105).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2026-06-30</t>
        </is>
      </c>
      <c r="B24" s="20" t="inlineStr">
        <is>
          <t>Chicago White Sox @ Baltimore Orioles</t>
        </is>
      </c>
      <c r="C24" s="20" t="inlineStr">
        <is>
          <t>22:35</t>
        </is>
      </c>
      <c r="D24" s="20" t="inlineStr">
        <is>
          <t>Total</t>
        </is>
      </c>
      <c r="E24" s="20" t="inlineStr">
        <is>
          <t>Over 10.5</t>
        </is>
      </c>
      <c r="F24" s="13" t="n">
        <v>0.5120673076923077</v>
      </c>
      <c r="G24" s="14" t="n">
        <v>-105</v>
      </c>
      <c r="H24" s="15" t="n">
        <v>108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51.2% (fair -105).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2026-06-30</t>
        </is>
      </c>
      <c r="B25" s="12" t="inlineStr">
        <is>
          <t>Chicago White Sox @ Baltimore Orioles</t>
        </is>
      </c>
      <c r="C25" s="12" t="inlineStr">
        <is>
          <t>22:35</t>
        </is>
      </c>
      <c r="D25" s="12" t="inlineStr">
        <is>
          <t>Moneyline</t>
        </is>
      </c>
      <c r="E25" s="12" t="inlineStr">
        <is>
          <t>Chicago White Sox</t>
        </is>
      </c>
      <c r="F25" s="13" t="n">
        <v>0.4461344537815127</v>
      </c>
      <c r="G25" s="14" t="n">
        <v>124</v>
      </c>
      <c r="H25" s="15" t="n">
        <v>138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44.6% (fair +124).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2026-06-30</t>
        </is>
      </c>
      <c r="B26" s="20" t="inlineStr">
        <is>
          <t>Tampa Bay Rays @ Kansas City Royals</t>
        </is>
      </c>
      <c r="C26" s="20" t="inlineStr">
        <is>
          <t>23:40</t>
        </is>
      </c>
      <c r="D26" s="20" t="inlineStr">
        <is>
          <t>Spread</t>
        </is>
      </c>
      <c r="E26" s="20" t="inlineStr">
        <is>
          <t>Kansas City Royals +1.5</t>
        </is>
      </c>
      <c r="F26" s="13" t="n">
        <v>0.6269326530612244</v>
      </c>
      <c r="G26" s="14" t="n">
        <v>-168</v>
      </c>
      <c r="H26" s="15" t="n">
        <v>-145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62.7% (fair -168).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2026-06-29</t>
        </is>
      </c>
      <c r="B27" s="12" t="inlineStr">
        <is>
          <t>New York Mets @ Toronto Blue Jays</t>
        </is>
      </c>
      <c r="C27" s="12" t="inlineStr">
        <is>
          <t>23:07</t>
        </is>
      </c>
      <c r="D27" s="12" t="inlineStr">
        <is>
          <t>Moneyline</t>
        </is>
      </c>
      <c r="E27" s="12" t="inlineStr">
        <is>
          <t>New York Mets</t>
        </is>
      </c>
      <c r="F27" s="13" t="n">
        <v>0.4864055299539171</v>
      </c>
      <c r="G27" s="14" t="n">
        <v>106</v>
      </c>
      <c r="H27" s="15" t="n">
        <v>117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48.6% (fair +106).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2026-06-30</t>
        </is>
      </c>
      <c r="B28" s="20" t="inlineStr">
        <is>
          <t>Detroit Tigers @ New York Yankees</t>
        </is>
      </c>
      <c r="C28" s="20" t="inlineStr">
        <is>
          <t>23:05</t>
        </is>
      </c>
      <c r="D28" s="20" t="inlineStr">
        <is>
          <t>Moneyline</t>
        </is>
      </c>
      <c r="E28" s="20" t="inlineStr">
        <is>
          <t>New York Yankees</t>
        </is>
      </c>
      <c r="F28" s="13" t="n">
        <v>0.5874449339207048</v>
      </c>
      <c r="G28" s="14" t="n">
        <v>-142</v>
      </c>
      <c r="H28" s="15" t="n">
        <v>-127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58.7% (fair -142).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2026-06-30</t>
        </is>
      </c>
      <c r="B29" s="12" t="inlineStr">
        <is>
          <t>Cincinnati Reds @ Milwaukee Brewers</t>
        </is>
      </c>
      <c r="C29" s="12" t="inlineStr">
        <is>
          <t>23:40</t>
        </is>
      </c>
      <c r="D29" s="12" t="inlineStr">
        <is>
          <t>Total</t>
        </is>
      </c>
      <c r="E29" s="12" t="inlineStr">
        <is>
          <t>Over 8.5</t>
        </is>
      </c>
      <c r="F29" s="13" t="n">
        <v>0.5523206572769952</v>
      </c>
      <c r="G29" s="14" t="n">
        <v>-123</v>
      </c>
      <c r="H29" s="15" t="n">
        <v>-113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55.2% (fair -123). Your call.</t>
        </is>
      </c>
      <c r="O29" s="15" t="n"/>
      <c r="P29" s="16">
        <f>IF(OR($H$29="",$O$29=""),"",(1+IF($H$29&lt;0,-100/$H$29,$H$29/100))/(1+IF($O$29&lt;0,-100/$O$29,$O$29/100))-1)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29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MLB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2026-06-29</t>
        </is>
      </c>
      <c r="B5" s="12" t="inlineStr">
        <is>
          <t>Chicago White Sox @ Baltimore Orioles</t>
        </is>
      </c>
      <c r="C5" s="12" t="inlineStr">
        <is>
          <t>22:35</t>
        </is>
      </c>
      <c r="D5" s="12" t="inlineStr">
        <is>
          <t>Moneyline</t>
        </is>
      </c>
      <c r="E5" s="12" t="inlineStr">
        <is>
          <t>Chicago White Sox</t>
        </is>
      </c>
      <c r="F5" s="13" t="n">
        <v>0.4650900900900901</v>
      </c>
      <c r="G5" s="14" t="n">
        <v>115</v>
      </c>
      <c r="H5" s="15" t="n">
        <v>122</v>
      </c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46.5% (fair +115).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2026-06-29</t>
        </is>
      </c>
      <c r="B6" s="20" t="inlineStr">
        <is>
          <t>Chicago White Sox @ Baltimore Orioles</t>
        </is>
      </c>
      <c r="C6" s="20" t="inlineStr">
        <is>
          <t>22:35</t>
        </is>
      </c>
      <c r="D6" s="20" t="inlineStr">
        <is>
          <t>Moneyline</t>
        </is>
      </c>
      <c r="E6" s="20" t="inlineStr">
        <is>
          <t>Baltimore Orioles</t>
        </is>
      </c>
      <c r="F6" s="13" t="n">
        <v>0.5348727272727273</v>
      </c>
      <c r="G6" s="14" t="n">
        <v>-115</v>
      </c>
      <c r="H6" s="15" t="n">
        <v>-120</v>
      </c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53.5% (fair -115). Your call.</t>
        </is>
      </c>
      <c r="O6" s="15" t="n"/>
      <c r="P6" s="16">
        <f>IF(OR($H$6="",$O$6=""),"",(1+IF($H$6&lt;0,-100/$H$6,$H$6/100))/(1+IF($O$6&lt;0,-100/$O$6,$O$6/100))-1)</f>
        <v/>
      </c>
    </row>
    <row r="7">
      <c r="A7" s="12" t="inlineStr">
        <is>
          <t>2026-06-29</t>
        </is>
      </c>
      <c r="B7" s="12" t="inlineStr">
        <is>
          <t>Chicago White Sox @ Baltimore Orioles</t>
        </is>
      </c>
      <c r="C7" s="12" t="inlineStr">
        <is>
          <t>22:35</t>
        </is>
      </c>
      <c r="D7" s="12" t="inlineStr">
        <is>
          <t>Total</t>
        </is>
      </c>
      <c r="E7" s="12" t="inlineStr">
        <is>
          <t>Over 9.5</t>
        </is>
      </c>
      <c r="F7" s="13" t="n">
        <v>0.4763</v>
      </c>
      <c r="G7" s="14" t="n">
        <v>110</v>
      </c>
      <c r="H7" s="15" t="n">
        <v>113</v>
      </c>
      <c r="I7" s="13">
        <f>IF($H$7="","",IF($H$7&lt;0,-$H$7/(-$H$7+100),100/($H$7+100)))</f>
        <v/>
      </c>
      <c r="J7" s="16">
        <f>IF($H$7="","",$F$7*IF($H$7&lt;0,-100/$H$7,$H$7/100)-(1-$F$7))</f>
        <v/>
      </c>
      <c r="K7" s="17">
        <f>IF($H$7="","",MAX(0,($F$7*IF($H$7&lt;0,-100/$H$7,$H$7/100)-(1-$F$7))/IF($H$7&lt;0,-100/$H$7,$H$7/100))*'Settings'!$B$3)</f>
        <v/>
      </c>
      <c r="L7" s="18">
        <f>IF($H$7="","",ROUND(MIN($K$7,'Settings'!$B$5)*'Settings'!$B$2,2))</f>
        <v/>
      </c>
      <c r="M7" s="12">
        <f>IF($J$7="","",IF($J$7&lt;0,"Pass",IF($J$7&lt;'Settings'!$B$4,"Thin",IF($J$7&lt;0.06,"✅ Sharp band",IF($J$7&lt;0.08,"Strong","⚠ Verify (stale?)")))))</f>
        <v/>
      </c>
      <c r="N7" s="19" t="inlineStr">
        <is>
          <t>Model 47.6% (fair +110). Your call.</t>
        </is>
      </c>
      <c r="O7" s="15" t="n"/>
      <c r="P7" s="16">
        <f>IF(OR($H$7="",$O$7=""),"",(1+IF($H$7&lt;0,-100/$H$7,$H$7/100))/(1+IF($O$7&lt;0,-100/$O$7,$O$7/100))-1)</f>
        <v/>
      </c>
    </row>
    <row r="8">
      <c r="A8" s="20" t="inlineStr">
        <is>
          <t>2026-06-29</t>
        </is>
      </c>
      <c r="B8" s="20" t="inlineStr">
        <is>
          <t>Chicago White Sox @ Baltimore Orioles</t>
        </is>
      </c>
      <c r="C8" s="20" t="inlineStr">
        <is>
          <t>22:35</t>
        </is>
      </c>
      <c r="D8" s="20" t="inlineStr">
        <is>
          <t>Total</t>
        </is>
      </c>
      <c r="E8" s="20" t="inlineStr">
        <is>
          <t>Under 9.5</t>
        </is>
      </c>
      <c r="F8" s="13" t="n">
        <v>0.5237000000000001</v>
      </c>
      <c r="G8" s="14" t="n">
        <v>-110</v>
      </c>
      <c r="H8" s="15" t="n">
        <v>128</v>
      </c>
      <c r="I8" s="13">
        <f>IF($H$8="","",IF($H$8&lt;0,-$H$8/(-$H$8+100),100/($H$8+100)))</f>
        <v/>
      </c>
      <c r="J8" s="16">
        <f>IF($H$8="","",$F$8*IF($H$8&lt;0,-100/$H$8,$H$8/100)-(1-$F$8))</f>
        <v/>
      </c>
      <c r="K8" s="17">
        <f>IF($H$8="","",MAX(0,($F$8*IF($H$8&lt;0,-100/$H$8,$H$8/100)-(1-$F$8))/IF($H$8&lt;0,-100/$H$8,$H$8/100))*'Settings'!$B$3)</f>
        <v/>
      </c>
      <c r="L8" s="18">
        <f>IF($H$8="","",ROUND(MIN($K$8,'Settings'!$B$5)*'Settings'!$B$2,2))</f>
        <v/>
      </c>
      <c r="M8" s="12">
        <f>IF($J$8="","",IF($J$8&lt;0,"Pass",IF($J$8&lt;'Settings'!$B$4,"Thin",IF($J$8&lt;0.06,"✅ Sharp band",IF($J$8&lt;0.08,"Strong","⚠ Verify (stale?)")))))</f>
        <v/>
      </c>
      <c r="N8" s="19" t="inlineStr">
        <is>
          <t>Model 52.4% (fair -110). Your call.</t>
        </is>
      </c>
      <c r="O8" s="15" t="n"/>
      <c r="P8" s="16">
        <f>IF(OR($H$8="",$O$8=""),"",(1+IF($H$8&lt;0,-100/$H$8,$H$8/100))/(1+IF($O$8&lt;0,-100/$O$8,$O$8/100))-1)</f>
        <v/>
      </c>
    </row>
    <row r="9">
      <c r="A9" s="12" t="inlineStr">
        <is>
          <t>2026-06-29</t>
        </is>
      </c>
      <c r="B9" s="12" t="inlineStr">
        <is>
          <t>Chicago White Sox @ Baltimore Orioles</t>
        </is>
      </c>
      <c r="C9" s="12" t="inlineStr">
        <is>
          <t>22:35</t>
        </is>
      </c>
      <c r="D9" s="12" t="inlineStr">
        <is>
          <t>Spread</t>
        </is>
      </c>
      <c r="E9" s="12" t="inlineStr">
        <is>
          <t>Baltimore Orioles -1.5</t>
        </is>
      </c>
      <c r="F9" s="13" t="n">
        <v>0.3914</v>
      </c>
      <c r="G9" s="14" t="n">
        <v>155</v>
      </c>
      <c r="H9" s="15" t="n">
        <v>163</v>
      </c>
      <c r="I9" s="13">
        <f>IF($H$9="","",IF($H$9&lt;0,-$H$9/(-$H$9+100),100/($H$9+100)))</f>
        <v/>
      </c>
      <c r="J9" s="16">
        <f>IF($H$9="","",$F$9*IF($H$9&lt;0,-100/$H$9,$H$9/100)-(1-$F$9))</f>
        <v/>
      </c>
      <c r="K9" s="17">
        <f>IF($H$9="","",MAX(0,($F$9*IF($H$9&lt;0,-100/$H$9,$H$9/100)-(1-$F$9))/IF($H$9&lt;0,-100/$H$9,$H$9/100))*'Settings'!$B$3)</f>
        <v/>
      </c>
      <c r="L9" s="18">
        <f>IF($H$9="","",ROUND(MIN($K$9,'Settings'!$B$5)*'Settings'!$B$2,2))</f>
        <v/>
      </c>
      <c r="M9" s="12">
        <f>IF($J$9="","",IF($J$9&lt;0,"Pass",IF($J$9&lt;'Settings'!$B$4,"Thin",IF($J$9&lt;0.06,"✅ Sharp band",IF($J$9&lt;0.08,"Strong","⚠ Verify (stale?)")))))</f>
        <v/>
      </c>
      <c r="N9" s="19" t="inlineStr">
        <is>
          <t>Model 39.1% (fair +155). Your call.</t>
        </is>
      </c>
      <c r="O9" s="15" t="n"/>
      <c r="P9" s="16">
        <f>IF(OR($H$9="",$O$9=""),"",(1+IF($H$9&lt;0,-100/$H$9,$H$9/100))/(1+IF($O$9&lt;0,-100/$O$9,$O$9/100))-1)</f>
        <v/>
      </c>
    </row>
    <row r="10">
      <c r="A10" s="20" t="inlineStr">
        <is>
          <t>2026-06-29</t>
        </is>
      </c>
      <c r="B10" s="20" t="inlineStr">
        <is>
          <t>Chicago White Sox @ Baltimore Orioles</t>
        </is>
      </c>
      <c r="C10" s="20" t="inlineStr">
        <is>
          <t>22:35</t>
        </is>
      </c>
      <c r="D10" s="20" t="inlineStr">
        <is>
          <t>Spread</t>
        </is>
      </c>
      <c r="E10" s="20" t="inlineStr">
        <is>
          <t>Chicago White Sox +1.5</t>
        </is>
      </c>
      <c r="F10" s="13" t="n">
        <v>0.6086</v>
      </c>
      <c r="G10" s="14" t="n">
        <v>-155</v>
      </c>
      <c r="H10" s="15" t="n">
        <v>163</v>
      </c>
      <c r="I10" s="13">
        <f>IF($H$10="","",IF($H$10&lt;0,-$H$10/(-$H$10+100),100/($H$10+100)))</f>
        <v/>
      </c>
      <c r="J10" s="16">
        <f>IF($H$10="","",$F$10*IF($H$10&lt;0,-100/$H$10,$H$10/100)-(1-$F$10))</f>
        <v/>
      </c>
      <c r="K10" s="17">
        <f>IF($H$10="","",MAX(0,($F$10*IF($H$10&lt;0,-100/$H$10,$H$10/100)-(1-$F$10))/IF($H$10&lt;0,-100/$H$10,$H$10/100))*'Settings'!$B$3)</f>
        <v/>
      </c>
      <c r="L10" s="18">
        <f>IF($H$10="","",ROUND(MIN($K$10,'Settings'!$B$5)*'Settings'!$B$2,2))</f>
        <v/>
      </c>
      <c r="M10" s="12">
        <f>IF($J$10="","",IF($J$10&lt;0,"Pass",IF($J$10&lt;'Settings'!$B$4,"Thin",IF($J$10&lt;0.06,"✅ Sharp band",IF($J$10&lt;0.08,"Strong","⚠ Verify (stale?)")))))</f>
        <v/>
      </c>
      <c r="N10" s="19" t="inlineStr">
        <is>
          <t>Model 60.9% (fair -155). Your call.</t>
        </is>
      </c>
      <c r="O10" s="15" t="n"/>
      <c r="P10" s="16">
        <f>IF(OR($H$10="",$O$10=""),"",(1+IF($H$10&lt;0,-100/$H$10,$H$10/100))/(1+IF($O$10&lt;0,-100/$O$10,$O$10/100))-1)</f>
        <v/>
      </c>
    </row>
    <row r="11">
      <c r="A11" s="12" t="inlineStr">
        <is>
          <t>2026-06-29</t>
        </is>
      </c>
      <c r="B11" s="12" t="inlineStr">
        <is>
          <t>Pittsburgh Pirates @ Philadelphia Phillies</t>
        </is>
      </c>
      <c r="C11" s="12" t="inlineStr">
        <is>
          <t>22:40</t>
        </is>
      </c>
      <c r="D11" s="12" t="inlineStr">
        <is>
          <t>Moneyline</t>
        </is>
      </c>
      <c r="E11" s="12" t="inlineStr">
        <is>
          <t>Pittsburgh Pirates</t>
        </is>
      </c>
      <c r="F11" s="13" t="n">
        <v>0.5466346153846153</v>
      </c>
      <c r="G11" s="14" t="n">
        <v>-121</v>
      </c>
      <c r="H11" s="15" t="n">
        <v>108</v>
      </c>
      <c r="I11" s="13">
        <f>IF($H$11="","",IF($H$11&lt;0,-$H$11/(-$H$11+100),100/($H$11+100)))</f>
        <v/>
      </c>
      <c r="J11" s="16">
        <f>IF($H$11="","",$F$11*IF($H$11&lt;0,-100/$H$11,$H$11/100)-(1-$F$11))</f>
        <v/>
      </c>
      <c r="K11" s="17">
        <f>IF($H$11="","",MAX(0,($F$11*IF($H$11&lt;0,-100/$H$11,$H$11/100)-(1-$F$11))/IF($H$11&lt;0,-100/$H$11,$H$11/100))*'Settings'!$B$3)</f>
        <v/>
      </c>
      <c r="L11" s="18">
        <f>IF($H$11="","",ROUND(MIN($K$11,'Settings'!$B$5)*'Settings'!$B$2,2))</f>
        <v/>
      </c>
      <c r="M11" s="12">
        <f>IF($J$11="","",IF($J$11&lt;0,"Pass",IF($J$11&lt;'Settings'!$B$4,"Thin",IF($J$11&lt;0.06,"✅ Sharp band",IF($J$11&lt;0.08,"Strong","⚠ Verify (stale?)")))))</f>
        <v/>
      </c>
      <c r="N11" s="19" t="inlineStr">
        <is>
          <t>Model 54.7% (fair -121). Your call.</t>
        </is>
      </c>
      <c r="O11" s="15" t="n"/>
      <c r="P11" s="16">
        <f>IF(OR($H$11="",$O$11=""),"",(1+IF($H$11&lt;0,-100/$H$11,$H$11/100))/(1+IF($O$11&lt;0,-100/$O$11,$O$11/100))-1)</f>
        <v/>
      </c>
    </row>
    <row r="12">
      <c r="A12" s="20" t="inlineStr">
        <is>
          <t>2026-06-29</t>
        </is>
      </c>
      <c r="B12" s="20" t="inlineStr">
        <is>
          <t>Pittsburgh Pirates @ Philadelphia Phillies</t>
        </is>
      </c>
      <c r="C12" s="20" t="inlineStr">
        <is>
          <t>22:40</t>
        </is>
      </c>
      <c r="D12" s="20" t="inlineStr">
        <is>
          <t>Moneyline</t>
        </is>
      </c>
      <c r="E12" s="20" t="inlineStr">
        <is>
          <t>Philadelphia Phillies</t>
        </is>
      </c>
      <c r="F12" s="13" t="n">
        <v>0.4533950495049505</v>
      </c>
      <c r="G12" s="14" t="n">
        <v>121</v>
      </c>
      <c r="H12" s="15" t="n">
        <v>-102</v>
      </c>
      <c r="I12" s="13">
        <f>IF($H$12="","",IF($H$12&lt;0,-$H$12/(-$H$12+100),100/($H$12+100)))</f>
        <v/>
      </c>
      <c r="J12" s="16">
        <f>IF($H$12="","",$F$12*IF($H$12&lt;0,-100/$H$12,$H$12/100)-(1-$F$12))</f>
        <v/>
      </c>
      <c r="K12" s="17">
        <f>IF($H$12="","",MAX(0,($F$12*IF($H$12&lt;0,-100/$H$12,$H$12/100)-(1-$F$12))/IF($H$12&lt;0,-100/$H$12,$H$12/100))*'Settings'!$B$3)</f>
        <v/>
      </c>
      <c r="L12" s="18">
        <f>IF($H$12="","",ROUND(MIN($K$12,'Settings'!$B$5)*'Settings'!$B$2,2))</f>
        <v/>
      </c>
      <c r="M12" s="12">
        <f>IF($J$12="","",IF($J$12&lt;0,"Pass",IF($J$12&lt;'Settings'!$B$4,"Thin",IF($J$12&lt;0.06,"✅ Sharp band",IF($J$12&lt;0.08,"Strong","⚠ Verify (stale?)")))))</f>
        <v/>
      </c>
      <c r="N12" s="19" t="inlineStr">
        <is>
          <t>Model 45.3% (fair +121). Your call.</t>
        </is>
      </c>
      <c r="O12" s="15" t="n"/>
      <c r="P12" s="16">
        <f>IF(OR($H$12="",$O$12=""),"",(1+IF($H$12&lt;0,-100/$H$12,$H$12/100))/(1+IF($O$12&lt;0,-100/$O$12,$O$12/100))-1)</f>
        <v/>
      </c>
    </row>
    <row r="13">
      <c r="A13" s="12" t="inlineStr">
        <is>
          <t>2026-06-29</t>
        </is>
      </c>
      <c r="B13" s="12" t="inlineStr">
        <is>
          <t>Pittsburgh Pirates @ Philadelphia Phillies</t>
        </is>
      </c>
      <c r="C13" s="12" t="inlineStr">
        <is>
          <t>22:40</t>
        </is>
      </c>
      <c r="D13" s="12" t="inlineStr">
        <is>
          <t>Total</t>
        </is>
      </c>
      <c r="E13" s="12" t="inlineStr">
        <is>
          <t>Over 9</t>
        </is>
      </c>
      <c r="F13" s="13" t="n">
        <v>0.4931</v>
      </c>
      <c r="G13" s="14" t="n">
        <v>103</v>
      </c>
      <c r="H13" s="15" t="n">
        <v>104</v>
      </c>
      <c r="I13" s="13">
        <f>IF($H$13="","",IF($H$13&lt;0,-$H$13/(-$H$13+100),100/($H$13+100)))</f>
        <v/>
      </c>
      <c r="J13" s="16">
        <f>IF($H$13="","",$F$13*IF($H$13&lt;0,-100/$H$13,$H$13/100)-(1-$F$13))</f>
        <v/>
      </c>
      <c r="K13" s="17">
        <f>IF($H$13="","",MAX(0,($F$13*IF($H$13&lt;0,-100/$H$13,$H$13/100)-(1-$F$13))/IF($H$13&lt;0,-100/$H$13,$H$13/100))*'Settings'!$B$3)</f>
        <v/>
      </c>
      <c r="L13" s="18">
        <f>IF($H$13="","",ROUND(MIN($K$13,'Settings'!$B$5)*'Settings'!$B$2,2))</f>
        <v/>
      </c>
      <c r="M13" s="12">
        <f>IF($J$13="","",IF($J$13&lt;0,"Pass",IF($J$13&lt;'Settings'!$B$4,"Thin",IF($J$13&lt;0.06,"✅ Sharp band",IF($J$13&lt;0.08,"Strong","⚠ Verify (stale?)")))))</f>
        <v/>
      </c>
      <c r="N13" s="19" t="inlineStr">
        <is>
          <t>Model 49.3% (fair +103). Your call.</t>
        </is>
      </c>
      <c r="O13" s="15" t="n"/>
      <c r="P13" s="16">
        <f>IF(OR($H$13="",$O$13=""),"",(1+IF($H$13&lt;0,-100/$H$13,$H$13/100))/(1+IF($O$13&lt;0,-100/$O$13,$O$13/100))-1)</f>
        <v/>
      </c>
    </row>
    <row r="14">
      <c r="A14" s="20" t="inlineStr">
        <is>
          <t>2026-06-29</t>
        </is>
      </c>
      <c r="B14" s="20" t="inlineStr">
        <is>
          <t>Pittsburgh Pirates @ Philadelphia Phillies</t>
        </is>
      </c>
      <c r="C14" s="20" t="inlineStr">
        <is>
          <t>22:40</t>
        </is>
      </c>
      <c r="D14" s="20" t="inlineStr">
        <is>
          <t>Total</t>
        </is>
      </c>
      <c r="E14" s="20" t="inlineStr">
        <is>
          <t>Under 9</t>
        </is>
      </c>
      <c r="F14" s="13" t="n">
        <v>0.5069</v>
      </c>
      <c r="G14" s="14" t="n">
        <v>-103</v>
      </c>
      <c r="H14" s="15" t="n">
        <v>122</v>
      </c>
      <c r="I14" s="13">
        <f>IF($H$14="","",IF($H$14&lt;0,-$H$14/(-$H$14+100),100/($H$14+100)))</f>
        <v/>
      </c>
      <c r="J14" s="16">
        <f>IF($H$14="","",$F$14*IF($H$14&lt;0,-100/$H$14,$H$14/100)-(1-$F$14))</f>
        <v/>
      </c>
      <c r="K14" s="17">
        <f>IF($H$14="","",MAX(0,($F$14*IF($H$14&lt;0,-100/$H$14,$H$14/100)-(1-$F$14))/IF($H$14&lt;0,-100/$H$14,$H$14/100))*'Settings'!$B$3)</f>
        <v/>
      </c>
      <c r="L14" s="18">
        <f>IF($H$14="","",ROUND(MIN($K$14,'Settings'!$B$5)*'Settings'!$B$2,2))</f>
        <v/>
      </c>
      <c r="M14" s="12">
        <f>IF($J$14="","",IF($J$14&lt;0,"Pass",IF($J$14&lt;'Settings'!$B$4,"Thin",IF($J$14&lt;0.06,"✅ Sharp band",IF($J$14&lt;0.08,"Strong","⚠ Verify (stale?)")))))</f>
        <v/>
      </c>
      <c r="N14" s="19" t="inlineStr">
        <is>
          <t>Model 50.7% (fair -103). Your call.</t>
        </is>
      </c>
      <c r="O14" s="15" t="n"/>
      <c r="P14" s="16">
        <f>IF(OR($H$14="",$O$14=""),"",(1+IF($H$14&lt;0,-100/$H$14,$H$14/100))/(1+IF($O$14&lt;0,-100/$O$14,$O$14/100))-1)</f>
        <v/>
      </c>
    </row>
    <row r="15">
      <c r="A15" s="12" t="inlineStr">
        <is>
          <t>2026-06-29</t>
        </is>
      </c>
      <c r="B15" s="12" t="inlineStr">
        <is>
          <t>Pittsburgh Pirates @ Philadelphia Phillies</t>
        </is>
      </c>
      <c r="C15" s="12" t="inlineStr">
        <is>
          <t>22:40</t>
        </is>
      </c>
      <c r="D15" s="12" t="inlineStr">
        <is>
          <t>Spread</t>
        </is>
      </c>
      <c r="E15" s="12" t="inlineStr">
        <is>
          <t>Philadelphia Phillies -1.5</t>
        </is>
      </c>
      <c r="F15" s="13" t="n">
        <v>0.2818</v>
      </c>
      <c r="G15" s="14" t="n">
        <v>255</v>
      </c>
      <c r="H15" s="15" t="n">
        <v>175</v>
      </c>
      <c r="I15" s="13">
        <f>IF($H$15="","",IF($H$15&lt;0,-$H$15/(-$H$15+100),100/($H$15+100)))</f>
        <v/>
      </c>
      <c r="J15" s="16">
        <f>IF($H$15="","",$F$15*IF($H$15&lt;0,-100/$H$15,$H$15/100)-(1-$F$15))</f>
        <v/>
      </c>
      <c r="K15" s="17">
        <f>IF($H$15="","",MAX(0,($F$15*IF($H$15&lt;0,-100/$H$15,$H$15/100)-(1-$F$15))/IF($H$15&lt;0,-100/$H$15,$H$15/100))*'Settings'!$B$3)</f>
        <v/>
      </c>
      <c r="L15" s="18">
        <f>IF($H$15="","",ROUND(MIN($K$15,'Settings'!$B$5)*'Settings'!$B$2,2))</f>
        <v/>
      </c>
      <c r="M15" s="12">
        <f>IF($J$15="","",IF($J$15&lt;0,"Pass",IF($J$15&lt;'Settings'!$B$4,"Thin",IF($J$15&lt;0.06,"✅ Sharp band",IF($J$15&lt;0.08,"Strong","⚠ Verify (stale?)")))))</f>
        <v/>
      </c>
      <c r="N15" s="19" t="inlineStr">
        <is>
          <t>Model 28.2% (fair +255). Your call.</t>
        </is>
      </c>
      <c r="O15" s="15" t="n"/>
      <c r="P15" s="16">
        <f>IF(OR($H$15="",$O$15=""),"",(1+IF($H$15&lt;0,-100/$H$15,$H$15/100))/(1+IF($O$15&lt;0,-100/$O$15,$O$15/100))-1)</f>
        <v/>
      </c>
    </row>
    <row r="16">
      <c r="A16" s="20" t="inlineStr">
        <is>
          <t>2026-06-29</t>
        </is>
      </c>
      <c r="B16" s="20" t="inlineStr">
        <is>
          <t>Pittsburgh Pirates @ Philadelphia Phillies</t>
        </is>
      </c>
      <c r="C16" s="20" t="inlineStr">
        <is>
          <t>22:40</t>
        </is>
      </c>
      <c r="D16" s="20" t="inlineStr">
        <is>
          <t>Spread</t>
        </is>
      </c>
      <c r="E16" s="20" t="inlineStr">
        <is>
          <t>Pittsburgh Pirates +1.5</t>
        </is>
      </c>
      <c r="F16" s="13" t="n">
        <v>0.7181999999999999</v>
      </c>
      <c r="G16" s="14" t="n">
        <v>-255</v>
      </c>
      <c r="H16" s="15" t="n">
        <v>167</v>
      </c>
      <c r="I16" s="13">
        <f>IF($H$16="","",IF($H$16&lt;0,-$H$16/(-$H$16+100),100/($H$16+100)))</f>
        <v/>
      </c>
      <c r="J16" s="16">
        <f>IF($H$16="","",$F$16*IF($H$16&lt;0,-100/$H$16,$H$16/100)-(1-$F$16))</f>
        <v/>
      </c>
      <c r="K16" s="17">
        <f>IF($H$16="","",MAX(0,($F$16*IF($H$16&lt;0,-100/$H$16,$H$16/100)-(1-$F$16))/IF($H$16&lt;0,-100/$H$16,$H$16/100))*'Settings'!$B$3)</f>
        <v/>
      </c>
      <c r="L16" s="18">
        <f>IF($H$16="","",ROUND(MIN($K$16,'Settings'!$B$5)*'Settings'!$B$2,2))</f>
        <v/>
      </c>
      <c r="M16" s="12">
        <f>IF($J$16="","",IF($J$16&lt;0,"Pass",IF($J$16&lt;'Settings'!$B$4,"Thin",IF($J$16&lt;0.06,"✅ Sharp band",IF($J$16&lt;0.08,"Strong","⚠ Verify (stale?)")))))</f>
        <v/>
      </c>
      <c r="N16" s="19" t="inlineStr">
        <is>
          <t>Model 71.8% (fair -255). Your call.</t>
        </is>
      </c>
      <c r="O16" s="15" t="n"/>
      <c r="P16" s="16">
        <f>IF(OR($H$16="",$O$16=""),"",(1+IF($H$16&lt;0,-100/$H$16,$H$16/100))/(1+IF($O$16&lt;0,-100/$O$16,$O$16/100))-1)</f>
        <v/>
      </c>
    </row>
    <row r="17">
      <c r="A17" s="12" t="inlineStr">
        <is>
          <t>2026-06-29</t>
        </is>
      </c>
      <c r="B17" s="12" t="inlineStr">
        <is>
          <t>Detroit Tigers @ New York Yankees</t>
        </is>
      </c>
      <c r="C17" s="12" t="inlineStr">
        <is>
          <t>23:05</t>
        </is>
      </c>
      <c r="D17" s="12" t="inlineStr">
        <is>
          <t>Moneyline</t>
        </is>
      </c>
      <c r="E17" s="12" t="inlineStr">
        <is>
          <t>Detroit Tigers</t>
        </is>
      </c>
      <c r="F17" s="13" t="n">
        <v>0.4591150442477877</v>
      </c>
      <c r="G17" s="14" t="n">
        <v>118</v>
      </c>
      <c r="H17" s="15" t="n">
        <v>126</v>
      </c>
      <c r="I17" s="13">
        <f>IF($H$17="","",IF($H$17&lt;0,-$H$17/(-$H$17+100),100/($H$17+100)))</f>
        <v/>
      </c>
      <c r="J17" s="16">
        <f>IF($H$17="","",$F$17*IF($H$17&lt;0,-100/$H$17,$H$17/100)-(1-$F$17))</f>
        <v/>
      </c>
      <c r="K17" s="17">
        <f>IF($H$17="","",MAX(0,($F$17*IF($H$17&lt;0,-100/$H$17,$H$17/100)-(1-$F$17))/IF($H$17&lt;0,-100/$H$17,$H$17/100))*'Settings'!$B$3)</f>
        <v/>
      </c>
      <c r="L17" s="18">
        <f>IF($H$17="","",ROUND(MIN($K$17,'Settings'!$B$5)*'Settings'!$B$2,2))</f>
        <v/>
      </c>
      <c r="M17" s="12">
        <f>IF($J$17="","",IF($J$17&lt;0,"Pass",IF($J$17&lt;'Settings'!$B$4,"Thin",IF($J$17&lt;0.06,"✅ Sharp band",IF($J$17&lt;0.08,"Strong","⚠ Verify (stale?)")))))</f>
        <v/>
      </c>
      <c r="N17" s="19" t="inlineStr">
        <is>
          <t>Model 45.9% (fair +118). Your call.</t>
        </is>
      </c>
      <c r="O17" s="15" t="n"/>
      <c r="P17" s="16">
        <f>IF(OR($H$17="",$O$17=""),"",(1+IF($H$17&lt;0,-100/$H$17,$H$17/100))/(1+IF($O$17&lt;0,-100/$O$17,$O$17/100))-1)</f>
        <v/>
      </c>
    </row>
    <row r="18">
      <c r="A18" s="20" t="inlineStr">
        <is>
          <t>2026-06-29</t>
        </is>
      </c>
      <c r="B18" s="20" t="inlineStr">
        <is>
          <t>Detroit Tigers @ New York Yankees</t>
        </is>
      </c>
      <c r="C18" s="20" t="inlineStr">
        <is>
          <t>23:05</t>
        </is>
      </c>
      <c r="D18" s="20" t="inlineStr">
        <is>
          <t>Moneyline</t>
        </is>
      </c>
      <c r="E18" s="20" t="inlineStr">
        <is>
          <t>New York Yankees</t>
        </is>
      </c>
      <c r="F18" s="13" t="n">
        <v>0.5408969162995595</v>
      </c>
      <c r="G18" s="14" t="n">
        <v>-118</v>
      </c>
      <c r="H18" s="15" t="n">
        <v>-127</v>
      </c>
      <c r="I18" s="13">
        <f>IF($H$18="","",IF($H$18&lt;0,-$H$18/(-$H$18+100),100/($H$18+100)))</f>
        <v/>
      </c>
      <c r="J18" s="16">
        <f>IF($H$18="","",$F$18*IF($H$18&lt;0,-100/$H$18,$H$18/100)-(1-$F$18))</f>
        <v/>
      </c>
      <c r="K18" s="17">
        <f>IF($H$18="","",MAX(0,($F$18*IF($H$18&lt;0,-100/$H$18,$H$18/100)-(1-$F$18))/IF($H$18&lt;0,-100/$H$18,$H$18/100))*'Settings'!$B$3)</f>
        <v/>
      </c>
      <c r="L18" s="18">
        <f>IF($H$18="","",ROUND(MIN($K$18,'Settings'!$B$5)*'Settings'!$B$2,2))</f>
        <v/>
      </c>
      <c r="M18" s="12">
        <f>IF($J$18="","",IF($J$18&lt;0,"Pass",IF($J$18&lt;'Settings'!$B$4,"Thin",IF($J$18&lt;0.06,"✅ Sharp band",IF($J$18&lt;0.08,"Strong","⚠ Verify (stale?)")))))</f>
        <v/>
      </c>
      <c r="N18" s="19" t="inlineStr">
        <is>
          <t>Model 54.1% (fair -118). Your call.</t>
        </is>
      </c>
      <c r="O18" s="15" t="n"/>
      <c r="P18" s="16">
        <f>IF(OR($H$18="",$O$18=""),"",(1+IF($H$18&lt;0,-100/$H$18,$H$18/100))/(1+IF($O$18&lt;0,-100/$O$18,$O$18/100))-1)</f>
        <v/>
      </c>
    </row>
    <row r="19">
      <c r="A19" s="12" t="inlineStr">
        <is>
          <t>2026-06-29</t>
        </is>
      </c>
      <c r="B19" s="12" t="inlineStr">
        <is>
          <t>Detroit Tigers @ New York Yankees</t>
        </is>
      </c>
      <c r="C19" s="12" t="inlineStr">
        <is>
          <t>23:05</t>
        </is>
      </c>
      <c r="D19" s="12" t="inlineStr">
        <is>
          <t>Total</t>
        </is>
      </c>
      <c r="E19" s="12" t="inlineStr">
        <is>
          <t>Over 8</t>
        </is>
      </c>
      <c r="F19" s="13" t="n">
        <v>0.486</v>
      </c>
      <c r="G19" s="14" t="n">
        <v>106</v>
      </c>
      <c r="H19" s="15" t="n">
        <v>100</v>
      </c>
      <c r="I19" s="13">
        <f>IF($H$19="","",IF($H$19&lt;0,-$H$19/(-$H$19+100),100/($H$19+100)))</f>
        <v/>
      </c>
      <c r="J19" s="16">
        <f>IF($H$19="","",$F$19*IF($H$19&lt;0,-100/$H$19,$H$19/100)-(1-$F$19))</f>
        <v/>
      </c>
      <c r="K19" s="17">
        <f>IF($H$19="","",MAX(0,($F$19*IF($H$19&lt;0,-100/$H$19,$H$19/100)-(1-$F$19))/IF($H$19&lt;0,-100/$H$19,$H$19/100))*'Settings'!$B$3)</f>
        <v/>
      </c>
      <c r="L19" s="18">
        <f>IF($H$19="","",ROUND(MIN($K$19,'Settings'!$B$5)*'Settings'!$B$2,2))</f>
        <v/>
      </c>
      <c r="M19" s="12">
        <f>IF($J$19="","",IF($J$19&lt;0,"Pass",IF($J$19&lt;'Settings'!$B$4,"Thin",IF($J$19&lt;0.06,"✅ Sharp band",IF($J$19&lt;0.08,"Strong","⚠ Verify (stale?)")))))</f>
        <v/>
      </c>
      <c r="N19" s="19" t="inlineStr">
        <is>
          <t>Model 48.6% (fair +106). Your call.</t>
        </is>
      </c>
      <c r="O19" s="15" t="n"/>
      <c r="P19" s="16">
        <f>IF(OR($H$19="",$O$19=""),"",(1+IF($H$19&lt;0,-100/$H$19,$H$19/100))/(1+IF($O$19&lt;0,-100/$O$19,$O$19/100))-1)</f>
        <v/>
      </c>
    </row>
    <row r="20">
      <c r="A20" s="20" t="inlineStr">
        <is>
          <t>2026-06-29</t>
        </is>
      </c>
      <c r="B20" s="20" t="inlineStr">
        <is>
          <t>Detroit Tigers @ New York Yankees</t>
        </is>
      </c>
      <c r="C20" s="20" t="inlineStr">
        <is>
          <t>23:05</t>
        </is>
      </c>
      <c r="D20" s="20" t="inlineStr">
        <is>
          <t>Total</t>
        </is>
      </c>
      <c r="E20" s="20" t="inlineStr">
        <is>
          <t>Under 8</t>
        </is>
      </c>
      <c r="F20" s="13" t="n">
        <v>0.514</v>
      </c>
      <c r="G20" s="14" t="n">
        <v>-106</v>
      </c>
      <c r="H20" s="15" t="n">
        <v>117</v>
      </c>
      <c r="I20" s="13">
        <f>IF($H$20="","",IF($H$20&lt;0,-$H$20/(-$H$20+100),100/($H$20+100)))</f>
        <v/>
      </c>
      <c r="J20" s="16">
        <f>IF($H$20="","",$F$20*IF($H$20&lt;0,-100/$H$20,$H$20/100)-(1-$F$20))</f>
        <v/>
      </c>
      <c r="K20" s="17">
        <f>IF($H$20="","",MAX(0,($F$20*IF($H$20&lt;0,-100/$H$20,$H$20/100)-(1-$F$20))/IF($H$20&lt;0,-100/$H$20,$H$20/100))*'Settings'!$B$3)</f>
        <v/>
      </c>
      <c r="L20" s="18">
        <f>IF($H$20="","",ROUND(MIN($K$20,'Settings'!$B$5)*'Settings'!$B$2,2))</f>
        <v/>
      </c>
      <c r="M20" s="12">
        <f>IF($J$20="","",IF($J$20&lt;0,"Pass",IF($J$20&lt;'Settings'!$B$4,"Thin",IF($J$20&lt;0.06,"✅ Sharp band",IF($J$20&lt;0.08,"Strong","⚠ Verify (stale?)")))))</f>
        <v/>
      </c>
      <c r="N20" s="19" t="inlineStr">
        <is>
          <t>Model 51.4% (fair -106). Your call.</t>
        </is>
      </c>
      <c r="O20" s="15" t="n"/>
      <c r="P20" s="16">
        <f>IF(OR($H$20="",$O$20=""),"",(1+IF($H$20&lt;0,-100/$H$20,$H$20/100))/(1+IF($O$20&lt;0,-100/$O$20,$O$20/100))-1)</f>
        <v/>
      </c>
    </row>
    <row r="21">
      <c r="A21" s="12" t="inlineStr">
        <is>
          <t>2026-06-29</t>
        </is>
      </c>
      <c r="B21" s="12" t="inlineStr">
        <is>
          <t>Detroit Tigers @ New York Yankees</t>
        </is>
      </c>
      <c r="C21" s="12" t="inlineStr">
        <is>
          <t>23:05</t>
        </is>
      </c>
      <c r="D21" s="12" t="inlineStr">
        <is>
          <t>Spread</t>
        </is>
      </c>
      <c r="E21" s="12" t="inlineStr">
        <is>
          <t>New York Yankees -1.5</t>
        </is>
      </c>
      <c r="F21" s="13" t="n">
        <v>0.3815</v>
      </c>
      <c r="G21" s="14" t="n">
        <v>162</v>
      </c>
      <c r="H21" s="15" t="n">
        <v>163</v>
      </c>
      <c r="I21" s="13">
        <f>IF($H$21="","",IF($H$21&lt;0,-$H$21/(-$H$21+100),100/($H$21+100)))</f>
        <v/>
      </c>
      <c r="J21" s="16">
        <f>IF($H$21="","",$F$21*IF($H$21&lt;0,-100/$H$21,$H$21/100)-(1-$F$21))</f>
        <v/>
      </c>
      <c r="K21" s="17">
        <f>IF($H$21="","",MAX(0,($F$21*IF($H$21&lt;0,-100/$H$21,$H$21/100)-(1-$F$21))/IF($H$21&lt;0,-100/$H$21,$H$21/100))*'Settings'!$B$3)</f>
        <v/>
      </c>
      <c r="L21" s="18">
        <f>IF($H$21="","",ROUND(MIN($K$21,'Settings'!$B$5)*'Settings'!$B$2,2))</f>
        <v/>
      </c>
      <c r="M21" s="12">
        <f>IF($J$21="","",IF($J$21&lt;0,"Pass",IF($J$21&lt;'Settings'!$B$4,"Thin",IF($J$21&lt;0.06,"✅ Sharp band",IF($J$21&lt;0.08,"Strong","⚠ Verify (stale?)")))))</f>
        <v/>
      </c>
      <c r="N21" s="19" t="inlineStr">
        <is>
          <t>Model 38.1% (fair +162). Your call.</t>
        </is>
      </c>
      <c r="O21" s="15" t="n"/>
      <c r="P21" s="16">
        <f>IF(OR($H$21="",$O$21=""),"",(1+IF($H$21&lt;0,-100/$H$21,$H$21/100))/(1+IF($O$21&lt;0,-100/$O$21,$O$21/100))-1)</f>
        <v/>
      </c>
    </row>
    <row r="22">
      <c r="A22" s="20" t="inlineStr">
        <is>
          <t>2026-06-29</t>
        </is>
      </c>
      <c r="B22" s="20" t="inlineStr">
        <is>
          <t>Detroit Tigers @ New York Yankees</t>
        </is>
      </c>
      <c r="C22" s="20" t="inlineStr">
        <is>
          <t>23:05</t>
        </is>
      </c>
      <c r="D22" s="20" t="inlineStr">
        <is>
          <t>Spread</t>
        </is>
      </c>
      <c r="E22" s="20" t="inlineStr">
        <is>
          <t>Detroit Tigers +1.5</t>
        </is>
      </c>
      <c r="F22" s="13" t="n">
        <v>0.6185</v>
      </c>
      <c r="G22" s="14" t="n">
        <v>-162</v>
      </c>
      <c r="H22" s="15" t="n">
        <v>-116</v>
      </c>
      <c r="I22" s="13">
        <f>IF($H$22="","",IF($H$22&lt;0,-$H$22/(-$H$22+100),100/($H$22+100)))</f>
        <v/>
      </c>
      <c r="J22" s="16">
        <f>IF($H$22="","",$F$22*IF($H$22&lt;0,-100/$H$22,$H$22/100)-(1-$F$22))</f>
        <v/>
      </c>
      <c r="K22" s="17">
        <f>IF($H$22="","",MAX(0,($F$22*IF($H$22&lt;0,-100/$H$22,$H$22/100)-(1-$F$22))/IF($H$22&lt;0,-100/$H$22,$H$22/100))*'Settings'!$B$3)</f>
        <v/>
      </c>
      <c r="L22" s="18">
        <f>IF($H$22="","",ROUND(MIN($K$22,'Settings'!$B$5)*'Settings'!$B$2,2))</f>
        <v/>
      </c>
      <c r="M22" s="12">
        <f>IF($J$22="","",IF($J$22&lt;0,"Pass",IF($J$22&lt;'Settings'!$B$4,"Thin",IF($J$22&lt;0.06,"✅ Sharp band",IF($J$22&lt;0.08,"Strong","⚠ Verify (stale?)")))))</f>
        <v/>
      </c>
      <c r="N22" s="19" t="inlineStr">
        <is>
          <t>Model 61.9% (fair -162). Your call.</t>
        </is>
      </c>
      <c r="O22" s="15" t="n"/>
      <c r="P22" s="16">
        <f>IF(OR($H$22="",$O$22=""),"",(1+IF($H$22&lt;0,-100/$H$22,$H$22/100))/(1+IF($O$22&lt;0,-100/$O$22,$O$22/100))-1)</f>
        <v/>
      </c>
    </row>
    <row r="23">
      <c r="A23" s="12" t="inlineStr">
        <is>
          <t>2026-06-29</t>
        </is>
      </c>
      <c r="B23" s="12" t="inlineStr">
        <is>
          <t>New York Mets @ Toronto Blue Jays</t>
        </is>
      </c>
      <c r="C23" s="12" t="inlineStr">
        <is>
          <t>23:07</t>
        </is>
      </c>
      <c r="D23" s="12" t="inlineStr">
        <is>
          <t>Moneyline</t>
        </is>
      </c>
      <c r="E23" s="12" t="inlineStr">
        <is>
          <t>New York Mets</t>
        </is>
      </c>
      <c r="F23" s="13" t="n">
        <v>0.4864055299539171</v>
      </c>
      <c r="G23" s="14" t="n">
        <v>106</v>
      </c>
      <c r="H23" s="15" t="n">
        <v>117</v>
      </c>
      <c r="I23" s="13">
        <f>IF($H$23="","",IF($H$23&lt;0,-$H$23/(-$H$23+100),100/($H$23+100)))</f>
        <v/>
      </c>
      <c r="J23" s="16">
        <f>IF($H$23="","",$F$23*IF($H$23&lt;0,-100/$H$23,$H$23/100)-(1-$F$23))</f>
        <v/>
      </c>
      <c r="K23" s="17">
        <f>IF($H$23="","",MAX(0,($F$23*IF($H$23&lt;0,-100/$H$23,$H$23/100)-(1-$F$23))/IF($H$23&lt;0,-100/$H$23,$H$23/100))*'Settings'!$B$3)</f>
        <v/>
      </c>
      <c r="L23" s="18">
        <f>IF($H$23="","",ROUND(MIN($K$23,'Settings'!$B$5)*'Settings'!$B$2,2))</f>
        <v/>
      </c>
      <c r="M23" s="12">
        <f>IF($J$23="","",IF($J$23&lt;0,"Pass",IF($J$23&lt;'Settings'!$B$4,"Thin",IF($J$23&lt;0.06,"✅ Sharp band",IF($J$23&lt;0.08,"Strong","⚠ Verify (stale?)")))))</f>
        <v/>
      </c>
      <c r="N23" s="19" t="inlineStr">
        <is>
          <t>Model 48.6% (fair +106). Your call.</t>
        </is>
      </c>
      <c r="O23" s="15" t="n"/>
      <c r="P23" s="16">
        <f>IF(OR($H$23="",$O$23=""),"",(1+IF($H$23&lt;0,-100/$H$23,$H$23/100))/(1+IF($O$23&lt;0,-100/$O$23,$O$23/100))-1)</f>
        <v/>
      </c>
    </row>
    <row r="24">
      <c r="A24" s="20" t="inlineStr">
        <is>
          <t>2026-06-29</t>
        </is>
      </c>
      <c r="B24" s="20" t="inlineStr">
        <is>
          <t>New York Mets @ Toronto Blue Jays</t>
        </is>
      </c>
      <c r="C24" s="20" t="inlineStr">
        <is>
          <t>23:07</t>
        </is>
      </c>
      <c r="D24" s="20" t="inlineStr">
        <is>
          <t>Moneyline</t>
        </is>
      </c>
      <c r="E24" s="20" t="inlineStr">
        <is>
          <t>Toronto Blue Jays</t>
        </is>
      </c>
      <c r="F24" s="13" t="n">
        <v>0.5135599078341013</v>
      </c>
      <c r="G24" s="14" t="n">
        <v>-106</v>
      </c>
      <c r="H24" s="15" t="n">
        <v>-117</v>
      </c>
      <c r="I24" s="13">
        <f>IF($H$24="","",IF($H$24&lt;0,-$H$24/(-$H$24+100),100/($H$24+100)))</f>
        <v/>
      </c>
      <c r="J24" s="16">
        <f>IF($H$24="","",$F$24*IF($H$24&lt;0,-100/$H$24,$H$24/100)-(1-$F$24))</f>
        <v/>
      </c>
      <c r="K24" s="17">
        <f>IF($H$24="","",MAX(0,($F$24*IF($H$24&lt;0,-100/$H$24,$H$24/100)-(1-$F$24))/IF($H$24&lt;0,-100/$H$24,$H$24/100))*'Settings'!$B$3)</f>
        <v/>
      </c>
      <c r="L24" s="18">
        <f>IF($H$24="","",ROUND(MIN($K$24,'Settings'!$B$5)*'Settings'!$B$2,2))</f>
        <v/>
      </c>
      <c r="M24" s="12">
        <f>IF($J$24="","",IF($J$24&lt;0,"Pass",IF($J$24&lt;'Settings'!$B$4,"Thin",IF($J$24&lt;0.06,"✅ Sharp band",IF($J$24&lt;0.08,"Strong","⚠ Verify (stale?)")))))</f>
        <v/>
      </c>
      <c r="N24" s="19" t="inlineStr">
        <is>
          <t>Model 51.4% (fair -106). Your call.</t>
        </is>
      </c>
      <c r="O24" s="15" t="n"/>
      <c r="P24" s="16">
        <f>IF(OR($H$24="",$O$24=""),"",(1+IF($H$24&lt;0,-100/$H$24,$H$24/100))/(1+IF($O$24&lt;0,-100/$O$24,$O$24/100))-1)</f>
        <v/>
      </c>
    </row>
    <row r="25">
      <c r="A25" s="12" t="inlineStr">
        <is>
          <t>2026-06-29</t>
        </is>
      </c>
      <c r="B25" s="12" t="inlineStr">
        <is>
          <t>New York Mets @ Toronto Blue Jays</t>
        </is>
      </c>
      <c r="C25" s="12" t="inlineStr">
        <is>
          <t>23:07</t>
        </is>
      </c>
      <c r="D25" s="12" t="inlineStr">
        <is>
          <t>Total</t>
        </is>
      </c>
      <c r="E25" s="12" t="inlineStr">
        <is>
          <t>Over 8.5</t>
        </is>
      </c>
      <c r="F25" s="13" t="n">
        <v>0.46485</v>
      </c>
      <c r="G25" s="14" t="n">
        <v>115</v>
      </c>
      <c r="H25" s="15" t="n">
        <v>100</v>
      </c>
      <c r="I25" s="13">
        <f>IF($H$25="","",IF($H$25&lt;0,-$H$25/(-$H$25+100),100/($H$25+100)))</f>
        <v/>
      </c>
      <c r="J25" s="16">
        <f>IF($H$25="","",$F$25*IF($H$25&lt;0,-100/$H$25,$H$25/100)-(1-$F$25))</f>
        <v/>
      </c>
      <c r="K25" s="17">
        <f>IF($H$25="","",MAX(0,($F$25*IF($H$25&lt;0,-100/$H$25,$H$25/100)-(1-$F$25))/IF($H$25&lt;0,-100/$H$25,$H$25/100))*'Settings'!$B$3)</f>
        <v/>
      </c>
      <c r="L25" s="18">
        <f>IF($H$25="","",ROUND(MIN($K$25,'Settings'!$B$5)*'Settings'!$B$2,2))</f>
        <v/>
      </c>
      <c r="M25" s="12">
        <f>IF($J$25="","",IF($J$25&lt;0,"Pass",IF($J$25&lt;'Settings'!$B$4,"Thin",IF($J$25&lt;0.06,"✅ Sharp band",IF($J$25&lt;0.08,"Strong","⚠ Verify (stale?)")))))</f>
        <v/>
      </c>
      <c r="N25" s="19" t="inlineStr">
        <is>
          <t>Model 46.5% (fair +115). Your call.</t>
        </is>
      </c>
      <c r="O25" s="15" t="n"/>
      <c r="P25" s="16">
        <f>IF(OR($H$25="",$O$25=""),"",(1+IF($H$25&lt;0,-100/$H$25,$H$25/100))/(1+IF($O$25&lt;0,-100/$O$25,$O$25/100))-1)</f>
        <v/>
      </c>
    </row>
    <row r="26">
      <c r="A26" s="20" t="inlineStr">
        <is>
          <t>2026-06-29</t>
        </is>
      </c>
      <c r="B26" s="20" t="inlineStr">
        <is>
          <t>New York Mets @ Toronto Blue Jays</t>
        </is>
      </c>
      <c r="C26" s="20" t="inlineStr">
        <is>
          <t>23:07</t>
        </is>
      </c>
      <c r="D26" s="20" t="inlineStr">
        <is>
          <t>Total</t>
        </is>
      </c>
      <c r="E26" s="20" t="inlineStr">
        <is>
          <t>Under 8.5</t>
        </is>
      </c>
      <c r="F26" s="13" t="n">
        <v>0.53515</v>
      </c>
      <c r="G26" s="14" t="n">
        <v>-115</v>
      </c>
      <c r="H26" s="15" t="n">
        <v>100</v>
      </c>
      <c r="I26" s="13">
        <f>IF($H$26="","",IF($H$26&lt;0,-$H$26/(-$H$26+100),100/($H$26+100)))</f>
        <v/>
      </c>
      <c r="J26" s="16">
        <f>IF($H$26="","",$F$26*IF($H$26&lt;0,-100/$H$26,$H$26/100)-(1-$F$26))</f>
        <v/>
      </c>
      <c r="K26" s="17">
        <f>IF($H$26="","",MAX(0,($F$26*IF($H$26&lt;0,-100/$H$26,$H$26/100)-(1-$F$26))/IF($H$26&lt;0,-100/$H$26,$H$26/100))*'Settings'!$B$3)</f>
        <v/>
      </c>
      <c r="L26" s="18">
        <f>IF($H$26="","",ROUND(MIN($K$26,'Settings'!$B$5)*'Settings'!$B$2,2))</f>
        <v/>
      </c>
      <c r="M26" s="12">
        <f>IF($J$26="","",IF($J$26&lt;0,"Pass",IF($J$26&lt;'Settings'!$B$4,"Thin",IF($J$26&lt;0.06,"✅ Sharp band",IF($J$26&lt;0.08,"Strong","⚠ Verify (stale?)")))))</f>
        <v/>
      </c>
      <c r="N26" s="19" t="inlineStr">
        <is>
          <t>Model 53.5% (fair -115). Your call.</t>
        </is>
      </c>
      <c r="O26" s="15" t="n"/>
      <c r="P26" s="16">
        <f>IF(OR($H$26="",$O$26=""),"",(1+IF($H$26&lt;0,-100/$H$26,$H$26/100))/(1+IF($O$26&lt;0,-100/$O$26,$O$26/100))-1)</f>
        <v/>
      </c>
    </row>
    <row r="27">
      <c r="A27" s="12" t="inlineStr">
        <is>
          <t>2026-06-29</t>
        </is>
      </c>
      <c r="B27" s="12" t="inlineStr">
        <is>
          <t>New York Mets @ Toronto Blue Jays</t>
        </is>
      </c>
      <c r="C27" s="12" t="inlineStr">
        <is>
          <t>23:07</t>
        </is>
      </c>
      <c r="D27" s="12" t="inlineStr">
        <is>
          <t>Spread</t>
        </is>
      </c>
      <c r="E27" s="12" t="inlineStr">
        <is>
          <t>Toronto Blue Jays -1.5</t>
        </is>
      </c>
      <c r="F27" s="13" t="n">
        <v>0.3483</v>
      </c>
      <c r="G27" s="14" t="n">
        <v>187</v>
      </c>
      <c r="H27" s="15" t="n">
        <v>174</v>
      </c>
      <c r="I27" s="13">
        <f>IF($H$27="","",IF($H$27&lt;0,-$H$27/(-$H$27+100),100/($H$27+100)))</f>
        <v/>
      </c>
      <c r="J27" s="16">
        <f>IF($H$27="","",$F$27*IF($H$27&lt;0,-100/$H$27,$H$27/100)-(1-$F$27))</f>
        <v/>
      </c>
      <c r="K27" s="17">
        <f>IF($H$27="","",MAX(0,($F$27*IF($H$27&lt;0,-100/$H$27,$H$27/100)-(1-$F$27))/IF($H$27&lt;0,-100/$H$27,$H$27/100))*'Settings'!$B$3)</f>
        <v/>
      </c>
      <c r="L27" s="18">
        <f>IF($H$27="","",ROUND(MIN($K$27,'Settings'!$B$5)*'Settings'!$B$2,2))</f>
        <v/>
      </c>
      <c r="M27" s="12">
        <f>IF($J$27="","",IF($J$27&lt;0,"Pass",IF($J$27&lt;'Settings'!$B$4,"Thin",IF($J$27&lt;0.06,"✅ Sharp band",IF($J$27&lt;0.08,"Strong","⚠ Verify (stale?)")))))</f>
        <v/>
      </c>
      <c r="N27" s="19" t="inlineStr">
        <is>
          <t>Model 34.8% (fair +187). Your call.</t>
        </is>
      </c>
      <c r="O27" s="15" t="n"/>
      <c r="P27" s="16">
        <f>IF(OR($H$27="",$O$27=""),"",(1+IF($H$27&lt;0,-100/$H$27,$H$27/100))/(1+IF($O$27&lt;0,-100/$O$27,$O$27/100))-1)</f>
        <v/>
      </c>
    </row>
    <row r="28">
      <c r="A28" s="20" t="inlineStr">
        <is>
          <t>2026-06-29</t>
        </is>
      </c>
      <c r="B28" s="20" t="inlineStr">
        <is>
          <t>New York Mets @ Toronto Blue Jays</t>
        </is>
      </c>
      <c r="C28" s="20" t="inlineStr">
        <is>
          <t>23:07</t>
        </is>
      </c>
      <c r="D28" s="20" t="inlineStr">
        <is>
          <t>Spread</t>
        </is>
      </c>
      <c r="E28" s="20" t="inlineStr">
        <is>
          <t>New York Mets +1.5</t>
        </is>
      </c>
      <c r="F28" s="13" t="n">
        <v>0.6516999999999999</v>
      </c>
      <c r="G28" s="14" t="n">
        <v>-187</v>
      </c>
      <c r="H28" s="15" t="n">
        <v>178</v>
      </c>
      <c r="I28" s="13">
        <f>IF($H$28="","",IF($H$28&lt;0,-$H$28/(-$H$28+100),100/($H$28+100)))</f>
        <v/>
      </c>
      <c r="J28" s="16">
        <f>IF($H$28="","",$F$28*IF($H$28&lt;0,-100/$H$28,$H$28/100)-(1-$F$28))</f>
        <v/>
      </c>
      <c r="K28" s="17">
        <f>IF($H$28="","",MAX(0,($F$28*IF($H$28&lt;0,-100/$H$28,$H$28/100)-(1-$F$28))/IF($H$28&lt;0,-100/$H$28,$H$28/100))*'Settings'!$B$3)</f>
        <v/>
      </c>
      <c r="L28" s="18">
        <f>IF($H$28="","",ROUND(MIN($K$28,'Settings'!$B$5)*'Settings'!$B$2,2))</f>
        <v/>
      </c>
      <c r="M28" s="12">
        <f>IF($J$28="","",IF($J$28&lt;0,"Pass",IF($J$28&lt;'Settings'!$B$4,"Thin",IF($J$28&lt;0.06,"✅ Sharp band",IF($J$28&lt;0.08,"Strong","⚠ Verify (stale?)")))))</f>
        <v/>
      </c>
      <c r="N28" s="19" t="inlineStr">
        <is>
          <t>Model 65.2% (fair -187). Your call.</t>
        </is>
      </c>
      <c r="O28" s="15" t="n"/>
      <c r="P28" s="16">
        <f>IF(OR($H$28="",$O$28=""),"",(1+IF($H$28&lt;0,-100/$H$28,$H$28/100))/(1+IF($O$28&lt;0,-100/$O$28,$O$28/100))-1)</f>
        <v/>
      </c>
    </row>
    <row r="29">
      <c r="A29" s="12" t="inlineStr">
        <is>
          <t>2026-06-29</t>
        </is>
      </c>
      <c r="B29" s="12" t="inlineStr">
        <is>
          <t>Washington Nationals @ Boston Red Sox</t>
        </is>
      </c>
      <c r="C29" s="12" t="inlineStr">
        <is>
          <t>23:10</t>
        </is>
      </c>
      <c r="D29" s="12" t="inlineStr">
        <is>
          <t>Moneyline</t>
        </is>
      </c>
      <c r="E29" s="12" t="inlineStr">
        <is>
          <t>Washington Nationals</t>
        </is>
      </c>
      <c r="F29" s="13" t="n">
        <v>0.3892</v>
      </c>
      <c r="G29" s="14" t="n">
        <v>157</v>
      </c>
      <c r="H29" s="15" t="n">
        <v>163</v>
      </c>
      <c r="I29" s="13">
        <f>IF($H$29="","",IF($H$29&lt;0,-$H$29/(-$H$29+100),100/($H$29+100)))</f>
        <v/>
      </c>
      <c r="J29" s="16">
        <f>IF($H$29="","",$F$29*IF($H$29&lt;0,-100/$H$29,$H$29/100)-(1-$F$29))</f>
        <v/>
      </c>
      <c r="K29" s="17">
        <f>IF($H$29="","",MAX(0,($F$29*IF($H$29&lt;0,-100/$H$29,$H$29/100)-(1-$F$29))/IF($H$29&lt;0,-100/$H$29,$H$29/100))*'Settings'!$B$3)</f>
        <v/>
      </c>
      <c r="L29" s="18">
        <f>IF($H$29="","",ROUND(MIN($K$29,'Settings'!$B$5)*'Settings'!$B$2,2))</f>
        <v/>
      </c>
      <c r="M29" s="12">
        <f>IF($J$29="","",IF($J$29&lt;0,"Pass",IF($J$29&lt;'Settings'!$B$4,"Thin",IF($J$29&lt;0.06,"✅ Sharp band",IF($J$29&lt;0.08,"Strong","⚠ Verify (stale?)")))))</f>
        <v/>
      </c>
      <c r="N29" s="19" t="inlineStr">
        <is>
          <t>Model 38.9% (fair +157). Your call.</t>
        </is>
      </c>
      <c r="O29" s="15" t="n"/>
      <c r="P29" s="16">
        <f>IF(OR($H$29="",$O$29=""),"",(1+IF($H$29&lt;0,-100/$H$29,$H$29/100))/(1+IF($O$29&lt;0,-100/$O$29,$O$29/100))-1)</f>
        <v/>
      </c>
    </row>
    <row r="30">
      <c r="A30" s="20" t="inlineStr">
        <is>
          <t>2026-06-29</t>
        </is>
      </c>
      <c r="B30" s="20" t="inlineStr">
        <is>
          <t>Washington Nationals @ Boston Red Sox</t>
        </is>
      </c>
      <c r="C30" s="20" t="inlineStr">
        <is>
          <t>23:10</t>
        </is>
      </c>
      <c r="D30" s="20" t="inlineStr">
        <is>
          <t>Moneyline</t>
        </is>
      </c>
      <c r="E30" s="20" t="inlineStr">
        <is>
          <t>Boston Red Sox</t>
        </is>
      </c>
      <c r="F30" s="13" t="n">
        <v>0.6108</v>
      </c>
      <c r="G30" s="14" t="n">
        <v>-157</v>
      </c>
      <c r="H30" s="15" t="n">
        <v>122</v>
      </c>
      <c r="I30" s="13">
        <f>IF($H$30="","",IF($H$30&lt;0,-$H$30/(-$H$30+100),100/($H$30+100)))</f>
        <v/>
      </c>
      <c r="J30" s="16">
        <f>IF($H$30="","",$F$30*IF($H$30&lt;0,-100/$H$30,$H$30/100)-(1-$F$30))</f>
        <v/>
      </c>
      <c r="K30" s="17">
        <f>IF($H$30="","",MAX(0,($F$30*IF($H$30&lt;0,-100/$H$30,$H$30/100)-(1-$F$30))/IF($H$30&lt;0,-100/$H$30,$H$30/100))*'Settings'!$B$3)</f>
        <v/>
      </c>
      <c r="L30" s="18">
        <f>IF($H$30="","",ROUND(MIN($K$30,'Settings'!$B$5)*'Settings'!$B$2,2))</f>
        <v/>
      </c>
      <c r="M30" s="12">
        <f>IF($J$30="","",IF($J$30&lt;0,"Pass",IF($J$30&lt;'Settings'!$B$4,"Thin",IF($J$30&lt;0.06,"✅ Sharp band",IF($J$30&lt;0.08,"Strong","⚠ Verify (stale?)")))))</f>
        <v/>
      </c>
      <c r="N30" s="19" t="inlineStr">
        <is>
          <t>Model 61.1% (fair -157). Your call.</t>
        </is>
      </c>
      <c r="O30" s="15" t="n"/>
      <c r="P30" s="16">
        <f>IF(OR($H$30="",$O$30=""),"",(1+IF($H$30&lt;0,-100/$H$30,$H$30/100))/(1+IF($O$30&lt;0,-100/$O$30,$O$30/100))-1)</f>
        <v/>
      </c>
    </row>
    <row r="31">
      <c r="A31" s="12" t="inlineStr">
        <is>
          <t>2026-06-29</t>
        </is>
      </c>
      <c r="B31" s="12" t="inlineStr">
        <is>
          <t>Washington Nationals @ Boston Red Sox</t>
        </is>
      </c>
      <c r="C31" s="12" t="inlineStr">
        <is>
          <t>23:10</t>
        </is>
      </c>
      <c r="D31" s="12" t="inlineStr">
        <is>
          <t>Total</t>
        </is>
      </c>
      <c r="E31" s="12" t="inlineStr">
        <is>
          <t>Over 9.5</t>
        </is>
      </c>
      <c r="F31" s="13" t="n">
        <v>0.4783</v>
      </c>
      <c r="G31" s="14" t="n">
        <v>109</v>
      </c>
      <c r="H31" s="15" t="n">
        <v>113</v>
      </c>
      <c r="I31" s="13">
        <f>IF($H$31="","",IF($H$31&lt;0,-$H$31/(-$H$31+100),100/($H$31+100)))</f>
        <v/>
      </c>
      <c r="J31" s="16">
        <f>IF($H$31="","",$F$31*IF($H$31&lt;0,-100/$H$31,$H$31/100)-(1-$F$31))</f>
        <v/>
      </c>
      <c r="K31" s="17">
        <f>IF($H$31="","",MAX(0,($F$31*IF($H$31&lt;0,-100/$H$31,$H$31/100)-(1-$F$31))/IF($H$31&lt;0,-100/$H$31,$H$31/100))*'Settings'!$B$3)</f>
        <v/>
      </c>
      <c r="L31" s="18">
        <f>IF($H$31="","",ROUND(MIN($K$31,'Settings'!$B$5)*'Settings'!$B$2,2))</f>
        <v/>
      </c>
      <c r="M31" s="12">
        <f>IF($J$31="","",IF($J$31&lt;0,"Pass",IF($J$31&lt;'Settings'!$B$4,"Thin",IF($J$31&lt;0.06,"✅ Sharp band",IF($J$31&lt;0.08,"Strong","⚠ Verify (stale?)")))))</f>
        <v/>
      </c>
      <c r="N31" s="19" t="inlineStr">
        <is>
          <t>Model 47.8% (fair +109). Your call.</t>
        </is>
      </c>
      <c r="O31" s="15" t="n"/>
      <c r="P31" s="16">
        <f>IF(OR($H$31="",$O$31=""),"",(1+IF($H$31&lt;0,-100/$H$31,$H$31/100))/(1+IF($O$31&lt;0,-100/$O$31,$O$31/100))-1)</f>
        <v/>
      </c>
    </row>
    <row r="32">
      <c r="A32" s="20" t="inlineStr">
        <is>
          <t>2026-06-29</t>
        </is>
      </c>
      <c r="B32" s="20" t="inlineStr">
        <is>
          <t>Washington Nationals @ Boston Red Sox</t>
        </is>
      </c>
      <c r="C32" s="20" t="inlineStr">
        <is>
          <t>23:10</t>
        </is>
      </c>
      <c r="D32" s="20" t="inlineStr">
        <is>
          <t>Total</t>
        </is>
      </c>
      <c r="E32" s="20" t="inlineStr">
        <is>
          <t>Under 9.5</t>
        </is>
      </c>
      <c r="F32" s="13" t="n">
        <v>0.5217000000000001</v>
      </c>
      <c r="G32" s="14" t="n">
        <v>-109</v>
      </c>
      <c r="H32" s="15" t="n">
        <v>128</v>
      </c>
      <c r="I32" s="13">
        <f>IF($H$32="","",IF($H$32&lt;0,-$H$32/(-$H$32+100),100/($H$32+100)))</f>
        <v/>
      </c>
      <c r="J32" s="16">
        <f>IF($H$32="","",$F$32*IF($H$32&lt;0,-100/$H$32,$H$32/100)-(1-$F$32))</f>
        <v/>
      </c>
      <c r="K32" s="17">
        <f>IF($H$32="","",MAX(0,($F$32*IF($H$32&lt;0,-100/$H$32,$H$32/100)-(1-$F$32))/IF($H$32&lt;0,-100/$H$32,$H$32/100))*'Settings'!$B$3)</f>
        <v/>
      </c>
      <c r="L32" s="18">
        <f>IF($H$32="","",ROUND(MIN($K$32,'Settings'!$B$5)*'Settings'!$B$2,2))</f>
        <v/>
      </c>
      <c r="M32" s="12">
        <f>IF($J$32="","",IF($J$32&lt;0,"Pass",IF($J$32&lt;'Settings'!$B$4,"Thin",IF($J$32&lt;0.06,"✅ Sharp band",IF($J$32&lt;0.08,"Strong","⚠ Verify (stale?)")))))</f>
        <v/>
      </c>
      <c r="N32" s="19" t="inlineStr">
        <is>
          <t>Model 52.2% (fair -109). Your call.</t>
        </is>
      </c>
      <c r="O32" s="15" t="n"/>
      <c r="P32" s="16">
        <f>IF(OR($H$32="",$O$32=""),"",(1+IF($H$32&lt;0,-100/$H$32,$H$32/100))/(1+IF($O$32&lt;0,-100/$O$32,$O$32/100))-1)</f>
        <v/>
      </c>
    </row>
    <row r="33">
      <c r="A33" s="12" t="inlineStr">
        <is>
          <t>2026-06-29</t>
        </is>
      </c>
      <c r="B33" s="12" t="inlineStr">
        <is>
          <t>Washington Nationals @ Boston Red Sox</t>
        </is>
      </c>
      <c r="C33" s="12" t="inlineStr">
        <is>
          <t>23:10</t>
        </is>
      </c>
      <c r="D33" s="12" t="inlineStr">
        <is>
          <t>Spread</t>
        </is>
      </c>
      <c r="E33" s="12" t="inlineStr">
        <is>
          <t>Boston Red Sox -1.5</t>
        </is>
      </c>
      <c r="F33" s="13" t="n">
        <v>0.4737</v>
      </c>
      <c r="G33" s="14" t="n">
        <v>111</v>
      </c>
      <c r="H33" s="15" t="n">
        <v>163</v>
      </c>
      <c r="I33" s="13">
        <f>IF($H$33="","",IF($H$33&lt;0,-$H$33/(-$H$33+100),100/($H$33+100)))</f>
        <v/>
      </c>
      <c r="J33" s="16">
        <f>IF($H$33="","",$F$33*IF($H$33&lt;0,-100/$H$33,$H$33/100)-(1-$F$33))</f>
        <v/>
      </c>
      <c r="K33" s="17">
        <f>IF($H$33="","",MAX(0,($F$33*IF($H$33&lt;0,-100/$H$33,$H$33/100)-(1-$F$33))/IF($H$33&lt;0,-100/$H$33,$H$33/100))*'Settings'!$B$3)</f>
        <v/>
      </c>
      <c r="L33" s="18">
        <f>IF($H$33="","",ROUND(MIN($K$33,'Settings'!$B$5)*'Settings'!$B$2,2))</f>
        <v/>
      </c>
      <c r="M33" s="12">
        <f>IF($J$33="","",IF($J$33&lt;0,"Pass",IF($J$33&lt;'Settings'!$B$4,"Thin",IF($J$33&lt;0.06,"✅ Sharp band",IF($J$33&lt;0.08,"Strong","⚠ Verify (stale?)")))))</f>
        <v/>
      </c>
      <c r="N33" s="19" t="inlineStr">
        <is>
          <t>Model 47.4% (fair +111). Your call.</t>
        </is>
      </c>
      <c r="O33" s="15" t="n"/>
      <c r="P33" s="16">
        <f>IF(OR($H$33="",$O$33=""),"",(1+IF($H$33&lt;0,-100/$H$33,$H$33/100))/(1+IF($O$33&lt;0,-100/$O$33,$O$33/100))-1)</f>
        <v/>
      </c>
    </row>
    <row r="34">
      <c r="A34" s="20" t="inlineStr">
        <is>
          <t>2026-06-29</t>
        </is>
      </c>
      <c r="B34" s="20" t="inlineStr">
        <is>
          <t>Washington Nationals @ Boston Red Sox</t>
        </is>
      </c>
      <c r="C34" s="20" t="inlineStr">
        <is>
          <t>23:10</t>
        </is>
      </c>
      <c r="D34" s="20" t="inlineStr">
        <is>
          <t>Spread</t>
        </is>
      </c>
      <c r="E34" s="20" t="inlineStr">
        <is>
          <t>Washington Nationals +1.5</t>
        </is>
      </c>
      <c r="F34" s="13" t="n">
        <v>0.5263</v>
      </c>
      <c r="G34" s="14" t="n">
        <v>-111</v>
      </c>
      <c r="H34" s="15" t="n">
        <v>-130</v>
      </c>
      <c r="I34" s="13">
        <f>IF($H$34="","",IF($H$34&lt;0,-$H$34/(-$H$34+100),100/($H$34+100)))</f>
        <v/>
      </c>
      <c r="J34" s="16">
        <f>IF($H$34="","",$F$34*IF($H$34&lt;0,-100/$H$34,$H$34/100)-(1-$F$34))</f>
        <v/>
      </c>
      <c r="K34" s="17">
        <f>IF($H$34="","",MAX(0,($F$34*IF($H$34&lt;0,-100/$H$34,$H$34/100)-(1-$F$34))/IF($H$34&lt;0,-100/$H$34,$H$34/100))*'Settings'!$B$3)</f>
        <v/>
      </c>
      <c r="L34" s="18">
        <f>IF($H$34="","",ROUND(MIN($K$34,'Settings'!$B$5)*'Settings'!$B$2,2))</f>
        <v/>
      </c>
      <c r="M34" s="12">
        <f>IF($J$34="","",IF($J$34&lt;0,"Pass",IF($J$34&lt;'Settings'!$B$4,"Thin",IF($J$34&lt;0.06,"✅ Sharp band",IF($J$34&lt;0.08,"Strong","⚠ Verify (stale?)")))))</f>
        <v/>
      </c>
      <c r="N34" s="19" t="inlineStr">
        <is>
          <t>Model 52.6% (fair -111). Your call.</t>
        </is>
      </c>
      <c r="O34" s="15" t="n"/>
      <c r="P34" s="16">
        <f>IF(OR($H$34="",$O$34=""),"",(1+IF($H$34&lt;0,-100/$H$34,$H$34/100))/(1+IF($O$34&lt;0,-100/$O$34,$O$34/100))-1)</f>
        <v/>
      </c>
    </row>
    <row r="35">
      <c r="A35" s="12" t="inlineStr">
        <is>
          <t>2026-06-29</t>
        </is>
      </c>
      <c r="B35" s="12" t="inlineStr">
        <is>
          <t>Texas Rangers @ Cleveland Guardians</t>
        </is>
      </c>
      <c r="C35" s="12" t="inlineStr">
        <is>
          <t>23:10</t>
        </is>
      </c>
      <c r="D35" s="12" t="inlineStr">
        <is>
          <t>Moneyline</t>
        </is>
      </c>
      <c r="E35" s="12" t="inlineStr">
        <is>
          <t>Texas Rangers</t>
        </is>
      </c>
      <c r="F35" s="13" t="n">
        <v>0.4521311475409836</v>
      </c>
      <c r="G35" s="14" t="n">
        <v>121</v>
      </c>
      <c r="H35" s="15" t="n">
        <v>144</v>
      </c>
      <c r="I35" s="13">
        <f>IF($H$35="","",IF($H$35&lt;0,-$H$35/(-$H$35+100),100/($H$35+100)))</f>
        <v/>
      </c>
      <c r="J35" s="16">
        <f>IF($H$35="","",$F$35*IF($H$35&lt;0,-100/$H$35,$H$35/100)-(1-$F$35))</f>
        <v/>
      </c>
      <c r="K35" s="17">
        <f>IF($H$35="","",MAX(0,($F$35*IF($H$35&lt;0,-100/$H$35,$H$35/100)-(1-$F$35))/IF($H$35&lt;0,-100/$H$35,$H$35/100))*'Settings'!$B$3)</f>
        <v/>
      </c>
      <c r="L35" s="18">
        <f>IF($H$35="","",ROUND(MIN($K$35,'Settings'!$B$5)*'Settings'!$B$2,2))</f>
        <v/>
      </c>
      <c r="M35" s="12">
        <f>IF($J$35="","",IF($J$35&lt;0,"Pass",IF($J$35&lt;'Settings'!$B$4,"Thin",IF($J$35&lt;0.06,"✅ Sharp band",IF($J$35&lt;0.08,"Strong","⚠ Verify (stale?)")))))</f>
        <v/>
      </c>
      <c r="N35" s="19" t="inlineStr">
        <is>
          <t>Model 45.2% (fair +121). Your call.</t>
        </is>
      </c>
      <c r="O35" s="15" t="n"/>
      <c r="P35" s="16">
        <f>IF(OR($H$35="",$O$35=""),"",(1+IF($H$35&lt;0,-100/$H$35,$H$35/100))/(1+IF($O$35&lt;0,-100/$O$35,$O$35/100))-1)</f>
        <v/>
      </c>
    </row>
    <row r="36">
      <c r="A36" s="20" t="inlineStr">
        <is>
          <t>2026-06-29</t>
        </is>
      </c>
      <c r="B36" s="20" t="inlineStr">
        <is>
          <t>Texas Rangers @ Cleveland Guardians</t>
        </is>
      </c>
      <c r="C36" s="20" t="inlineStr">
        <is>
          <t>23:10</t>
        </is>
      </c>
      <c r="D36" s="20" t="inlineStr">
        <is>
          <t>Moneyline</t>
        </is>
      </c>
      <c r="E36" s="20" t="inlineStr">
        <is>
          <t>Cleveland Guardians</t>
        </is>
      </c>
      <c r="F36" s="13" t="n">
        <v>0.5479081967213115</v>
      </c>
      <c r="G36" s="14" t="n">
        <v>-121</v>
      </c>
      <c r="H36" s="15" t="n">
        <v>-144</v>
      </c>
      <c r="I36" s="13">
        <f>IF($H$36="","",IF($H$36&lt;0,-$H$36/(-$H$36+100),100/($H$36+100)))</f>
        <v/>
      </c>
      <c r="J36" s="16">
        <f>IF($H$36="","",$F$36*IF($H$36&lt;0,-100/$H$36,$H$36/100)-(1-$F$36))</f>
        <v/>
      </c>
      <c r="K36" s="17">
        <f>IF($H$36="","",MAX(0,($F$36*IF($H$36&lt;0,-100/$H$36,$H$36/100)-(1-$F$36))/IF($H$36&lt;0,-100/$H$36,$H$36/100))*'Settings'!$B$3)</f>
        <v/>
      </c>
      <c r="L36" s="18">
        <f>IF($H$36="","",ROUND(MIN($K$36,'Settings'!$B$5)*'Settings'!$B$2,2))</f>
        <v/>
      </c>
      <c r="M36" s="12">
        <f>IF($J$36="","",IF($J$36&lt;0,"Pass",IF($J$36&lt;'Settings'!$B$4,"Thin",IF($J$36&lt;0.06,"✅ Sharp band",IF($J$36&lt;0.08,"Strong","⚠ Verify (stale?)")))))</f>
        <v/>
      </c>
      <c r="N36" s="19" t="inlineStr">
        <is>
          <t>Model 54.8% (fair -121). Your call.</t>
        </is>
      </c>
      <c r="O36" s="15" t="n"/>
      <c r="P36" s="16">
        <f>IF(OR($H$36="",$O$36=""),"",(1+IF($H$36&lt;0,-100/$H$36,$H$36/100))/(1+IF($O$36&lt;0,-100/$O$36,$O$36/100))-1)</f>
        <v/>
      </c>
    </row>
    <row r="37">
      <c r="A37" s="12" t="inlineStr">
        <is>
          <t>2026-06-29</t>
        </is>
      </c>
      <c r="B37" s="12" t="inlineStr">
        <is>
          <t>Texas Rangers @ Cleveland Guardians</t>
        </is>
      </c>
      <c r="C37" s="12" t="inlineStr">
        <is>
          <t>23:10</t>
        </is>
      </c>
      <c r="D37" s="12" t="inlineStr">
        <is>
          <t>Total</t>
        </is>
      </c>
      <c r="E37" s="12" t="inlineStr">
        <is>
          <t>Over 8</t>
        </is>
      </c>
      <c r="F37" s="13" t="n">
        <v>0.3837</v>
      </c>
      <c r="G37" s="14" t="n">
        <v>161</v>
      </c>
      <c r="H37" s="15" t="n">
        <v>112</v>
      </c>
      <c r="I37" s="13">
        <f>IF($H$37="","",IF($H$37&lt;0,-$H$37/(-$H$37+100),100/($H$37+100)))</f>
        <v/>
      </c>
      <c r="J37" s="16">
        <f>IF($H$37="","",$F$37*IF($H$37&lt;0,-100/$H$37,$H$37/100)-(1-$F$37))</f>
        <v/>
      </c>
      <c r="K37" s="17">
        <f>IF($H$37="","",MAX(0,($F$37*IF($H$37&lt;0,-100/$H$37,$H$37/100)-(1-$F$37))/IF($H$37&lt;0,-100/$H$37,$H$37/100))*'Settings'!$B$3)</f>
        <v/>
      </c>
      <c r="L37" s="18">
        <f>IF($H$37="","",ROUND(MIN($K$37,'Settings'!$B$5)*'Settings'!$B$2,2))</f>
        <v/>
      </c>
      <c r="M37" s="12">
        <f>IF($J$37="","",IF($J$37&lt;0,"Pass",IF($J$37&lt;'Settings'!$B$4,"Thin",IF($J$37&lt;0.06,"✅ Sharp band",IF($J$37&lt;0.08,"Strong","⚠ Verify (stale?)")))))</f>
        <v/>
      </c>
      <c r="N37" s="19" t="inlineStr">
        <is>
          <t>Model 38.4% (fair +161). Your call.</t>
        </is>
      </c>
      <c r="O37" s="15" t="n"/>
      <c r="P37" s="16">
        <f>IF(OR($H$37="",$O$37=""),"",(1+IF($H$37&lt;0,-100/$H$37,$H$37/100))/(1+IF($O$37&lt;0,-100/$O$37,$O$37/100))-1)</f>
        <v/>
      </c>
    </row>
    <row r="38">
      <c r="A38" s="20" t="inlineStr">
        <is>
          <t>2026-06-29</t>
        </is>
      </c>
      <c r="B38" s="20" t="inlineStr">
        <is>
          <t>Texas Rangers @ Cleveland Guardians</t>
        </is>
      </c>
      <c r="C38" s="20" t="inlineStr">
        <is>
          <t>23:10</t>
        </is>
      </c>
      <c r="D38" s="20" t="inlineStr">
        <is>
          <t>Total</t>
        </is>
      </c>
      <c r="E38" s="20" t="inlineStr">
        <is>
          <t>Under 8</t>
        </is>
      </c>
      <c r="F38" s="13" t="n">
        <v>0.6163000000000001</v>
      </c>
      <c r="G38" s="14" t="n">
        <v>-161</v>
      </c>
      <c r="H38" s="15" t="n">
        <v>104</v>
      </c>
      <c r="I38" s="13">
        <f>IF($H$38="","",IF($H$38&lt;0,-$H$38/(-$H$38+100),100/($H$38+100)))</f>
        <v/>
      </c>
      <c r="J38" s="16">
        <f>IF($H$38="","",$F$38*IF($H$38&lt;0,-100/$H$38,$H$38/100)-(1-$F$38))</f>
        <v/>
      </c>
      <c r="K38" s="17">
        <f>IF($H$38="","",MAX(0,($F$38*IF($H$38&lt;0,-100/$H$38,$H$38/100)-(1-$F$38))/IF($H$38&lt;0,-100/$H$38,$H$38/100))*'Settings'!$B$3)</f>
        <v/>
      </c>
      <c r="L38" s="18">
        <f>IF($H$38="","",ROUND(MIN($K$38,'Settings'!$B$5)*'Settings'!$B$2,2))</f>
        <v/>
      </c>
      <c r="M38" s="12">
        <f>IF($J$38="","",IF($J$38&lt;0,"Pass",IF($J$38&lt;'Settings'!$B$4,"Thin",IF($J$38&lt;0.06,"✅ Sharp band",IF($J$38&lt;0.08,"Strong","⚠ Verify (stale?)")))))</f>
        <v/>
      </c>
      <c r="N38" s="19" t="inlineStr">
        <is>
          <t>Model 61.6% (fair -161). Your call.</t>
        </is>
      </c>
      <c r="O38" s="15" t="n"/>
      <c r="P38" s="16">
        <f>IF(OR($H$38="",$O$38=""),"",(1+IF($H$38&lt;0,-100/$H$38,$H$38/100))/(1+IF($O$38&lt;0,-100/$O$38,$O$38/100))-1)</f>
        <v/>
      </c>
    </row>
    <row r="39">
      <c r="A39" s="12" t="inlineStr">
        <is>
          <t>2026-06-29</t>
        </is>
      </c>
      <c r="B39" s="12" t="inlineStr">
        <is>
          <t>Texas Rangers @ Cleveland Guardians</t>
        </is>
      </c>
      <c r="C39" s="12" t="inlineStr">
        <is>
          <t>23:10</t>
        </is>
      </c>
      <c r="D39" s="12" t="inlineStr">
        <is>
          <t>Spread</t>
        </is>
      </c>
      <c r="E39" s="12" t="inlineStr">
        <is>
          <t>Cleveland Guardians -1.5</t>
        </is>
      </c>
      <c r="F39" s="13" t="n">
        <v>0.3579</v>
      </c>
      <c r="G39" s="14" t="n">
        <v>179</v>
      </c>
      <c r="H39" s="15" t="n">
        <v>150</v>
      </c>
      <c r="I39" s="13">
        <f>IF($H$39="","",IF($H$39&lt;0,-$H$39/(-$H$39+100),100/($H$39+100)))</f>
        <v/>
      </c>
      <c r="J39" s="16">
        <f>IF($H$39="","",$F$39*IF($H$39&lt;0,-100/$H$39,$H$39/100)-(1-$F$39))</f>
        <v/>
      </c>
      <c r="K39" s="17">
        <f>IF($H$39="","",MAX(0,($F$39*IF($H$39&lt;0,-100/$H$39,$H$39/100)-(1-$F$39))/IF($H$39&lt;0,-100/$H$39,$H$39/100))*'Settings'!$B$3)</f>
        <v/>
      </c>
      <c r="L39" s="18">
        <f>IF($H$39="","",ROUND(MIN($K$39,'Settings'!$B$5)*'Settings'!$B$2,2))</f>
        <v/>
      </c>
      <c r="M39" s="12">
        <f>IF($J$39="","",IF($J$39&lt;0,"Pass",IF($J$39&lt;'Settings'!$B$4,"Thin",IF($J$39&lt;0.06,"✅ Sharp band",IF($J$39&lt;0.08,"Strong","⚠ Verify (stale?)")))))</f>
        <v/>
      </c>
      <c r="N39" s="19" t="inlineStr">
        <is>
          <t>Model 35.8% (fair +179). Your call.</t>
        </is>
      </c>
      <c r="O39" s="15" t="n"/>
      <c r="P39" s="16">
        <f>IF(OR($H$39="",$O$39=""),"",(1+IF($H$39&lt;0,-100/$H$39,$H$39/100))/(1+IF($O$39&lt;0,-100/$O$39,$O$39/100))-1)</f>
        <v/>
      </c>
    </row>
    <row r="40">
      <c r="A40" s="20" t="inlineStr">
        <is>
          <t>2026-06-29</t>
        </is>
      </c>
      <c r="B40" s="20" t="inlineStr">
        <is>
          <t>Texas Rangers @ Cleveland Guardians</t>
        </is>
      </c>
      <c r="C40" s="20" t="inlineStr">
        <is>
          <t>23:10</t>
        </is>
      </c>
      <c r="D40" s="20" t="inlineStr">
        <is>
          <t>Spread</t>
        </is>
      </c>
      <c r="E40" s="20" t="inlineStr">
        <is>
          <t>Texas Rangers +1.5</t>
        </is>
      </c>
      <c r="F40" s="13" t="n">
        <v>0.6421</v>
      </c>
      <c r="G40" s="14" t="n">
        <v>-179</v>
      </c>
      <c r="H40" s="15" t="n">
        <v>150</v>
      </c>
      <c r="I40" s="13">
        <f>IF($H$40="","",IF($H$40&lt;0,-$H$40/(-$H$40+100),100/($H$40+100)))</f>
        <v/>
      </c>
      <c r="J40" s="16">
        <f>IF($H$40="","",$F$40*IF($H$40&lt;0,-100/$H$40,$H$40/100)-(1-$F$40))</f>
        <v/>
      </c>
      <c r="K40" s="17">
        <f>IF($H$40="","",MAX(0,($F$40*IF($H$40&lt;0,-100/$H$40,$H$40/100)-(1-$F$40))/IF($H$40&lt;0,-100/$H$40,$H$40/100))*'Settings'!$B$3)</f>
        <v/>
      </c>
      <c r="L40" s="18">
        <f>IF($H$40="","",ROUND(MIN($K$40,'Settings'!$B$5)*'Settings'!$B$2,2))</f>
        <v/>
      </c>
      <c r="M40" s="12">
        <f>IF($J$40="","",IF($J$40&lt;0,"Pass",IF($J$40&lt;'Settings'!$B$4,"Thin",IF($J$40&lt;0.06,"✅ Sharp band",IF($J$40&lt;0.08,"Strong","⚠ Verify (stale?)")))))</f>
        <v/>
      </c>
      <c r="N40" s="19" t="inlineStr">
        <is>
          <t>Model 64.2% (fair -179). Your call.</t>
        </is>
      </c>
      <c r="O40" s="15" t="n"/>
      <c r="P40" s="16">
        <f>IF(OR($H$40="",$O$40=""),"",(1+IF($H$40&lt;0,-100/$H$40,$H$40/100))/(1+IF($O$40&lt;0,-100/$O$40,$O$40/100))-1)</f>
        <v/>
      </c>
    </row>
    <row r="41">
      <c r="A41" s="12" t="inlineStr">
        <is>
          <t>2026-06-29</t>
        </is>
      </c>
      <c r="B41" s="12" t="inlineStr">
        <is>
          <t>Cincinnati Reds @ Milwaukee Brewers</t>
        </is>
      </c>
      <c r="C41" s="12" t="inlineStr">
        <is>
          <t>23:40</t>
        </is>
      </c>
      <c r="D41" s="12" t="inlineStr">
        <is>
          <t>Moneyline</t>
        </is>
      </c>
      <c r="E41" s="12" t="inlineStr">
        <is>
          <t>Cincinnati Reds</t>
        </is>
      </c>
      <c r="F41" s="13" t="n">
        <v>0.3715765765765766</v>
      </c>
      <c r="G41" s="14" t="n">
        <v>169</v>
      </c>
      <c r="H41" s="15" t="n">
        <v>122</v>
      </c>
      <c r="I41" s="13">
        <f>IF($H$41="","",IF($H$41&lt;0,-$H$41/(-$H$41+100),100/($H$41+100)))</f>
        <v/>
      </c>
      <c r="J41" s="16">
        <f>IF($H$41="","",$F$41*IF($H$41&lt;0,-100/$H$41,$H$41/100)-(1-$F$41))</f>
        <v/>
      </c>
      <c r="K41" s="17">
        <f>IF($H$41="","",MAX(0,($F$41*IF($H$41&lt;0,-100/$H$41,$H$41/100)-(1-$F$41))/IF($H$41&lt;0,-100/$H$41,$H$41/100))*'Settings'!$B$3)</f>
        <v/>
      </c>
      <c r="L41" s="18">
        <f>IF($H$41="","",ROUND(MIN($K$41,'Settings'!$B$5)*'Settings'!$B$2,2))</f>
        <v/>
      </c>
      <c r="M41" s="12">
        <f>IF($J$41="","",IF($J$41&lt;0,"Pass",IF($J$41&lt;'Settings'!$B$4,"Thin",IF($J$41&lt;0.06,"✅ Sharp band",IF($J$41&lt;0.08,"Strong","⚠ Verify (stale?)")))))</f>
        <v/>
      </c>
      <c r="N41" s="19" t="inlineStr">
        <is>
          <t>Model 37.2% (fair +169). Your call.</t>
        </is>
      </c>
      <c r="O41" s="15" t="n"/>
      <c r="P41" s="16">
        <f>IF(OR($H$41="",$O$41=""),"",(1+IF($H$41&lt;0,-100/$H$41,$H$41/100))/(1+IF($O$41&lt;0,-100/$O$41,$O$41/100))-1)</f>
        <v/>
      </c>
    </row>
    <row r="42">
      <c r="A42" s="20" t="inlineStr">
        <is>
          <t>2026-06-29</t>
        </is>
      </c>
      <c r="B42" s="20" t="inlineStr">
        <is>
          <t>Cincinnati Reds @ Milwaukee Brewers</t>
        </is>
      </c>
      <c r="C42" s="20" t="inlineStr">
        <is>
          <t>23:40</t>
        </is>
      </c>
      <c r="D42" s="20" t="inlineStr">
        <is>
          <t>Moneyline</t>
        </is>
      </c>
      <c r="E42" s="20" t="inlineStr">
        <is>
          <t>Milwaukee Brewers</t>
        </is>
      </c>
      <c r="F42" s="13" t="n">
        <v>0.6284444444444445</v>
      </c>
      <c r="G42" s="14" t="n">
        <v>-169</v>
      </c>
      <c r="H42" s="15" t="n">
        <v>-125</v>
      </c>
      <c r="I42" s="13">
        <f>IF($H$42="","",IF($H$42&lt;0,-$H$42/(-$H$42+100),100/($H$42+100)))</f>
        <v/>
      </c>
      <c r="J42" s="16">
        <f>IF($H$42="","",$F$42*IF($H$42&lt;0,-100/$H$42,$H$42/100)-(1-$F$42))</f>
        <v/>
      </c>
      <c r="K42" s="17">
        <f>IF($H$42="","",MAX(0,($F$42*IF($H$42&lt;0,-100/$H$42,$H$42/100)-(1-$F$42))/IF($H$42&lt;0,-100/$H$42,$H$42/100))*'Settings'!$B$3)</f>
        <v/>
      </c>
      <c r="L42" s="18">
        <f>IF($H$42="","",ROUND(MIN($K$42,'Settings'!$B$5)*'Settings'!$B$2,2))</f>
        <v/>
      </c>
      <c r="M42" s="12">
        <f>IF($J$42="","",IF($J$42&lt;0,"Pass",IF($J$42&lt;'Settings'!$B$4,"Thin",IF($J$42&lt;0.06,"✅ Sharp band",IF($J$42&lt;0.08,"Strong","⚠ Verify (stale?)")))))</f>
        <v/>
      </c>
      <c r="N42" s="19" t="inlineStr">
        <is>
          <t>Model 62.8% (fair -169). Your call.</t>
        </is>
      </c>
      <c r="O42" s="15" t="n"/>
      <c r="P42" s="16">
        <f>IF(OR($H$42="",$O$42=""),"",(1+IF($H$42&lt;0,-100/$H$42,$H$42/100))/(1+IF($O$42&lt;0,-100/$O$42,$O$42/100))-1)</f>
        <v/>
      </c>
    </row>
    <row r="43">
      <c r="A43" s="12" t="inlineStr">
        <is>
          <t>2026-06-29</t>
        </is>
      </c>
      <c r="B43" s="12" t="inlineStr">
        <is>
          <t>Cincinnati Reds @ Milwaukee Brewers</t>
        </is>
      </c>
      <c r="C43" s="12" t="inlineStr">
        <is>
          <t>23:40</t>
        </is>
      </c>
      <c r="D43" s="12" t="inlineStr">
        <is>
          <t>Total</t>
        </is>
      </c>
      <c r="E43" s="12" t="inlineStr">
        <is>
          <t>Over 9.5</t>
        </is>
      </c>
      <c r="F43" s="13" t="n">
        <v>0.4733</v>
      </c>
      <c r="G43" s="14" t="n">
        <v>111</v>
      </c>
      <c r="H43" s="15" t="n">
        <v>115</v>
      </c>
      <c r="I43" s="13">
        <f>IF($H$43="","",IF($H$43&lt;0,-$H$43/(-$H$43+100),100/($H$43+100)))</f>
        <v/>
      </c>
      <c r="J43" s="16">
        <f>IF($H$43="","",$F$43*IF($H$43&lt;0,-100/$H$43,$H$43/100)-(1-$F$43))</f>
        <v/>
      </c>
      <c r="K43" s="17">
        <f>IF($H$43="","",MAX(0,($F$43*IF($H$43&lt;0,-100/$H$43,$H$43/100)-(1-$F$43))/IF($H$43&lt;0,-100/$H$43,$H$43/100))*'Settings'!$B$3)</f>
        <v/>
      </c>
      <c r="L43" s="18">
        <f>IF($H$43="","",ROUND(MIN($K$43,'Settings'!$B$5)*'Settings'!$B$2,2))</f>
        <v/>
      </c>
      <c r="M43" s="12">
        <f>IF($J$43="","",IF($J$43&lt;0,"Pass",IF($J$43&lt;'Settings'!$B$4,"Thin",IF($J$43&lt;0.06,"✅ Sharp band",IF($J$43&lt;0.08,"Strong","⚠ Verify (stale?)")))))</f>
        <v/>
      </c>
      <c r="N43" s="19" t="inlineStr">
        <is>
          <t>Model 47.3% (fair +111). Your call.</t>
        </is>
      </c>
      <c r="O43" s="15" t="n"/>
      <c r="P43" s="16">
        <f>IF(OR($H$43="",$O$43=""),"",(1+IF($H$43&lt;0,-100/$H$43,$H$43/100))/(1+IF($O$43&lt;0,-100/$O$43,$O$43/100))-1)</f>
        <v/>
      </c>
    </row>
    <row r="44">
      <c r="A44" s="20" t="inlineStr">
        <is>
          <t>2026-06-29</t>
        </is>
      </c>
      <c r="B44" s="20" t="inlineStr">
        <is>
          <t>Cincinnati Reds @ Milwaukee Brewers</t>
        </is>
      </c>
      <c r="C44" s="20" t="inlineStr">
        <is>
          <t>23:40</t>
        </is>
      </c>
      <c r="D44" s="20" t="inlineStr">
        <is>
          <t>Total</t>
        </is>
      </c>
      <c r="E44" s="20" t="inlineStr">
        <is>
          <t>Under 9.5</t>
        </is>
      </c>
      <c r="F44" s="13" t="n">
        <v>0.5266999999999999</v>
      </c>
      <c r="G44" s="14" t="n">
        <v>-111</v>
      </c>
      <c r="H44" s="15" t="n">
        <v>109</v>
      </c>
      <c r="I44" s="13">
        <f>IF($H$44="","",IF($H$44&lt;0,-$H$44/(-$H$44+100),100/($H$44+100)))</f>
        <v/>
      </c>
      <c r="J44" s="16">
        <f>IF($H$44="","",$F$44*IF($H$44&lt;0,-100/$H$44,$H$44/100)-(1-$F$44))</f>
        <v/>
      </c>
      <c r="K44" s="17">
        <f>IF($H$44="","",MAX(0,($F$44*IF($H$44&lt;0,-100/$H$44,$H$44/100)-(1-$F$44))/IF($H$44&lt;0,-100/$H$44,$H$44/100))*'Settings'!$B$3)</f>
        <v/>
      </c>
      <c r="L44" s="18">
        <f>IF($H$44="","",ROUND(MIN($K$44,'Settings'!$B$5)*'Settings'!$B$2,2))</f>
        <v/>
      </c>
      <c r="M44" s="12">
        <f>IF($J$44="","",IF($J$44&lt;0,"Pass",IF($J$44&lt;'Settings'!$B$4,"Thin",IF($J$44&lt;0.06,"✅ Sharp band",IF($J$44&lt;0.08,"Strong","⚠ Verify (stale?)")))))</f>
        <v/>
      </c>
      <c r="N44" s="19" t="inlineStr">
        <is>
          <t>Model 52.7% (fair -111). Your call.</t>
        </is>
      </c>
      <c r="O44" s="15" t="n"/>
      <c r="P44" s="16">
        <f>IF(OR($H$44="",$O$44=""),"",(1+IF($H$44&lt;0,-100/$H$44,$H$44/100))/(1+IF($O$44&lt;0,-100/$O$44,$O$44/100))-1)</f>
        <v/>
      </c>
    </row>
    <row r="45">
      <c r="A45" s="12" t="inlineStr">
        <is>
          <t>2026-06-29</t>
        </is>
      </c>
      <c r="B45" s="12" t="inlineStr">
        <is>
          <t>Cincinnati Reds @ Milwaukee Brewers</t>
        </is>
      </c>
      <c r="C45" s="12" t="inlineStr">
        <is>
          <t>23:40</t>
        </is>
      </c>
      <c r="D45" s="12" t="inlineStr">
        <is>
          <t>Spread</t>
        </is>
      </c>
      <c r="E45" s="12" t="inlineStr">
        <is>
          <t>Milwaukee Brewers -1.5</t>
        </is>
      </c>
      <c r="F45" s="13" t="n">
        <v>0.5699</v>
      </c>
      <c r="G45" s="14" t="n">
        <v>-133</v>
      </c>
      <c r="H45" s="15" t="n">
        <v>163</v>
      </c>
      <c r="I45" s="13">
        <f>IF($H$45="","",IF($H$45&lt;0,-$H$45/(-$H$45+100),100/($H$45+100)))</f>
        <v/>
      </c>
      <c r="J45" s="16">
        <f>IF($H$45="","",$F$45*IF($H$45&lt;0,-100/$H$45,$H$45/100)-(1-$F$45))</f>
        <v/>
      </c>
      <c r="K45" s="17">
        <f>IF($H$45="","",MAX(0,($F$45*IF($H$45&lt;0,-100/$H$45,$H$45/100)-(1-$F$45))/IF($H$45&lt;0,-100/$H$45,$H$45/100))*'Settings'!$B$3)</f>
        <v/>
      </c>
      <c r="L45" s="18">
        <f>IF($H$45="","",ROUND(MIN($K$45,'Settings'!$B$5)*'Settings'!$B$2,2))</f>
        <v/>
      </c>
      <c r="M45" s="12">
        <f>IF($J$45="","",IF($J$45&lt;0,"Pass",IF($J$45&lt;'Settings'!$B$4,"Thin",IF($J$45&lt;0.06,"✅ Sharp band",IF($J$45&lt;0.08,"Strong","⚠ Verify (stale?)")))))</f>
        <v/>
      </c>
      <c r="N45" s="19" t="inlineStr">
        <is>
          <t>Model 57.0% (fair -133). Your call.</t>
        </is>
      </c>
      <c r="O45" s="15" t="n"/>
      <c r="P45" s="16">
        <f>IF(OR($H$45="",$O$45=""),"",(1+IF($H$45&lt;0,-100/$H$45,$H$45/100))/(1+IF($O$45&lt;0,-100/$O$45,$O$45/100))-1)</f>
        <v/>
      </c>
    </row>
    <row r="46">
      <c r="A46" s="20" t="inlineStr">
        <is>
          <t>2026-06-29</t>
        </is>
      </c>
      <c r="B46" s="20" t="inlineStr">
        <is>
          <t>Cincinnati Reds @ Milwaukee Brewers</t>
        </is>
      </c>
      <c r="C46" s="20" t="inlineStr">
        <is>
          <t>23:40</t>
        </is>
      </c>
      <c r="D46" s="20" t="inlineStr">
        <is>
          <t>Spread</t>
        </is>
      </c>
      <c r="E46" s="20" t="inlineStr">
        <is>
          <t>Cincinnati Reds +1.5</t>
        </is>
      </c>
      <c r="F46" s="13" t="n">
        <v>0.4301</v>
      </c>
      <c r="G46" s="14" t="n">
        <v>133</v>
      </c>
      <c r="H46" s="15" t="n">
        <v>-119</v>
      </c>
      <c r="I46" s="13">
        <f>IF($H$46="","",IF($H$46&lt;0,-$H$46/(-$H$46+100),100/($H$46+100)))</f>
        <v/>
      </c>
      <c r="J46" s="16">
        <f>IF($H$46="","",$F$46*IF($H$46&lt;0,-100/$H$46,$H$46/100)-(1-$F$46))</f>
        <v/>
      </c>
      <c r="K46" s="17">
        <f>IF($H$46="","",MAX(0,($F$46*IF($H$46&lt;0,-100/$H$46,$H$46/100)-(1-$F$46))/IF($H$46&lt;0,-100/$H$46,$H$46/100))*'Settings'!$B$3)</f>
        <v/>
      </c>
      <c r="L46" s="18">
        <f>IF($H$46="","",ROUND(MIN($K$46,'Settings'!$B$5)*'Settings'!$B$2,2))</f>
        <v/>
      </c>
      <c r="M46" s="12">
        <f>IF($J$46="","",IF($J$46&lt;0,"Pass",IF($J$46&lt;'Settings'!$B$4,"Thin",IF($J$46&lt;0.06,"✅ Sharp band",IF($J$46&lt;0.08,"Strong","⚠ Verify (stale?)")))))</f>
        <v/>
      </c>
      <c r="N46" s="19" t="inlineStr">
        <is>
          <t>Model 43.0% (fair +133). Your call.</t>
        </is>
      </c>
      <c r="O46" s="15" t="n"/>
      <c r="P46" s="16">
        <f>IF(OR($H$46="",$O$46=""),"",(1+IF($H$46&lt;0,-100/$H$46,$H$46/100))/(1+IF($O$46&lt;0,-100/$O$46,$O$46/100))-1)</f>
        <v/>
      </c>
    </row>
    <row r="47">
      <c r="A47" s="12" t="inlineStr">
        <is>
          <t>2026-06-29</t>
        </is>
      </c>
      <c r="B47" s="12" t="inlineStr">
        <is>
          <t>San Diego Padres @ Chicago Cubs</t>
        </is>
      </c>
      <c r="C47" s="12" t="inlineStr">
        <is>
          <t>00:05</t>
        </is>
      </c>
      <c r="D47" s="12" t="inlineStr">
        <is>
          <t>Moneyline</t>
        </is>
      </c>
      <c r="E47" s="12" t="inlineStr">
        <is>
          <t>San Diego Padres</t>
        </is>
      </c>
      <c r="F47" s="13" t="n">
        <v>0.4015384615384616</v>
      </c>
      <c r="G47" s="14" t="n">
        <v>149</v>
      </c>
      <c r="H47" s="15" t="n">
        <v>147</v>
      </c>
      <c r="I47" s="13">
        <f>IF($H$47="","",IF($H$47&lt;0,-$H$47/(-$H$47+100),100/($H$47+100)))</f>
        <v/>
      </c>
      <c r="J47" s="16">
        <f>IF($H$47="","",$F$47*IF($H$47&lt;0,-100/$H$47,$H$47/100)-(1-$F$47))</f>
        <v/>
      </c>
      <c r="K47" s="17">
        <f>IF($H$47="","",MAX(0,($F$47*IF($H$47&lt;0,-100/$H$47,$H$47/100)-(1-$F$47))/IF($H$47&lt;0,-100/$H$47,$H$47/100))*'Settings'!$B$3)</f>
        <v/>
      </c>
      <c r="L47" s="18">
        <f>IF($H$47="","",ROUND(MIN($K$47,'Settings'!$B$5)*'Settings'!$B$2,2))</f>
        <v/>
      </c>
      <c r="M47" s="12">
        <f>IF($J$47="","",IF($J$47&lt;0,"Pass",IF($J$47&lt;'Settings'!$B$4,"Thin",IF($J$47&lt;0.06,"✅ Sharp band",IF($J$47&lt;0.08,"Strong","⚠ Verify (stale?)")))))</f>
        <v/>
      </c>
      <c r="N47" s="19" t="inlineStr">
        <is>
          <t>Model 40.2% (fair +149). Your call.</t>
        </is>
      </c>
      <c r="O47" s="15" t="n"/>
      <c r="P47" s="16">
        <f>IF(OR($H$47="",$O$47=""),"",(1+IF($H$47&lt;0,-100/$H$47,$H$47/100))/(1+IF($O$47&lt;0,-100/$O$47,$O$47/100))-1)</f>
        <v/>
      </c>
    </row>
    <row r="48">
      <c r="A48" s="20" t="inlineStr">
        <is>
          <t>2026-06-29</t>
        </is>
      </c>
      <c r="B48" s="20" t="inlineStr">
        <is>
          <t>San Diego Padres @ Chicago Cubs</t>
        </is>
      </c>
      <c r="C48" s="20" t="inlineStr">
        <is>
          <t>00:05</t>
        </is>
      </c>
      <c r="D48" s="20" t="inlineStr">
        <is>
          <t>Moneyline</t>
        </is>
      </c>
      <c r="E48" s="20" t="inlineStr">
        <is>
          <t>Chicago Cubs</t>
        </is>
      </c>
      <c r="F48" s="13" t="n">
        <v>0.5984852459016393</v>
      </c>
      <c r="G48" s="14" t="n">
        <v>-149</v>
      </c>
      <c r="H48" s="15" t="n">
        <v>-144</v>
      </c>
      <c r="I48" s="13">
        <f>IF($H$48="","",IF($H$48&lt;0,-$H$48/(-$H$48+100),100/($H$48+100)))</f>
        <v/>
      </c>
      <c r="J48" s="16">
        <f>IF($H$48="","",$F$48*IF($H$48&lt;0,-100/$H$48,$H$48/100)-(1-$F$48))</f>
        <v/>
      </c>
      <c r="K48" s="17">
        <f>IF($H$48="","",MAX(0,($F$48*IF($H$48&lt;0,-100/$H$48,$H$48/100)-(1-$F$48))/IF($H$48&lt;0,-100/$H$48,$H$48/100))*'Settings'!$B$3)</f>
        <v/>
      </c>
      <c r="L48" s="18">
        <f>IF($H$48="","",ROUND(MIN($K$48,'Settings'!$B$5)*'Settings'!$B$2,2))</f>
        <v/>
      </c>
      <c r="M48" s="12">
        <f>IF($J$48="","",IF($J$48&lt;0,"Pass",IF($J$48&lt;'Settings'!$B$4,"Thin",IF($J$48&lt;0.06,"✅ Sharp band",IF($J$48&lt;0.08,"Strong","⚠ Verify (stale?)")))))</f>
        <v/>
      </c>
      <c r="N48" s="19" t="inlineStr">
        <is>
          <t>Model 59.8% (fair -149). Your call.</t>
        </is>
      </c>
      <c r="O48" s="15" t="n"/>
      <c r="P48" s="16">
        <f>IF(OR($H$48="",$O$48=""),"",(1+IF($H$48&lt;0,-100/$H$48,$H$48/100))/(1+IF($O$48&lt;0,-100/$O$48,$O$48/100))-1)</f>
        <v/>
      </c>
    </row>
    <row r="49">
      <c r="A49" s="12" t="inlineStr">
        <is>
          <t>2026-06-29</t>
        </is>
      </c>
      <c r="B49" s="12" t="inlineStr">
        <is>
          <t>San Diego Padres @ Chicago Cubs</t>
        </is>
      </c>
      <c r="C49" s="12" t="inlineStr">
        <is>
          <t>00:05</t>
        </is>
      </c>
      <c r="D49" s="12" t="inlineStr">
        <is>
          <t>Total</t>
        </is>
      </c>
      <c r="E49" s="12" t="inlineStr">
        <is>
          <t>Over 11.5</t>
        </is>
      </c>
      <c r="F49" s="13" t="n">
        <v>0.3654326923076923</v>
      </c>
      <c r="G49" s="14" t="n">
        <v>174</v>
      </c>
      <c r="H49" s="15" t="n">
        <v>108</v>
      </c>
      <c r="I49" s="13">
        <f>IF($H$49="","",IF($H$49&lt;0,-$H$49/(-$H$49+100),100/($H$49+100)))</f>
        <v/>
      </c>
      <c r="J49" s="16">
        <f>IF($H$49="","",$F$49*IF($H$49&lt;0,-100/$H$49,$H$49/100)-(1-$F$49))</f>
        <v/>
      </c>
      <c r="K49" s="17">
        <f>IF($H$49="","",MAX(0,($F$49*IF($H$49&lt;0,-100/$H$49,$H$49/100)-(1-$F$49))/IF($H$49&lt;0,-100/$H$49,$H$49/100))*'Settings'!$B$3)</f>
        <v/>
      </c>
      <c r="L49" s="18">
        <f>IF($H$49="","",ROUND(MIN($K$49,'Settings'!$B$5)*'Settings'!$B$2,2))</f>
        <v/>
      </c>
      <c r="M49" s="12">
        <f>IF($J$49="","",IF($J$49&lt;0,"Pass",IF($J$49&lt;'Settings'!$B$4,"Thin",IF($J$49&lt;0.06,"✅ Sharp band",IF($J$49&lt;0.08,"Strong","⚠ Verify (stale?)")))))</f>
        <v/>
      </c>
      <c r="N49" s="19" t="inlineStr">
        <is>
          <t>Model 36.5% (fair +174). Your call.</t>
        </is>
      </c>
      <c r="O49" s="15" t="n"/>
      <c r="P49" s="16">
        <f>IF(OR($H$49="",$O$49=""),"",(1+IF($H$49&lt;0,-100/$H$49,$H$49/100))/(1+IF($O$49&lt;0,-100/$O$49,$O$49/100))-1)</f>
        <v/>
      </c>
    </row>
    <row r="50">
      <c r="A50" s="20" t="inlineStr">
        <is>
          <t>2026-06-29</t>
        </is>
      </c>
      <c r="B50" s="20" t="inlineStr">
        <is>
          <t>San Diego Padres @ Chicago Cubs</t>
        </is>
      </c>
      <c r="C50" s="20" t="inlineStr">
        <is>
          <t>00:05</t>
        </is>
      </c>
      <c r="D50" s="20" t="inlineStr">
        <is>
          <t>Total</t>
        </is>
      </c>
      <c r="E50" s="20" t="inlineStr">
        <is>
          <t>Under 11.5</t>
        </is>
      </c>
      <c r="F50" s="13" t="n">
        <v>0.6345499999999999</v>
      </c>
      <c r="G50" s="14" t="n">
        <v>-174</v>
      </c>
      <c r="H50" s="15" t="n">
        <v>100</v>
      </c>
      <c r="I50" s="13">
        <f>IF($H$50="","",IF($H$50&lt;0,-$H$50/(-$H$50+100),100/($H$50+100)))</f>
        <v/>
      </c>
      <c r="J50" s="16">
        <f>IF($H$50="","",$F$50*IF($H$50&lt;0,-100/$H$50,$H$50/100)-(1-$F$50))</f>
        <v/>
      </c>
      <c r="K50" s="17">
        <f>IF($H$50="","",MAX(0,($F$50*IF($H$50&lt;0,-100/$H$50,$H$50/100)-(1-$F$50))/IF($H$50&lt;0,-100/$H$50,$H$50/100))*'Settings'!$B$3)</f>
        <v/>
      </c>
      <c r="L50" s="18">
        <f>IF($H$50="","",ROUND(MIN($K$50,'Settings'!$B$5)*'Settings'!$B$2,2))</f>
        <v/>
      </c>
      <c r="M50" s="12">
        <f>IF($J$50="","",IF($J$50&lt;0,"Pass",IF($J$50&lt;'Settings'!$B$4,"Thin",IF($J$50&lt;0.06,"✅ Sharp band",IF($J$50&lt;0.08,"Strong","⚠ Verify (stale?)")))))</f>
        <v/>
      </c>
      <c r="N50" s="19" t="inlineStr">
        <is>
          <t>Model 63.5% (fair -174). Your call.</t>
        </is>
      </c>
      <c r="O50" s="15" t="n"/>
      <c r="P50" s="16">
        <f>IF(OR($H$50="",$O$50=""),"",(1+IF($H$50&lt;0,-100/$H$50,$H$50/100))/(1+IF($O$50&lt;0,-100/$O$50,$O$50/100))-1)</f>
        <v/>
      </c>
    </row>
    <row r="51">
      <c r="A51" s="12" t="inlineStr">
        <is>
          <t>2026-06-29</t>
        </is>
      </c>
      <c r="B51" s="12" t="inlineStr">
        <is>
          <t>San Diego Padres @ Chicago Cubs</t>
        </is>
      </c>
      <c r="C51" s="12" t="inlineStr">
        <is>
          <t>00:05</t>
        </is>
      </c>
      <c r="D51" s="12" t="inlineStr">
        <is>
          <t>Spread</t>
        </is>
      </c>
      <c r="E51" s="12" t="inlineStr">
        <is>
          <t>Chicago Cubs -1.5</t>
        </is>
      </c>
      <c r="F51" s="13" t="n">
        <v>0.4533039647577092</v>
      </c>
      <c r="G51" s="14" t="n">
        <v>121</v>
      </c>
      <c r="H51" s="15" t="n">
        <v>127</v>
      </c>
      <c r="I51" s="13">
        <f>IF($H$51="","",IF($H$51&lt;0,-$H$51/(-$H$51+100),100/($H$51+100)))</f>
        <v/>
      </c>
      <c r="J51" s="16">
        <f>IF($H$51="","",$F$51*IF($H$51&lt;0,-100/$H$51,$H$51/100)-(1-$F$51))</f>
        <v/>
      </c>
      <c r="K51" s="17">
        <f>IF($H$51="","",MAX(0,($F$51*IF($H$51&lt;0,-100/$H$51,$H$51/100)-(1-$F$51))/IF($H$51&lt;0,-100/$H$51,$H$51/100))*'Settings'!$B$3)</f>
        <v/>
      </c>
      <c r="L51" s="18">
        <f>IF($H$51="","",ROUND(MIN($K$51,'Settings'!$B$5)*'Settings'!$B$2,2))</f>
        <v/>
      </c>
      <c r="M51" s="12">
        <f>IF($J$51="","",IF($J$51&lt;0,"Pass",IF($J$51&lt;'Settings'!$B$4,"Thin",IF($J$51&lt;0.06,"✅ Sharp band",IF($J$51&lt;0.08,"Strong","⚠ Verify (stale?)")))))</f>
        <v/>
      </c>
      <c r="N51" s="19" t="inlineStr">
        <is>
          <t>Model 45.3% (fair +121). Your call.</t>
        </is>
      </c>
      <c r="O51" s="15" t="n"/>
      <c r="P51" s="16">
        <f>IF(OR($H$51="",$O$51=""),"",(1+IF($H$51&lt;0,-100/$H$51,$H$51/100))/(1+IF($O$51&lt;0,-100/$O$51,$O$51/100))-1)</f>
        <v/>
      </c>
    </row>
    <row r="52">
      <c r="A52" s="20" t="inlineStr">
        <is>
          <t>2026-06-29</t>
        </is>
      </c>
      <c r="B52" s="20" t="inlineStr">
        <is>
          <t>San Diego Padres @ Chicago Cubs</t>
        </is>
      </c>
      <c r="C52" s="20" t="inlineStr">
        <is>
          <t>00:05</t>
        </is>
      </c>
      <c r="D52" s="20" t="inlineStr">
        <is>
          <t>Spread</t>
        </is>
      </c>
      <c r="E52" s="20" t="inlineStr">
        <is>
          <t>San Diego Padres +1.5</t>
        </is>
      </c>
      <c r="F52" s="13" t="n">
        <v>0.5467061946902656</v>
      </c>
      <c r="G52" s="14" t="n">
        <v>-121</v>
      </c>
      <c r="H52" s="15" t="n">
        <v>-126</v>
      </c>
      <c r="I52" s="13">
        <f>IF($H$52="","",IF($H$52&lt;0,-$H$52/(-$H$52+100),100/($H$52+100)))</f>
        <v/>
      </c>
      <c r="J52" s="16">
        <f>IF($H$52="","",$F$52*IF($H$52&lt;0,-100/$H$52,$H$52/100)-(1-$F$52))</f>
        <v/>
      </c>
      <c r="K52" s="17">
        <f>IF($H$52="","",MAX(0,($F$52*IF($H$52&lt;0,-100/$H$52,$H$52/100)-(1-$F$52))/IF($H$52&lt;0,-100/$H$52,$H$52/100))*'Settings'!$B$3)</f>
        <v/>
      </c>
      <c r="L52" s="18">
        <f>IF($H$52="","",ROUND(MIN($K$52,'Settings'!$B$5)*'Settings'!$B$2,2))</f>
        <v/>
      </c>
      <c r="M52" s="12">
        <f>IF($J$52="","",IF($J$52&lt;0,"Pass",IF($J$52&lt;'Settings'!$B$4,"Thin",IF($J$52&lt;0.06,"✅ Sharp band",IF($J$52&lt;0.08,"Strong","⚠ Verify (stale?)")))))</f>
        <v/>
      </c>
      <c r="N52" s="19" t="inlineStr">
        <is>
          <t>Model 54.7% (fair -121). Your call.</t>
        </is>
      </c>
      <c r="O52" s="15" t="n"/>
      <c r="P52" s="16">
        <f>IF(OR($H$52="",$O$52=""),"",(1+IF($H$52&lt;0,-100/$H$52,$H$52/100))/(1+IF($O$52&lt;0,-100/$O$52,$O$52/100))-1)</f>
        <v/>
      </c>
    </row>
    <row r="53">
      <c r="A53" s="12" t="inlineStr">
        <is>
          <t>2026-06-29</t>
        </is>
      </c>
      <c r="B53" s="12" t="inlineStr">
        <is>
          <t>Minnesota Twins @ Houston Astros</t>
        </is>
      </c>
      <c r="C53" s="12" t="inlineStr">
        <is>
          <t>00:10</t>
        </is>
      </c>
      <c r="D53" s="12" t="inlineStr">
        <is>
          <t>Moneyline</t>
        </is>
      </c>
      <c r="E53" s="12" t="inlineStr">
        <is>
          <t>Minnesota Twins</t>
        </is>
      </c>
      <c r="F53" s="13" t="n">
        <v>0.4803964757709251</v>
      </c>
      <c r="G53" s="14" t="n">
        <v>108</v>
      </c>
      <c r="H53" s="15" t="n">
        <v>127</v>
      </c>
      <c r="I53" s="13">
        <f>IF($H$53="","",IF($H$53&lt;0,-$H$53/(-$H$53+100),100/($H$53+100)))</f>
        <v/>
      </c>
      <c r="J53" s="16">
        <f>IF($H$53="","",$F$53*IF($H$53&lt;0,-100/$H$53,$H$53/100)-(1-$F$53))</f>
        <v/>
      </c>
      <c r="K53" s="17">
        <f>IF($H$53="","",MAX(0,($F$53*IF($H$53&lt;0,-100/$H$53,$H$53/100)-(1-$F$53))/IF($H$53&lt;0,-100/$H$53,$H$53/100))*'Settings'!$B$3)</f>
        <v/>
      </c>
      <c r="L53" s="18">
        <f>IF($H$53="","",ROUND(MIN($K$53,'Settings'!$B$5)*'Settings'!$B$2,2))</f>
        <v/>
      </c>
      <c r="M53" s="12">
        <f>IF($J$53="","",IF($J$53&lt;0,"Pass",IF($J$53&lt;'Settings'!$B$4,"Thin",IF($J$53&lt;0.06,"✅ Sharp band",IF($J$53&lt;0.08,"Strong","⚠ Verify (stale?)")))))</f>
        <v/>
      </c>
      <c r="N53" s="19" t="inlineStr">
        <is>
          <t>Model 48.0% (fair +108). Your call.</t>
        </is>
      </c>
      <c r="O53" s="15" t="n"/>
      <c r="P53" s="16">
        <f>IF(OR($H$53="",$O$53=""),"",(1+IF($H$53&lt;0,-100/$H$53,$H$53/100))/(1+IF($O$53&lt;0,-100/$O$53,$O$53/100))-1)</f>
        <v/>
      </c>
    </row>
    <row r="54">
      <c r="A54" s="20" t="inlineStr">
        <is>
          <t>2026-06-29</t>
        </is>
      </c>
      <c r="B54" s="20" t="inlineStr">
        <is>
          <t>Minnesota Twins @ Houston Astros</t>
        </is>
      </c>
      <c r="C54" s="20" t="inlineStr">
        <is>
          <t>00:10</t>
        </is>
      </c>
      <c r="D54" s="20" t="inlineStr">
        <is>
          <t>Moneyline</t>
        </is>
      </c>
      <c r="E54" s="20" t="inlineStr">
        <is>
          <t>Houston Astros</t>
        </is>
      </c>
      <c r="F54" s="13" t="n">
        <v>0.5195810572687225</v>
      </c>
      <c r="G54" s="14" t="n">
        <v>-108</v>
      </c>
      <c r="H54" s="15" t="n">
        <v>-127</v>
      </c>
      <c r="I54" s="13">
        <f>IF($H$54="","",IF($H$54&lt;0,-$H$54/(-$H$54+100),100/($H$54+100)))</f>
        <v/>
      </c>
      <c r="J54" s="16">
        <f>IF($H$54="","",$F$54*IF($H$54&lt;0,-100/$H$54,$H$54/100)-(1-$F$54))</f>
        <v/>
      </c>
      <c r="K54" s="17">
        <f>IF($H$54="","",MAX(0,($F$54*IF($H$54&lt;0,-100/$H$54,$H$54/100)-(1-$F$54))/IF($H$54&lt;0,-100/$H$54,$H$54/100))*'Settings'!$B$3)</f>
        <v/>
      </c>
      <c r="L54" s="18">
        <f>IF($H$54="","",ROUND(MIN($K$54,'Settings'!$B$5)*'Settings'!$B$2,2))</f>
        <v/>
      </c>
      <c r="M54" s="12">
        <f>IF($J$54="","",IF($J$54&lt;0,"Pass",IF($J$54&lt;'Settings'!$B$4,"Thin",IF($J$54&lt;0.06,"✅ Sharp band",IF($J$54&lt;0.08,"Strong","⚠ Verify (stale?)")))))</f>
        <v/>
      </c>
      <c r="N54" s="19" t="inlineStr">
        <is>
          <t>Model 52.0% (fair -108). Your call.</t>
        </is>
      </c>
      <c r="O54" s="15" t="n"/>
      <c r="P54" s="16">
        <f>IF(OR($H$54="",$O$54=""),"",(1+IF($H$54&lt;0,-100/$H$54,$H$54/100))/(1+IF($O$54&lt;0,-100/$O$54,$O$54/100))-1)</f>
        <v/>
      </c>
    </row>
    <row r="55">
      <c r="A55" s="12" t="inlineStr">
        <is>
          <t>2026-06-29</t>
        </is>
      </c>
      <c r="B55" s="12" t="inlineStr">
        <is>
          <t>Minnesota Twins @ Houston Astros</t>
        </is>
      </c>
      <c r="C55" s="12" t="inlineStr">
        <is>
          <t>00:10</t>
        </is>
      </c>
      <c r="D55" s="12" t="inlineStr">
        <is>
          <t>Total</t>
        </is>
      </c>
      <c r="E55" s="12" t="inlineStr">
        <is>
          <t>Over 9.5</t>
        </is>
      </c>
      <c r="F55" s="13" t="n">
        <v>0.4838</v>
      </c>
      <c r="G55" s="14" t="n">
        <v>107</v>
      </c>
      <c r="H55" s="15" t="n">
        <v>127</v>
      </c>
      <c r="I55" s="13">
        <f>IF($H$55="","",IF($H$55&lt;0,-$H$55/(-$H$55+100),100/($H$55+100)))</f>
        <v/>
      </c>
      <c r="J55" s="16">
        <f>IF($H$55="","",$F$55*IF($H$55&lt;0,-100/$H$55,$H$55/100)-(1-$F$55))</f>
        <v/>
      </c>
      <c r="K55" s="17">
        <f>IF($H$55="","",MAX(0,($F$55*IF($H$55&lt;0,-100/$H$55,$H$55/100)-(1-$F$55))/IF($H$55&lt;0,-100/$H$55,$H$55/100))*'Settings'!$B$3)</f>
        <v/>
      </c>
      <c r="L55" s="18">
        <f>IF($H$55="","",ROUND(MIN($K$55,'Settings'!$B$5)*'Settings'!$B$2,2))</f>
        <v/>
      </c>
      <c r="M55" s="12">
        <f>IF($J$55="","",IF($J$55&lt;0,"Pass",IF($J$55&lt;'Settings'!$B$4,"Thin",IF($J$55&lt;0.06,"✅ Sharp band",IF($J$55&lt;0.08,"Strong","⚠ Verify (stale?)")))))</f>
        <v/>
      </c>
      <c r="N55" s="19" t="inlineStr">
        <is>
          <t>Model 48.4% (fair +107). Your call.</t>
        </is>
      </c>
      <c r="O55" s="15" t="n"/>
      <c r="P55" s="16">
        <f>IF(OR($H$55="",$O$55=""),"",(1+IF($H$55&lt;0,-100/$H$55,$H$55/100))/(1+IF($O$55&lt;0,-100/$O$55,$O$55/100))-1)</f>
        <v/>
      </c>
    </row>
    <row r="56">
      <c r="A56" s="20" t="inlineStr">
        <is>
          <t>2026-06-29</t>
        </is>
      </c>
      <c r="B56" s="20" t="inlineStr">
        <is>
          <t>Minnesota Twins @ Houston Astros</t>
        </is>
      </c>
      <c r="C56" s="20" t="inlineStr">
        <is>
          <t>00:10</t>
        </is>
      </c>
      <c r="D56" s="20" t="inlineStr">
        <is>
          <t>Total</t>
        </is>
      </c>
      <c r="E56" s="20" t="inlineStr">
        <is>
          <t>Under 9.5</t>
        </is>
      </c>
      <c r="F56" s="13" t="n">
        <v>0.5162</v>
      </c>
      <c r="G56" s="14" t="n">
        <v>-107</v>
      </c>
      <c r="H56" s="15" t="n">
        <v>117</v>
      </c>
      <c r="I56" s="13">
        <f>IF($H$56="","",IF($H$56&lt;0,-$H$56/(-$H$56+100),100/($H$56+100)))</f>
        <v/>
      </c>
      <c r="J56" s="16">
        <f>IF($H$56="","",$F$56*IF($H$56&lt;0,-100/$H$56,$H$56/100)-(1-$F$56))</f>
        <v/>
      </c>
      <c r="K56" s="17">
        <f>IF($H$56="","",MAX(0,($F$56*IF($H$56&lt;0,-100/$H$56,$H$56/100)-(1-$F$56))/IF($H$56&lt;0,-100/$H$56,$H$56/100))*'Settings'!$B$3)</f>
        <v/>
      </c>
      <c r="L56" s="18">
        <f>IF($H$56="","",ROUND(MIN($K$56,'Settings'!$B$5)*'Settings'!$B$2,2))</f>
        <v/>
      </c>
      <c r="M56" s="12">
        <f>IF($J$56="","",IF($J$56&lt;0,"Pass",IF($J$56&lt;'Settings'!$B$4,"Thin",IF($J$56&lt;0.06,"✅ Sharp band",IF($J$56&lt;0.08,"Strong","⚠ Verify (stale?)")))))</f>
        <v/>
      </c>
      <c r="N56" s="19" t="inlineStr">
        <is>
          <t>Model 51.6% (fair -107). Your call.</t>
        </is>
      </c>
      <c r="O56" s="15" t="n"/>
      <c r="P56" s="16">
        <f>IF(OR($H$56="",$O$56=""),"",(1+IF($H$56&lt;0,-100/$H$56,$H$56/100))/(1+IF($O$56&lt;0,-100/$O$56,$O$56/100))-1)</f>
        <v/>
      </c>
    </row>
    <row r="57">
      <c r="A57" s="12" t="inlineStr">
        <is>
          <t>2026-06-29</t>
        </is>
      </c>
      <c r="B57" s="12" t="inlineStr">
        <is>
          <t>Minnesota Twins @ Houston Astros</t>
        </is>
      </c>
      <c r="C57" s="12" t="inlineStr">
        <is>
          <t>00:10</t>
        </is>
      </c>
      <c r="D57" s="12" t="inlineStr">
        <is>
          <t>Spread</t>
        </is>
      </c>
      <c r="E57" s="12" t="inlineStr">
        <is>
          <t>Houston Astros -1.5</t>
        </is>
      </c>
      <c r="F57" s="13" t="n">
        <v>0.3533</v>
      </c>
      <c r="G57" s="14" t="n">
        <v>183</v>
      </c>
      <c r="H57" s="15" t="n">
        <v>163</v>
      </c>
      <c r="I57" s="13">
        <f>IF($H$57="","",IF($H$57&lt;0,-$H$57/(-$H$57+100),100/($H$57+100)))</f>
        <v/>
      </c>
      <c r="J57" s="16">
        <f>IF($H$57="","",$F$57*IF($H$57&lt;0,-100/$H$57,$H$57/100)-(1-$F$57))</f>
        <v/>
      </c>
      <c r="K57" s="17">
        <f>IF($H$57="","",MAX(0,($F$57*IF($H$57&lt;0,-100/$H$57,$H$57/100)-(1-$F$57))/IF($H$57&lt;0,-100/$H$57,$H$57/100))*'Settings'!$B$3)</f>
        <v/>
      </c>
      <c r="L57" s="18">
        <f>IF($H$57="","",ROUND(MIN($K$57,'Settings'!$B$5)*'Settings'!$B$2,2))</f>
        <v/>
      </c>
      <c r="M57" s="12">
        <f>IF($J$57="","",IF($J$57&lt;0,"Pass",IF($J$57&lt;'Settings'!$B$4,"Thin",IF($J$57&lt;0.06,"✅ Sharp band",IF($J$57&lt;0.08,"Strong","⚠ Verify (stale?)")))))</f>
        <v/>
      </c>
      <c r="N57" s="19" t="inlineStr">
        <is>
          <t>Model 35.3% (fair +183). Your call.</t>
        </is>
      </c>
      <c r="O57" s="15" t="n"/>
      <c r="P57" s="16">
        <f>IF(OR($H$57="",$O$57=""),"",(1+IF($H$57&lt;0,-100/$H$57,$H$57/100))/(1+IF($O$57&lt;0,-100/$O$57,$O$57/100))-1)</f>
        <v/>
      </c>
    </row>
    <row r="58">
      <c r="A58" s="20" t="inlineStr">
        <is>
          <t>2026-06-29</t>
        </is>
      </c>
      <c r="B58" s="20" t="inlineStr">
        <is>
          <t>Minnesota Twins @ Houston Astros</t>
        </is>
      </c>
      <c r="C58" s="20" t="inlineStr">
        <is>
          <t>00:10</t>
        </is>
      </c>
      <c r="D58" s="20" t="inlineStr">
        <is>
          <t>Spread</t>
        </is>
      </c>
      <c r="E58" s="20" t="inlineStr">
        <is>
          <t>Minnesota Twins +1.5</t>
        </is>
      </c>
      <c r="F58" s="13" t="n">
        <v>0.6467000000000001</v>
      </c>
      <c r="G58" s="14" t="n">
        <v>-183</v>
      </c>
      <c r="H58" s="15" t="n">
        <v>-118</v>
      </c>
      <c r="I58" s="13">
        <f>IF($H$58="","",IF($H$58&lt;0,-$H$58/(-$H$58+100),100/($H$58+100)))</f>
        <v/>
      </c>
      <c r="J58" s="16">
        <f>IF($H$58="","",$F$58*IF($H$58&lt;0,-100/$H$58,$H$58/100)-(1-$F$58))</f>
        <v/>
      </c>
      <c r="K58" s="17">
        <f>IF($H$58="","",MAX(0,($F$58*IF($H$58&lt;0,-100/$H$58,$H$58/100)-(1-$F$58))/IF($H$58&lt;0,-100/$H$58,$H$58/100))*'Settings'!$B$3)</f>
        <v/>
      </c>
      <c r="L58" s="18">
        <f>IF($H$58="","",ROUND(MIN($K$58,'Settings'!$B$5)*'Settings'!$B$2,2))</f>
        <v/>
      </c>
      <c r="M58" s="12">
        <f>IF($J$58="","",IF($J$58&lt;0,"Pass",IF($J$58&lt;'Settings'!$B$4,"Thin",IF($J$58&lt;0.06,"✅ Sharp band",IF($J$58&lt;0.08,"Strong","⚠ Verify (stale?)")))))</f>
        <v/>
      </c>
      <c r="N58" s="19" t="inlineStr">
        <is>
          <t>Model 64.7% (fair -183). Your call.</t>
        </is>
      </c>
      <c r="O58" s="15" t="n"/>
      <c r="P58" s="16">
        <f>IF(OR($H$58="",$O$58=""),"",(1+IF($H$58&lt;0,-100/$H$58,$H$58/100))/(1+IF($O$58&lt;0,-100/$O$58,$O$58/100))-1)</f>
        <v/>
      </c>
    </row>
    <row r="59">
      <c r="A59" s="12" t="inlineStr">
        <is>
          <t>2026-06-29</t>
        </is>
      </c>
      <c r="B59" s="12" t="inlineStr">
        <is>
          <t>Miami Marlins @ Colorado Rockies</t>
        </is>
      </c>
      <c r="C59" s="12" t="inlineStr">
        <is>
          <t>00:40</t>
        </is>
      </c>
      <c r="D59" s="12" t="inlineStr">
        <is>
          <t>Moneyline</t>
        </is>
      </c>
      <c r="E59" s="12" t="inlineStr">
        <is>
          <t>Miami Marlins</t>
        </is>
      </c>
      <c r="F59" s="13" t="n">
        <v>0.5400484978540773</v>
      </c>
      <c r="G59" s="14" t="n">
        <v>-117</v>
      </c>
      <c r="H59" s="15" t="n">
        <v>-133</v>
      </c>
      <c r="I59" s="13">
        <f>IF($H$59="","",IF($H$59&lt;0,-$H$59/(-$H$59+100),100/($H$59+100)))</f>
        <v/>
      </c>
      <c r="J59" s="16">
        <f>IF($H$59="","",$F$59*IF($H$59&lt;0,-100/$H$59,$H$59/100)-(1-$F$59))</f>
        <v/>
      </c>
      <c r="K59" s="17">
        <f>IF($H$59="","",MAX(0,($F$59*IF($H$59&lt;0,-100/$H$59,$H$59/100)-(1-$F$59))/IF($H$59&lt;0,-100/$H$59,$H$59/100))*'Settings'!$B$3)</f>
        <v/>
      </c>
      <c r="L59" s="18">
        <f>IF($H$59="","",ROUND(MIN($K$59,'Settings'!$B$5)*'Settings'!$B$2,2))</f>
        <v/>
      </c>
      <c r="M59" s="12">
        <f>IF($J$59="","",IF($J$59&lt;0,"Pass",IF($J$59&lt;'Settings'!$B$4,"Thin",IF($J$59&lt;0.06,"✅ Sharp band",IF($J$59&lt;0.08,"Strong","⚠ Verify (stale?)")))))</f>
        <v/>
      </c>
      <c r="N59" s="19" t="inlineStr">
        <is>
          <t>Model 54.0% (fair -117). Your call.</t>
        </is>
      </c>
      <c r="O59" s="15" t="n"/>
      <c r="P59" s="16">
        <f>IF(OR($H$59="",$O$59=""),"",(1+IF($H$59&lt;0,-100/$H$59,$H$59/100))/(1+IF($O$59&lt;0,-100/$O$59,$O$59/100))-1)</f>
        <v/>
      </c>
    </row>
    <row r="60">
      <c r="A60" s="20" t="inlineStr">
        <is>
          <t>2026-06-29</t>
        </is>
      </c>
      <c r="B60" s="20" t="inlineStr">
        <is>
          <t>Miami Marlins @ Colorado Rockies</t>
        </is>
      </c>
      <c r="C60" s="20" t="inlineStr">
        <is>
          <t>00:40</t>
        </is>
      </c>
      <c r="D60" s="20" t="inlineStr">
        <is>
          <t>Moneyline</t>
        </is>
      </c>
      <c r="E60" s="20" t="inlineStr">
        <is>
          <t>Colorado Rockies</t>
        </is>
      </c>
      <c r="F60" s="13" t="n">
        <v>0.4599579831932774</v>
      </c>
      <c r="G60" s="14" t="n">
        <v>117</v>
      </c>
      <c r="H60" s="15" t="n">
        <v>138</v>
      </c>
      <c r="I60" s="13">
        <f>IF($H$60="","",IF($H$60&lt;0,-$H$60/(-$H$60+100),100/($H$60+100)))</f>
        <v/>
      </c>
      <c r="J60" s="16">
        <f>IF($H$60="","",$F$60*IF($H$60&lt;0,-100/$H$60,$H$60/100)-(1-$F$60))</f>
        <v/>
      </c>
      <c r="K60" s="17">
        <f>IF($H$60="","",MAX(0,($F$60*IF($H$60&lt;0,-100/$H$60,$H$60/100)-(1-$F$60))/IF($H$60&lt;0,-100/$H$60,$H$60/100))*'Settings'!$B$3)</f>
        <v/>
      </c>
      <c r="L60" s="18">
        <f>IF($H$60="","",ROUND(MIN($K$60,'Settings'!$B$5)*'Settings'!$B$2,2))</f>
        <v/>
      </c>
      <c r="M60" s="12">
        <f>IF($J$60="","",IF($J$60&lt;0,"Pass",IF($J$60&lt;'Settings'!$B$4,"Thin",IF($J$60&lt;0.06,"✅ Sharp band",IF($J$60&lt;0.08,"Strong","⚠ Verify (stale?)")))))</f>
        <v/>
      </c>
      <c r="N60" s="19" t="inlineStr">
        <is>
          <t>Model 46.0% (fair +117). Your call.</t>
        </is>
      </c>
      <c r="O60" s="15" t="n"/>
      <c r="P60" s="16">
        <f>IF(OR($H$60="",$O$60=""),"",(1+IF($H$60&lt;0,-100/$H$60,$H$60/100))/(1+IF($O$60&lt;0,-100/$O$60,$O$60/100))-1)</f>
        <v/>
      </c>
    </row>
    <row r="61">
      <c r="A61" s="12" t="inlineStr">
        <is>
          <t>2026-06-29</t>
        </is>
      </c>
      <c r="B61" s="12" t="inlineStr">
        <is>
          <t>Miami Marlins @ Colorado Rockies</t>
        </is>
      </c>
      <c r="C61" s="12" t="inlineStr">
        <is>
          <t>00:40</t>
        </is>
      </c>
      <c r="D61" s="12" t="inlineStr">
        <is>
          <t>Total</t>
        </is>
      </c>
      <c r="E61" s="12" t="inlineStr">
        <is>
          <t>Over 12</t>
        </is>
      </c>
      <c r="F61" s="13" t="n">
        <v>0.4167694581280788</v>
      </c>
      <c r="G61" s="14" t="n">
        <v>140</v>
      </c>
      <c r="H61" s="15" t="n">
        <v>-103</v>
      </c>
      <c r="I61" s="13">
        <f>IF($H$61="","",IF($H$61&lt;0,-$H$61/(-$H$61+100),100/($H$61+100)))</f>
        <v/>
      </c>
      <c r="J61" s="16">
        <f>IF($H$61="","",$F$61*IF($H$61&lt;0,-100/$H$61,$H$61/100)-(1-$F$61))</f>
        <v/>
      </c>
      <c r="K61" s="17">
        <f>IF($H$61="","",MAX(0,($F$61*IF($H$61&lt;0,-100/$H$61,$H$61/100)-(1-$F$61))/IF($H$61&lt;0,-100/$H$61,$H$61/100))*'Settings'!$B$3)</f>
        <v/>
      </c>
      <c r="L61" s="18">
        <f>IF($H$61="","",ROUND(MIN($K$61,'Settings'!$B$5)*'Settings'!$B$2,2))</f>
        <v/>
      </c>
      <c r="M61" s="12">
        <f>IF($J$61="","",IF($J$61&lt;0,"Pass",IF($J$61&lt;'Settings'!$B$4,"Thin",IF($J$61&lt;0.06,"✅ Sharp band",IF($J$61&lt;0.08,"Strong","⚠ Verify (stale?)")))))</f>
        <v/>
      </c>
      <c r="N61" s="19" t="inlineStr">
        <is>
          <t>Model 41.7% (fair +140). Your call.</t>
        </is>
      </c>
      <c r="O61" s="15" t="n"/>
      <c r="P61" s="16">
        <f>IF(OR($H$61="",$O$61=""),"",(1+IF($H$61&lt;0,-100/$H$61,$H$61/100))/(1+IF($O$61&lt;0,-100/$O$61,$O$61/100))-1)</f>
        <v/>
      </c>
    </row>
    <row r="62">
      <c r="A62" s="20" t="inlineStr">
        <is>
          <t>2026-06-29</t>
        </is>
      </c>
      <c r="B62" s="20" t="inlineStr">
        <is>
          <t>Miami Marlins @ Colorado Rockies</t>
        </is>
      </c>
      <c r="C62" s="20" t="inlineStr">
        <is>
          <t>00:40</t>
        </is>
      </c>
      <c r="D62" s="20" t="inlineStr">
        <is>
          <t>Total</t>
        </is>
      </c>
      <c r="E62" s="20" t="inlineStr">
        <is>
          <t>Under 12</t>
        </is>
      </c>
      <c r="F62" s="13" t="n">
        <v>0.5832211538461538</v>
      </c>
      <c r="G62" s="14" t="n">
        <v>-140</v>
      </c>
      <c r="H62" s="15" t="n">
        <v>108</v>
      </c>
      <c r="I62" s="13">
        <f>IF($H$62="","",IF($H$62&lt;0,-$H$62/(-$H$62+100),100/($H$62+100)))</f>
        <v/>
      </c>
      <c r="J62" s="16">
        <f>IF($H$62="","",$F$62*IF($H$62&lt;0,-100/$H$62,$H$62/100)-(1-$F$62))</f>
        <v/>
      </c>
      <c r="K62" s="17">
        <f>IF($H$62="","",MAX(0,($F$62*IF($H$62&lt;0,-100/$H$62,$H$62/100)-(1-$F$62))/IF($H$62&lt;0,-100/$H$62,$H$62/100))*'Settings'!$B$3)</f>
        <v/>
      </c>
      <c r="L62" s="18">
        <f>IF($H$62="","",ROUND(MIN($K$62,'Settings'!$B$5)*'Settings'!$B$2,2))</f>
        <v/>
      </c>
      <c r="M62" s="12">
        <f>IF($J$62="","",IF($J$62&lt;0,"Pass",IF($J$62&lt;'Settings'!$B$4,"Thin",IF($J$62&lt;0.06,"✅ Sharp band",IF($J$62&lt;0.08,"Strong","⚠ Verify (stale?)")))))</f>
        <v/>
      </c>
      <c r="N62" s="19" t="inlineStr">
        <is>
          <t>Model 58.3% (fair -140). Your call.</t>
        </is>
      </c>
      <c r="O62" s="15" t="n"/>
      <c r="P62" s="16">
        <f>IF(OR($H$62="",$O$62=""),"",(1+IF($H$62&lt;0,-100/$H$62,$H$62/100))/(1+IF($O$62&lt;0,-100/$O$62,$O$62/100))-1)</f>
        <v/>
      </c>
    </row>
    <row r="63">
      <c r="A63" s="12" t="inlineStr">
        <is>
          <t>2026-06-29</t>
        </is>
      </c>
      <c r="B63" s="12" t="inlineStr">
        <is>
          <t>Miami Marlins @ Colorado Rockies</t>
        </is>
      </c>
      <c r="C63" s="12" t="inlineStr">
        <is>
          <t>00:40</t>
        </is>
      </c>
      <c r="D63" s="12" t="inlineStr">
        <is>
          <t>Spread</t>
        </is>
      </c>
      <c r="E63" s="12" t="inlineStr">
        <is>
          <t>Colorado Rockies -1.5</t>
        </is>
      </c>
      <c r="F63" s="13" t="n">
        <v>0.3761</v>
      </c>
      <c r="G63" s="14" t="n">
        <v>166</v>
      </c>
      <c r="H63" s="15" t="n">
        <v>122</v>
      </c>
      <c r="I63" s="13">
        <f>IF($H$63="","",IF($H$63&lt;0,-$H$63/(-$H$63+100),100/($H$63+100)))</f>
        <v/>
      </c>
      <c r="J63" s="16">
        <f>IF($H$63="","",$F$63*IF($H$63&lt;0,-100/$H$63,$H$63/100)-(1-$F$63))</f>
        <v/>
      </c>
      <c r="K63" s="17">
        <f>IF($H$63="","",MAX(0,($F$63*IF($H$63&lt;0,-100/$H$63,$H$63/100)-(1-$F$63))/IF($H$63&lt;0,-100/$H$63,$H$63/100))*'Settings'!$B$3)</f>
        <v/>
      </c>
      <c r="L63" s="18">
        <f>IF($H$63="","",ROUND(MIN($K$63,'Settings'!$B$5)*'Settings'!$B$2,2))</f>
        <v/>
      </c>
      <c r="M63" s="12">
        <f>IF($J$63="","",IF($J$63&lt;0,"Pass",IF($J$63&lt;'Settings'!$B$4,"Thin",IF($J$63&lt;0.06,"✅ Sharp band",IF($J$63&lt;0.08,"Strong","⚠ Verify (stale?)")))))</f>
        <v/>
      </c>
      <c r="N63" s="19" t="inlineStr">
        <is>
          <t>Model 37.6% (fair +166). Your call.</t>
        </is>
      </c>
      <c r="O63" s="15" t="n"/>
      <c r="P63" s="16">
        <f>IF(OR($H$63="",$O$63=""),"",(1+IF($H$63&lt;0,-100/$H$63,$H$63/100))/(1+IF($O$63&lt;0,-100/$O$63,$O$63/100))-1)</f>
        <v/>
      </c>
    </row>
    <row r="64">
      <c r="A64" s="20" t="inlineStr">
        <is>
          <t>2026-06-29</t>
        </is>
      </c>
      <c r="B64" s="20" t="inlineStr">
        <is>
          <t>Miami Marlins @ Colorado Rockies</t>
        </is>
      </c>
      <c r="C64" s="20" t="inlineStr">
        <is>
          <t>00:40</t>
        </is>
      </c>
      <c r="D64" s="20" t="inlineStr">
        <is>
          <t>Spread</t>
        </is>
      </c>
      <c r="E64" s="20" t="inlineStr">
        <is>
          <t>Miami Marlins +1.5</t>
        </is>
      </c>
      <c r="F64" s="13" t="n">
        <v>0.6239</v>
      </c>
      <c r="G64" s="14" t="n">
        <v>-166</v>
      </c>
      <c r="H64" s="15" t="n">
        <v>108</v>
      </c>
      <c r="I64" s="13">
        <f>IF($H$64="","",IF($H$64&lt;0,-$H$64/(-$H$64+100),100/($H$64+100)))</f>
        <v/>
      </c>
      <c r="J64" s="16">
        <f>IF($H$64="","",$F$64*IF($H$64&lt;0,-100/$H$64,$H$64/100)-(1-$F$64))</f>
        <v/>
      </c>
      <c r="K64" s="17">
        <f>IF($H$64="","",MAX(0,($F$64*IF($H$64&lt;0,-100/$H$64,$H$64/100)-(1-$F$64))/IF($H$64&lt;0,-100/$H$64,$H$64/100))*'Settings'!$B$3)</f>
        <v/>
      </c>
      <c r="L64" s="18">
        <f>IF($H$64="","",ROUND(MIN($K$64,'Settings'!$B$5)*'Settings'!$B$2,2))</f>
        <v/>
      </c>
      <c r="M64" s="12">
        <f>IF($J$64="","",IF($J$64&lt;0,"Pass",IF($J$64&lt;'Settings'!$B$4,"Thin",IF($J$64&lt;0.06,"✅ Sharp band",IF($J$64&lt;0.08,"Strong","⚠ Verify (stale?)")))))</f>
        <v/>
      </c>
      <c r="N64" s="19" t="inlineStr">
        <is>
          <t>Model 62.4% (fair -166). Your call.</t>
        </is>
      </c>
      <c r="O64" s="15" t="n"/>
      <c r="P64" s="16">
        <f>IF(OR($H$64="",$O$64=""),"",(1+IF($H$64&lt;0,-100/$H$64,$H$64/100))/(1+IF($O$64&lt;0,-100/$O$64,$O$64/100))-1)</f>
        <v/>
      </c>
    </row>
    <row r="65">
      <c r="A65" s="12" t="inlineStr">
        <is>
          <t>2026-06-29</t>
        </is>
      </c>
      <c r="B65" s="12" t="inlineStr">
        <is>
          <t>Los Angeles Dodgers @ Athletics</t>
        </is>
      </c>
      <c r="C65" s="12" t="inlineStr">
        <is>
          <t>01:40</t>
        </is>
      </c>
      <c r="D65" s="12" t="inlineStr">
        <is>
          <t>Moneyline</t>
        </is>
      </c>
      <c r="E65" s="12" t="inlineStr">
        <is>
          <t>Los Angeles Dodgers</t>
        </is>
      </c>
      <c r="F65" s="13" t="n">
        <v>0.4267</v>
      </c>
      <c r="G65" s="14" t="n">
        <v>134</v>
      </c>
      <c r="H65" s="15" t="n"/>
      <c r="I65" s="13">
        <f>IF($H$65="","",IF($H$65&lt;0,-$H$65/(-$H$65+100),100/($H$65+100)))</f>
        <v/>
      </c>
      <c r="J65" s="16">
        <f>IF($H$65="","",$F$65*IF($H$65&lt;0,-100/$H$65,$H$65/100)-(1-$F$65))</f>
        <v/>
      </c>
      <c r="K65" s="17">
        <f>IF($H$65="","",MAX(0,($F$65*IF($H$65&lt;0,-100/$H$65,$H$65/100)-(1-$F$65))/IF($H$65&lt;0,-100/$H$65,$H$65/100))*'Settings'!$B$3)</f>
        <v/>
      </c>
      <c r="L65" s="18">
        <f>IF($H$65="","",ROUND(MIN($K$65,'Settings'!$B$5)*'Settings'!$B$2,2))</f>
        <v/>
      </c>
      <c r="M65" s="12">
        <f>IF($J$65="","",IF($J$65&lt;0,"Pass",IF($J$65&lt;'Settings'!$B$4,"Thin",IF($J$65&lt;0.06,"✅ Sharp band",IF($J$65&lt;0.08,"Strong","⚠ Verify (stale?)")))))</f>
        <v/>
      </c>
      <c r="N65" s="19" t="inlineStr">
        <is>
          <t>Model 42.7% (fair +134). Your call.</t>
        </is>
      </c>
      <c r="O65" s="15" t="n"/>
      <c r="P65" s="16">
        <f>IF(OR($H$65="",$O$65=""),"",(1+IF($H$65&lt;0,-100/$H$65,$H$65/100))/(1+IF($O$65&lt;0,-100/$O$65,$O$65/100))-1)</f>
        <v/>
      </c>
    </row>
    <row r="66">
      <c r="A66" s="20" t="inlineStr">
        <is>
          <t>2026-06-29</t>
        </is>
      </c>
      <c r="B66" s="20" t="inlineStr">
        <is>
          <t>Los Angeles Dodgers @ Athletics</t>
        </is>
      </c>
      <c r="C66" s="20" t="inlineStr">
        <is>
          <t>01:40</t>
        </is>
      </c>
      <c r="D66" s="20" t="inlineStr">
        <is>
          <t>Moneyline</t>
        </is>
      </c>
      <c r="E66" s="20" t="inlineStr">
        <is>
          <t>Athletics</t>
        </is>
      </c>
      <c r="F66" s="13" t="n">
        <v>0.5733</v>
      </c>
      <c r="G66" s="14" t="n">
        <v>-134</v>
      </c>
      <c r="H66" s="15" t="n"/>
      <c r="I66" s="13">
        <f>IF($H$66="","",IF($H$66&lt;0,-$H$66/(-$H$66+100),100/($H$66+100)))</f>
        <v/>
      </c>
      <c r="J66" s="16">
        <f>IF($H$66="","",$F$66*IF($H$66&lt;0,-100/$H$66,$H$66/100)-(1-$F$66))</f>
        <v/>
      </c>
      <c r="K66" s="17">
        <f>IF($H$66="","",MAX(0,($F$66*IF($H$66&lt;0,-100/$H$66,$H$66/100)-(1-$F$66))/IF($H$66&lt;0,-100/$H$66,$H$66/100))*'Settings'!$B$3)</f>
        <v/>
      </c>
      <c r="L66" s="18">
        <f>IF($H$66="","",ROUND(MIN($K$66,'Settings'!$B$5)*'Settings'!$B$2,2))</f>
        <v/>
      </c>
      <c r="M66" s="12">
        <f>IF($J$66="","",IF($J$66&lt;0,"Pass",IF($J$66&lt;'Settings'!$B$4,"Thin",IF($J$66&lt;0.06,"✅ Sharp band",IF($J$66&lt;0.08,"Strong","⚠ Verify (stale?)")))))</f>
        <v/>
      </c>
      <c r="N66" s="19" t="inlineStr">
        <is>
          <t>Model 57.3% (fair -134). Your call.</t>
        </is>
      </c>
      <c r="O66" s="15" t="n"/>
      <c r="P66" s="16">
        <f>IF(OR($H$66="",$O$66=""),"",(1+IF($H$66&lt;0,-100/$H$66,$H$66/100))/(1+IF($O$66&lt;0,-100/$O$66,$O$66/100))-1)</f>
        <v/>
      </c>
    </row>
    <row r="67">
      <c r="A67" s="12" t="inlineStr">
        <is>
          <t>2026-06-29</t>
        </is>
      </c>
      <c r="B67" s="12" t="inlineStr">
        <is>
          <t>Los Angeles Angels @ Seattle Mariners</t>
        </is>
      </c>
      <c r="C67" s="12" t="inlineStr">
        <is>
          <t>01:40</t>
        </is>
      </c>
      <c r="D67" s="12" t="inlineStr">
        <is>
          <t>Moneyline</t>
        </is>
      </c>
      <c r="E67" s="12" t="inlineStr">
        <is>
          <t>Los Angeles Angels</t>
        </is>
      </c>
      <c r="F67" s="13" t="n">
        <v>0.4656</v>
      </c>
      <c r="G67" s="14" t="n">
        <v>115</v>
      </c>
      <c r="H67" s="15" t="n"/>
      <c r="I67" s="13">
        <f>IF($H$67="","",IF($H$67&lt;0,-$H$67/(-$H$67+100),100/($H$67+100)))</f>
        <v/>
      </c>
      <c r="J67" s="16">
        <f>IF($H$67="","",$F$67*IF($H$67&lt;0,-100/$H$67,$H$67/100)-(1-$F$67))</f>
        <v/>
      </c>
      <c r="K67" s="17">
        <f>IF($H$67="","",MAX(0,($F$67*IF($H$67&lt;0,-100/$H$67,$H$67/100)-(1-$F$67))/IF($H$67&lt;0,-100/$H$67,$H$67/100))*'Settings'!$B$3)</f>
        <v/>
      </c>
      <c r="L67" s="18">
        <f>IF($H$67="","",ROUND(MIN($K$67,'Settings'!$B$5)*'Settings'!$B$2,2))</f>
        <v/>
      </c>
      <c r="M67" s="12">
        <f>IF($J$67="","",IF($J$67&lt;0,"Pass",IF($J$67&lt;'Settings'!$B$4,"Thin",IF($J$67&lt;0.06,"✅ Sharp band",IF($J$67&lt;0.08,"Strong","⚠ Verify (stale?)")))))</f>
        <v/>
      </c>
      <c r="N67" s="19" t="inlineStr">
        <is>
          <t>Model 46.6% (fair +115). Your call.</t>
        </is>
      </c>
      <c r="O67" s="15" t="n"/>
      <c r="P67" s="16">
        <f>IF(OR($H$67="",$O$67=""),"",(1+IF($H$67&lt;0,-100/$H$67,$H$67/100))/(1+IF($O$67&lt;0,-100/$O$67,$O$67/100))-1)</f>
        <v/>
      </c>
    </row>
    <row r="68">
      <c r="A68" s="20" t="inlineStr">
        <is>
          <t>2026-06-29</t>
        </is>
      </c>
      <c r="B68" s="20" t="inlineStr">
        <is>
          <t>Los Angeles Angels @ Seattle Mariners</t>
        </is>
      </c>
      <c r="C68" s="20" t="inlineStr">
        <is>
          <t>01:40</t>
        </is>
      </c>
      <c r="D68" s="20" t="inlineStr">
        <is>
          <t>Moneyline</t>
        </is>
      </c>
      <c r="E68" s="20" t="inlineStr">
        <is>
          <t>Seattle Mariners</t>
        </is>
      </c>
      <c r="F68" s="13" t="n">
        <v>0.5344</v>
      </c>
      <c r="G68" s="14" t="n">
        <v>-115</v>
      </c>
      <c r="H68" s="15" t="n"/>
      <c r="I68" s="13">
        <f>IF($H$68="","",IF($H$68&lt;0,-$H$68/(-$H$68+100),100/($H$68+100)))</f>
        <v/>
      </c>
      <c r="J68" s="16">
        <f>IF($H$68="","",$F$68*IF($H$68&lt;0,-100/$H$68,$H$68/100)-(1-$F$68))</f>
        <v/>
      </c>
      <c r="K68" s="17">
        <f>IF($H$68="","",MAX(0,($F$68*IF($H$68&lt;0,-100/$H$68,$H$68/100)-(1-$F$68))/IF($H$68&lt;0,-100/$H$68,$H$68/100))*'Settings'!$B$3)</f>
        <v/>
      </c>
      <c r="L68" s="18">
        <f>IF($H$68="","",ROUND(MIN($K$68,'Settings'!$B$5)*'Settings'!$B$2,2))</f>
        <v/>
      </c>
      <c r="M68" s="12">
        <f>IF($J$68="","",IF($J$68&lt;0,"Pass",IF($J$68&lt;'Settings'!$B$4,"Thin",IF($J$68&lt;0.06,"✅ Sharp band",IF($J$68&lt;0.08,"Strong","⚠ Verify (stale?)")))))</f>
        <v/>
      </c>
      <c r="N68" s="19" t="inlineStr">
        <is>
          <t>Model 53.4% (fair -115). Your call.</t>
        </is>
      </c>
      <c r="O68" s="15" t="n"/>
      <c r="P68" s="16">
        <f>IF(OR($H$68="",$O$68=""),"",(1+IF($H$68&lt;0,-100/$H$68,$H$68/100))/(1+IF($O$68&lt;0,-100/$O$68,$O$68/100))-1)</f>
        <v/>
      </c>
    </row>
    <row r="69">
      <c r="A69" s="12" t="inlineStr">
        <is>
          <t>2026-06-29</t>
        </is>
      </c>
      <c r="B69" s="12" t="inlineStr">
        <is>
          <t>San Francisco Giants @ Arizona Diamondbacks</t>
        </is>
      </c>
      <c r="C69" s="12" t="inlineStr">
        <is>
          <t>01:40</t>
        </is>
      </c>
      <c r="D69" s="12" t="inlineStr">
        <is>
          <t>Moneyline</t>
        </is>
      </c>
      <c r="E69" s="12" t="inlineStr">
        <is>
          <t>San Francisco Giants</t>
        </is>
      </c>
      <c r="F69" s="13" t="n">
        <v>0.5541</v>
      </c>
      <c r="G69" s="14" t="n">
        <v>-124</v>
      </c>
      <c r="H69" s="15" t="n"/>
      <c r="I69" s="13">
        <f>IF($H$69="","",IF($H$69&lt;0,-$H$69/(-$H$69+100),100/($H$69+100)))</f>
        <v/>
      </c>
      <c r="J69" s="16">
        <f>IF($H$69="","",$F$69*IF($H$69&lt;0,-100/$H$69,$H$69/100)-(1-$F$69))</f>
        <v/>
      </c>
      <c r="K69" s="17">
        <f>IF($H$69="","",MAX(0,($F$69*IF($H$69&lt;0,-100/$H$69,$H$69/100)-(1-$F$69))/IF($H$69&lt;0,-100/$H$69,$H$69/100))*'Settings'!$B$3)</f>
        <v/>
      </c>
      <c r="L69" s="18">
        <f>IF($H$69="","",ROUND(MIN($K$69,'Settings'!$B$5)*'Settings'!$B$2,2))</f>
        <v/>
      </c>
      <c r="M69" s="12">
        <f>IF($J$69="","",IF($J$69&lt;0,"Pass",IF($J$69&lt;'Settings'!$B$4,"Thin",IF($J$69&lt;0.06,"✅ Sharp band",IF($J$69&lt;0.08,"Strong","⚠ Verify (stale?)")))))</f>
        <v/>
      </c>
      <c r="N69" s="19" t="inlineStr">
        <is>
          <t>Model 55.4% (fair -124). Your call.</t>
        </is>
      </c>
      <c r="O69" s="15" t="n"/>
      <c r="P69" s="16">
        <f>IF(OR($H$69="",$O$69=""),"",(1+IF($H$69&lt;0,-100/$H$69,$H$69/100))/(1+IF($O$69&lt;0,-100/$O$69,$O$69/100))-1)</f>
        <v/>
      </c>
    </row>
    <row r="70">
      <c r="A70" s="20" t="inlineStr">
        <is>
          <t>2026-06-29</t>
        </is>
      </c>
      <c r="B70" s="20" t="inlineStr">
        <is>
          <t>San Francisco Giants @ Arizona Diamondbacks</t>
        </is>
      </c>
      <c r="C70" s="20" t="inlineStr">
        <is>
          <t>01:40</t>
        </is>
      </c>
      <c r="D70" s="20" t="inlineStr">
        <is>
          <t>Moneyline</t>
        </is>
      </c>
      <c r="E70" s="20" t="inlineStr">
        <is>
          <t>Arizona Diamondbacks</t>
        </is>
      </c>
      <c r="F70" s="13" t="n">
        <v>0.4459</v>
      </c>
      <c r="G70" s="14" t="n">
        <v>124</v>
      </c>
      <c r="H70" s="15" t="n"/>
      <c r="I70" s="13">
        <f>IF($H$70="","",IF($H$70&lt;0,-$H$70/(-$H$70+100),100/($H$70+100)))</f>
        <v/>
      </c>
      <c r="J70" s="16">
        <f>IF($H$70="","",$F$70*IF($H$70&lt;0,-100/$H$70,$H$70/100)-(1-$F$70))</f>
        <v/>
      </c>
      <c r="K70" s="17">
        <f>IF($H$70="","",MAX(0,($F$70*IF($H$70&lt;0,-100/$H$70,$H$70/100)-(1-$F$70))/IF($H$70&lt;0,-100/$H$70,$H$70/100))*'Settings'!$B$3)</f>
        <v/>
      </c>
      <c r="L70" s="18">
        <f>IF($H$70="","",ROUND(MIN($K$70,'Settings'!$B$5)*'Settings'!$B$2,2))</f>
        <v/>
      </c>
      <c r="M70" s="12">
        <f>IF($J$70="","",IF($J$70&lt;0,"Pass",IF($J$70&lt;'Settings'!$B$4,"Thin",IF($J$70&lt;0.06,"✅ Sharp band",IF($J$70&lt;0.08,"Strong","⚠ Verify (stale?)")))))</f>
        <v/>
      </c>
      <c r="N70" s="19" t="inlineStr">
        <is>
          <t>Model 44.6% (fair +124). Your call.</t>
        </is>
      </c>
      <c r="O70" s="15" t="n"/>
      <c r="P70" s="16">
        <f>IF(OR($H$70="",$O$70=""),"",(1+IF($H$70&lt;0,-100/$H$70,$H$70/100))/(1+IF($O$70&lt;0,-100/$O$70,$O$70/100))-1)</f>
        <v/>
      </c>
    </row>
    <row r="71">
      <c r="A71" s="12" t="inlineStr">
        <is>
          <t>2026-06-30</t>
        </is>
      </c>
      <c r="B71" s="12" t="inlineStr">
        <is>
          <t>Chicago White Sox @ Baltimore Orioles</t>
        </is>
      </c>
      <c r="C71" s="12" t="inlineStr">
        <is>
          <t>22:35</t>
        </is>
      </c>
      <c r="D71" s="12" t="inlineStr">
        <is>
          <t>Moneyline</t>
        </is>
      </c>
      <c r="E71" s="12" t="inlineStr">
        <is>
          <t>Chicago White Sox</t>
        </is>
      </c>
      <c r="F71" s="13" t="n">
        <v>0.4461344537815127</v>
      </c>
      <c r="G71" s="14" t="n">
        <v>124</v>
      </c>
      <c r="H71" s="15" t="n">
        <v>138</v>
      </c>
      <c r="I71" s="13">
        <f>IF($H$71="","",IF($H$71&lt;0,-$H$71/(-$H$71+100),100/($H$71+100)))</f>
        <v/>
      </c>
      <c r="J71" s="16">
        <f>IF($H$71="","",$F$71*IF($H$71&lt;0,-100/$H$71,$H$71/100)-(1-$F$71))</f>
        <v/>
      </c>
      <c r="K71" s="17">
        <f>IF($H$71="","",MAX(0,($F$71*IF($H$71&lt;0,-100/$H$71,$H$71/100)-(1-$F$71))/IF($H$71&lt;0,-100/$H$71,$H$71/100))*'Settings'!$B$3)</f>
        <v/>
      </c>
      <c r="L71" s="18">
        <f>IF($H$71="","",ROUND(MIN($K$71,'Settings'!$B$5)*'Settings'!$B$2,2))</f>
        <v/>
      </c>
      <c r="M71" s="12">
        <f>IF($J$71="","",IF($J$71&lt;0,"Pass",IF($J$71&lt;'Settings'!$B$4,"Thin",IF($J$71&lt;0.06,"✅ Sharp band",IF($J$71&lt;0.08,"Strong","⚠ Verify (stale?)")))))</f>
        <v/>
      </c>
      <c r="N71" s="19" t="inlineStr">
        <is>
          <t>Model 44.6% (fair +124). Your call.</t>
        </is>
      </c>
      <c r="O71" s="15" t="n"/>
      <c r="P71" s="16">
        <f>IF(OR($H$71="",$O$71=""),"",(1+IF($H$71&lt;0,-100/$H$71,$H$71/100))/(1+IF($O$71&lt;0,-100/$O$71,$O$71/100))-1)</f>
        <v/>
      </c>
    </row>
    <row r="72">
      <c r="A72" s="20" t="inlineStr">
        <is>
          <t>2026-06-30</t>
        </is>
      </c>
      <c r="B72" s="20" t="inlineStr">
        <is>
          <t>Chicago White Sox @ Baltimore Orioles</t>
        </is>
      </c>
      <c r="C72" s="20" t="inlineStr">
        <is>
          <t>22:35</t>
        </is>
      </c>
      <c r="D72" s="20" t="inlineStr">
        <is>
          <t>Moneyline</t>
        </is>
      </c>
      <c r="E72" s="20" t="inlineStr">
        <is>
          <t>Baltimore Orioles</t>
        </is>
      </c>
      <c r="F72" s="13" t="n">
        <v>0.5538554621848739</v>
      </c>
      <c r="G72" s="14" t="n">
        <v>-124</v>
      </c>
      <c r="H72" s="15" t="n">
        <v>-138</v>
      </c>
      <c r="I72" s="13">
        <f>IF($H$72="","",IF($H$72&lt;0,-$H$72/(-$H$72+100),100/($H$72+100)))</f>
        <v/>
      </c>
      <c r="J72" s="16">
        <f>IF($H$72="","",$F$72*IF($H$72&lt;0,-100/$H$72,$H$72/100)-(1-$F$72))</f>
        <v/>
      </c>
      <c r="K72" s="17">
        <f>IF($H$72="","",MAX(0,($F$72*IF($H$72&lt;0,-100/$H$72,$H$72/100)-(1-$F$72))/IF($H$72&lt;0,-100/$H$72,$H$72/100))*'Settings'!$B$3)</f>
        <v/>
      </c>
      <c r="L72" s="18">
        <f>IF($H$72="","",ROUND(MIN($K$72,'Settings'!$B$5)*'Settings'!$B$2,2))</f>
        <v/>
      </c>
      <c r="M72" s="12">
        <f>IF($J$72="","",IF($J$72&lt;0,"Pass",IF($J$72&lt;'Settings'!$B$4,"Thin",IF($J$72&lt;0.06,"✅ Sharp band",IF($J$72&lt;0.08,"Strong","⚠ Verify (stale?)")))))</f>
        <v/>
      </c>
      <c r="N72" s="19" t="inlineStr">
        <is>
          <t>Model 55.4% (fair -124). Your call.</t>
        </is>
      </c>
      <c r="O72" s="15" t="n"/>
      <c r="P72" s="16">
        <f>IF(OR($H$72="",$O$72=""),"",(1+IF($H$72&lt;0,-100/$H$72,$H$72/100))/(1+IF($O$72&lt;0,-100/$O$72,$O$72/100))-1)</f>
        <v/>
      </c>
    </row>
    <row r="73">
      <c r="A73" s="12" t="inlineStr">
        <is>
          <t>2026-06-30</t>
        </is>
      </c>
      <c r="B73" s="12" t="inlineStr">
        <is>
          <t>Chicago White Sox @ Baltimore Orioles</t>
        </is>
      </c>
      <c r="C73" s="12" t="inlineStr">
        <is>
          <t>22:35</t>
        </is>
      </c>
      <c r="D73" s="12" t="inlineStr">
        <is>
          <t>Total</t>
        </is>
      </c>
      <c r="E73" s="12" t="inlineStr">
        <is>
          <t>Over 10.5</t>
        </is>
      </c>
      <c r="F73" s="13" t="n">
        <v>0.5120673076923077</v>
      </c>
      <c r="G73" s="14" t="n">
        <v>-105</v>
      </c>
      <c r="H73" s="15" t="n">
        <v>108</v>
      </c>
      <c r="I73" s="13">
        <f>IF($H$73="","",IF($H$73&lt;0,-$H$73/(-$H$73+100),100/($H$73+100)))</f>
        <v/>
      </c>
      <c r="J73" s="16">
        <f>IF($H$73="","",$F$73*IF($H$73&lt;0,-100/$H$73,$H$73/100)-(1-$F$73))</f>
        <v/>
      </c>
      <c r="K73" s="17">
        <f>IF($H$73="","",MAX(0,($F$73*IF($H$73&lt;0,-100/$H$73,$H$73/100)-(1-$F$73))/IF($H$73&lt;0,-100/$H$73,$H$73/100))*'Settings'!$B$3)</f>
        <v/>
      </c>
      <c r="L73" s="18">
        <f>IF($H$73="","",ROUND(MIN($K$73,'Settings'!$B$5)*'Settings'!$B$2,2))</f>
        <v/>
      </c>
      <c r="M73" s="12">
        <f>IF($J$73="","",IF($J$73&lt;0,"Pass",IF($J$73&lt;'Settings'!$B$4,"Thin",IF($J$73&lt;0.06,"✅ Sharp band",IF($J$73&lt;0.08,"Strong","⚠ Verify (stale?)")))))</f>
        <v/>
      </c>
      <c r="N73" s="19" t="inlineStr">
        <is>
          <t>Model 51.2% (fair -105). Your call.</t>
        </is>
      </c>
      <c r="O73" s="15" t="n"/>
      <c r="P73" s="16">
        <f>IF(OR($H$73="",$O$73=""),"",(1+IF($H$73&lt;0,-100/$H$73,$H$73/100))/(1+IF($O$73&lt;0,-100/$O$73,$O$73/100))-1)</f>
        <v/>
      </c>
    </row>
    <row r="74">
      <c r="A74" s="20" t="inlineStr">
        <is>
          <t>2026-06-30</t>
        </is>
      </c>
      <c r="B74" s="20" t="inlineStr">
        <is>
          <t>Chicago White Sox @ Baltimore Orioles</t>
        </is>
      </c>
      <c r="C74" s="20" t="inlineStr">
        <is>
          <t>22:35</t>
        </is>
      </c>
      <c r="D74" s="20" t="inlineStr">
        <is>
          <t>Total</t>
        </is>
      </c>
      <c r="E74" s="20" t="inlineStr">
        <is>
          <t>Under 10.5</t>
        </is>
      </c>
      <c r="F74" s="13" t="n">
        <v>0.4879730769230769</v>
      </c>
      <c r="G74" s="14" t="n">
        <v>105</v>
      </c>
      <c r="H74" s="15" t="n">
        <v>-108</v>
      </c>
      <c r="I74" s="13">
        <f>IF($H$74="","",IF($H$74&lt;0,-$H$74/(-$H$74+100),100/($H$74+100)))</f>
        <v/>
      </c>
      <c r="J74" s="16">
        <f>IF($H$74="","",$F$74*IF($H$74&lt;0,-100/$H$74,$H$74/100)-(1-$F$74))</f>
        <v/>
      </c>
      <c r="K74" s="17">
        <f>IF($H$74="","",MAX(0,($F$74*IF($H$74&lt;0,-100/$H$74,$H$74/100)-(1-$F$74))/IF($H$74&lt;0,-100/$H$74,$H$74/100))*'Settings'!$B$3)</f>
        <v/>
      </c>
      <c r="L74" s="18">
        <f>IF($H$74="","",ROUND(MIN($K$74,'Settings'!$B$5)*'Settings'!$B$2,2))</f>
        <v/>
      </c>
      <c r="M74" s="12">
        <f>IF($J$74="","",IF($J$74&lt;0,"Pass",IF($J$74&lt;'Settings'!$B$4,"Thin",IF($J$74&lt;0.06,"✅ Sharp band",IF($J$74&lt;0.08,"Strong","⚠ Verify (stale?)")))))</f>
        <v/>
      </c>
      <c r="N74" s="19" t="inlineStr">
        <is>
          <t>Model 48.8% (fair +105). Your call.</t>
        </is>
      </c>
      <c r="O74" s="15" t="n"/>
      <c r="P74" s="16">
        <f>IF(OR($H$74="",$O$74=""),"",(1+IF($H$74&lt;0,-100/$H$74,$H$74/100))/(1+IF($O$74&lt;0,-100/$O$74,$O$74/100))-1)</f>
        <v/>
      </c>
    </row>
    <row r="75">
      <c r="A75" s="12" t="inlineStr">
        <is>
          <t>2026-06-30</t>
        </is>
      </c>
      <c r="B75" s="12" t="inlineStr">
        <is>
          <t>Chicago White Sox @ Baltimore Orioles</t>
        </is>
      </c>
      <c r="C75" s="12" t="inlineStr">
        <is>
          <t>22:35</t>
        </is>
      </c>
      <c r="D75" s="12" t="inlineStr">
        <is>
          <t>Spread</t>
        </is>
      </c>
      <c r="E75" s="12" t="inlineStr">
        <is>
          <t>Baltimore Orioles -1.5</t>
        </is>
      </c>
      <c r="F75" s="13" t="n">
        <v>0.4098</v>
      </c>
      <c r="G75" s="14" t="n">
        <v>144</v>
      </c>
      <c r="H75" s="15" t="n">
        <v>150</v>
      </c>
      <c r="I75" s="13">
        <f>IF($H$75="","",IF($H$75&lt;0,-$H$75/(-$H$75+100),100/($H$75+100)))</f>
        <v/>
      </c>
      <c r="J75" s="16">
        <f>IF($H$75="","",$F$75*IF($H$75&lt;0,-100/$H$75,$H$75/100)-(1-$F$75))</f>
        <v/>
      </c>
      <c r="K75" s="17">
        <f>IF($H$75="","",MAX(0,($F$75*IF($H$75&lt;0,-100/$H$75,$H$75/100)-(1-$F$75))/IF($H$75&lt;0,-100/$H$75,$H$75/100))*'Settings'!$B$3)</f>
        <v/>
      </c>
      <c r="L75" s="18">
        <f>IF($H$75="","",ROUND(MIN($K$75,'Settings'!$B$5)*'Settings'!$B$2,2))</f>
        <v/>
      </c>
      <c r="M75" s="12">
        <f>IF($J$75="","",IF($J$75&lt;0,"Pass",IF($J$75&lt;'Settings'!$B$4,"Thin",IF($J$75&lt;0.06,"✅ Sharp band",IF($J$75&lt;0.08,"Strong","⚠ Verify (stale?)")))))</f>
        <v/>
      </c>
      <c r="N75" s="19" t="inlineStr">
        <is>
          <t>Model 41.0% (fair +144). Your call.</t>
        </is>
      </c>
      <c r="O75" s="15" t="n"/>
      <c r="P75" s="16">
        <f>IF(OR($H$75="",$O$75=""),"",(1+IF($H$75&lt;0,-100/$H$75,$H$75/100))/(1+IF($O$75&lt;0,-100/$O$75,$O$75/100))-1)</f>
        <v/>
      </c>
    </row>
    <row r="76">
      <c r="A76" s="20" t="inlineStr">
        <is>
          <t>2026-06-30</t>
        </is>
      </c>
      <c r="B76" s="20" t="inlineStr">
        <is>
          <t>Chicago White Sox @ Baltimore Orioles</t>
        </is>
      </c>
      <c r="C76" s="20" t="inlineStr">
        <is>
          <t>22:35</t>
        </is>
      </c>
      <c r="D76" s="20" t="inlineStr">
        <is>
          <t>Spread</t>
        </is>
      </c>
      <c r="E76" s="20" t="inlineStr">
        <is>
          <t>Chicago White Sox +1.5</t>
        </is>
      </c>
      <c r="F76" s="13" t="n">
        <v>0.5902000000000001</v>
      </c>
      <c r="G76" s="14" t="n">
        <v>-144</v>
      </c>
      <c r="H76" s="15" t="n">
        <v>160</v>
      </c>
      <c r="I76" s="13">
        <f>IF($H$76="","",IF($H$76&lt;0,-$H$76/(-$H$76+100),100/($H$76+100)))</f>
        <v/>
      </c>
      <c r="J76" s="16">
        <f>IF($H$76="","",$F$76*IF($H$76&lt;0,-100/$H$76,$H$76/100)-(1-$F$76))</f>
        <v/>
      </c>
      <c r="K76" s="17">
        <f>IF($H$76="","",MAX(0,($F$76*IF($H$76&lt;0,-100/$H$76,$H$76/100)-(1-$F$76))/IF($H$76&lt;0,-100/$H$76,$H$76/100))*'Settings'!$B$3)</f>
        <v/>
      </c>
      <c r="L76" s="18">
        <f>IF($H$76="","",ROUND(MIN($K$76,'Settings'!$B$5)*'Settings'!$B$2,2))</f>
        <v/>
      </c>
      <c r="M76" s="12">
        <f>IF($J$76="","",IF($J$76&lt;0,"Pass",IF($J$76&lt;'Settings'!$B$4,"Thin",IF($J$76&lt;0.06,"✅ Sharp band",IF($J$76&lt;0.08,"Strong","⚠ Verify (stale?)")))))</f>
        <v/>
      </c>
      <c r="N76" s="19" t="inlineStr">
        <is>
          <t>Model 59.0% (fair -144). Your call.</t>
        </is>
      </c>
      <c r="O76" s="15" t="n"/>
      <c r="P76" s="16">
        <f>IF(OR($H$76="",$O$76=""),"",(1+IF($H$76&lt;0,-100/$H$76,$H$76/100))/(1+IF($O$76&lt;0,-100/$O$76,$O$76/100))-1)</f>
        <v/>
      </c>
    </row>
    <row r="77">
      <c r="A77" s="12" t="inlineStr">
        <is>
          <t>2026-06-30</t>
        </is>
      </c>
      <c r="B77" s="12" t="inlineStr">
        <is>
          <t>Texas Rangers @ Cleveland Guardians</t>
        </is>
      </c>
      <c r="C77" s="12" t="inlineStr">
        <is>
          <t>22:40</t>
        </is>
      </c>
      <c r="D77" s="12" t="inlineStr">
        <is>
          <t>Moneyline</t>
        </is>
      </c>
      <c r="E77" s="12" t="inlineStr">
        <is>
          <t>Texas Rangers</t>
        </is>
      </c>
      <c r="F77" s="13" t="n">
        <v>0.5355392156862745</v>
      </c>
      <c r="G77" s="14" t="n">
        <v>-115</v>
      </c>
      <c r="H77" s="15" t="n">
        <v>104</v>
      </c>
      <c r="I77" s="13">
        <f>IF($H$77="","",IF($H$77&lt;0,-$H$77/(-$H$77+100),100/($H$77+100)))</f>
        <v/>
      </c>
      <c r="J77" s="16">
        <f>IF($H$77="","",$F$77*IF($H$77&lt;0,-100/$H$77,$H$77/100)-(1-$F$77))</f>
        <v/>
      </c>
      <c r="K77" s="17">
        <f>IF($H$77="","",MAX(0,($F$77*IF($H$77&lt;0,-100/$H$77,$H$77/100)-(1-$F$77))/IF($H$77&lt;0,-100/$H$77,$H$77/100))*'Settings'!$B$3)</f>
        <v/>
      </c>
      <c r="L77" s="18">
        <f>IF($H$77="","",ROUND(MIN($K$77,'Settings'!$B$5)*'Settings'!$B$2,2))</f>
        <v/>
      </c>
      <c r="M77" s="12">
        <f>IF($J$77="","",IF($J$77&lt;0,"Pass",IF($J$77&lt;'Settings'!$B$4,"Thin",IF($J$77&lt;0.06,"✅ Sharp band",IF($J$77&lt;0.08,"Strong","⚠ Verify (stale?)")))))</f>
        <v/>
      </c>
      <c r="N77" s="19" t="inlineStr">
        <is>
          <t>Model 53.6% (fair -115). Your call.</t>
        </is>
      </c>
      <c r="O77" s="15" t="n"/>
      <c r="P77" s="16">
        <f>IF(OR($H$77="",$O$77=""),"",(1+IF($H$77&lt;0,-100/$H$77,$H$77/100))/(1+IF($O$77&lt;0,-100/$O$77,$O$77/100))-1)</f>
        <v/>
      </c>
    </row>
    <row r="78">
      <c r="A78" s="20" t="inlineStr">
        <is>
          <t>2026-06-30</t>
        </is>
      </c>
      <c r="B78" s="20" t="inlineStr">
        <is>
          <t>Texas Rangers @ Cleveland Guardians</t>
        </is>
      </c>
      <c r="C78" s="20" t="inlineStr">
        <is>
          <t>22:40</t>
        </is>
      </c>
      <c r="D78" s="20" t="inlineStr">
        <is>
          <t>Moneyline</t>
        </is>
      </c>
      <c r="E78" s="20" t="inlineStr">
        <is>
          <t>Cleveland Guardians</t>
        </is>
      </c>
      <c r="F78" s="13" t="n">
        <v>0.4645049504950495</v>
      </c>
      <c r="G78" s="14" t="n">
        <v>115</v>
      </c>
      <c r="H78" s="15" t="n">
        <v>102</v>
      </c>
      <c r="I78" s="13">
        <f>IF($H$78="","",IF($H$78&lt;0,-$H$78/(-$H$78+100),100/($H$78+100)))</f>
        <v/>
      </c>
      <c r="J78" s="16">
        <f>IF($H$78="","",$F$78*IF($H$78&lt;0,-100/$H$78,$H$78/100)-(1-$F$78))</f>
        <v/>
      </c>
      <c r="K78" s="17">
        <f>IF($H$78="","",MAX(0,($F$78*IF($H$78&lt;0,-100/$H$78,$H$78/100)-(1-$F$78))/IF($H$78&lt;0,-100/$H$78,$H$78/100))*'Settings'!$B$3)</f>
        <v/>
      </c>
      <c r="L78" s="18">
        <f>IF($H$78="","",ROUND(MIN($K$78,'Settings'!$B$5)*'Settings'!$B$2,2))</f>
        <v/>
      </c>
      <c r="M78" s="12">
        <f>IF($J$78="","",IF($J$78&lt;0,"Pass",IF($J$78&lt;'Settings'!$B$4,"Thin",IF($J$78&lt;0.06,"✅ Sharp band",IF($J$78&lt;0.08,"Strong","⚠ Verify (stale?)")))))</f>
        <v/>
      </c>
      <c r="N78" s="19" t="inlineStr">
        <is>
          <t>Model 46.5% (fair +115). Your call.</t>
        </is>
      </c>
      <c r="O78" s="15" t="n"/>
      <c r="P78" s="16">
        <f>IF(OR($H$78="",$O$78=""),"",(1+IF($H$78&lt;0,-100/$H$78,$H$78/100))/(1+IF($O$78&lt;0,-100/$O$78,$O$78/100))-1)</f>
        <v/>
      </c>
    </row>
    <row r="79">
      <c r="A79" s="12" t="inlineStr">
        <is>
          <t>2026-06-30</t>
        </is>
      </c>
      <c r="B79" s="12" t="inlineStr">
        <is>
          <t>Texas Rangers @ Cleveland Guardians</t>
        </is>
      </c>
      <c r="C79" s="12" t="inlineStr">
        <is>
          <t>22:40</t>
        </is>
      </c>
      <c r="D79" s="12" t="inlineStr">
        <is>
          <t>Total</t>
        </is>
      </c>
      <c r="E79" s="12" t="inlineStr">
        <is>
          <t>Over 7.5</t>
        </is>
      </c>
      <c r="F79" s="13" t="n">
        <v>0.5158196078431372</v>
      </c>
      <c r="G79" s="14" t="n">
        <v>-107</v>
      </c>
      <c r="H79" s="15" t="n">
        <v>-104</v>
      </c>
      <c r="I79" s="13">
        <f>IF($H$79="","",IF($H$79&lt;0,-$H$79/(-$H$79+100),100/($H$79+100)))</f>
        <v/>
      </c>
      <c r="J79" s="16">
        <f>IF($H$79="","",$F$79*IF($H$79&lt;0,-100/$H$79,$H$79/100)-(1-$F$79))</f>
        <v/>
      </c>
      <c r="K79" s="17">
        <f>IF($H$79="","",MAX(0,($F$79*IF($H$79&lt;0,-100/$H$79,$H$79/100)-(1-$F$79))/IF($H$79&lt;0,-100/$H$79,$H$79/100))*'Settings'!$B$3)</f>
        <v/>
      </c>
      <c r="L79" s="18">
        <f>IF($H$79="","",ROUND(MIN($K$79,'Settings'!$B$5)*'Settings'!$B$2,2))</f>
        <v/>
      </c>
      <c r="M79" s="12">
        <f>IF($J$79="","",IF($J$79&lt;0,"Pass",IF($J$79&lt;'Settings'!$B$4,"Thin",IF($J$79&lt;0.06,"✅ Sharp band",IF($J$79&lt;0.08,"Strong","⚠ Verify (stale?)")))))</f>
        <v/>
      </c>
      <c r="N79" s="19" t="inlineStr">
        <is>
          <t>Model 51.6% (fair -107). Your call.</t>
        </is>
      </c>
      <c r="O79" s="15" t="n"/>
      <c r="P79" s="16">
        <f>IF(OR($H$79="",$O$79=""),"",(1+IF($H$79&lt;0,-100/$H$79,$H$79/100))/(1+IF($O$79&lt;0,-100/$O$79,$O$79/100))-1)</f>
        <v/>
      </c>
    </row>
    <row r="80">
      <c r="A80" s="20" t="inlineStr">
        <is>
          <t>2026-06-30</t>
        </is>
      </c>
      <c r="B80" s="20" t="inlineStr">
        <is>
          <t>Texas Rangers @ Cleveland Guardians</t>
        </is>
      </c>
      <c r="C80" s="20" t="inlineStr">
        <is>
          <t>22:40</t>
        </is>
      </c>
      <c r="D80" s="20" t="inlineStr">
        <is>
          <t>Total</t>
        </is>
      </c>
      <c r="E80" s="20" t="inlineStr">
        <is>
          <t>Under 7.5</t>
        </is>
      </c>
      <c r="F80" s="13" t="n">
        <v>0.48415</v>
      </c>
      <c r="G80" s="14" t="n">
        <v>107</v>
      </c>
      <c r="H80" s="15" t="n">
        <v>100</v>
      </c>
      <c r="I80" s="13">
        <f>IF($H$80="","",IF($H$80&lt;0,-$H$80/(-$H$80+100),100/($H$80+100)))</f>
        <v/>
      </c>
      <c r="J80" s="16">
        <f>IF($H$80="","",$F$80*IF($H$80&lt;0,-100/$H$80,$H$80/100)-(1-$F$80))</f>
        <v/>
      </c>
      <c r="K80" s="17">
        <f>IF($H$80="","",MAX(0,($F$80*IF($H$80&lt;0,-100/$H$80,$H$80/100)-(1-$F$80))/IF($H$80&lt;0,-100/$H$80,$H$80/100))*'Settings'!$B$3)</f>
        <v/>
      </c>
      <c r="L80" s="18">
        <f>IF($H$80="","",ROUND(MIN($K$80,'Settings'!$B$5)*'Settings'!$B$2,2))</f>
        <v/>
      </c>
      <c r="M80" s="12">
        <f>IF($J$80="","",IF($J$80&lt;0,"Pass",IF($J$80&lt;'Settings'!$B$4,"Thin",IF($J$80&lt;0.06,"✅ Sharp band",IF($J$80&lt;0.08,"Strong","⚠ Verify (stale?)")))))</f>
        <v/>
      </c>
      <c r="N80" s="19" t="inlineStr">
        <is>
          <t>Model 48.4% (fair +107). Your call.</t>
        </is>
      </c>
      <c r="O80" s="15" t="n"/>
      <c r="P80" s="16">
        <f>IF(OR($H$80="",$O$80=""),"",(1+IF($H$80&lt;0,-100/$H$80,$H$80/100))/(1+IF($O$80&lt;0,-100/$O$80,$O$80/100))-1)</f>
        <v/>
      </c>
    </row>
    <row r="81">
      <c r="A81" s="12" t="inlineStr">
        <is>
          <t>2026-06-30</t>
        </is>
      </c>
      <c r="B81" s="12" t="inlineStr">
        <is>
          <t>Texas Rangers @ Cleveland Guardians</t>
        </is>
      </c>
      <c r="C81" s="12" t="inlineStr">
        <is>
          <t>22:40</t>
        </is>
      </c>
      <c r="D81" s="12" t="inlineStr">
        <is>
          <t>Spread</t>
        </is>
      </c>
      <c r="E81" s="12" t="inlineStr">
        <is>
          <t>Cleveland Guardians +1.5</t>
        </is>
      </c>
      <c r="F81" s="13" t="n">
        <v>0.5942372623574145</v>
      </c>
      <c r="G81" s="14" t="n">
        <v>-146</v>
      </c>
      <c r="H81" s="15" t="n">
        <v>-163</v>
      </c>
      <c r="I81" s="13">
        <f>IF($H$81="","",IF($H$81&lt;0,-$H$81/(-$H$81+100),100/($H$81+100)))</f>
        <v/>
      </c>
      <c r="J81" s="16">
        <f>IF($H$81="","",$F$81*IF($H$81&lt;0,-100/$H$81,$H$81/100)-(1-$F$81))</f>
        <v/>
      </c>
      <c r="K81" s="17">
        <f>IF($H$81="","",MAX(0,($F$81*IF($H$81&lt;0,-100/$H$81,$H$81/100)-(1-$F$81))/IF($H$81&lt;0,-100/$H$81,$H$81/100))*'Settings'!$B$3)</f>
        <v/>
      </c>
      <c r="L81" s="18">
        <f>IF($H$81="","",ROUND(MIN($K$81,'Settings'!$B$5)*'Settings'!$B$2,2))</f>
        <v/>
      </c>
      <c r="M81" s="12">
        <f>IF($J$81="","",IF($J$81&lt;0,"Pass",IF($J$81&lt;'Settings'!$B$4,"Thin",IF($J$81&lt;0.06,"✅ Sharp band",IF($J$81&lt;0.08,"Strong","⚠ Verify (stale?)")))))</f>
        <v/>
      </c>
      <c r="N81" s="19" t="inlineStr">
        <is>
          <t>Model 59.4% (fair -146). Your call.</t>
        </is>
      </c>
      <c r="O81" s="15" t="n"/>
      <c r="P81" s="16">
        <f>IF(OR($H$81="",$O$81=""),"",(1+IF($H$81&lt;0,-100/$H$81,$H$81/100))/(1+IF($O$81&lt;0,-100/$O$81,$O$81/100))-1)</f>
        <v/>
      </c>
    </row>
    <row r="82">
      <c r="A82" s="20" t="inlineStr">
        <is>
          <t>2026-06-30</t>
        </is>
      </c>
      <c r="B82" s="20" t="inlineStr">
        <is>
          <t>Texas Rangers @ Cleveland Guardians</t>
        </is>
      </c>
      <c r="C82" s="20" t="inlineStr">
        <is>
          <t>22:40</t>
        </is>
      </c>
      <c r="D82" s="20" t="inlineStr">
        <is>
          <t>Spread</t>
        </is>
      </c>
      <c r="E82" s="20" t="inlineStr">
        <is>
          <t>Texas Rangers -1.5</t>
        </is>
      </c>
      <c r="F82" s="13" t="n">
        <v>0.4057421875</v>
      </c>
      <c r="G82" s="14" t="n">
        <v>146</v>
      </c>
      <c r="H82" s="15" t="n">
        <v>156</v>
      </c>
      <c r="I82" s="13">
        <f>IF($H$82="","",IF($H$82&lt;0,-$H$82/(-$H$82+100),100/($H$82+100)))</f>
        <v/>
      </c>
      <c r="J82" s="16">
        <f>IF($H$82="","",$F$82*IF($H$82&lt;0,-100/$H$82,$H$82/100)-(1-$F$82))</f>
        <v/>
      </c>
      <c r="K82" s="17">
        <f>IF($H$82="","",MAX(0,($F$82*IF($H$82&lt;0,-100/$H$82,$H$82/100)-(1-$F$82))/IF($H$82&lt;0,-100/$H$82,$H$82/100))*'Settings'!$B$3)</f>
        <v/>
      </c>
      <c r="L82" s="18">
        <f>IF($H$82="","",ROUND(MIN($K$82,'Settings'!$B$5)*'Settings'!$B$2,2))</f>
        <v/>
      </c>
      <c r="M82" s="12">
        <f>IF($J$82="","",IF($J$82&lt;0,"Pass",IF($J$82&lt;'Settings'!$B$4,"Thin",IF($J$82&lt;0.06,"✅ Sharp band",IF($J$82&lt;0.08,"Strong","⚠ Verify (stale?)")))))</f>
        <v/>
      </c>
      <c r="N82" s="19" t="inlineStr">
        <is>
          <t>Model 40.6% (fair +146). Your call.</t>
        </is>
      </c>
      <c r="O82" s="15" t="n"/>
      <c r="P82" s="16">
        <f>IF(OR($H$82="",$O$82=""),"",(1+IF($H$82&lt;0,-100/$H$82,$H$82/100))/(1+IF($O$82&lt;0,-100/$O$82,$O$82/100))-1)</f>
        <v/>
      </c>
    </row>
    <row r="83">
      <c r="A83" s="12" t="inlineStr">
        <is>
          <t>2026-06-30</t>
        </is>
      </c>
      <c r="B83" s="12" t="inlineStr">
        <is>
          <t>Pittsburgh Pirates @ Philadelphia Phillies</t>
        </is>
      </c>
      <c r="C83" s="12" t="inlineStr">
        <is>
          <t>22:40</t>
        </is>
      </c>
      <c r="D83" s="12" t="inlineStr">
        <is>
          <t>Moneyline</t>
        </is>
      </c>
      <c r="E83" s="12" t="inlineStr">
        <is>
          <t>Pittsburgh Pirates</t>
        </is>
      </c>
      <c r="F83" s="13" t="n">
        <v>0.371571906354515</v>
      </c>
      <c r="G83" s="14" t="n">
        <v>169</v>
      </c>
      <c r="H83" s="15" t="n">
        <v>199</v>
      </c>
      <c r="I83" s="13">
        <f>IF($H$83="","",IF($H$83&lt;0,-$H$83/(-$H$83+100),100/($H$83+100)))</f>
        <v/>
      </c>
      <c r="J83" s="16">
        <f>IF($H$83="","",$F$83*IF($H$83&lt;0,-100/$H$83,$H$83/100)-(1-$F$83))</f>
        <v/>
      </c>
      <c r="K83" s="17">
        <f>IF($H$83="","",MAX(0,($F$83*IF($H$83&lt;0,-100/$H$83,$H$83/100)-(1-$F$83))/IF($H$83&lt;0,-100/$H$83,$H$83/100))*'Settings'!$B$3)</f>
        <v/>
      </c>
      <c r="L83" s="18">
        <f>IF($H$83="","",ROUND(MIN($K$83,'Settings'!$B$5)*'Settings'!$B$2,2))</f>
        <v/>
      </c>
      <c r="M83" s="12">
        <f>IF($J$83="","",IF($J$83&lt;0,"Pass",IF($J$83&lt;'Settings'!$B$4,"Thin",IF($J$83&lt;0.06,"✅ Sharp band",IF($J$83&lt;0.08,"Strong","⚠ Verify (stale?)")))))</f>
        <v/>
      </c>
      <c r="N83" s="19" t="inlineStr">
        <is>
          <t>Model 37.2% (fair +169). Your call.</t>
        </is>
      </c>
      <c r="O83" s="15" t="n"/>
      <c r="P83" s="16">
        <f>IF(OR($H$83="",$O$83=""),"",(1+IF($H$83&lt;0,-100/$H$83,$H$83/100))/(1+IF($O$83&lt;0,-100/$O$83,$O$83/100))-1)</f>
        <v/>
      </c>
    </row>
    <row r="84">
      <c r="A84" s="20" t="inlineStr">
        <is>
          <t>2026-06-30</t>
        </is>
      </c>
      <c r="B84" s="20" t="inlineStr">
        <is>
          <t>Pittsburgh Pirates @ Philadelphia Phillies</t>
        </is>
      </c>
      <c r="C84" s="20" t="inlineStr">
        <is>
          <t>22:40</t>
        </is>
      </c>
      <c r="D84" s="20" t="inlineStr">
        <is>
          <t>Moneyline</t>
        </is>
      </c>
      <c r="E84" s="20" t="inlineStr">
        <is>
          <t>Philadelphia Phillies</t>
        </is>
      </c>
      <c r="F84" s="13" t="n">
        <v>0.6283884353741497</v>
      </c>
      <c r="G84" s="14" t="n">
        <v>-169</v>
      </c>
      <c r="H84" s="15" t="n">
        <v>-194</v>
      </c>
      <c r="I84" s="13">
        <f>IF($H$84="","",IF($H$84&lt;0,-$H$84/(-$H$84+100),100/($H$84+100)))</f>
        <v/>
      </c>
      <c r="J84" s="16">
        <f>IF($H$84="","",$F$84*IF($H$84&lt;0,-100/$H$84,$H$84/100)-(1-$F$84))</f>
        <v/>
      </c>
      <c r="K84" s="17">
        <f>IF($H$84="","",MAX(0,($F$84*IF($H$84&lt;0,-100/$H$84,$H$84/100)-(1-$F$84))/IF($H$84&lt;0,-100/$H$84,$H$84/100))*'Settings'!$B$3)</f>
        <v/>
      </c>
      <c r="L84" s="18">
        <f>IF($H$84="","",ROUND(MIN($K$84,'Settings'!$B$5)*'Settings'!$B$2,2))</f>
        <v/>
      </c>
      <c r="M84" s="12">
        <f>IF($J$84="","",IF($J$84&lt;0,"Pass",IF($J$84&lt;'Settings'!$B$4,"Thin",IF($J$84&lt;0.06,"✅ Sharp band",IF($J$84&lt;0.08,"Strong","⚠ Verify (stale?)")))))</f>
        <v/>
      </c>
      <c r="N84" s="19" t="inlineStr">
        <is>
          <t>Model 62.8% (fair -169). Your call.</t>
        </is>
      </c>
      <c r="O84" s="15" t="n"/>
      <c r="P84" s="16">
        <f>IF(OR($H$84="",$O$84=""),"",(1+IF($H$84&lt;0,-100/$H$84,$H$84/100))/(1+IF($O$84&lt;0,-100/$O$84,$O$84/100))-1)</f>
        <v/>
      </c>
    </row>
    <row r="85">
      <c r="A85" s="12" t="inlineStr">
        <is>
          <t>2026-06-30</t>
        </is>
      </c>
      <c r="B85" s="12" t="inlineStr">
        <is>
          <t>Pittsburgh Pirates @ Philadelphia Phillies</t>
        </is>
      </c>
      <c r="C85" s="12" t="inlineStr">
        <is>
          <t>22:40</t>
        </is>
      </c>
      <c r="D85" s="12" t="inlineStr">
        <is>
          <t>Total</t>
        </is>
      </c>
      <c r="E85" s="12" t="inlineStr">
        <is>
          <t>Over 8.5</t>
        </is>
      </c>
      <c r="F85" s="13" t="n">
        <v>0.5238461538461537</v>
      </c>
      <c r="G85" s="14" t="n">
        <v>-110</v>
      </c>
      <c r="H85" s="15" t="n">
        <v>108</v>
      </c>
      <c r="I85" s="13">
        <f>IF($H$85="","",IF($H$85&lt;0,-$H$85/(-$H$85+100),100/($H$85+100)))</f>
        <v/>
      </c>
      <c r="J85" s="16">
        <f>IF($H$85="","",$F$85*IF($H$85&lt;0,-100/$H$85,$H$85/100)-(1-$F$85))</f>
        <v/>
      </c>
      <c r="K85" s="17">
        <f>IF($H$85="","",MAX(0,($F$85*IF($H$85&lt;0,-100/$H$85,$H$85/100)-(1-$F$85))/IF($H$85&lt;0,-100/$H$85,$H$85/100))*'Settings'!$B$3)</f>
        <v/>
      </c>
      <c r="L85" s="18">
        <f>IF($H$85="","",ROUND(MIN($K$85,'Settings'!$B$5)*'Settings'!$B$2,2))</f>
        <v/>
      </c>
      <c r="M85" s="12">
        <f>IF($J$85="","",IF($J$85&lt;0,"Pass",IF($J$85&lt;'Settings'!$B$4,"Thin",IF($J$85&lt;0.06,"✅ Sharp band",IF($J$85&lt;0.08,"Strong","⚠ Verify (stale?)")))))</f>
        <v/>
      </c>
      <c r="N85" s="19" t="inlineStr">
        <is>
          <t>Model 52.4% (fair -110). Your call.</t>
        </is>
      </c>
      <c r="O85" s="15" t="n"/>
      <c r="P85" s="16">
        <f>IF(OR($H$85="",$O$85=""),"",(1+IF($H$85&lt;0,-100/$H$85,$H$85/100))/(1+IF($O$85&lt;0,-100/$O$85,$O$85/100))-1)</f>
        <v/>
      </c>
    </row>
    <row r="86">
      <c r="A86" s="20" t="inlineStr">
        <is>
          <t>2026-06-30</t>
        </is>
      </c>
      <c r="B86" s="20" t="inlineStr">
        <is>
          <t>Pittsburgh Pirates @ Philadelphia Phillies</t>
        </is>
      </c>
      <c r="C86" s="20" t="inlineStr">
        <is>
          <t>22:40</t>
        </is>
      </c>
      <c r="D86" s="20" t="inlineStr">
        <is>
          <t>Total</t>
        </is>
      </c>
      <c r="E86" s="20" t="inlineStr">
        <is>
          <t>Under 8.5</t>
        </is>
      </c>
      <c r="F86" s="13" t="n">
        <v>0.476142654028436</v>
      </c>
      <c r="G86" s="14" t="n">
        <v>110</v>
      </c>
      <c r="H86" s="15" t="n">
        <v>-111</v>
      </c>
      <c r="I86" s="13">
        <f>IF($H$86="","",IF($H$86&lt;0,-$H$86/(-$H$86+100),100/($H$86+100)))</f>
        <v/>
      </c>
      <c r="J86" s="16">
        <f>IF($H$86="","",$F$86*IF($H$86&lt;0,-100/$H$86,$H$86/100)-(1-$F$86))</f>
        <v/>
      </c>
      <c r="K86" s="17">
        <f>IF($H$86="","",MAX(0,($F$86*IF($H$86&lt;0,-100/$H$86,$H$86/100)-(1-$F$86))/IF($H$86&lt;0,-100/$H$86,$H$86/100))*'Settings'!$B$3)</f>
        <v/>
      </c>
      <c r="L86" s="18">
        <f>IF($H$86="","",ROUND(MIN($K$86,'Settings'!$B$5)*'Settings'!$B$2,2))</f>
        <v/>
      </c>
      <c r="M86" s="12">
        <f>IF($J$86="","",IF($J$86&lt;0,"Pass",IF($J$86&lt;'Settings'!$B$4,"Thin",IF($J$86&lt;0.06,"✅ Sharp band",IF($J$86&lt;0.08,"Strong","⚠ Verify (stale?)")))))</f>
        <v/>
      </c>
      <c r="N86" s="19" t="inlineStr">
        <is>
          <t>Model 47.6% (fair +110). Your call.</t>
        </is>
      </c>
      <c r="O86" s="15" t="n"/>
      <c r="P86" s="16">
        <f>IF(OR($H$86="",$O$86=""),"",(1+IF($H$86&lt;0,-100/$H$86,$H$86/100))/(1+IF($O$86&lt;0,-100/$O$86,$O$86/100))-1)</f>
        <v/>
      </c>
    </row>
    <row r="87">
      <c r="A87" s="12" t="inlineStr">
        <is>
          <t>2026-06-30</t>
        </is>
      </c>
      <c r="B87" s="12" t="inlineStr">
        <is>
          <t>Pittsburgh Pirates @ Philadelphia Phillies</t>
        </is>
      </c>
      <c r="C87" s="12" t="inlineStr">
        <is>
          <t>22:40</t>
        </is>
      </c>
      <c r="D87" s="12" t="inlineStr">
        <is>
          <t>Spread</t>
        </is>
      </c>
      <c r="E87" s="12" t="inlineStr">
        <is>
          <t>Philadelphia Phillies -1.5</t>
        </is>
      </c>
      <c r="F87" s="13" t="n">
        <v>0.4634272300469484</v>
      </c>
      <c r="G87" s="14" t="n">
        <v>116</v>
      </c>
      <c r="H87" s="15" t="n">
        <v>113</v>
      </c>
      <c r="I87" s="13">
        <f>IF($H$87="","",IF($H$87&lt;0,-$H$87/(-$H$87+100),100/($H$87+100)))</f>
        <v/>
      </c>
      <c r="J87" s="16">
        <f>IF($H$87="","",$F$87*IF($H$87&lt;0,-100/$H$87,$H$87/100)-(1-$F$87))</f>
        <v/>
      </c>
      <c r="K87" s="17">
        <f>IF($H$87="","",MAX(0,($F$87*IF($H$87&lt;0,-100/$H$87,$H$87/100)-(1-$F$87))/IF($H$87&lt;0,-100/$H$87,$H$87/100))*'Settings'!$B$3)</f>
        <v/>
      </c>
      <c r="L87" s="18">
        <f>IF($H$87="","",ROUND(MIN($K$87,'Settings'!$B$5)*'Settings'!$B$2,2))</f>
        <v/>
      </c>
      <c r="M87" s="12">
        <f>IF($J$87="","",IF($J$87&lt;0,"Pass",IF($J$87&lt;'Settings'!$B$4,"Thin",IF($J$87&lt;0.06,"✅ Sharp band",IF($J$87&lt;0.08,"Strong","⚠ Verify (stale?)")))))</f>
        <v/>
      </c>
      <c r="N87" s="19" t="inlineStr">
        <is>
          <t>Model 46.3% (fair +116). Your call.</t>
        </is>
      </c>
      <c r="O87" s="15" t="n"/>
      <c r="P87" s="16">
        <f>IF(OR($H$87="",$O$87=""),"",(1+IF($H$87&lt;0,-100/$H$87,$H$87/100))/(1+IF($O$87&lt;0,-100/$O$87,$O$87/100))-1)</f>
        <v/>
      </c>
    </row>
    <row r="88">
      <c r="A88" s="20" t="inlineStr">
        <is>
          <t>2026-06-30</t>
        </is>
      </c>
      <c r="B88" s="20" t="inlineStr">
        <is>
          <t>Pittsburgh Pirates @ Philadelphia Phillies</t>
        </is>
      </c>
      <c r="C88" s="20" t="inlineStr">
        <is>
          <t>22:40</t>
        </is>
      </c>
      <c r="D88" s="20" t="inlineStr">
        <is>
          <t>Spread</t>
        </is>
      </c>
      <c r="E88" s="20" t="inlineStr">
        <is>
          <t>Pittsburgh Pirates +1.5</t>
        </is>
      </c>
      <c r="F88" s="13" t="n">
        <v>0.5365953488372094</v>
      </c>
      <c r="G88" s="14" t="n">
        <v>-116</v>
      </c>
      <c r="H88" s="15" t="n">
        <v>-115</v>
      </c>
      <c r="I88" s="13">
        <f>IF($H$88="","",IF($H$88&lt;0,-$H$88/(-$H$88+100),100/($H$88+100)))</f>
        <v/>
      </c>
      <c r="J88" s="16">
        <f>IF($H$88="","",$F$88*IF($H$88&lt;0,-100/$H$88,$H$88/100)-(1-$F$88))</f>
        <v/>
      </c>
      <c r="K88" s="17">
        <f>IF($H$88="","",MAX(0,($F$88*IF($H$88&lt;0,-100/$H$88,$H$88/100)-(1-$F$88))/IF($H$88&lt;0,-100/$H$88,$H$88/100))*'Settings'!$B$3)</f>
        <v/>
      </c>
      <c r="L88" s="18">
        <f>IF($H$88="","",ROUND(MIN($K$88,'Settings'!$B$5)*'Settings'!$B$2,2))</f>
        <v/>
      </c>
      <c r="M88" s="12">
        <f>IF($J$88="","",IF($J$88&lt;0,"Pass",IF($J$88&lt;'Settings'!$B$4,"Thin",IF($J$88&lt;0.06,"✅ Sharp band",IF($J$88&lt;0.08,"Strong","⚠ Verify (stale?)")))))</f>
        <v/>
      </c>
      <c r="N88" s="19" t="inlineStr">
        <is>
          <t>Model 53.7% (fair -116). Your call.</t>
        </is>
      </c>
      <c r="O88" s="15" t="n"/>
      <c r="P88" s="16">
        <f>IF(OR($H$88="",$O$88=""),"",(1+IF($H$88&lt;0,-100/$H$88,$H$88/100))/(1+IF($O$88&lt;0,-100/$O$88,$O$88/100))-1)</f>
        <v/>
      </c>
    </row>
    <row r="89">
      <c r="A89" s="12" t="inlineStr">
        <is>
          <t>2026-06-30</t>
        </is>
      </c>
      <c r="B89" s="12" t="inlineStr">
        <is>
          <t>Detroit Tigers @ New York Yankees</t>
        </is>
      </c>
      <c r="C89" s="12" t="inlineStr">
        <is>
          <t>23:05</t>
        </is>
      </c>
      <c r="D89" s="12" t="inlineStr">
        <is>
          <t>Moneyline</t>
        </is>
      </c>
      <c r="E89" s="12" t="inlineStr">
        <is>
          <t>Detroit Tigers</t>
        </is>
      </c>
      <c r="F89" s="13" t="n">
        <v>0.4125327510917031</v>
      </c>
      <c r="G89" s="14" t="n">
        <v>142</v>
      </c>
      <c r="H89" s="15" t="n">
        <v>129</v>
      </c>
      <c r="I89" s="13">
        <f>IF($H$89="","",IF($H$89&lt;0,-$H$89/(-$H$89+100),100/($H$89+100)))</f>
        <v/>
      </c>
      <c r="J89" s="16">
        <f>IF($H$89="","",$F$89*IF($H$89&lt;0,-100/$H$89,$H$89/100)-(1-$F$89))</f>
        <v/>
      </c>
      <c r="K89" s="17">
        <f>IF($H$89="","",MAX(0,($F$89*IF($H$89&lt;0,-100/$H$89,$H$89/100)-(1-$F$89))/IF($H$89&lt;0,-100/$H$89,$H$89/100))*'Settings'!$B$3)</f>
        <v/>
      </c>
      <c r="L89" s="18">
        <f>IF($H$89="","",ROUND(MIN($K$89,'Settings'!$B$5)*'Settings'!$B$2,2))</f>
        <v/>
      </c>
      <c r="M89" s="12">
        <f>IF($J$89="","",IF($J$89&lt;0,"Pass",IF($J$89&lt;'Settings'!$B$4,"Thin",IF($J$89&lt;0.06,"✅ Sharp band",IF($J$89&lt;0.08,"Strong","⚠ Verify (stale?)")))))</f>
        <v/>
      </c>
      <c r="N89" s="19" t="inlineStr">
        <is>
          <t>Model 41.3% (fair +142). Your call.</t>
        </is>
      </c>
      <c r="O89" s="15" t="n"/>
      <c r="P89" s="16">
        <f>IF(OR($H$89="",$O$89=""),"",(1+IF($H$89&lt;0,-100/$H$89,$H$89/100))/(1+IF($O$89&lt;0,-100/$O$89,$O$89/100))-1)</f>
        <v/>
      </c>
    </row>
    <row r="90">
      <c r="A90" s="20" t="inlineStr">
        <is>
          <t>2026-06-30</t>
        </is>
      </c>
      <c r="B90" s="20" t="inlineStr">
        <is>
          <t>Detroit Tigers @ New York Yankees</t>
        </is>
      </c>
      <c r="C90" s="20" t="inlineStr">
        <is>
          <t>23:05</t>
        </is>
      </c>
      <c r="D90" s="20" t="inlineStr">
        <is>
          <t>Moneyline</t>
        </is>
      </c>
      <c r="E90" s="20" t="inlineStr">
        <is>
          <t>New York Yankees</t>
        </is>
      </c>
      <c r="F90" s="13" t="n">
        <v>0.5874449339207048</v>
      </c>
      <c r="G90" s="14" t="n">
        <v>-142</v>
      </c>
      <c r="H90" s="15" t="n">
        <v>-127</v>
      </c>
      <c r="I90" s="13">
        <f>IF($H$90="","",IF($H$90&lt;0,-$H$90/(-$H$90+100),100/($H$90+100)))</f>
        <v/>
      </c>
      <c r="J90" s="16">
        <f>IF($H$90="","",$F$90*IF($H$90&lt;0,-100/$H$90,$H$90/100)-(1-$F$90))</f>
        <v/>
      </c>
      <c r="K90" s="17">
        <f>IF($H$90="","",MAX(0,($F$90*IF($H$90&lt;0,-100/$H$90,$H$90/100)-(1-$F$90))/IF($H$90&lt;0,-100/$H$90,$H$90/100))*'Settings'!$B$3)</f>
        <v/>
      </c>
      <c r="L90" s="18">
        <f>IF($H$90="","",ROUND(MIN($K$90,'Settings'!$B$5)*'Settings'!$B$2,2))</f>
        <v/>
      </c>
      <c r="M90" s="12">
        <f>IF($J$90="","",IF($J$90&lt;0,"Pass",IF($J$90&lt;'Settings'!$B$4,"Thin",IF($J$90&lt;0.06,"✅ Sharp band",IF($J$90&lt;0.08,"Strong","⚠ Verify (stale?)")))))</f>
        <v/>
      </c>
      <c r="N90" s="19" t="inlineStr">
        <is>
          <t>Model 58.7% (fair -142). Your call.</t>
        </is>
      </c>
      <c r="O90" s="15" t="n"/>
      <c r="P90" s="16">
        <f>IF(OR($H$90="",$O$90=""),"",(1+IF($H$90&lt;0,-100/$H$90,$H$90/100))/(1+IF($O$90&lt;0,-100/$O$90,$O$90/100))-1)</f>
        <v/>
      </c>
    </row>
    <row r="91">
      <c r="A91" s="12" t="inlineStr">
        <is>
          <t>2026-06-30</t>
        </is>
      </c>
      <c r="B91" s="12" t="inlineStr">
        <is>
          <t>Detroit Tigers @ New York Yankees</t>
        </is>
      </c>
      <c r="C91" s="12" t="inlineStr">
        <is>
          <t>23:05</t>
        </is>
      </c>
      <c r="D91" s="12" t="inlineStr">
        <is>
          <t>Total</t>
        </is>
      </c>
      <c r="E91" s="12" t="inlineStr">
        <is>
          <t>Over 7.5</t>
        </is>
      </c>
      <c r="F91" s="13" t="n">
        <v>0.4914903846153846</v>
      </c>
      <c r="G91" s="14" t="n">
        <v>103</v>
      </c>
      <c r="H91" s="15" t="n">
        <v>108</v>
      </c>
      <c r="I91" s="13">
        <f>IF($H$91="","",IF($H$91&lt;0,-$H$91/(-$H$91+100),100/($H$91+100)))</f>
        <v/>
      </c>
      <c r="J91" s="16">
        <f>IF($H$91="","",$F$91*IF($H$91&lt;0,-100/$H$91,$H$91/100)-(1-$F$91))</f>
        <v/>
      </c>
      <c r="K91" s="17">
        <f>IF($H$91="","",MAX(0,($F$91*IF($H$91&lt;0,-100/$H$91,$H$91/100)-(1-$F$91))/IF($H$91&lt;0,-100/$H$91,$H$91/100))*'Settings'!$B$3)</f>
        <v/>
      </c>
      <c r="L91" s="18">
        <f>IF($H$91="","",ROUND(MIN($K$91,'Settings'!$B$5)*'Settings'!$B$2,2))</f>
        <v/>
      </c>
      <c r="M91" s="12">
        <f>IF($J$91="","",IF($J$91&lt;0,"Pass",IF($J$91&lt;'Settings'!$B$4,"Thin",IF($J$91&lt;0.06,"✅ Sharp band",IF($J$91&lt;0.08,"Strong","⚠ Verify (stale?)")))))</f>
        <v/>
      </c>
      <c r="N91" s="19" t="inlineStr">
        <is>
          <t>Model 49.1% (fair +103). Your call.</t>
        </is>
      </c>
      <c r="O91" s="15" t="n"/>
      <c r="P91" s="16">
        <f>IF(OR($H$91="",$O$91=""),"",(1+IF($H$91&lt;0,-100/$H$91,$H$91/100))/(1+IF($O$91&lt;0,-100/$O$91,$O$91/100))-1)</f>
        <v/>
      </c>
    </row>
    <row r="92">
      <c r="A92" s="20" t="inlineStr">
        <is>
          <t>2026-06-30</t>
        </is>
      </c>
      <c r="B92" s="20" t="inlineStr">
        <is>
          <t>Detroit Tigers @ New York Yankees</t>
        </is>
      </c>
      <c r="C92" s="20" t="inlineStr">
        <is>
          <t>23:05</t>
        </is>
      </c>
      <c r="D92" s="20" t="inlineStr">
        <is>
          <t>Total</t>
        </is>
      </c>
      <c r="E92" s="20" t="inlineStr">
        <is>
          <t>Under 7.5</t>
        </is>
      </c>
      <c r="F92" s="13" t="n">
        <v>0.5084917050691244</v>
      </c>
      <c r="G92" s="14" t="n">
        <v>-103</v>
      </c>
      <c r="H92" s="15" t="n">
        <v>-117</v>
      </c>
      <c r="I92" s="13">
        <f>IF($H$92="","",IF($H$92&lt;0,-$H$92/(-$H$92+100),100/($H$92+100)))</f>
        <v/>
      </c>
      <c r="J92" s="16">
        <f>IF($H$92="","",$F$92*IF($H$92&lt;0,-100/$H$92,$H$92/100)-(1-$F$92))</f>
        <v/>
      </c>
      <c r="K92" s="17">
        <f>IF($H$92="","",MAX(0,($F$92*IF($H$92&lt;0,-100/$H$92,$H$92/100)-(1-$F$92))/IF($H$92&lt;0,-100/$H$92,$H$92/100))*'Settings'!$B$3)</f>
        <v/>
      </c>
      <c r="L92" s="18">
        <f>IF($H$92="","",ROUND(MIN($K$92,'Settings'!$B$5)*'Settings'!$B$2,2))</f>
        <v/>
      </c>
      <c r="M92" s="12">
        <f>IF($J$92="","",IF($J$92&lt;0,"Pass",IF($J$92&lt;'Settings'!$B$4,"Thin",IF($J$92&lt;0.06,"✅ Sharp band",IF($J$92&lt;0.08,"Strong","⚠ Verify (stale?)")))))</f>
        <v/>
      </c>
      <c r="N92" s="19" t="inlineStr">
        <is>
          <t>Model 50.8% (fair -103). Your call.</t>
        </is>
      </c>
      <c r="O92" s="15" t="n"/>
      <c r="P92" s="16">
        <f>IF(OR($H$92="",$O$92=""),"",(1+IF($H$92&lt;0,-100/$H$92,$H$92/100))/(1+IF($O$92&lt;0,-100/$O$92,$O$92/100))-1)</f>
        <v/>
      </c>
    </row>
    <row r="93">
      <c r="A93" s="12" t="inlineStr">
        <is>
          <t>2026-06-30</t>
        </is>
      </c>
      <c r="B93" s="12" t="inlineStr">
        <is>
          <t>Detroit Tigers @ New York Yankees</t>
        </is>
      </c>
      <c r="C93" s="12" t="inlineStr">
        <is>
          <t>23:05</t>
        </is>
      </c>
      <c r="D93" s="12" t="inlineStr">
        <is>
          <t>Spread</t>
        </is>
      </c>
      <c r="E93" s="12" t="inlineStr">
        <is>
          <t>New York Yankees -1.5</t>
        </is>
      </c>
      <c r="F93" s="13" t="n">
        <v>0.4086785714285715</v>
      </c>
      <c r="G93" s="14" t="n">
        <v>145</v>
      </c>
      <c r="H93" s="15" t="n">
        <v>180</v>
      </c>
      <c r="I93" s="13">
        <f>IF($H$93="","",IF($H$93&lt;0,-$H$93/(-$H$93+100),100/($H$93+100)))</f>
        <v/>
      </c>
      <c r="J93" s="16">
        <f>IF($H$93="","",$F$93*IF($H$93&lt;0,-100/$H$93,$H$93/100)-(1-$F$93))</f>
        <v/>
      </c>
      <c r="K93" s="17">
        <f>IF($H$93="","",MAX(0,($F$93*IF($H$93&lt;0,-100/$H$93,$H$93/100)-(1-$F$93))/IF($H$93&lt;0,-100/$H$93,$H$93/100))*'Settings'!$B$3)</f>
        <v/>
      </c>
      <c r="L93" s="18">
        <f>IF($H$93="","",ROUND(MIN($K$93,'Settings'!$B$5)*'Settings'!$B$2,2))</f>
        <v/>
      </c>
      <c r="M93" s="12">
        <f>IF($J$93="","",IF($J$93&lt;0,"Pass",IF($J$93&lt;'Settings'!$B$4,"Thin",IF($J$93&lt;0.06,"✅ Sharp band",IF($J$93&lt;0.08,"Strong","⚠ Verify (stale?)")))))</f>
        <v/>
      </c>
      <c r="N93" s="19" t="inlineStr">
        <is>
          <t>Model 40.9% (fair +145). Your call.</t>
        </is>
      </c>
      <c r="O93" s="15" t="n"/>
      <c r="P93" s="16">
        <f>IF(OR($H$93="",$O$93=""),"",(1+IF($H$93&lt;0,-100/$H$93,$H$93/100))/(1+IF($O$93&lt;0,-100/$O$93,$O$93/100))-1)</f>
        <v/>
      </c>
    </row>
    <row r="94">
      <c r="A94" s="20" t="inlineStr">
        <is>
          <t>2026-06-30</t>
        </is>
      </c>
      <c r="B94" s="20" t="inlineStr">
        <is>
          <t>Detroit Tigers @ New York Yankees</t>
        </is>
      </c>
      <c r="C94" s="20" t="inlineStr">
        <is>
          <t>23:05</t>
        </is>
      </c>
      <c r="D94" s="20" t="inlineStr">
        <is>
          <t>Spread</t>
        </is>
      </c>
      <c r="E94" s="20" t="inlineStr">
        <is>
          <t>Detroit Tigers +1.5</t>
        </is>
      </c>
      <c r="F94" s="13" t="n">
        <v>0.5913057553956834</v>
      </c>
      <c r="G94" s="14" t="n">
        <v>-145</v>
      </c>
      <c r="H94" s="15" t="n">
        <v>-178</v>
      </c>
      <c r="I94" s="13">
        <f>IF($H$94="","",IF($H$94&lt;0,-$H$94/(-$H$94+100),100/($H$94+100)))</f>
        <v/>
      </c>
      <c r="J94" s="16">
        <f>IF($H$94="","",$F$94*IF($H$94&lt;0,-100/$H$94,$H$94/100)-(1-$F$94))</f>
        <v/>
      </c>
      <c r="K94" s="17">
        <f>IF($H$94="","",MAX(0,($F$94*IF($H$94&lt;0,-100/$H$94,$H$94/100)-(1-$F$94))/IF($H$94&lt;0,-100/$H$94,$H$94/100))*'Settings'!$B$3)</f>
        <v/>
      </c>
      <c r="L94" s="18">
        <f>IF($H$94="","",ROUND(MIN($K$94,'Settings'!$B$5)*'Settings'!$B$2,2))</f>
        <v/>
      </c>
      <c r="M94" s="12">
        <f>IF($J$94="","",IF($J$94&lt;0,"Pass",IF($J$94&lt;'Settings'!$B$4,"Thin",IF($J$94&lt;0.06,"✅ Sharp band",IF($J$94&lt;0.08,"Strong","⚠ Verify (stale?)")))))</f>
        <v/>
      </c>
      <c r="N94" s="19" t="inlineStr">
        <is>
          <t>Model 59.1% (fair -145). Your call.</t>
        </is>
      </c>
      <c r="O94" s="15" t="n"/>
      <c r="P94" s="16">
        <f>IF(OR($H$94="",$O$94=""),"",(1+IF($H$94&lt;0,-100/$H$94,$H$94/100))/(1+IF($O$94&lt;0,-100/$O$94,$O$94/100))-1)</f>
        <v/>
      </c>
    </row>
    <row r="95">
      <c r="A95" s="12" t="inlineStr">
        <is>
          <t>2026-06-30</t>
        </is>
      </c>
      <c r="B95" s="12" t="inlineStr">
        <is>
          <t>New York Mets @ Toronto Blue Jays</t>
        </is>
      </c>
      <c r="C95" s="12" t="inlineStr">
        <is>
          <t>23:07</t>
        </is>
      </c>
      <c r="D95" s="12" t="inlineStr">
        <is>
          <t>Moneyline</t>
        </is>
      </c>
      <c r="E95" s="12" t="inlineStr">
        <is>
          <t>New York Mets</t>
        </is>
      </c>
      <c r="F95" s="13" t="n">
        <v>0.505</v>
      </c>
      <c r="G95" s="14" t="n">
        <v>-102</v>
      </c>
      <c r="H95" s="15" t="n">
        <v>122</v>
      </c>
      <c r="I95" s="13">
        <f>IF($H$95="","",IF($H$95&lt;0,-$H$95/(-$H$95+100),100/($H$95+100)))</f>
        <v/>
      </c>
      <c r="J95" s="16">
        <f>IF($H$95="","",$F$95*IF($H$95&lt;0,-100/$H$95,$H$95/100)-(1-$F$95))</f>
        <v/>
      </c>
      <c r="K95" s="17">
        <f>IF($H$95="","",MAX(0,($F$95*IF($H$95&lt;0,-100/$H$95,$H$95/100)-(1-$F$95))/IF($H$95&lt;0,-100/$H$95,$H$95/100))*'Settings'!$B$3)</f>
        <v/>
      </c>
      <c r="L95" s="18">
        <f>IF($H$95="","",ROUND(MIN($K$95,'Settings'!$B$5)*'Settings'!$B$2,2))</f>
        <v/>
      </c>
      <c r="M95" s="12">
        <f>IF($J$95="","",IF($J$95&lt;0,"Pass",IF($J$95&lt;'Settings'!$B$4,"Thin",IF($J$95&lt;0.06,"✅ Sharp band",IF($J$95&lt;0.08,"Strong","⚠ Verify (stale?)")))))</f>
        <v/>
      </c>
      <c r="N95" s="19" t="inlineStr">
        <is>
          <t>Model 50.5% (fair -102). Your call.</t>
        </is>
      </c>
      <c r="O95" s="15" t="n"/>
      <c r="P95" s="16">
        <f>IF(OR($H$95="",$O$95=""),"",(1+IF($H$95&lt;0,-100/$H$95,$H$95/100))/(1+IF($O$95&lt;0,-100/$O$95,$O$95/100))-1)</f>
        <v/>
      </c>
    </row>
    <row r="96">
      <c r="A96" s="20" t="inlineStr">
        <is>
          <t>2026-06-30</t>
        </is>
      </c>
      <c r="B96" s="20" t="inlineStr">
        <is>
          <t>New York Mets @ Toronto Blue Jays</t>
        </is>
      </c>
      <c r="C96" s="20" t="inlineStr">
        <is>
          <t>23:07</t>
        </is>
      </c>
      <c r="D96" s="20" t="inlineStr">
        <is>
          <t>Moneyline</t>
        </is>
      </c>
      <c r="E96" s="20" t="inlineStr">
        <is>
          <t>Toronto Blue Jays</t>
        </is>
      </c>
      <c r="F96" s="13" t="n">
        <v>0.495</v>
      </c>
      <c r="G96" s="14" t="n">
        <v>102</v>
      </c>
      <c r="H96" s="15" t="n">
        <v>-111</v>
      </c>
      <c r="I96" s="13">
        <f>IF($H$96="","",IF($H$96&lt;0,-$H$96/(-$H$96+100),100/($H$96+100)))</f>
        <v/>
      </c>
      <c r="J96" s="16">
        <f>IF($H$96="","",$F$96*IF($H$96&lt;0,-100/$H$96,$H$96/100)-(1-$F$96))</f>
        <v/>
      </c>
      <c r="K96" s="17">
        <f>IF($H$96="","",MAX(0,($F$96*IF($H$96&lt;0,-100/$H$96,$H$96/100)-(1-$F$96))/IF($H$96&lt;0,-100/$H$96,$H$96/100))*'Settings'!$B$3)</f>
        <v/>
      </c>
      <c r="L96" s="18">
        <f>IF($H$96="","",ROUND(MIN($K$96,'Settings'!$B$5)*'Settings'!$B$2,2))</f>
        <v/>
      </c>
      <c r="M96" s="12">
        <f>IF($J$96="","",IF($J$96&lt;0,"Pass",IF($J$96&lt;'Settings'!$B$4,"Thin",IF($J$96&lt;0.06,"✅ Sharp band",IF($J$96&lt;0.08,"Strong","⚠ Verify (stale?)")))))</f>
        <v/>
      </c>
      <c r="N96" s="19" t="inlineStr">
        <is>
          <t>Model 49.5% (fair +102). Your call.</t>
        </is>
      </c>
      <c r="O96" s="15" t="n"/>
      <c r="P96" s="16">
        <f>IF(OR($H$96="",$O$96=""),"",(1+IF($H$96&lt;0,-100/$H$96,$H$96/100))/(1+IF($O$96&lt;0,-100/$O$96,$O$96/100))-1)</f>
        <v/>
      </c>
    </row>
    <row r="97">
      <c r="A97" s="12" t="inlineStr">
        <is>
          <t>2026-06-30</t>
        </is>
      </c>
      <c r="B97" s="12" t="inlineStr">
        <is>
          <t>New York Mets @ Toronto Blue Jays</t>
        </is>
      </c>
      <c r="C97" s="12" t="inlineStr">
        <is>
          <t>23:07</t>
        </is>
      </c>
      <c r="D97" s="12" t="inlineStr">
        <is>
          <t>Total</t>
        </is>
      </c>
      <c r="E97" s="12" t="inlineStr">
        <is>
          <t>Over 8.5</t>
        </is>
      </c>
      <c r="F97" s="13" t="n">
        <v>0.4414</v>
      </c>
      <c r="G97" s="14" t="n">
        <v>127</v>
      </c>
      <c r="H97" s="15" t="n">
        <v>104</v>
      </c>
      <c r="I97" s="13">
        <f>IF($H$97="","",IF($H$97&lt;0,-$H$97/(-$H$97+100),100/($H$97+100)))</f>
        <v/>
      </c>
      <c r="J97" s="16">
        <f>IF($H$97="","",$F$97*IF($H$97&lt;0,-100/$H$97,$H$97/100)-(1-$F$97))</f>
        <v/>
      </c>
      <c r="K97" s="17">
        <f>IF($H$97="","",MAX(0,($F$97*IF($H$97&lt;0,-100/$H$97,$H$97/100)-(1-$F$97))/IF($H$97&lt;0,-100/$H$97,$H$97/100))*'Settings'!$B$3)</f>
        <v/>
      </c>
      <c r="L97" s="18">
        <f>IF($H$97="","",ROUND(MIN($K$97,'Settings'!$B$5)*'Settings'!$B$2,2))</f>
        <v/>
      </c>
      <c r="M97" s="12">
        <f>IF($J$97="","",IF($J$97&lt;0,"Pass",IF($J$97&lt;'Settings'!$B$4,"Thin",IF($J$97&lt;0.06,"✅ Sharp band",IF($J$97&lt;0.08,"Strong","⚠ Verify (stale?)")))))</f>
        <v/>
      </c>
      <c r="N97" s="19" t="inlineStr">
        <is>
          <t>Model 44.1% (fair +127). Your call.</t>
        </is>
      </c>
      <c r="O97" s="15" t="n"/>
      <c r="P97" s="16">
        <f>IF(OR($H$97="",$O$97=""),"",(1+IF($H$97&lt;0,-100/$H$97,$H$97/100))/(1+IF($O$97&lt;0,-100/$O$97,$O$97/100))-1)</f>
        <v/>
      </c>
    </row>
    <row r="98">
      <c r="A98" s="20" t="inlineStr">
        <is>
          <t>2026-06-30</t>
        </is>
      </c>
      <c r="B98" s="20" t="inlineStr">
        <is>
          <t>New York Mets @ Toronto Blue Jays</t>
        </is>
      </c>
      <c r="C98" s="20" t="inlineStr">
        <is>
          <t>23:07</t>
        </is>
      </c>
      <c r="D98" s="20" t="inlineStr">
        <is>
          <t>Total</t>
        </is>
      </c>
      <c r="E98" s="20" t="inlineStr">
        <is>
          <t>Under 8.5</t>
        </is>
      </c>
      <c r="F98" s="13" t="n">
        <v>0.5586</v>
      </c>
      <c r="G98" s="14" t="n">
        <v>-127</v>
      </c>
      <c r="H98" s="15" t="n">
        <v>108</v>
      </c>
      <c r="I98" s="13">
        <f>IF($H$98="","",IF($H$98&lt;0,-$H$98/(-$H$98+100),100/($H$98+100)))</f>
        <v/>
      </c>
      <c r="J98" s="16">
        <f>IF($H$98="","",$F$98*IF($H$98&lt;0,-100/$H$98,$H$98/100)-(1-$F$98))</f>
        <v/>
      </c>
      <c r="K98" s="17">
        <f>IF($H$98="","",MAX(0,($F$98*IF($H$98&lt;0,-100/$H$98,$H$98/100)-(1-$F$98))/IF($H$98&lt;0,-100/$H$98,$H$98/100))*'Settings'!$B$3)</f>
        <v/>
      </c>
      <c r="L98" s="18">
        <f>IF($H$98="","",ROUND(MIN($K$98,'Settings'!$B$5)*'Settings'!$B$2,2))</f>
        <v/>
      </c>
      <c r="M98" s="12">
        <f>IF($J$98="","",IF($J$98&lt;0,"Pass",IF($J$98&lt;'Settings'!$B$4,"Thin",IF($J$98&lt;0.06,"✅ Sharp band",IF($J$98&lt;0.08,"Strong","⚠ Verify (stale?)")))))</f>
        <v/>
      </c>
      <c r="N98" s="19" t="inlineStr">
        <is>
          <t>Model 55.9% (fair -127). Your call.</t>
        </is>
      </c>
      <c r="O98" s="15" t="n"/>
      <c r="P98" s="16">
        <f>IF(OR($H$98="",$O$98=""),"",(1+IF($H$98&lt;0,-100/$H$98,$H$98/100))/(1+IF($O$98&lt;0,-100/$O$98,$O$98/100))-1)</f>
        <v/>
      </c>
    </row>
    <row r="99">
      <c r="A99" s="12" t="inlineStr">
        <is>
          <t>2026-06-30</t>
        </is>
      </c>
      <c r="B99" s="12" t="inlineStr">
        <is>
          <t>New York Mets @ Toronto Blue Jays</t>
        </is>
      </c>
      <c r="C99" s="12" t="inlineStr">
        <is>
          <t>23:07</t>
        </is>
      </c>
      <c r="D99" s="12" t="inlineStr">
        <is>
          <t>Spread</t>
        </is>
      </c>
      <c r="E99" s="12" t="inlineStr">
        <is>
          <t>Toronto Blue Jays -1.5</t>
        </is>
      </c>
      <c r="F99" s="13" t="n">
        <v>0.3528</v>
      </c>
      <c r="G99" s="14" t="n">
        <v>183</v>
      </c>
      <c r="H99" s="15" t="n">
        <v>178</v>
      </c>
      <c r="I99" s="13">
        <f>IF($H$99="","",IF($H$99&lt;0,-$H$99/(-$H$99+100),100/($H$99+100)))</f>
        <v/>
      </c>
      <c r="J99" s="16">
        <f>IF($H$99="","",$F$99*IF($H$99&lt;0,-100/$H$99,$H$99/100)-(1-$F$99))</f>
        <v/>
      </c>
      <c r="K99" s="17">
        <f>IF($H$99="","",MAX(0,($F$99*IF($H$99&lt;0,-100/$H$99,$H$99/100)-(1-$F$99))/IF($H$99&lt;0,-100/$H$99,$H$99/100))*'Settings'!$B$3)</f>
        <v/>
      </c>
      <c r="L99" s="18">
        <f>IF($H$99="","",ROUND(MIN($K$99,'Settings'!$B$5)*'Settings'!$B$2,2))</f>
        <v/>
      </c>
      <c r="M99" s="12">
        <f>IF($J$99="","",IF($J$99&lt;0,"Pass",IF($J$99&lt;'Settings'!$B$4,"Thin",IF($J$99&lt;0.06,"✅ Sharp band",IF($J$99&lt;0.08,"Strong","⚠ Verify (stale?)")))))</f>
        <v/>
      </c>
      <c r="N99" s="19" t="inlineStr">
        <is>
          <t>Model 35.3% (fair +183). Your call.</t>
        </is>
      </c>
      <c r="O99" s="15" t="n"/>
      <c r="P99" s="16">
        <f>IF(OR($H$99="",$O$99=""),"",(1+IF($H$99&lt;0,-100/$H$99,$H$99/100))/(1+IF($O$99&lt;0,-100/$O$99,$O$99/100))-1)</f>
        <v/>
      </c>
    </row>
    <row r="100">
      <c r="A100" s="20" t="inlineStr">
        <is>
          <t>2026-06-30</t>
        </is>
      </c>
      <c r="B100" s="20" t="inlineStr">
        <is>
          <t>New York Mets @ Toronto Blue Jays</t>
        </is>
      </c>
      <c r="C100" s="20" t="inlineStr">
        <is>
          <t>23:07</t>
        </is>
      </c>
      <c r="D100" s="20" t="inlineStr">
        <is>
          <t>Spread</t>
        </is>
      </c>
      <c r="E100" s="20" t="inlineStr">
        <is>
          <t>New York Mets +1.5</t>
        </is>
      </c>
      <c r="F100" s="13" t="n">
        <v>0.6472</v>
      </c>
      <c r="G100" s="14" t="n">
        <v>-183</v>
      </c>
      <c r="H100" s="15" t="n">
        <v>182</v>
      </c>
      <c r="I100" s="13">
        <f>IF($H$100="","",IF($H$100&lt;0,-$H$100/(-$H$100+100),100/($H$100+100)))</f>
        <v/>
      </c>
      <c r="J100" s="16">
        <f>IF($H$100="","",$F$100*IF($H$100&lt;0,-100/$H$100,$H$100/100)-(1-$F$100))</f>
        <v/>
      </c>
      <c r="K100" s="17">
        <f>IF($H$100="","",MAX(0,($F$100*IF($H$100&lt;0,-100/$H$100,$H$100/100)-(1-$F$100))/IF($H$100&lt;0,-100/$H$100,$H$100/100))*'Settings'!$B$3)</f>
        <v/>
      </c>
      <c r="L100" s="18">
        <f>IF($H$100="","",ROUND(MIN($K$100,'Settings'!$B$5)*'Settings'!$B$2,2))</f>
        <v/>
      </c>
      <c r="M100" s="12">
        <f>IF($J$100="","",IF($J$100&lt;0,"Pass",IF($J$100&lt;'Settings'!$B$4,"Thin",IF($J$100&lt;0.06,"✅ Sharp band",IF($J$100&lt;0.08,"Strong","⚠ Verify (stale?)")))))</f>
        <v/>
      </c>
      <c r="N100" s="19" t="inlineStr">
        <is>
          <t>Model 64.7% (fair -183). Your call.</t>
        </is>
      </c>
      <c r="O100" s="15" t="n"/>
      <c r="P100" s="16">
        <f>IF(OR($H$100="",$O$100=""),"",(1+IF($H$100&lt;0,-100/$H$100,$H$100/100))/(1+IF($O$100&lt;0,-100/$O$100,$O$100/100))-1)</f>
        <v/>
      </c>
    </row>
    <row r="101">
      <c r="A101" s="12" t="inlineStr">
        <is>
          <t>2026-06-30</t>
        </is>
      </c>
      <c r="B101" s="12" t="inlineStr">
        <is>
          <t>Washington Nationals @ Boston Red Sox</t>
        </is>
      </c>
      <c r="C101" s="12" t="inlineStr">
        <is>
          <t>23:10</t>
        </is>
      </c>
      <c r="D101" s="12" t="inlineStr">
        <is>
          <t>Moneyline</t>
        </is>
      </c>
      <c r="E101" s="12" t="inlineStr">
        <is>
          <t>Washington Nationals</t>
        </is>
      </c>
      <c r="F101" s="13" t="n">
        <v>0.5483</v>
      </c>
      <c r="G101" s="14" t="n">
        <v>-121</v>
      </c>
      <c r="H101" s="15" t="n">
        <v>122</v>
      </c>
      <c r="I101" s="13">
        <f>IF($H$101="","",IF($H$101&lt;0,-$H$101/(-$H$101+100),100/($H$101+100)))</f>
        <v/>
      </c>
      <c r="J101" s="16">
        <f>IF($H$101="","",$F$101*IF($H$101&lt;0,-100/$H$101,$H$101/100)-(1-$F$101))</f>
        <v/>
      </c>
      <c r="K101" s="17">
        <f>IF($H$101="","",MAX(0,($F$101*IF($H$101&lt;0,-100/$H$101,$H$101/100)-(1-$F$101))/IF($H$101&lt;0,-100/$H$101,$H$101/100))*'Settings'!$B$3)</f>
        <v/>
      </c>
      <c r="L101" s="18">
        <f>IF($H$101="","",ROUND(MIN($K$101,'Settings'!$B$5)*'Settings'!$B$2,2))</f>
        <v/>
      </c>
      <c r="M101" s="12">
        <f>IF($J$101="","",IF($J$101&lt;0,"Pass",IF($J$101&lt;'Settings'!$B$4,"Thin",IF($J$101&lt;0.06,"✅ Sharp band",IF($J$101&lt;0.08,"Strong","⚠ Verify (stale?)")))))</f>
        <v/>
      </c>
      <c r="N101" s="19" t="inlineStr">
        <is>
          <t>Model 54.8% (fair -121). Your call.</t>
        </is>
      </c>
      <c r="O101" s="15" t="n"/>
      <c r="P101" s="16">
        <f>IF(OR($H$101="",$O$101=""),"",(1+IF($H$101&lt;0,-100/$H$101,$H$101/100))/(1+IF($O$101&lt;0,-100/$O$101,$O$101/100))-1)</f>
        <v/>
      </c>
    </row>
    <row r="102">
      <c r="A102" s="20" t="inlineStr">
        <is>
          <t>2026-06-30</t>
        </is>
      </c>
      <c r="B102" s="20" t="inlineStr">
        <is>
          <t>Washington Nationals @ Boston Red Sox</t>
        </is>
      </c>
      <c r="C102" s="20" t="inlineStr">
        <is>
          <t>23:10</t>
        </is>
      </c>
      <c r="D102" s="20" t="inlineStr">
        <is>
          <t>Moneyline</t>
        </is>
      </c>
      <c r="E102" s="20" t="inlineStr">
        <is>
          <t>Boston Red Sox</t>
        </is>
      </c>
      <c r="F102" s="13" t="n">
        <v>0.4517</v>
      </c>
      <c r="G102" s="14" t="n">
        <v>121</v>
      </c>
      <c r="H102" s="15" t="n">
        <v>138</v>
      </c>
      <c r="I102" s="13">
        <f>IF($H$102="","",IF($H$102&lt;0,-$H$102/(-$H$102+100),100/($H$102+100)))</f>
        <v/>
      </c>
      <c r="J102" s="16">
        <f>IF($H$102="","",$F$102*IF($H$102&lt;0,-100/$H$102,$H$102/100)-(1-$F$102))</f>
        <v/>
      </c>
      <c r="K102" s="17">
        <f>IF($H$102="","",MAX(0,($F$102*IF($H$102&lt;0,-100/$H$102,$H$102/100)-(1-$F$102))/IF($H$102&lt;0,-100/$H$102,$H$102/100))*'Settings'!$B$3)</f>
        <v/>
      </c>
      <c r="L102" s="18">
        <f>IF($H$102="","",ROUND(MIN($K$102,'Settings'!$B$5)*'Settings'!$B$2,2))</f>
        <v/>
      </c>
      <c r="M102" s="12">
        <f>IF($J$102="","",IF($J$102&lt;0,"Pass",IF($J$102&lt;'Settings'!$B$4,"Thin",IF($J$102&lt;0.06,"✅ Sharp band",IF($J$102&lt;0.08,"Strong","⚠ Verify (stale?)")))))</f>
        <v/>
      </c>
      <c r="N102" s="19" t="inlineStr">
        <is>
          <t>Model 45.2% (fair +121). Your call.</t>
        </is>
      </c>
      <c r="O102" s="15" t="n"/>
      <c r="P102" s="16">
        <f>IF(OR($H$102="",$O$102=""),"",(1+IF($H$102&lt;0,-100/$H$102,$H$102/100))/(1+IF($O$102&lt;0,-100/$O$102,$O$102/100))-1)</f>
        <v/>
      </c>
    </row>
    <row r="103">
      <c r="A103" s="12" t="inlineStr">
        <is>
          <t>2026-06-30</t>
        </is>
      </c>
      <c r="B103" s="12" t="inlineStr">
        <is>
          <t>Washington Nationals @ Boston Red Sox</t>
        </is>
      </c>
      <c r="C103" s="12" t="inlineStr">
        <is>
          <t>23:10</t>
        </is>
      </c>
      <c r="D103" s="12" t="inlineStr">
        <is>
          <t>Total</t>
        </is>
      </c>
      <c r="E103" s="12" t="inlineStr">
        <is>
          <t>Over 10.5</t>
        </is>
      </c>
      <c r="F103" s="13" t="n">
        <v>0.4287980769230769</v>
      </c>
      <c r="G103" s="14" t="n">
        <v>133</v>
      </c>
      <c r="H103" s="15" t="n">
        <v>108</v>
      </c>
      <c r="I103" s="13">
        <f>IF($H$103="","",IF($H$103&lt;0,-$H$103/(-$H$103+100),100/($H$103+100)))</f>
        <v/>
      </c>
      <c r="J103" s="16">
        <f>IF($H$103="","",$F$103*IF($H$103&lt;0,-100/$H$103,$H$103/100)-(1-$F$103))</f>
        <v/>
      </c>
      <c r="K103" s="17">
        <f>IF($H$103="","",MAX(0,($F$103*IF($H$103&lt;0,-100/$H$103,$H$103/100)-(1-$F$103))/IF($H$103&lt;0,-100/$H$103,$H$103/100))*'Settings'!$B$3)</f>
        <v/>
      </c>
      <c r="L103" s="18">
        <f>IF($H$103="","",ROUND(MIN($K$103,'Settings'!$B$5)*'Settings'!$B$2,2))</f>
        <v/>
      </c>
      <c r="M103" s="12">
        <f>IF($J$103="","",IF($J$103&lt;0,"Pass",IF($J$103&lt;'Settings'!$B$4,"Thin",IF($J$103&lt;0.06,"✅ Sharp band",IF($J$103&lt;0.08,"Strong","⚠ Verify (stale?)")))))</f>
        <v/>
      </c>
      <c r="N103" s="19" t="inlineStr">
        <is>
          <t>Model 42.9% (fair +133). Your call.</t>
        </is>
      </c>
      <c r="O103" s="15" t="n"/>
      <c r="P103" s="16">
        <f>IF(OR($H$103="",$O$103=""),"",(1+IF($H$103&lt;0,-100/$H$103,$H$103/100))/(1+IF($O$103&lt;0,-100/$O$103,$O$103/100))-1)</f>
        <v/>
      </c>
    </row>
    <row r="104">
      <c r="A104" s="20" t="inlineStr">
        <is>
          <t>2026-06-30</t>
        </is>
      </c>
      <c r="B104" s="20" t="inlineStr">
        <is>
          <t>Washington Nationals @ Boston Red Sox</t>
        </is>
      </c>
      <c r="C104" s="20" t="inlineStr">
        <is>
          <t>23:10</t>
        </is>
      </c>
      <c r="D104" s="20" t="inlineStr">
        <is>
          <t>Total</t>
        </is>
      </c>
      <c r="E104" s="20" t="inlineStr">
        <is>
          <t>Under 10.5</t>
        </is>
      </c>
      <c r="F104" s="13" t="n">
        <v>0.5712057692307693</v>
      </c>
      <c r="G104" s="14" t="n">
        <v>-133</v>
      </c>
      <c r="H104" s="15" t="n">
        <v>-108</v>
      </c>
      <c r="I104" s="13">
        <f>IF($H$104="","",IF($H$104&lt;0,-$H$104/(-$H$104+100),100/($H$104+100)))</f>
        <v/>
      </c>
      <c r="J104" s="16">
        <f>IF($H$104="","",$F$104*IF($H$104&lt;0,-100/$H$104,$H$104/100)-(1-$F$104))</f>
        <v/>
      </c>
      <c r="K104" s="17">
        <f>IF($H$104="","",MAX(0,($F$104*IF($H$104&lt;0,-100/$H$104,$H$104/100)-(1-$F$104))/IF($H$104&lt;0,-100/$H$104,$H$104/100))*'Settings'!$B$3)</f>
        <v/>
      </c>
      <c r="L104" s="18">
        <f>IF($H$104="","",ROUND(MIN($K$104,'Settings'!$B$5)*'Settings'!$B$2,2))</f>
        <v/>
      </c>
      <c r="M104" s="12">
        <f>IF($J$104="","",IF($J$104&lt;0,"Pass",IF($J$104&lt;'Settings'!$B$4,"Thin",IF($J$104&lt;0.06,"✅ Sharp band",IF($J$104&lt;0.08,"Strong","⚠ Verify (stale?)")))))</f>
        <v/>
      </c>
      <c r="N104" s="19" t="inlineStr">
        <is>
          <t>Model 57.1% (fair -133). Your call.</t>
        </is>
      </c>
      <c r="O104" s="15" t="n"/>
      <c r="P104" s="16">
        <f>IF(OR($H$104="",$O$104=""),"",(1+IF($H$104&lt;0,-100/$H$104,$H$104/100))/(1+IF($O$104&lt;0,-100/$O$104,$O$104/100))-1)</f>
        <v/>
      </c>
    </row>
    <row r="105">
      <c r="A105" s="12" t="inlineStr">
        <is>
          <t>2026-06-30</t>
        </is>
      </c>
      <c r="B105" s="12" t="inlineStr">
        <is>
          <t>Washington Nationals @ Boston Red Sox</t>
        </is>
      </c>
      <c r="C105" s="12" t="inlineStr">
        <is>
          <t>23:10</t>
        </is>
      </c>
      <c r="D105" s="12" t="inlineStr">
        <is>
          <t>Spread</t>
        </is>
      </c>
      <c r="E105" s="12" t="inlineStr">
        <is>
          <t>Boston Red Sox -1.5</t>
        </is>
      </c>
      <c r="F105" s="13" t="n">
        <v>0.3563461538461538</v>
      </c>
      <c r="G105" s="14" t="n">
        <v>181</v>
      </c>
      <c r="H105" s="15" t="n">
        <v>160</v>
      </c>
      <c r="I105" s="13">
        <f>IF($H$105="","",IF($H$105&lt;0,-$H$105/(-$H$105+100),100/($H$105+100)))</f>
        <v/>
      </c>
      <c r="J105" s="16">
        <f>IF($H$105="","",$F$105*IF($H$105&lt;0,-100/$H$105,$H$105/100)-(1-$F$105))</f>
        <v/>
      </c>
      <c r="K105" s="17">
        <f>IF($H$105="","",MAX(0,($F$105*IF($H$105&lt;0,-100/$H$105,$H$105/100)-(1-$F$105))/IF($H$105&lt;0,-100/$H$105,$H$105/100))*'Settings'!$B$3)</f>
        <v/>
      </c>
      <c r="L105" s="18">
        <f>IF($H$105="","",ROUND(MIN($K$105,'Settings'!$B$5)*'Settings'!$B$2,2))</f>
        <v/>
      </c>
      <c r="M105" s="12">
        <f>IF($J$105="","",IF($J$105&lt;0,"Pass",IF($J$105&lt;'Settings'!$B$4,"Thin",IF($J$105&lt;0.06,"✅ Sharp band",IF($J$105&lt;0.08,"Strong","⚠ Verify (stale?)")))))</f>
        <v/>
      </c>
      <c r="N105" s="19" t="inlineStr">
        <is>
          <t>Model 35.6% (fair +181). Your call.</t>
        </is>
      </c>
      <c r="O105" s="15" t="n"/>
      <c r="P105" s="16">
        <f>IF(OR($H$105="",$O$105=""),"",(1+IF($H$105&lt;0,-100/$H$105,$H$105/100))/(1+IF($O$105&lt;0,-100/$O$105,$O$105/100))-1)</f>
        <v/>
      </c>
    </row>
    <row r="106">
      <c r="A106" s="20" t="inlineStr">
        <is>
          <t>2026-06-30</t>
        </is>
      </c>
      <c r="B106" s="20" t="inlineStr">
        <is>
          <t>Washington Nationals @ Boston Red Sox</t>
        </is>
      </c>
      <c r="C106" s="20" t="inlineStr">
        <is>
          <t>23:10</t>
        </is>
      </c>
      <c r="D106" s="20" t="inlineStr">
        <is>
          <t>Spread</t>
        </is>
      </c>
      <c r="E106" s="20" t="inlineStr">
        <is>
          <t>Washington Nationals +1.5</t>
        </is>
      </c>
      <c r="F106" s="13" t="n">
        <v>0.6436330798479087</v>
      </c>
      <c r="G106" s="14" t="n">
        <v>-181</v>
      </c>
      <c r="H106" s="15" t="n">
        <v>-163</v>
      </c>
      <c r="I106" s="13">
        <f>IF($H$106="","",IF($H$106&lt;0,-$H$106/(-$H$106+100),100/($H$106+100)))</f>
        <v/>
      </c>
      <c r="J106" s="16">
        <f>IF($H$106="","",$F$106*IF($H$106&lt;0,-100/$H$106,$H$106/100)-(1-$F$106))</f>
        <v/>
      </c>
      <c r="K106" s="17">
        <f>IF($H$106="","",MAX(0,($F$106*IF($H$106&lt;0,-100/$H$106,$H$106/100)-(1-$F$106))/IF($H$106&lt;0,-100/$H$106,$H$106/100))*'Settings'!$B$3)</f>
        <v/>
      </c>
      <c r="L106" s="18">
        <f>IF($H$106="","",ROUND(MIN($K$106,'Settings'!$B$5)*'Settings'!$B$2,2))</f>
        <v/>
      </c>
      <c r="M106" s="12">
        <f>IF($J$106="","",IF($J$106&lt;0,"Pass",IF($J$106&lt;'Settings'!$B$4,"Thin",IF($J$106&lt;0.06,"✅ Sharp band",IF($J$106&lt;0.08,"Strong","⚠ Verify (stale?)")))))</f>
        <v/>
      </c>
      <c r="N106" s="19" t="inlineStr">
        <is>
          <t>Model 64.4% (fair -181). Your call.</t>
        </is>
      </c>
      <c r="O106" s="15" t="n"/>
      <c r="P106" s="16">
        <f>IF(OR($H$106="",$O$106=""),"",(1+IF($H$106&lt;0,-100/$H$106,$H$106/100))/(1+IF($O$106&lt;0,-100/$O$106,$O$106/100))-1)</f>
        <v/>
      </c>
    </row>
    <row r="107">
      <c r="A107" s="12" t="inlineStr">
        <is>
          <t>2026-06-30</t>
        </is>
      </c>
      <c r="B107" s="12" t="inlineStr">
        <is>
          <t>St. Louis Cardinals @ Atlanta Braves</t>
        </is>
      </c>
      <c r="C107" s="12" t="inlineStr">
        <is>
          <t>23:15</t>
        </is>
      </c>
      <c r="D107" s="12" t="inlineStr">
        <is>
          <t>Moneyline</t>
        </is>
      </c>
      <c r="E107" s="12" t="inlineStr">
        <is>
          <t>St. Louis Cardinals</t>
        </is>
      </c>
      <c r="F107" s="13" t="n">
        <v>0.4395491803278689</v>
      </c>
      <c r="G107" s="14" t="n">
        <v>128</v>
      </c>
      <c r="H107" s="15" t="n">
        <v>144</v>
      </c>
      <c r="I107" s="13">
        <f>IF($H$107="","",IF($H$107&lt;0,-$H$107/(-$H$107+100),100/($H$107+100)))</f>
        <v/>
      </c>
      <c r="J107" s="16">
        <f>IF($H$107="","",$F$107*IF($H$107&lt;0,-100/$H$107,$H$107/100)-(1-$F$107))</f>
        <v/>
      </c>
      <c r="K107" s="17">
        <f>IF($H$107="","",MAX(0,($F$107*IF($H$107&lt;0,-100/$H$107,$H$107/100)-(1-$F$107))/IF($H$107&lt;0,-100/$H$107,$H$107/100))*'Settings'!$B$3)</f>
        <v/>
      </c>
      <c r="L107" s="18">
        <f>IF($H$107="","",ROUND(MIN($K$107,'Settings'!$B$5)*'Settings'!$B$2,2))</f>
        <v/>
      </c>
      <c r="M107" s="12">
        <f>IF($J$107="","",IF($J$107&lt;0,"Pass",IF($J$107&lt;'Settings'!$B$4,"Thin",IF($J$107&lt;0.06,"✅ Sharp band",IF($J$107&lt;0.08,"Strong","⚠ Verify (stale?)")))))</f>
        <v/>
      </c>
      <c r="N107" s="19" t="inlineStr">
        <is>
          <t>Model 44.0% (fair +128). Your call.</t>
        </is>
      </c>
      <c r="O107" s="15" t="n"/>
      <c r="P107" s="16">
        <f>IF(OR($H$107="",$O$107=""),"",(1+IF($H$107&lt;0,-100/$H$107,$H$107/100))/(1+IF($O$107&lt;0,-100/$O$107,$O$107/100))-1)</f>
        <v/>
      </c>
    </row>
    <row r="108">
      <c r="A108" s="20" t="inlineStr">
        <is>
          <t>2026-06-30</t>
        </is>
      </c>
      <c r="B108" s="20" t="inlineStr">
        <is>
          <t>St. Louis Cardinals @ Atlanta Braves</t>
        </is>
      </c>
      <c r="C108" s="20" t="inlineStr">
        <is>
          <t>23:15</t>
        </is>
      </c>
      <c r="D108" s="20" t="inlineStr">
        <is>
          <t>Moneyline</t>
        </is>
      </c>
      <c r="E108" s="20" t="inlineStr">
        <is>
          <t>Atlanta Braves</t>
        </is>
      </c>
      <c r="F108" s="13" t="n">
        <v>0.5604069958847737</v>
      </c>
      <c r="G108" s="14" t="n">
        <v>-127</v>
      </c>
      <c r="H108" s="15" t="n">
        <v>-143</v>
      </c>
      <c r="I108" s="13">
        <f>IF($H$108="","",IF($H$108&lt;0,-$H$108/(-$H$108+100),100/($H$108+100)))</f>
        <v/>
      </c>
      <c r="J108" s="16">
        <f>IF($H$108="","",$F$108*IF($H$108&lt;0,-100/$H$108,$H$108/100)-(1-$F$108))</f>
        <v/>
      </c>
      <c r="K108" s="17">
        <f>IF($H$108="","",MAX(0,($F$108*IF($H$108&lt;0,-100/$H$108,$H$108/100)-(1-$F$108))/IF($H$108&lt;0,-100/$H$108,$H$108/100))*'Settings'!$B$3)</f>
        <v/>
      </c>
      <c r="L108" s="18">
        <f>IF($H$108="","",ROUND(MIN($K$108,'Settings'!$B$5)*'Settings'!$B$2,2))</f>
        <v/>
      </c>
      <c r="M108" s="12">
        <f>IF($J$108="","",IF($J$108&lt;0,"Pass",IF($J$108&lt;'Settings'!$B$4,"Thin",IF($J$108&lt;0.06,"✅ Sharp band",IF($J$108&lt;0.08,"Strong","⚠ Verify (stale?)")))))</f>
        <v/>
      </c>
      <c r="N108" s="19" t="inlineStr">
        <is>
          <t>Model 56.0% (fair -127). Your call.</t>
        </is>
      </c>
      <c r="O108" s="15" t="n"/>
      <c r="P108" s="16">
        <f>IF(OR($H$108="",$O$108=""),"",(1+IF($H$108&lt;0,-100/$H$108,$H$108/100))/(1+IF($O$108&lt;0,-100/$O$108,$O$108/100))-1)</f>
        <v/>
      </c>
    </row>
    <row r="109">
      <c r="A109" s="12" t="inlineStr">
        <is>
          <t>2026-06-30</t>
        </is>
      </c>
      <c r="B109" s="12" t="inlineStr">
        <is>
          <t>St. Louis Cardinals @ Atlanta Braves</t>
        </is>
      </c>
      <c r="C109" s="12" t="inlineStr">
        <is>
          <t>23:15</t>
        </is>
      </c>
      <c r="D109" s="12" t="inlineStr">
        <is>
          <t>Total</t>
        </is>
      </c>
      <c r="E109" s="12" t="inlineStr">
        <is>
          <t>Over 9.5</t>
        </is>
      </c>
      <c r="F109" s="13" t="n">
        <v>0.4355882352941177</v>
      </c>
      <c r="G109" s="14" t="n">
        <v>130</v>
      </c>
      <c r="H109" s="15" t="n">
        <v>104</v>
      </c>
      <c r="I109" s="13">
        <f>IF($H$109="","",IF($H$109&lt;0,-$H$109/(-$H$109+100),100/($H$109+100)))</f>
        <v/>
      </c>
      <c r="J109" s="16">
        <f>IF($H$109="","",$F$109*IF($H$109&lt;0,-100/$H$109,$H$109/100)-(1-$F$109))</f>
        <v/>
      </c>
      <c r="K109" s="17">
        <f>IF($H$109="","",MAX(0,($F$109*IF($H$109&lt;0,-100/$H$109,$H$109/100)-(1-$F$109))/IF($H$109&lt;0,-100/$H$109,$H$109/100))*'Settings'!$B$3)</f>
        <v/>
      </c>
      <c r="L109" s="18">
        <f>IF($H$109="","",ROUND(MIN($K$109,'Settings'!$B$5)*'Settings'!$B$2,2))</f>
        <v/>
      </c>
      <c r="M109" s="12">
        <f>IF($J$109="","",IF($J$109&lt;0,"Pass",IF($J$109&lt;'Settings'!$B$4,"Thin",IF($J$109&lt;0.06,"✅ Sharp band",IF($J$109&lt;0.08,"Strong","⚠ Verify (stale?)")))))</f>
        <v/>
      </c>
      <c r="N109" s="19" t="inlineStr">
        <is>
          <t>Model 43.6% (fair +130). Your call.</t>
        </is>
      </c>
      <c r="O109" s="15" t="n"/>
      <c r="P109" s="16">
        <f>IF(OR($H$109="",$O$109=""),"",(1+IF($H$109&lt;0,-100/$H$109,$H$109/100))/(1+IF($O$109&lt;0,-100/$O$109,$O$109/100))-1)</f>
        <v/>
      </c>
    </row>
    <row r="110">
      <c r="A110" s="20" t="inlineStr">
        <is>
          <t>2026-06-30</t>
        </is>
      </c>
      <c r="B110" s="20" t="inlineStr">
        <is>
          <t>St. Louis Cardinals @ Atlanta Braves</t>
        </is>
      </c>
      <c r="C110" s="20" t="inlineStr">
        <is>
          <t>23:15</t>
        </is>
      </c>
      <c r="D110" s="20" t="inlineStr">
        <is>
          <t>Total</t>
        </is>
      </c>
      <c r="E110" s="20" t="inlineStr">
        <is>
          <t>Under 9.5</t>
        </is>
      </c>
      <c r="F110" s="13" t="n">
        <v>0.5644039215686274</v>
      </c>
      <c r="G110" s="14" t="n">
        <v>-130</v>
      </c>
      <c r="H110" s="15" t="n">
        <v>-104</v>
      </c>
      <c r="I110" s="13">
        <f>IF($H$110="","",IF($H$110&lt;0,-$H$110/(-$H$110+100),100/($H$110+100)))</f>
        <v/>
      </c>
      <c r="J110" s="16">
        <f>IF($H$110="","",$F$110*IF($H$110&lt;0,-100/$H$110,$H$110/100)-(1-$F$110))</f>
        <v/>
      </c>
      <c r="K110" s="17">
        <f>IF($H$110="","",MAX(0,($F$110*IF($H$110&lt;0,-100/$H$110,$H$110/100)-(1-$F$110))/IF($H$110&lt;0,-100/$H$110,$H$110/100))*'Settings'!$B$3)</f>
        <v/>
      </c>
      <c r="L110" s="18">
        <f>IF($H$110="","",ROUND(MIN($K$110,'Settings'!$B$5)*'Settings'!$B$2,2))</f>
        <v/>
      </c>
      <c r="M110" s="12">
        <f>IF($J$110="","",IF($J$110&lt;0,"Pass",IF($J$110&lt;'Settings'!$B$4,"Thin",IF($J$110&lt;0.06,"✅ Sharp band",IF($J$110&lt;0.08,"Strong","⚠ Verify (stale?)")))))</f>
        <v/>
      </c>
      <c r="N110" s="19" t="inlineStr">
        <is>
          <t>Model 56.4% (fair -130). Your call.</t>
        </is>
      </c>
      <c r="O110" s="15" t="n"/>
      <c r="P110" s="16">
        <f>IF(OR($H$110="",$O$110=""),"",(1+IF($H$110&lt;0,-100/$H$110,$H$110/100))/(1+IF($O$110&lt;0,-100/$O$110,$O$110/100))-1)</f>
        <v/>
      </c>
    </row>
    <row r="111">
      <c r="A111" s="12" t="inlineStr">
        <is>
          <t>2026-06-30</t>
        </is>
      </c>
      <c r="B111" s="12" t="inlineStr">
        <is>
          <t>St. Louis Cardinals @ Atlanta Braves</t>
        </is>
      </c>
      <c r="C111" s="12" t="inlineStr">
        <is>
          <t>23:15</t>
        </is>
      </c>
      <c r="D111" s="12" t="inlineStr">
        <is>
          <t>Spread</t>
        </is>
      </c>
      <c r="E111" s="12" t="inlineStr">
        <is>
          <t>Atlanta Braves -1.5</t>
        </is>
      </c>
      <c r="F111" s="13" t="n">
        <v>0.4020491803278688</v>
      </c>
      <c r="G111" s="14" t="n">
        <v>149</v>
      </c>
      <c r="H111" s="15" t="n">
        <v>144</v>
      </c>
      <c r="I111" s="13">
        <f>IF($H$111="","",IF($H$111&lt;0,-$H$111/(-$H$111+100),100/($H$111+100)))</f>
        <v/>
      </c>
      <c r="J111" s="16">
        <f>IF($H$111="","",$F$111*IF($H$111&lt;0,-100/$H$111,$H$111/100)-(1-$F$111))</f>
        <v/>
      </c>
      <c r="K111" s="17">
        <f>IF($H$111="","",MAX(0,($F$111*IF($H$111&lt;0,-100/$H$111,$H$111/100)-(1-$F$111))/IF($H$111&lt;0,-100/$H$111,$H$111/100))*'Settings'!$B$3)</f>
        <v/>
      </c>
      <c r="L111" s="18">
        <f>IF($H$111="","",ROUND(MIN($K$111,'Settings'!$B$5)*'Settings'!$B$2,2))</f>
        <v/>
      </c>
      <c r="M111" s="12">
        <f>IF($J$111="","",IF($J$111&lt;0,"Pass",IF($J$111&lt;'Settings'!$B$4,"Thin",IF($J$111&lt;0.06,"✅ Sharp band",IF($J$111&lt;0.08,"Strong","⚠ Verify (stale?)")))))</f>
        <v/>
      </c>
      <c r="N111" s="19" t="inlineStr">
        <is>
          <t>Model 40.2% (fair +149). Your call.</t>
        </is>
      </c>
      <c r="O111" s="15" t="n"/>
      <c r="P111" s="16">
        <f>IF(OR($H$111="",$O$111=""),"",(1+IF($H$111&lt;0,-100/$H$111,$H$111/100))/(1+IF($O$111&lt;0,-100/$O$111,$O$111/100))-1)</f>
        <v/>
      </c>
    </row>
    <row r="112">
      <c r="A112" s="20" t="inlineStr">
        <is>
          <t>2026-06-30</t>
        </is>
      </c>
      <c r="B112" s="20" t="inlineStr">
        <is>
          <t>St. Louis Cardinals @ Atlanta Braves</t>
        </is>
      </c>
      <c r="C112" s="20" t="inlineStr">
        <is>
          <t>23:15</t>
        </is>
      </c>
      <c r="D112" s="20" t="inlineStr">
        <is>
          <t>Spread</t>
        </is>
      </c>
      <c r="E112" s="20" t="inlineStr">
        <is>
          <t>St. Louis Cardinals +1.5</t>
        </is>
      </c>
      <c r="F112" s="13" t="n">
        <v>0.5979540983606558</v>
      </c>
      <c r="G112" s="14" t="n">
        <v>-149</v>
      </c>
      <c r="H112" s="15" t="n">
        <v>-144</v>
      </c>
      <c r="I112" s="13">
        <f>IF($H$112="","",IF($H$112&lt;0,-$H$112/(-$H$112+100),100/($H$112+100)))</f>
        <v/>
      </c>
      <c r="J112" s="16">
        <f>IF($H$112="","",$F$112*IF($H$112&lt;0,-100/$H$112,$H$112/100)-(1-$F$112))</f>
        <v/>
      </c>
      <c r="K112" s="17">
        <f>IF($H$112="","",MAX(0,($F$112*IF($H$112&lt;0,-100/$H$112,$H$112/100)-(1-$F$112))/IF($H$112&lt;0,-100/$H$112,$H$112/100))*'Settings'!$B$3)</f>
        <v/>
      </c>
      <c r="L112" s="18">
        <f>IF($H$112="","",ROUND(MIN($K$112,'Settings'!$B$5)*'Settings'!$B$2,2))</f>
        <v/>
      </c>
      <c r="M112" s="12">
        <f>IF($J$112="","",IF($J$112&lt;0,"Pass",IF($J$112&lt;'Settings'!$B$4,"Thin",IF($J$112&lt;0.06,"✅ Sharp band",IF($J$112&lt;0.08,"Strong","⚠ Verify (stale?)")))))</f>
        <v/>
      </c>
      <c r="N112" s="19" t="inlineStr">
        <is>
          <t>Model 59.8% (fair -149). Your call.</t>
        </is>
      </c>
      <c r="O112" s="15" t="n"/>
      <c r="P112" s="16">
        <f>IF(OR($H$112="",$O$112=""),"",(1+IF($H$112&lt;0,-100/$H$112,$H$112/100))/(1+IF($O$112&lt;0,-100/$O$112,$O$112/100))-1)</f>
        <v/>
      </c>
    </row>
    <row r="113">
      <c r="A113" s="12" t="inlineStr">
        <is>
          <t>2026-06-30</t>
        </is>
      </c>
      <c r="B113" s="12" t="inlineStr">
        <is>
          <t>Tampa Bay Rays @ Kansas City Royals</t>
        </is>
      </c>
      <c r="C113" s="12" t="inlineStr">
        <is>
          <t>23:40</t>
        </is>
      </c>
      <c r="D113" s="12" t="inlineStr">
        <is>
          <t>Moneyline</t>
        </is>
      </c>
      <c r="E113" s="12" t="inlineStr">
        <is>
          <t>Tampa Bay Rays</t>
        </is>
      </c>
      <c r="F113" s="13" t="n">
        <v>0.4870322274881516</v>
      </c>
      <c r="G113" s="14" t="n">
        <v>105</v>
      </c>
      <c r="H113" s="15" t="n">
        <v>-111</v>
      </c>
      <c r="I113" s="13">
        <f>IF($H$113="","",IF($H$113&lt;0,-$H$113/(-$H$113+100),100/($H$113+100)))</f>
        <v/>
      </c>
      <c r="J113" s="16">
        <f>IF($H$113="","",$F$113*IF($H$113&lt;0,-100/$H$113,$H$113/100)-(1-$F$113))</f>
        <v/>
      </c>
      <c r="K113" s="17">
        <f>IF($H$113="","",MAX(0,($F$113*IF($H$113&lt;0,-100/$H$113,$H$113/100)-(1-$F$113))/IF($H$113&lt;0,-100/$H$113,$H$113/100))*'Settings'!$B$3)</f>
        <v/>
      </c>
      <c r="L113" s="18">
        <f>IF($H$113="","",ROUND(MIN($K$113,'Settings'!$B$5)*'Settings'!$B$2,2))</f>
        <v/>
      </c>
      <c r="M113" s="12">
        <f>IF($J$113="","",IF($J$113&lt;0,"Pass",IF($J$113&lt;'Settings'!$B$4,"Thin",IF($J$113&lt;0.06,"✅ Sharp band",IF($J$113&lt;0.08,"Strong","⚠ Verify (stale?)")))))</f>
        <v/>
      </c>
      <c r="N113" s="19" t="inlineStr">
        <is>
          <t>Model 48.7% (fair +105). Your call.</t>
        </is>
      </c>
      <c r="O113" s="15" t="n"/>
      <c r="P113" s="16">
        <f>IF(OR($H$113="",$O$113=""),"",(1+IF($H$113&lt;0,-100/$H$113,$H$113/100))/(1+IF($O$113&lt;0,-100/$O$113,$O$113/100))-1)</f>
        <v/>
      </c>
    </row>
    <row r="114">
      <c r="A114" s="20" t="inlineStr">
        <is>
          <t>2026-06-30</t>
        </is>
      </c>
      <c r="B114" s="20" t="inlineStr">
        <is>
          <t>Tampa Bay Rays @ Kansas City Royals</t>
        </is>
      </c>
      <c r="C114" s="20" t="inlineStr">
        <is>
          <t>23:40</t>
        </is>
      </c>
      <c r="D114" s="20" t="inlineStr">
        <is>
          <t>Moneyline</t>
        </is>
      </c>
      <c r="E114" s="20" t="inlineStr">
        <is>
          <t>Kansas City Royals</t>
        </is>
      </c>
      <c r="F114" s="13" t="n">
        <v>0.5129326923076922</v>
      </c>
      <c r="G114" s="14" t="n">
        <v>-105</v>
      </c>
      <c r="H114" s="15" t="n">
        <v>108</v>
      </c>
      <c r="I114" s="13">
        <f>IF($H$114="","",IF($H$114&lt;0,-$H$114/(-$H$114+100),100/($H$114+100)))</f>
        <v/>
      </c>
      <c r="J114" s="16">
        <f>IF($H$114="","",$F$114*IF($H$114&lt;0,-100/$H$114,$H$114/100)-(1-$F$114))</f>
        <v/>
      </c>
      <c r="K114" s="17">
        <f>IF($H$114="","",MAX(0,($F$114*IF($H$114&lt;0,-100/$H$114,$H$114/100)-(1-$F$114))/IF($H$114&lt;0,-100/$H$114,$H$114/100))*'Settings'!$B$3)</f>
        <v/>
      </c>
      <c r="L114" s="18">
        <f>IF($H$114="","",ROUND(MIN($K$114,'Settings'!$B$5)*'Settings'!$B$2,2))</f>
        <v/>
      </c>
      <c r="M114" s="12">
        <f>IF($J$114="","",IF($J$114&lt;0,"Pass",IF($J$114&lt;'Settings'!$B$4,"Thin",IF($J$114&lt;0.06,"✅ Sharp band",IF($J$114&lt;0.08,"Strong","⚠ Verify (stale?)")))))</f>
        <v/>
      </c>
      <c r="N114" s="19" t="inlineStr">
        <is>
          <t>Model 51.3% (fair -105). Your call.</t>
        </is>
      </c>
      <c r="O114" s="15" t="n"/>
      <c r="P114" s="16">
        <f>IF(OR($H$114="",$O$114=""),"",(1+IF($H$114&lt;0,-100/$H$114,$H$114/100))/(1+IF($O$114&lt;0,-100/$O$114,$O$114/100))-1)</f>
        <v/>
      </c>
    </row>
    <row r="115">
      <c r="A115" s="12" t="inlineStr">
        <is>
          <t>2026-06-30</t>
        </is>
      </c>
      <c r="B115" s="12" t="inlineStr">
        <is>
          <t>Tampa Bay Rays @ Kansas City Royals</t>
        </is>
      </c>
      <c r="C115" s="12" t="inlineStr">
        <is>
          <t>23:40</t>
        </is>
      </c>
      <c r="D115" s="12" t="inlineStr">
        <is>
          <t>Total</t>
        </is>
      </c>
      <c r="E115" s="12" t="inlineStr">
        <is>
          <t>Over 10.5</t>
        </is>
      </c>
      <c r="F115" s="13" t="n">
        <v>0.4281</v>
      </c>
      <c r="G115" s="14" t="n">
        <v>134</v>
      </c>
      <c r="H115" s="15" t="n">
        <v>100</v>
      </c>
      <c r="I115" s="13">
        <f>IF($H$115="","",IF($H$115&lt;0,-$H$115/(-$H$115+100),100/($H$115+100)))</f>
        <v/>
      </c>
      <c r="J115" s="16">
        <f>IF($H$115="","",$F$115*IF($H$115&lt;0,-100/$H$115,$H$115/100)-(1-$F$115))</f>
        <v/>
      </c>
      <c r="K115" s="17">
        <f>IF($H$115="","",MAX(0,($F$115*IF($H$115&lt;0,-100/$H$115,$H$115/100)-(1-$F$115))/IF($H$115&lt;0,-100/$H$115,$H$115/100))*'Settings'!$B$3)</f>
        <v/>
      </c>
      <c r="L115" s="18">
        <f>IF($H$115="","",ROUND(MIN($K$115,'Settings'!$B$5)*'Settings'!$B$2,2))</f>
        <v/>
      </c>
      <c r="M115" s="12">
        <f>IF($J$115="","",IF($J$115&lt;0,"Pass",IF($J$115&lt;'Settings'!$B$4,"Thin",IF($J$115&lt;0.06,"✅ Sharp band",IF($J$115&lt;0.08,"Strong","⚠ Verify (stale?)")))))</f>
        <v/>
      </c>
      <c r="N115" s="19" t="inlineStr">
        <is>
          <t>Model 42.8% (fair +134). Your call.</t>
        </is>
      </c>
      <c r="O115" s="15" t="n"/>
      <c r="P115" s="16">
        <f>IF(OR($H$115="",$O$115=""),"",(1+IF($H$115&lt;0,-100/$H$115,$H$115/100))/(1+IF($O$115&lt;0,-100/$O$115,$O$115/100))-1)</f>
        <v/>
      </c>
    </row>
    <row r="116">
      <c r="A116" s="20" t="inlineStr">
        <is>
          <t>2026-06-30</t>
        </is>
      </c>
      <c r="B116" s="20" t="inlineStr">
        <is>
          <t>Tampa Bay Rays @ Kansas City Royals</t>
        </is>
      </c>
      <c r="C116" s="20" t="inlineStr">
        <is>
          <t>23:40</t>
        </is>
      </c>
      <c r="D116" s="20" t="inlineStr">
        <is>
          <t>Total</t>
        </is>
      </c>
      <c r="E116" s="20" t="inlineStr">
        <is>
          <t>Under 10.5</t>
        </is>
      </c>
      <c r="F116" s="13" t="n">
        <v>0.5718980392156862</v>
      </c>
      <c r="G116" s="14" t="n">
        <v>-134</v>
      </c>
      <c r="H116" s="15" t="n">
        <v>-104</v>
      </c>
      <c r="I116" s="13">
        <f>IF($H$116="","",IF($H$116&lt;0,-$H$116/(-$H$116+100),100/($H$116+100)))</f>
        <v/>
      </c>
      <c r="J116" s="16">
        <f>IF($H$116="","",$F$116*IF($H$116&lt;0,-100/$H$116,$H$116/100)-(1-$F$116))</f>
        <v/>
      </c>
      <c r="K116" s="17">
        <f>IF($H$116="","",MAX(0,($F$116*IF($H$116&lt;0,-100/$H$116,$H$116/100)-(1-$F$116))/IF($H$116&lt;0,-100/$H$116,$H$116/100))*'Settings'!$B$3)</f>
        <v/>
      </c>
      <c r="L116" s="18">
        <f>IF($H$116="","",ROUND(MIN($K$116,'Settings'!$B$5)*'Settings'!$B$2,2))</f>
        <v/>
      </c>
      <c r="M116" s="12">
        <f>IF($J$116="","",IF($J$116&lt;0,"Pass",IF($J$116&lt;'Settings'!$B$4,"Thin",IF($J$116&lt;0.06,"✅ Sharp band",IF($J$116&lt;0.08,"Strong","⚠ Verify (stale?)")))))</f>
        <v/>
      </c>
      <c r="N116" s="19" t="inlineStr">
        <is>
          <t>Model 57.2% (fair -134). Your call.</t>
        </is>
      </c>
      <c r="O116" s="15" t="n"/>
      <c r="P116" s="16">
        <f>IF(OR($H$116="",$O$116=""),"",(1+IF($H$116&lt;0,-100/$H$116,$H$116/100))/(1+IF($O$116&lt;0,-100/$O$116,$O$116/100))-1)</f>
        <v/>
      </c>
    </row>
    <row r="117">
      <c r="A117" s="12" t="inlineStr">
        <is>
          <t>2026-06-30</t>
        </is>
      </c>
      <c r="B117" s="12" t="inlineStr">
        <is>
          <t>Tampa Bay Rays @ Kansas City Royals</t>
        </is>
      </c>
      <c r="C117" s="12" t="inlineStr">
        <is>
          <t>23:40</t>
        </is>
      </c>
      <c r="D117" s="12" t="inlineStr">
        <is>
          <t>Spread</t>
        </is>
      </c>
      <c r="E117" s="12" t="inlineStr">
        <is>
          <t>Kansas City Royals +1.5</t>
        </is>
      </c>
      <c r="F117" s="13" t="n">
        <v>0.6269326530612244</v>
      </c>
      <c r="G117" s="14" t="n">
        <v>-168</v>
      </c>
      <c r="H117" s="15" t="n">
        <v>-145</v>
      </c>
      <c r="I117" s="13">
        <f>IF($H$117="","",IF($H$117&lt;0,-$H$117/(-$H$117+100),100/($H$117+100)))</f>
        <v/>
      </c>
      <c r="J117" s="16">
        <f>IF($H$117="","",$F$117*IF($H$117&lt;0,-100/$H$117,$H$117/100)-(1-$F$117))</f>
        <v/>
      </c>
      <c r="K117" s="17">
        <f>IF($H$117="","",MAX(0,($F$117*IF($H$117&lt;0,-100/$H$117,$H$117/100)-(1-$F$117))/IF($H$117&lt;0,-100/$H$117,$H$117/100))*'Settings'!$B$3)</f>
        <v/>
      </c>
      <c r="L117" s="18">
        <f>IF($H$117="","",ROUND(MIN($K$117,'Settings'!$B$5)*'Settings'!$B$2,2))</f>
        <v/>
      </c>
      <c r="M117" s="12">
        <f>IF($J$117="","",IF($J$117&lt;0,"Pass",IF($J$117&lt;'Settings'!$B$4,"Thin",IF($J$117&lt;0.06,"✅ Sharp band",IF($J$117&lt;0.08,"Strong","⚠ Verify (stale?)")))))</f>
        <v/>
      </c>
      <c r="N117" s="19" t="inlineStr">
        <is>
          <t>Model 62.7% (fair -168). Your call.</t>
        </is>
      </c>
      <c r="O117" s="15" t="n"/>
      <c r="P117" s="16">
        <f>IF(OR($H$117="",$O$117=""),"",(1+IF($H$117&lt;0,-100/$H$117,$H$117/100))/(1+IF($O$117&lt;0,-100/$O$117,$O$117/100))-1)</f>
        <v/>
      </c>
    </row>
    <row r="118">
      <c r="A118" s="20" t="inlineStr">
        <is>
          <t>2026-06-30</t>
        </is>
      </c>
      <c r="B118" s="20" t="inlineStr">
        <is>
          <t>Tampa Bay Rays @ Kansas City Royals</t>
        </is>
      </c>
      <c r="C118" s="20" t="inlineStr">
        <is>
          <t>23:40</t>
        </is>
      </c>
      <c r="D118" s="20" t="inlineStr">
        <is>
          <t>Spread</t>
        </is>
      </c>
      <c r="E118" s="20" t="inlineStr">
        <is>
          <t>Tampa Bay Rays -1.5</t>
        </is>
      </c>
      <c r="F118" s="13" t="n">
        <v>0.373109243697479</v>
      </c>
      <c r="G118" s="14" t="n">
        <v>168</v>
      </c>
      <c r="H118" s="15" t="n">
        <v>138</v>
      </c>
      <c r="I118" s="13">
        <f>IF($H$118="","",IF($H$118&lt;0,-$H$118/(-$H$118+100),100/($H$118+100)))</f>
        <v/>
      </c>
      <c r="J118" s="16">
        <f>IF($H$118="","",$F$118*IF($H$118&lt;0,-100/$H$118,$H$118/100)-(1-$F$118))</f>
        <v/>
      </c>
      <c r="K118" s="17">
        <f>IF($H$118="","",MAX(0,($F$118*IF($H$118&lt;0,-100/$H$118,$H$118/100)-(1-$F$118))/IF($H$118&lt;0,-100/$H$118,$H$118/100))*'Settings'!$B$3)</f>
        <v/>
      </c>
      <c r="L118" s="18">
        <f>IF($H$118="","",ROUND(MIN($K$118,'Settings'!$B$5)*'Settings'!$B$2,2))</f>
        <v/>
      </c>
      <c r="M118" s="12">
        <f>IF($J$118="","",IF($J$118&lt;0,"Pass",IF($J$118&lt;'Settings'!$B$4,"Thin",IF($J$118&lt;0.06,"✅ Sharp band",IF($J$118&lt;0.08,"Strong","⚠ Verify (stale?)")))))</f>
        <v/>
      </c>
      <c r="N118" s="19" t="inlineStr">
        <is>
          <t>Model 37.3% (fair +168). Your call.</t>
        </is>
      </c>
      <c r="O118" s="15" t="n"/>
      <c r="P118" s="16">
        <f>IF(OR($H$118="",$O$118=""),"",(1+IF($H$118&lt;0,-100/$H$118,$H$118/100))/(1+IF($O$118&lt;0,-100/$O$118,$O$118/100))-1)</f>
        <v/>
      </c>
    </row>
    <row r="119">
      <c r="A119" s="12" t="inlineStr">
        <is>
          <t>2026-06-30</t>
        </is>
      </c>
      <c r="B119" s="12" t="inlineStr">
        <is>
          <t>Cincinnati Reds @ Milwaukee Brewers</t>
        </is>
      </c>
      <c r="C119" s="12" t="inlineStr">
        <is>
          <t>23:40</t>
        </is>
      </c>
      <c r="D119" s="12" t="inlineStr">
        <is>
          <t>Moneyline</t>
        </is>
      </c>
      <c r="E119" s="12" t="inlineStr">
        <is>
          <t>Cincinnati Reds</t>
        </is>
      </c>
      <c r="F119" s="13" t="n">
        <v>0.3613688212927757</v>
      </c>
      <c r="G119" s="14" t="n">
        <v>177</v>
      </c>
      <c r="H119" s="15" t="n">
        <v>163</v>
      </c>
      <c r="I119" s="13">
        <f>IF($H$119="","",IF($H$119&lt;0,-$H$119/(-$H$119+100),100/($H$119+100)))</f>
        <v/>
      </c>
      <c r="J119" s="16">
        <f>IF($H$119="","",$F$119*IF($H$119&lt;0,-100/$H$119,$H$119/100)-(1-$F$119))</f>
        <v/>
      </c>
      <c r="K119" s="17">
        <f>IF($H$119="","",MAX(0,($F$119*IF($H$119&lt;0,-100/$H$119,$H$119/100)-(1-$F$119))/IF($H$119&lt;0,-100/$H$119,$H$119/100))*'Settings'!$B$3)</f>
        <v/>
      </c>
      <c r="L119" s="18">
        <f>IF($H$119="","",ROUND(MIN($K$119,'Settings'!$B$5)*'Settings'!$B$2,2))</f>
        <v/>
      </c>
      <c r="M119" s="12">
        <f>IF($J$119="","",IF($J$119&lt;0,"Pass",IF($J$119&lt;'Settings'!$B$4,"Thin",IF($J$119&lt;0.06,"✅ Sharp band",IF($J$119&lt;0.08,"Strong","⚠ Verify (stale?)")))))</f>
        <v/>
      </c>
      <c r="N119" s="19" t="inlineStr">
        <is>
          <t>Model 36.1% (fair +177). Your call.</t>
        </is>
      </c>
      <c r="O119" s="15" t="n"/>
      <c r="P119" s="16">
        <f>IF(OR($H$119="",$O$119=""),"",(1+IF($H$119&lt;0,-100/$H$119,$H$119/100))/(1+IF($O$119&lt;0,-100/$O$119,$O$119/100))-1)</f>
        <v/>
      </c>
    </row>
    <row r="120">
      <c r="A120" s="20" t="inlineStr">
        <is>
          <t>2026-06-30</t>
        </is>
      </c>
      <c r="B120" s="20" t="inlineStr">
        <is>
          <t>Cincinnati Reds @ Milwaukee Brewers</t>
        </is>
      </c>
      <c r="C120" s="20" t="inlineStr">
        <is>
          <t>23:40</t>
        </is>
      </c>
      <c r="D120" s="20" t="inlineStr">
        <is>
          <t>Moneyline</t>
        </is>
      </c>
      <c r="E120" s="20" t="inlineStr">
        <is>
          <t>Milwaukee Brewers</t>
        </is>
      </c>
      <c r="F120" s="13" t="n">
        <v>0.638612927756654</v>
      </c>
      <c r="G120" s="14" t="n">
        <v>-177</v>
      </c>
      <c r="H120" s="15" t="n">
        <v>-163</v>
      </c>
      <c r="I120" s="13">
        <f>IF($H$120="","",IF($H$120&lt;0,-$H$120/(-$H$120+100),100/($H$120+100)))</f>
        <v/>
      </c>
      <c r="J120" s="16">
        <f>IF($H$120="","",$F$120*IF($H$120&lt;0,-100/$H$120,$H$120/100)-(1-$F$120))</f>
        <v/>
      </c>
      <c r="K120" s="17">
        <f>IF($H$120="","",MAX(0,($F$120*IF($H$120&lt;0,-100/$H$120,$H$120/100)-(1-$F$120))/IF($H$120&lt;0,-100/$H$120,$H$120/100))*'Settings'!$B$3)</f>
        <v/>
      </c>
      <c r="L120" s="18">
        <f>IF($H$120="","",ROUND(MIN($K$120,'Settings'!$B$5)*'Settings'!$B$2,2))</f>
        <v/>
      </c>
      <c r="M120" s="12">
        <f>IF($J$120="","",IF($J$120&lt;0,"Pass",IF($J$120&lt;'Settings'!$B$4,"Thin",IF($J$120&lt;0.06,"✅ Sharp band",IF($J$120&lt;0.08,"Strong","⚠ Verify (stale?)")))))</f>
        <v/>
      </c>
      <c r="N120" s="19" t="inlineStr">
        <is>
          <t>Model 63.9% (fair -177). Your call.</t>
        </is>
      </c>
      <c r="O120" s="15" t="n"/>
      <c r="P120" s="16">
        <f>IF(OR($H$120="",$O$120=""),"",(1+IF($H$120&lt;0,-100/$H$120,$H$120/100))/(1+IF($O$120&lt;0,-100/$O$120,$O$120/100))-1)</f>
        <v/>
      </c>
    </row>
    <row r="121">
      <c r="A121" s="12" t="inlineStr">
        <is>
          <t>2026-06-30</t>
        </is>
      </c>
      <c r="B121" s="12" t="inlineStr">
        <is>
          <t>Cincinnati Reds @ Milwaukee Brewers</t>
        </is>
      </c>
      <c r="C121" s="12" t="inlineStr">
        <is>
          <t>23:40</t>
        </is>
      </c>
      <c r="D121" s="12" t="inlineStr">
        <is>
          <t>Total</t>
        </is>
      </c>
      <c r="E121" s="12" t="inlineStr">
        <is>
          <t>Over 8.5</t>
        </is>
      </c>
      <c r="F121" s="13" t="n">
        <v>0.5523206572769952</v>
      </c>
      <c r="G121" s="14" t="n">
        <v>-123</v>
      </c>
      <c r="H121" s="15" t="n">
        <v>-113</v>
      </c>
      <c r="I121" s="13">
        <f>IF($H$121="","",IF($H$121&lt;0,-$H$121/(-$H$121+100),100/($H$121+100)))</f>
        <v/>
      </c>
      <c r="J121" s="16">
        <f>IF($H$121="","",$F$121*IF($H$121&lt;0,-100/$H$121,$H$121/100)-(1-$F$121))</f>
        <v/>
      </c>
      <c r="K121" s="17">
        <f>IF($H$121="","",MAX(0,($F$121*IF($H$121&lt;0,-100/$H$121,$H$121/100)-(1-$F$121))/IF($H$121&lt;0,-100/$H$121,$H$121/100))*'Settings'!$B$3)</f>
        <v/>
      </c>
      <c r="L121" s="18">
        <f>IF($H$121="","",ROUND(MIN($K$121,'Settings'!$B$5)*'Settings'!$B$2,2))</f>
        <v/>
      </c>
      <c r="M121" s="12">
        <f>IF($J$121="","",IF($J$121&lt;0,"Pass",IF($J$121&lt;'Settings'!$B$4,"Thin",IF($J$121&lt;0.06,"✅ Sharp band",IF($J$121&lt;0.08,"Strong","⚠ Verify (stale?)")))))</f>
        <v/>
      </c>
      <c r="N121" s="19" t="inlineStr">
        <is>
          <t>Model 55.2% (fair -123). Your call.</t>
        </is>
      </c>
      <c r="O121" s="15" t="n"/>
      <c r="P121" s="16">
        <f>IF(OR($H$121="",$O$121=""),"",(1+IF($H$121&lt;0,-100/$H$121,$H$121/100))/(1+IF($O$121&lt;0,-100/$O$121,$O$121/100))-1)</f>
        <v/>
      </c>
    </row>
    <row r="122">
      <c r="A122" s="20" t="inlineStr">
        <is>
          <t>2026-06-30</t>
        </is>
      </c>
      <c r="B122" s="20" t="inlineStr">
        <is>
          <t>Cincinnati Reds @ Milwaukee Brewers</t>
        </is>
      </c>
      <c r="C122" s="20" t="inlineStr">
        <is>
          <t>23:40</t>
        </is>
      </c>
      <c r="D122" s="20" t="inlineStr">
        <is>
          <t>Total</t>
        </is>
      </c>
      <c r="E122" s="20" t="inlineStr">
        <is>
          <t>Under 8.5</t>
        </is>
      </c>
      <c r="F122" s="13" t="n">
        <v>0.4476923076923077</v>
      </c>
      <c r="G122" s="14" t="n">
        <v>123</v>
      </c>
      <c r="H122" s="15" t="n">
        <v>108</v>
      </c>
      <c r="I122" s="13">
        <f>IF($H$122="","",IF($H$122&lt;0,-$H$122/(-$H$122+100),100/($H$122+100)))</f>
        <v/>
      </c>
      <c r="J122" s="16">
        <f>IF($H$122="","",$F$122*IF($H$122&lt;0,-100/$H$122,$H$122/100)-(1-$F$122))</f>
        <v/>
      </c>
      <c r="K122" s="17">
        <f>IF($H$122="","",MAX(0,($F$122*IF($H$122&lt;0,-100/$H$122,$H$122/100)-(1-$F$122))/IF($H$122&lt;0,-100/$H$122,$H$122/100))*'Settings'!$B$3)</f>
        <v/>
      </c>
      <c r="L122" s="18">
        <f>IF($H$122="","",ROUND(MIN($K$122,'Settings'!$B$5)*'Settings'!$B$2,2))</f>
        <v/>
      </c>
      <c r="M122" s="12">
        <f>IF($J$122="","",IF($J$122&lt;0,"Pass",IF($J$122&lt;'Settings'!$B$4,"Thin",IF($J$122&lt;0.06,"✅ Sharp band",IF($J$122&lt;0.08,"Strong","⚠ Verify (stale?)")))))</f>
        <v/>
      </c>
      <c r="N122" s="19" t="inlineStr">
        <is>
          <t>Model 44.8% (fair +123). Your call.</t>
        </is>
      </c>
      <c r="O122" s="15" t="n"/>
      <c r="P122" s="16">
        <f>IF(OR($H$122="",$O$122=""),"",(1+IF($H$122&lt;0,-100/$H$122,$H$122/100))/(1+IF($O$122&lt;0,-100/$O$122,$O$122/100))-1)</f>
        <v/>
      </c>
    </row>
    <row r="123">
      <c r="A123" s="12" t="inlineStr">
        <is>
          <t>2026-06-30</t>
        </is>
      </c>
      <c r="B123" s="12" t="inlineStr">
        <is>
          <t>Cincinnati Reds @ Milwaukee Brewers</t>
        </is>
      </c>
      <c r="C123" s="12" t="inlineStr">
        <is>
          <t>23:40</t>
        </is>
      </c>
      <c r="D123" s="12" t="inlineStr">
        <is>
          <t>Spread</t>
        </is>
      </c>
      <c r="E123" s="12" t="inlineStr">
        <is>
          <t>Milwaukee Brewers -1.5</t>
        </is>
      </c>
      <c r="F123" s="13" t="n">
        <v>0.4702941176470588</v>
      </c>
      <c r="G123" s="14" t="n">
        <v>113</v>
      </c>
      <c r="H123" s="15" t="n">
        <v>138</v>
      </c>
      <c r="I123" s="13">
        <f>IF($H$123="","",IF($H$123&lt;0,-$H$123/(-$H$123+100),100/($H$123+100)))</f>
        <v/>
      </c>
      <c r="J123" s="16">
        <f>IF($H$123="","",$F$123*IF($H$123&lt;0,-100/$H$123,$H$123/100)-(1-$F$123))</f>
        <v/>
      </c>
      <c r="K123" s="17">
        <f>IF($H$123="","",MAX(0,($F$123*IF($H$123&lt;0,-100/$H$123,$H$123/100)-(1-$F$123))/IF($H$123&lt;0,-100/$H$123,$H$123/100))*'Settings'!$B$3)</f>
        <v/>
      </c>
      <c r="L123" s="18">
        <f>IF($H$123="","",ROUND(MIN($K$123,'Settings'!$B$5)*'Settings'!$B$2,2))</f>
        <v/>
      </c>
      <c r="M123" s="12">
        <f>IF($J$123="","",IF($J$123&lt;0,"Pass",IF($J$123&lt;'Settings'!$B$4,"Thin",IF($J$123&lt;0.06,"✅ Sharp band",IF($J$123&lt;0.08,"Strong","⚠ Verify (stale?)")))))</f>
        <v/>
      </c>
      <c r="N123" s="19" t="inlineStr">
        <is>
          <t>Model 47.0% (fair +113). Your call.</t>
        </is>
      </c>
      <c r="O123" s="15" t="n"/>
      <c r="P123" s="16">
        <f>IF(OR($H$123="",$O$123=""),"",(1+IF($H$123&lt;0,-100/$H$123,$H$123/100))/(1+IF($O$123&lt;0,-100/$O$123,$O$123/100))-1)</f>
        <v/>
      </c>
    </row>
    <row r="124">
      <c r="A124" s="20" t="inlineStr">
        <is>
          <t>2026-06-30</t>
        </is>
      </c>
      <c r="B124" s="20" t="inlineStr">
        <is>
          <t>Cincinnati Reds @ Milwaukee Brewers</t>
        </is>
      </c>
      <c r="C124" s="20" t="inlineStr">
        <is>
          <t>23:40</t>
        </is>
      </c>
      <c r="D124" s="20" t="inlineStr">
        <is>
          <t>Spread</t>
        </is>
      </c>
      <c r="E124" s="20" t="inlineStr">
        <is>
          <t>Cincinnati Reds +1.5</t>
        </is>
      </c>
      <c r="F124" s="13" t="n">
        <v>0.529725</v>
      </c>
      <c r="G124" s="14" t="n">
        <v>-113</v>
      </c>
      <c r="H124" s="15" t="n">
        <v>-140</v>
      </c>
      <c r="I124" s="13">
        <f>IF($H$124="","",IF($H$124&lt;0,-$H$124/(-$H$124+100),100/($H$124+100)))</f>
        <v/>
      </c>
      <c r="J124" s="16">
        <f>IF($H$124="","",$F$124*IF($H$124&lt;0,-100/$H$124,$H$124/100)-(1-$F$124))</f>
        <v/>
      </c>
      <c r="K124" s="17">
        <f>IF($H$124="","",MAX(0,($F$124*IF($H$124&lt;0,-100/$H$124,$H$124/100)-(1-$F$124))/IF($H$124&lt;0,-100/$H$124,$H$124/100))*'Settings'!$B$3)</f>
        <v/>
      </c>
      <c r="L124" s="18">
        <f>IF($H$124="","",ROUND(MIN($K$124,'Settings'!$B$5)*'Settings'!$B$2,2))</f>
        <v/>
      </c>
      <c r="M124" s="12">
        <f>IF($J$124="","",IF($J$124&lt;0,"Pass",IF($J$124&lt;'Settings'!$B$4,"Thin",IF($J$124&lt;0.06,"✅ Sharp band",IF($J$124&lt;0.08,"Strong","⚠ Verify (stale?)")))))</f>
        <v/>
      </c>
      <c r="N124" s="19" t="inlineStr">
        <is>
          <t>Model 53.0% (fair -113). Your call.</t>
        </is>
      </c>
      <c r="O124" s="15" t="n"/>
      <c r="P124" s="16">
        <f>IF(OR($H$124="",$O$124=""),"",(1+IF($H$124&lt;0,-100/$H$124,$H$124/100))/(1+IF($O$124&lt;0,-100/$O$124,$O$124/100))-1)</f>
        <v/>
      </c>
    </row>
    <row r="125">
      <c r="A125" s="12" t="inlineStr">
        <is>
          <t>2026-06-30</t>
        </is>
      </c>
      <c r="B125" s="12" t="inlineStr">
        <is>
          <t>San Diego Padres @ Chicago Cubs</t>
        </is>
      </c>
      <c r="C125" s="12" t="inlineStr">
        <is>
          <t>00:05</t>
        </is>
      </c>
      <c r="D125" s="12" t="inlineStr">
        <is>
          <t>Moneyline</t>
        </is>
      </c>
      <c r="E125" s="12" t="inlineStr">
        <is>
          <t>San Diego Padres</t>
        </is>
      </c>
      <c r="F125" s="13" t="n">
        <v>0.4102127659574468</v>
      </c>
      <c r="G125" s="14" t="n">
        <v>144</v>
      </c>
      <c r="H125" s="15" t="n">
        <v>135</v>
      </c>
      <c r="I125" s="13">
        <f>IF($H$125="","",IF($H$125&lt;0,-$H$125/(-$H$125+100),100/($H$125+100)))</f>
        <v/>
      </c>
      <c r="J125" s="16">
        <f>IF($H$125="","",$F$125*IF($H$125&lt;0,-100/$H$125,$H$125/100)-(1-$F$125))</f>
        <v/>
      </c>
      <c r="K125" s="17">
        <f>IF($H$125="","",MAX(0,($F$125*IF($H$125&lt;0,-100/$H$125,$H$125/100)-(1-$F$125))/IF($H$125&lt;0,-100/$H$125,$H$125/100))*'Settings'!$B$3)</f>
        <v/>
      </c>
      <c r="L125" s="18">
        <f>IF($H$125="","",ROUND(MIN($K$125,'Settings'!$B$5)*'Settings'!$B$2,2))</f>
        <v/>
      </c>
      <c r="M125" s="12">
        <f>IF($J$125="","",IF($J$125&lt;0,"Pass",IF($J$125&lt;'Settings'!$B$4,"Thin",IF($J$125&lt;0.06,"✅ Sharp band",IF($J$125&lt;0.08,"Strong","⚠ Verify (stale?)")))))</f>
        <v/>
      </c>
      <c r="N125" s="19" t="inlineStr">
        <is>
          <t>Model 41.0% (fair +144). Your call.</t>
        </is>
      </c>
      <c r="O125" s="15" t="n"/>
      <c r="P125" s="16">
        <f>IF(OR($H$125="",$O$125=""),"",(1+IF($H$125&lt;0,-100/$H$125,$H$125/100))/(1+IF($O$125&lt;0,-100/$O$125,$O$125/100))-1)</f>
        <v/>
      </c>
    </row>
    <row r="126">
      <c r="A126" s="20" t="inlineStr">
        <is>
          <t>2026-06-30</t>
        </is>
      </c>
      <c r="B126" s="20" t="inlineStr">
        <is>
          <t>San Diego Padres @ Chicago Cubs</t>
        </is>
      </c>
      <c r="C126" s="20" t="inlineStr">
        <is>
          <t>00:05</t>
        </is>
      </c>
      <c r="D126" s="20" t="inlineStr">
        <is>
          <t>Moneyline</t>
        </is>
      </c>
      <c r="E126" s="20" t="inlineStr">
        <is>
          <t>Chicago Cubs</t>
        </is>
      </c>
      <c r="F126" s="13" t="n">
        <v>0.5897470588235293</v>
      </c>
      <c r="G126" s="14" t="n">
        <v>-144</v>
      </c>
      <c r="H126" s="15" t="n">
        <v>-138</v>
      </c>
      <c r="I126" s="13">
        <f>IF($H$126="","",IF($H$126&lt;0,-$H$126/(-$H$126+100),100/($H$126+100)))</f>
        <v/>
      </c>
      <c r="J126" s="16">
        <f>IF($H$126="","",$F$126*IF($H$126&lt;0,-100/$H$126,$H$126/100)-(1-$F$126))</f>
        <v/>
      </c>
      <c r="K126" s="17">
        <f>IF($H$126="","",MAX(0,($F$126*IF($H$126&lt;0,-100/$H$126,$H$126/100)-(1-$F$126))/IF($H$126&lt;0,-100/$H$126,$H$126/100))*'Settings'!$B$3)</f>
        <v/>
      </c>
      <c r="L126" s="18">
        <f>IF($H$126="","",ROUND(MIN($K$126,'Settings'!$B$5)*'Settings'!$B$2,2))</f>
        <v/>
      </c>
      <c r="M126" s="12">
        <f>IF($J$126="","",IF($J$126&lt;0,"Pass",IF($J$126&lt;'Settings'!$B$4,"Thin",IF($J$126&lt;0.06,"✅ Sharp band",IF($J$126&lt;0.08,"Strong","⚠ Verify (stale?)")))))</f>
        <v/>
      </c>
      <c r="N126" s="19" t="inlineStr">
        <is>
          <t>Model 59.0% (fair -144). Your call.</t>
        </is>
      </c>
      <c r="O126" s="15" t="n"/>
      <c r="P126" s="16">
        <f>IF(OR($H$126="",$O$126=""),"",(1+IF($H$126&lt;0,-100/$H$126,$H$126/100))/(1+IF($O$126&lt;0,-100/$O$126,$O$126/100))-1)</f>
        <v/>
      </c>
    </row>
    <row r="127">
      <c r="A127" s="12" t="inlineStr">
        <is>
          <t>2026-06-30</t>
        </is>
      </c>
      <c r="B127" s="12" t="inlineStr">
        <is>
          <t>San Diego Padres @ Chicago Cubs</t>
        </is>
      </c>
      <c r="C127" s="12" t="inlineStr">
        <is>
          <t>00:05</t>
        </is>
      </c>
      <c r="D127" s="12" t="inlineStr">
        <is>
          <t>Total</t>
        </is>
      </c>
      <c r="E127" s="12" t="inlineStr">
        <is>
          <t>Over 11.5</t>
        </is>
      </c>
      <c r="F127" s="13" t="n">
        <v>0.3101923076923077</v>
      </c>
      <c r="G127" s="14" t="n">
        <v>222</v>
      </c>
      <c r="H127" s="15" t="n">
        <v>108</v>
      </c>
      <c r="I127" s="13">
        <f>IF($H$127="","",IF($H$127&lt;0,-$H$127/(-$H$127+100),100/($H$127+100)))</f>
        <v/>
      </c>
      <c r="J127" s="16">
        <f>IF($H$127="","",$F$127*IF($H$127&lt;0,-100/$H$127,$H$127/100)-(1-$F$127))</f>
        <v/>
      </c>
      <c r="K127" s="17">
        <f>IF($H$127="","",MAX(0,($F$127*IF($H$127&lt;0,-100/$H$127,$H$127/100)-(1-$F$127))/IF($H$127&lt;0,-100/$H$127,$H$127/100))*'Settings'!$B$3)</f>
        <v/>
      </c>
      <c r="L127" s="18">
        <f>IF($H$127="","",ROUND(MIN($K$127,'Settings'!$B$5)*'Settings'!$B$2,2))</f>
        <v/>
      </c>
      <c r="M127" s="12">
        <f>IF($J$127="","",IF($J$127&lt;0,"Pass",IF($J$127&lt;'Settings'!$B$4,"Thin",IF($J$127&lt;0.06,"✅ Sharp band",IF($J$127&lt;0.08,"Strong","⚠ Verify (stale?)")))))</f>
        <v/>
      </c>
      <c r="N127" s="19" t="inlineStr">
        <is>
          <t>Model 31.0% (fair +222). Your call.</t>
        </is>
      </c>
      <c r="O127" s="15" t="n"/>
      <c r="P127" s="16">
        <f>IF(OR($H$127="",$O$127=""),"",(1+IF($H$127&lt;0,-100/$H$127,$H$127/100))/(1+IF($O$127&lt;0,-100/$O$127,$O$127/100))-1)</f>
        <v/>
      </c>
    </row>
    <row r="128">
      <c r="A128" s="20" t="inlineStr">
        <is>
          <t>2026-06-30</t>
        </is>
      </c>
      <c r="B128" s="20" t="inlineStr">
        <is>
          <t>San Diego Padres @ Chicago Cubs</t>
        </is>
      </c>
      <c r="C128" s="20" t="inlineStr">
        <is>
          <t>00:05</t>
        </is>
      </c>
      <c r="D128" s="20" t="inlineStr">
        <is>
          <t>Total</t>
        </is>
      </c>
      <c r="E128" s="20" t="inlineStr">
        <is>
          <t>Under 11.5</t>
        </is>
      </c>
      <c r="F128" s="13" t="n">
        <v>0.6897774647887324</v>
      </c>
      <c r="G128" s="14" t="n">
        <v>-222</v>
      </c>
      <c r="H128" s="15" t="n">
        <v>-113</v>
      </c>
      <c r="I128" s="13">
        <f>IF($H$128="","",IF($H$128&lt;0,-$H$128/(-$H$128+100),100/($H$128+100)))</f>
        <v/>
      </c>
      <c r="J128" s="16">
        <f>IF($H$128="","",$F$128*IF($H$128&lt;0,-100/$H$128,$H$128/100)-(1-$F$128))</f>
        <v/>
      </c>
      <c r="K128" s="17">
        <f>IF($H$128="","",MAX(0,($F$128*IF($H$128&lt;0,-100/$H$128,$H$128/100)-(1-$F$128))/IF($H$128&lt;0,-100/$H$128,$H$128/100))*'Settings'!$B$3)</f>
        <v/>
      </c>
      <c r="L128" s="18">
        <f>IF($H$128="","",ROUND(MIN($K$128,'Settings'!$B$5)*'Settings'!$B$2,2))</f>
        <v/>
      </c>
      <c r="M128" s="12">
        <f>IF($J$128="","",IF($J$128&lt;0,"Pass",IF($J$128&lt;'Settings'!$B$4,"Thin",IF($J$128&lt;0.06,"✅ Sharp band",IF($J$128&lt;0.08,"Strong","⚠ Verify (stale?)")))))</f>
        <v/>
      </c>
      <c r="N128" s="19" t="inlineStr">
        <is>
          <t>Model 69.0% (fair -222). Your call.</t>
        </is>
      </c>
      <c r="O128" s="15" t="n"/>
      <c r="P128" s="16">
        <f>IF(OR($H$128="",$O$128=""),"",(1+IF($H$128&lt;0,-100/$H$128,$H$128/100))/(1+IF($O$128&lt;0,-100/$O$128,$O$128/100))-1)</f>
        <v/>
      </c>
    </row>
    <row r="129">
      <c r="A129" s="12" t="inlineStr">
        <is>
          <t>2026-06-30</t>
        </is>
      </c>
      <c r="B129" s="12" t="inlineStr">
        <is>
          <t>San Diego Padres @ Chicago Cubs</t>
        </is>
      </c>
      <c r="C129" s="12" t="inlineStr">
        <is>
          <t>00:05</t>
        </is>
      </c>
      <c r="D129" s="12" t="inlineStr">
        <is>
          <t>Spread</t>
        </is>
      </c>
      <c r="E129" s="12" t="inlineStr">
        <is>
          <t>Chicago Cubs -1.5</t>
        </is>
      </c>
      <c r="F129" s="13" t="n">
        <v>0.4420600858369099</v>
      </c>
      <c r="G129" s="14" t="n">
        <v>126</v>
      </c>
      <c r="H129" s="15" t="n">
        <v>133</v>
      </c>
      <c r="I129" s="13">
        <f>IF($H$129="","",IF($H$129&lt;0,-$H$129/(-$H$129+100),100/($H$129+100)))</f>
        <v/>
      </c>
      <c r="J129" s="16">
        <f>IF($H$129="","",$F$129*IF($H$129&lt;0,-100/$H$129,$H$129/100)-(1-$F$129))</f>
        <v/>
      </c>
      <c r="K129" s="17">
        <f>IF($H$129="","",MAX(0,($F$129*IF($H$129&lt;0,-100/$H$129,$H$129/100)-(1-$F$129))/IF($H$129&lt;0,-100/$H$129,$H$129/100))*'Settings'!$B$3)</f>
        <v/>
      </c>
      <c r="L129" s="18">
        <f>IF($H$129="","",ROUND(MIN($K$129,'Settings'!$B$5)*'Settings'!$B$2,2))</f>
        <v/>
      </c>
      <c r="M129" s="12">
        <f>IF($J$129="","",IF($J$129&lt;0,"Pass",IF($J$129&lt;'Settings'!$B$4,"Thin",IF($J$129&lt;0.06,"✅ Sharp band",IF($J$129&lt;0.08,"Strong","⚠ Verify (stale?)")))))</f>
        <v/>
      </c>
      <c r="N129" s="19" t="inlineStr">
        <is>
          <t>Model 44.2% (fair +126). Your call.</t>
        </is>
      </c>
      <c r="O129" s="15" t="n"/>
      <c r="P129" s="16">
        <f>IF(OR($H$129="",$O$129=""),"",(1+IF($H$129&lt;0,-100/$H$129,$H$129/100))/(1+IF($O$129&lt;0,-100/$O$129,$O$129/100))-1)</f>
        <v/>
      </c>
    </row>
    <row r="130">
      <c r="A130" s="20" t="inlineStr">
        <is>
          <t>2026-06-30</t>
        </is>
      </c>
      <c r="B130" s="20" t="inlineStr">
        <is>
          <t>San Diego Padres @ Chicago Cubs</t>
        </is>
      </c>
      <c r="C130" s="20" t="inlineStr">
        <is>
          <t>00:05</t>
        </is>
      </c>
      <c r="D130" s="20" t="inlineStr">
        <is>
          <t>Spread</t>
        </is>
      </c>
      <c r="E130" s="20" t="inlineStr">
        <is>
          <t>San Diego Padres +1.5</t>
        </is>
      </c>
      <c r="F130" s="13" t="n">
        <v>0.557972268907563</v>
      </c>
      <c r="G130" s="14" t="n">
        <v>-126</v>
      </c>
      <c r="H130" s="15" t="n">
        <v>-138</v>
      </c>
      <c r="I130" s="13">
        <f>IF($H$130="","",IF($H$130&lt;0,-$H$130/(-$H$130+100),100/($H$130+100)))</f>
        <v/>
      </c>
      <c r="J130" s="16">
        <f>IF($H$130="","",$F$130*IF($H$130&lt;0,-100/$H$130,$H$130/100)-(1-$F$130))</f>
        <v/>
      </c>
      <c r="K130" s="17">
        <f>IF($H$130="","",MAX(0,($F$130*IF($H$130&lt;0,-100/$H$130,$H$130/100)-(1-$F$130))/IF($H$130&lt;0,-100/$H$130,$H$130/100))*'Settings'!$B$3)</f>
        <v/>
      </c>
      <c r="L130" s="18">
        <f>IF($H$130="","",ROUND(MIN($K$130,'Settings'!$B$5)*'Settings'!$B$2,2))</f>
        <v/>
      </c>
      <c r="M130" s="12">
        <f>IF($J$130="","",IF($J$130&lt;0,"Pass",IF($J$130&lt;'Settings'!$B$4,"Thin",IF($J$130&lt;0.06,"✅ Sharp band",IF($J$130&lt;0.08,"Strong","⚠ Verify (stale?)")))))</f>
        <v/>
      </c>
      <c r="N130" s="19" t="inlineStr">
        <is>
          <t>Model 55.8% (fair -126). Your call.</t>
        </is>
      </c>
      <c r="O130" s="15" t="n"/>
      <c r="P130" s="16">
        <f>IF(OR($H$130="",$O$130=""),"",(1+IF($H$130&lt;0,-100/$H$130,$H$130/100))/(1+IF($O$130&lt;0,-100/$O$130,$O$130/100))-1)</f>
        <v/>
      </c>
    </row>
    <row r="131">
      <c r="A131" s="12" t="inlineStr">
        <is>
          <t>2026-06-30</t>
        </is>
      </c>
      <c r="B131" s="12" t="inlineStr">
        <is>
          <t>Minnesota Twins @ Houston Astros</t>
        </is>
      </c>
      <c r="C131" s="12" t="inlineStr">
        <is>
          <t>00:10</t>
        </is>
      </c>
      <c r="D131" s="12" t="inlineStr">
        <is>
          <t>Moneyline</t>
        </is>
      </c>
      <c r="E131" s="12" t="inlineStr">
        <is>
          <t>Minnesota Twins</t>
        </is>
      </c>
      <c r="F131" s="13" t="n">
        <v>0.645</v>
      </c>
      <c r="G131" s="14" t="n">
        <v>-182</v>
      </c>
      <c r="H131" s="15" t="n"/>
      <c r="I131" s="13">
        <f>IF($H$131="","",IF($H$131&lt;0,-$H$131/(-$H$131+100),100/($H$131+100)))</f>
        <v/>
      </c>
      <c r="J131" s="16">
        <f>IF($H$131="","",$F$131*IF($H$131&lt;0,-100/$H$131,$H$131/100)-(1-$F$131))</f>
        <v/>
      </c>
      <c r="K131" s="17">
        <f>IF($H$131="","",MAX(0,($F$131*IF($H$131&lt;0,-100/$H$131,$H$131/100)-(1-$F$131))/IF($H$131&lt;0,-100/$H$131,$H$131/100))*'Settings'!$B$3)</f>
        <v/>
      </c>
      <c r="L131" s="18">
        <f>IF($H$131="","",ROUND(MIN($K$131,'Settings'!$B$5)*'Settings'!$B$2,2))</f>
        <v/>
      </c>
      <c r="M131" s="12">
        <f>IF($J$131="","",IF($J$131&lt;0,"Pass",IF($J$131&lt;'Settings'!$B$4,"Thin",IF($J$131&lt;0.06,"✅ Sharp band",IF($J$131&lt;0.08,"Strong","⚠ Verify (stale?)")))))</f>
        <v/>
      </c>
      <c r="N131" s="19" t="inlineStr">
        <is>
          <t>Model 64.5% (fair -182). Your call.</t>
        </is>
      </c>
      <c r="O131" s="15" t="n"/>
      <c r="P131" s="16">
        <f>IF(OR($H$131="",$O$131=""),"",(1+IF($H$131&lt;0,-100/$H$131,$H$131/100))/(1+IF($O$131&lt;0,-100/$O$131,$O$131/100))-1)</f>
        <v/>
      </c>
    </row>
    <row r="132">
      <c r="A132" s="20" t="inlineStr">
        <is>
          <t>2026-06-30</t>
        </is>
      </c>
      <c r="B132" s="20" t="inlineStr">
        <is>
          <t>Minnesota Twins @ Houston Astros</t>
        </is>
      </c>
      <c r="C132" s="20" t="inlineStr">
        <is>
          <t>00:10</t>
        </is>
      </c>
      <c r="D132" s="20" t="inlineStr">
        <is>
          <t>Moneyline</t>
        </is>
      </c>
      <c r="E132" s="20" t="inlineStr">
        <is>
          <t>Houston Astros</t>
        </is>
      </c>
      <c r="F132" s="13" t="n">
        <v>0.355</v>
      </c>
      <c r="G132" s="14" t="n">
        <v>182</v>
      </c>
      <c r="H132" s="15" t="n"/>
      <c r="I132" s="13">
        <f>IF($H$132="","",IF($H$132&lt;0,-$H$132/(-$H$132+100),100/($H$132+100)))</f>
        <v/>
      </c>
      <c r="J132" s="16">
        <f>IF($H$132="","",$F$132*IF($H$132&lt;0,-100/$H$132,$H$132/100)-(1-$F$132))</f>
        <v/>
      </c>
      <c r="K132" s="17">
        <f>IF($H$132="","",MAX(0,($F$132*IF($H$132&lt;0,-100/$H$132,$H$132/100)-(1-$F$132))/IF($H$132&lt;0,-100/$H$132,$H$132/100))*'Settings'!$B$3)</f>
        <v/>
      </c>
      <c r="L132" s="18">
        <f>IF($H$132="","",ROUND(MIN($K$132,'Settings'!$B$5)*'Settings'!$B$2,2))</f>
        <v/>
      </c>
      <c r="M132" s="12">
        <f>IF($J$132="","",IF($J$132&lt;0,"Pass",IF($J$132&lt;'Settings'!$B$4,"Thin",IF($J$132&lt;0.06,"✅ Sharp band",IF($J$132&lt;0.08,"Strong","⚠ Verify (stale?)")))))</f>
        <v/>
      </c>
      <c r="N132" s="19" t="inlineStr">
        <is>
          <t>Model 35.5% (fair +182). Your call.</t>
        </is>
      </c>
      <c r="O132" s="15" t="n"/>
      <c r="P132" s="16">
        <f>IF(OR($H$132="",$O$132=""),"",(1+IF($H$132&lt;0,-100/$H$132,$H$132/100))/(1+IF($O$132&lt;0,-100/$O$132,$O$132/100))-1)</f>
        <v/>
      </c>
    </row>
    <row r="133">
      <c r="A133" s="12" t="inlineStr">
        <is>
          <t>2026-06-30</t>
        </is>
      </c>
      <c r="B133" s="12" t="inlineStr">
        <is>
          <t>Miami Marlins @ Colorado Rockies</t>
        </is>
      </c>
      <c r="C133" s="12" t="inlineStr">
        <is>
          <t>00:40</t>
        </is>
      </c>
      <c r="D133" s="12" t="inlineStr">
        <is>
          <t>Moneyline</t>
        </is>
      </c>
      <c r="E133" s="12" t="inlineStr">
        <is>
          <t>Miami Marlins</t>
        </is>
      </c>
      <c r="F133" s="13" t="n">
        <v>0.4425</v>
      </c>
      <c r="G133" s="14" t="n">
        <v>126</v>
      </c>
      <c r="H133" s="15" t="n"/>
      <c r="I133" s="13">
        <f>IF($H$133="","",IF($H$133&lt;0,-$H$133/(-$H$133+100),100/($H$133+100)))</f>
        <v/>
      </c>
      <c r="J133" s="16">
        <f>IF($H$133="","",$F$133*IF($H$133&lt;0,-100/$H$133,$H$133/100)-(1-$F$133))</f>
        <v/>
      </c>
      <c r="K133" s="17">
        <f>IF($H$133="","",MAX(0,($F$133*IF($H$133&lt;0,-100/$H$133,$H$133/100)-(1-$F$133))/IF($H$133&lt;0,-100/$H$133,$H$133/100))*'Settings'!$B$3)</f>
        <v/>
      </c>
      <c r="L133" s="18">
        <f>IF($H$133="","",ROUND(MIN($K$133,'Settings'!$B$5)*'Settings'!$B$2,2))</f>
        <v/>
      </c>
      <c r="M133" s="12">
        <f>IF($J$133="","",IF($J$133&lt;0,"Pass",IF($J$133&lt;'Settings'!$B$4,"Thin",IF($J$133&lt;0.06,"✅ Sharp band",IF($J$133&lt;0.08,"Strong","⚠ Verify (stale?)")))))</f>
        <v/>
      </c>
      <c r="N133" s="19" t="inlineStr">
        <is>
          <t>Model 44.2% (fair +126). Your call.</t>
        </is>
      </c>
      <c r="O133" s="15" t="n"/>
      <c r="P133" s="16">
        <f>IF(OR($H$133="",$O$133=""),"",(1+IF($H$133&lt;0,-100/$H$133,$H$133/100))/(1+IF($O$133&lt;0,-100/$O$133,$O$133/100))-1)</f>
        <v/>
      </c>
    </row>
    <row r="134">
      <c r="A134" s="20" t="inlineStr">
        <is>
          <t>2026-06-30</t>
        </is>
      </c>
      <c r="B134" s="20" t="inlineStr">
        <is>
          <t>Miami Marlins @ Colorado Rockies</t>
        </is>
      </c>
      <c r="C134" s="20" t="inlineStr">
        <is>
          <t>00:40</t>
        </is>
      </c>
      <c r="D134" s="20" t="inlineStr">
        <is>
          <t>Moneyline</t>
        </is>
      </c>
      <c r="E134" s="20" t="inlineStr">
        <is>
          <t>Colorado Rockies</t>
        </is>
      </c>
      <c r="F134" s="13" t="n">
        <v>0.5575</v>
      </c>
      <c r="G134" s="14" t="n">
        <v>-126</v>
      </c>
      <c r="H134" s="15" t="n"/>
      <c r="I134" s="13">
        <f>IF($H$134="","",IF($H$134&lt;0,-$H$134/(-$H$134+100),100/($H$134+100)))</f>
        <v/>
      </c>
      <c r="J134" s="16">
        <f>IF($H$134="","",$F$134*IF($H$134&lt;0,-100/$H$134,$H$134/100)-(1-$F$134))</f>
        <v/>
      </c>
      <c r="K134" s="17">
        <f>IF($H$134="","",MAX(0,($F$134*IF($H$134&lt;0,-100/$H$134,$H$134/100)-(1-$F$134))/IF($H$134&lt;0,-100/$H$134,$H$134/100))*'Settings'!$B$3)</f>
        <v/>
      </c>
      <c r="L134" s="18">
        <f>IF($H$134="","",ROUND(MIN($K$134,'Settings'!$B$5)*'Settings'!$B$2,2))</f>
        <v/>
      </c>
      <c r="M134" s="12">
        <f>IF($J$134="","",IF($J$134&lt;0,"Pass",IF($J$134&lt;'Settings'!$B$4,"Thin",IF($J$134&lt;0.06,"✅ Sharp band",IF($J$134&lt;0.08,"Strong","⚠ Verify (stale?)")))))</f>
        <v/>
      </c>
      <c r="N134" s="19" t="inlineStr">
        <is>
          <t>Model 55.8% (fair -126). Your call.</t>
        </is>
      </c>
      <c r="O134" s="15" t="n"/>
      <c r="P134" s="16">
        <f>IF(OR($H$134="",$O$134=""),"",(1+IF($H$134&lt;0,-100/$H$134,$H$134/100))/(1+IF($O$134&lt;0,-100/$O$134,$O$134/100))-1)</f>
        <v/>
      </c>
    </row>
    <row r="135">
      <c r="A135" s="12" t="inlineStr">
        <is>
          <t>2026-06-30</t>
        </is>
      </c>
      <c r="B135" s="12" t="inlineStr">
        <is>
          <t>Los Angeles Dodgers @ Athletics</t>
        </is>
      </c>
      <c r="C135" s="12" t="inlineStr">
        <is>
          <t>01:40</t>
        </is>
      </c>
      <c r="D135" s="12" t="inlineStr">
        <is>
          <t>Moneyline</t>
        </is>
      </c>
      <c r="E135" s="12" t="inlineStr">
        <is>
          <t>Los Angeles Dodgers</t>
        </is>
      </c>
      <c r="F135" s="13" t="n">
        <v>0.6152</v>
      </c>
      <c r="G135" s="14" t="n">
        <v>-160</v>
      </c>
      <c r="H135" s="15" t="n"/>
      <c r="I135" s="13">
        <f>IF($H$135="","",IF($H$135&lt;0,-$H$135/(-$H$135+100),100/($H$135+100)))</f>
        <v/>
      </c>
      <c r="J135" s="16">
        <f>IF($H$135="","",$F$135*IF($H$135&lt;0,-100/$H$135,$H$135/100)-(1-$F$135))</f>
        <v/>
      </c>
      <c r="K135" s="17">
        <f>IF($H$135="","",MAX(0,($F$135*IF($H$135&lt;0,-100/$H$135,$H$135/100)-(1-$F$135))/IF($H$135&lt;0,-100/$H$135,$H$135/100))*'Settings'!$B$3)</f>
        <v/>
      </c>
      <c r="L135" s="18">
        <f>IF($H$135="","",ROUND(MIN($K$135,'Settings'!$B$5)*'Settings'!$B$2,2))</f>
        <v/>
      </c>
      <c r="M135" s="12">
        <f>IF($J$135="","",IF($J$135&lt;0,"Pass",IF($J$135&lt;'Settings'!$B$4,"Thin",IF($J$135&lt;0.06,"✅ Sharp band",IF($J$135&lt;0.08,"Strong","⚠ Verify (stale?)")))))</f>
        <v/>
      </c>
      <c r="N135" s="19" t="inlineStr">
        <is>
          <t>Model 61.5% (fair -160). Your call.</t>
        </is>
      </c>
      <c r="O135" s="15" t="n"/>
      <c r="P135" s="16">
        <f>IF(OR($H$135="",$O$135=""),"",(1+IF($H$135&lt;0,-100/$H$135,$H$135/100))/(1+IF($O$135&lt;0,-100/$O$135,$O$135/100))-1)</f>
        <v/>
      </c>
    </row>
    <row r="136">
      <c r="A136" s="20" t="inlineStr">
        <is>
          <t>2026-06-30</t>
        </is>
      </c>
      <c r="B136" s="20" t="inlineStr">
        <is>
          <t>Los Angeles Dodgers @ Athletics</t>
        </is>
      </c>
      <c r="C136" s="20" t="inlineStr">
        <is>
          <t>01:40</t>
        </is>
      </c>
      <c r="D136" s="20" t="inlineStr">
        <is>
          <t>Moneyline</t>
        </is>
      </c>
      <c r="E136" s="20" t="inlineStr">
        <is>
          <t>Athletics</t>
        </is>
      </c>
      <c r="F136" s="13" t="n">
        <v>0.3848</v>
      </c>
      <c r="G136" s="14" t="n">
        <v>160</v>
      </c>
      <c r="H136" s="15" t="n"/>
      <c r="I136" s="13">
        <f>IF($H$136="","",IF($H$136&lt;0,-$H$136/(-$H$136+100),100/($H$136+100)))</f>
        <v/>
      </c>
      <c r="J136" s="16">
        <f>IF($H$136="","",$F$136*IF($H$136&lt;0,-100/$H$136,$H$136/100)-(1-$F$136))</f>
        <v/>
      </c>
      <c r="K136" s="17">
        <f>IF($H$136="","",MAX(0,($F$136*IF($H$136&lt;0,-100/$H$136,$H$136/100)-(1-$F$136))/IF($H$136&lt;0,-100/$H$136,$H$136/100))*'Settings'!$B$3)</f>
        <v/>
      </c>
      <c r="L136" s="18">
        <f>IF($H$136="","",ROUND(MIN($K$136,'Settings'!$B$5)*'Settings'!$B$2,2))</f>
        <v/>
      </c>
      <c r="M136" s="12">
        <f>IF($J$136="","",IF($J$136&lt;0,"Pass",IF($J$136&lt;'Settings'!$B$4,"Thin",IF($J$136&lt;0.06,"✅ Sharp band",IF($J$136&lt;0.08,"Strong","⚠ Verify (stale?)")))))</f>
        <v/>
      </c>
      <c r="N136" s="19" t="inlineStr">
        <is>
          <t>Model 38.5% (fair +160). Your call.</t>
        </is>
      </c>
      <c r="O136" s="15" t="n"/>
      <c r="P136" s="16">
        <f>IF(OR($H$136="",$O$136=""),"",(1+IF($H$136&lt;0,-100/$H$136,$H$136/100))/(1+IF($O$136&lt;0,-100/$O$136,$O$136/100))-1)</f>
        <v/>
      </c>
    </row>
    <row r="137">
      <c r="A137" s="12" t="inlineStr">
        <is>
          <t>2026-06-30</t>
        </is>
      </c>
      <c r="B137" s="12" t="inlineStr">
        <is>
          <t>Los Angeles Angels @ Seattle Mariners</t>
        </is>
      </c>
      <c r="C137" s="12" t="inlineStr">
        <is>
          <t>01:40</t>
        </is>
      </c>
      <c r="D137" s="12" t="inlineStr">
        <is>
          <t>Moneyline</t>
        </is>
      </c>
      <c r="E137" s="12" t="inlineStr">
        <is>
          <t>Los Angeles Angels</t>
        </is>
      </c>
      <c r="F137" s="13" t="n">
        <v>0.4587</v>
      </c>
      <c r="G137" s="14" t="n">
        <v>118</v>
      </c>
      <c r="H137" s="15" t="n"/>
      <c r="I137" s="13">
        <f>IF($H$137="","",IF($H$137&lt;0,-$H$137/(-$H$137+100),100/($H$137+100)))</f>
        <v/>
      </c>
      <c r="J137" s="16">
        <f>IF($H$137="","",$F$137*IF($H$137&lt;0,-100/$H$137,$H$137/100)-(1-$F$137))</f>
        <v/>
      </c>
      <c r="K137" s="17">
        <f>IF($H$137="","",MAX(0,($F$137*IF($H$137&lt;0,-100/$H$137,$H$137/100)-(1-$F$137))/IF($H$137&lt;0,-100/$H$137,$H$137/100))*'Settings'!$B$3)</f>
        <v/>
      </c>
      <c r="L137" s="18">
        <f>IF($H$137="","",ROUND(MIN($K$137,'Settings'!$B$5)*'Settings'!$B$2,2))</f>
        <v/>
      </c>
      <c r="M137" s="12">
        <f>IF($J$137="","",IF($J$137&lt;0,"Pass",IF($J$137&lt;'Settings'!$B$4,"Thin",IF($J$137&lt;0.06,"✅ Sharp band",IF($J$137&lt;0.08,"Strong","⚠ Verify (stale?)")))))</f>
        <v/>
      </c>
      <c r="N137" s="19" t="inlineStr">
        <is>
          <t>Model 45.9% (fair +118). Your call.</t>
        </is>
      </c>
      <c r="O137" s="15" t="n"/>
      <c r="P137" s="16">
        <f>IF(OR($H$137="",$O$137=""),"",(1+IF($H$137&lt;0,-100/$H$137,$H$137/100))/(1+IF($O$137&lt;0,-100/$O$137,$O$137/100))-1)</f>
        <v/>
      </c>
    </row>
    <row r="138">
      <c r="A138" s="20" t="inlineStr">
        <is>
          <t>2026-06-30</t>
        </is>
      </c>
      <c r="B138" s="20" t="inlineStr">
        <is>
          <t>Los Angeles Angels @ Seattle Mariners</t>
        </is>
      </c>
      <c r="C138" s="20" t="inlineStr">
        <is>
          <t>01:40</t>
        </is>
      </c>
      <c r="D138" s="20" t="inlineStr">
        <is>
          <t>Moneyline</t>
        </is>
      </c>
      <c r="E138" s="20" t="inlineStr">
        <is>
          <t>Seattle Mariners</t>
        </is>
      </c>
      <c r="F138" s="13" t="n">
        <v>0.5413</v>
      </c>
      <c r="G138" s="14" t="n">
        <v>-118</v>
      </c>
      <c r="H138" s="15" t="n"/>
      <c r="I138" s="13">
        <f>IF($H$138="","",IF($H$138&lt;0,-$H$138/(-$H$138+100),100/($H$138+100)))</f>
        <v/>
      </c>
      <c r="J138" s="16">
        <f>IF($H$138="","",$F$138*IF($H$138&lt;0,-100/$H$138,$H$138/100)-(1-$F$138))</f>
        <v/>
      </c>
      <c r="K138" s="17">
        <f>IF($H$138="","",MAX(0,($F$138*IF($H$138&lt;0,-100/$H$138,$H$138/100)-(1-$F$138))/IF($H$138&lt;0,-100/$H$138,$H$138/100))*'Settings'!$B$3)</f>
        <v/>
      </c>
      <c r="L138" s="18">
        <f>IF($H$138="","",ROUND(MIN($K$138,'Settings'!$B$5)*'Settings'!$B$2,2))</f>
        <v/>
      </c>
      <c r="M138" s="12">
        <f>IF($J$138="","",IF($J$138&lt;0,"Pass",IF($J$138&lt;'Settings'!$B$4,"Thin",IF($J$138&lt;0.06,"✅ Sharp band",IF($J$138&lt;0.08,"Strong","⚠ Verify (stale?)")))))</f>
        <v/>
      </c>
      <c r="N138" s="19" t="inlineStr">
        <is>
          <t>Model 54.1% (fair -118). Your call.</t>
        </is>
      </c>
      <c r="O138" s="15" t="n"/>
      <c r="P138" s="16">
        <f>IF(OR($H$138="",$O$138=""),"",(1+IF($H$138&lt;0,-100/$H$138,$H$138/100))/(1+IF($O$138&lt;0,-100/$O$138,$O$138/100))-1)</f>
        <v/>
      </c>
    </row>
    <row r="139">
      <c r="A139" s="12" t="inlineStr">
        <is>
          <t>2026-06-30</t>
        </is>
      </c>
      <c r="B139" s="12" t="inlineStr">
        <is>
          <t>San Francisco Giants @ Arizona Diamondbacks</t>
        </is>
      </c>
      <c r="C139" s="12" t="inlineStr">
        <is>
          <t>01:40</t>
        </is>
      </c>
      <c r="D139" s="12" t="inlineStr">
        <is>
          <t>Moneyline</t>
        </is>
      </c>
      <c r="E139" s="12" t="inlineStr">
        <is>
          <t>San Francisco Giants</t>
        </is>
      </c>
      <c r="F139" s="13" t="n">
        <v>0.6268</v>
      </c>
      <c r="G139" s="14" t="n">
        <v>-168</v>
      </c>
      <c r="H139" s="15" t="n"/>
      <c r="I139" s="13">
        <f>IF($H$139="","",IF($H$139&lt;0,-$H$139/(-$H$139+100),100/($H$139+100)))</f>
        <v/>
      </c>
      <c r="J139" s="16">
        <f>IF($H$139="","",$F$139*IF($H$139&lt;0,-100/$H$139,$H$139/100)-(1-$F$139))</f>
        <v/>
      </c>
      <c r="K139" s="17">
        <f>IF($H$139="","",MAX(0,($F$139*IF($H$139&lt;0,-100/$H$139,$H$139/100)-(1-$F$139))/IF($H$139&lt;0,-100/$H$139,$H$139/100))*'Settings'!$B$3)</f>
        <v/>
      </c>
      <c r="L139" s="18">
        <f>IF($H$139="","",ROUND(MIN($K$139,'Settings'!$B$5)*'Settings'!$B$2,2))</f>
        <v/>
      </c>
      <c r="M139" s="12">
        <f>IF($J$139="","",IF($J$139&lt;0,"Pass",IF($J$139&lt;'Settings'!$B$4,"Thin",IF($J$139&lt;0.06,"✅ Sharp band",IF($J$139&lt;0.08,"Strong","⚠ Verify (stale?)")))))</f>
        <v/>
      </c>
      <c r="N139" s="19" t="inlineStr">
        <is>
          <t>Model 62.7% (fair -168). Your call.</t>
        </is>
      </c>
      <c r="O139" s="15" t="n"/>
      <c r="P139" s="16">
        <f>IF(OR($H$139="",$O$139=""),"",(1+IF($H$139&lt;0,-100/$H$139,$H$139/100))/(1+IF($O$139&lt;0,-100/$O$139,$O$139/100))-1)</f>
        <v/>
      </c>
    </row>
    <row r="140">
      <c r="A140" s="20" t="inlineStr">
        <is>
          <t>2026-06-30</t>
        </is>
      </c>
      <c r="B140" s="20" t="inlineStr">
        <is>
          <t>San Francisco Giants @ Arizona Diamondbacks</t>
        </is>
      </c>
      <c r="C140" s="20" t="inlineStr">
        <is>
          <t>01:40</t>
        </is>
      </c>
      <c r="D140" s="20" t="inlineStr">
        <is>
          <t>Moneyline</t>
        </is>
      </c>
      <c r="E140" s="20" t="inlineStr">
        <is>
          <t>Arizona Diamondbacks</t>
        </is>
      </c>
      <c r="F140" s="13" t="n">
        <v>0.3732</v>
      </c>
      <c r="G140" s="14" t="n">
        <v>168</v>
      </c>
      <c r="H140" s="15" t="n"/>
      <c r="I140" s="13">
        <f>IF($H$140="","",IF($H$140&lt;0,-$H$140/(-$H$140+100),100/($H$140+100)))</f>
        <v/>
      </c>
      <c r="J140" s="16">
        <f>IF($H$140="","",$F$140*IF($H$140&lt;0,-100/$H$140,$H$140/100)-(1-$F$140))</f>
        <v/>
      </c>
      <c r="K140" s="17">
        <f>IF($H$140="","",MAX(0,($F$140*IF($H$140&lt;0,-100/$H$140,$H$140/100)-(1-$F$140))/IF($H$140&lt;0,-100/$H$140,$H$140/100))*'Settings'!$B$3)</f>
        <v/>
      </c>
      <c r="L140" s="18">
        <f>IF($H$140="","",ROUND(MIN($K$140,'Settings'!$B$5)*'Settings'!$B$2,2))</f>
        <v/>
      </c>
      <c r="M140" s="12">
        <f>IF($J$140="","",IF($J$140&lt;0,"Pass",IF($J$140&lt;'Settings'!$B$4,"Thin",IF($J$140&lt;0.06,"✅ Sharp band",IF($J$140&lt;0.08,"Strong","⚠ Verify (stale?)")))))</f>
        <v/>
      </c>
      <c r="N140" s="19" t="inlineStr">
        <is>
          <t>Model 37.3% (fair +168). Your call.</t>
        </is>
      </c>
      <c r="O140" s="15" t="n"/>
      <c r="P140" s="16">
        <f>IF(OR($H$140="",$O$140=""),"",(1+IF($H$140&lt;0,-100/$H$140,$H$140/100))/(1+IF($O$140&lt;0,-100/$O$140,$O$140/100))-1)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140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" customWidth="1" min="1" max="1"/>
    <col width="30" customWidth="1" min="2" max="2"/>
    <col width="7" customWidth="1" min="3" max="3"/>
    <col width="11" customWidth="1" min="4" max="4"/>
    <col width="22" customWidth="1" min="5" max="5"/>
    <col width="10" customWidth="1" min="6" max="6"/>
    <col width="9" customWidth="1" min="7" max="7"/>
    <col width="11" customWidth="1" min="8" max="8"/>
    <col width="9" customWidth="1" min="9" max="9"/>
    <col width="12" customWidth="1" min="10" max="10"/>
    <col width="10" customWidth="1" min="11" max="11"/>
    <col width="10" customWidth="1" min="12" max="12"/>
    <col width="16" customWidth="1" min="13" max="13"/>
    <col width="28" customWidth="1" min="14" max="14"/>
    <col width="10" customWidth="1" min="15" max="15"/>
    <col width="9" customWidth="1" min="16" max="16"/>
  </cols>
  <sheetData>
    <row r="1">
      <c r="A1" s="1" t="inlineStr">
        <is>
          <t>WNBA — game markets</t>
        </is>
      </c>
    </row>
    <row r="2">
      <c r="A2" s="2" t="inlineStr">
        <is>
          <t>Moneyline · Total · Spread. Yellow = your price.</t>
        </is>
      </c>
    </row>
    <row r="4" ht="28" customHeight="1">
      <c r="A4" s="11" t="inlineStr">
        <is>
          <t>Date</t>
        </is>
      </c>
      <c r="B4" s="11" t="inlineStr">
        <is>
          <t>Matchup</t>
        </is>
      </c>
      <c r="C4" s="11" t="inlineStr">
        <is>
          <t>Start</t>
        </is>
      </c>
      <c r="D4" s="11" t="inlineStr">
        <is>
          <t>Market</t>
        </is>
      </c>
      <c r="E4" s="11" t="inlineStr">
        <is>
          <t>Selection</t>
        </is>
      </c>
      <c r="F4" s="11" t="inlineStr">
        <is>
          <t>Model Win%</t>
        </is>
      </c>
      <c r="G4" s="11" t="inlineStr">
        <is>
          <t>Model Fair</t>
        </is>
      </c>
      <c r="H4" s="11" t="inlineStr">
        <is>
          <t>✏ Your Odds</t>
        </is>
      </c>
      <c r="I4" s="11" t="inlineStr">
        <is>
          <t>Implied%</t>
        </is>
      </c>
      <c r="J4" s="11" t="inlineStr">
        <is>
          <t>Your Edge (EV)</t>
        </is>
      </c>
      <c r="K4" s="11" t="inlineStr">
        <is>
          <t>¼-Kelly %</t>
        </is>
      </c>
      <c r="L4" s="11" t="inlineStr">
        <is>
          <t>Stake $</t>
        </is>
      </c>
      <c r="M4" s="11" t="inlineStr">
        <is>
          <t>Verdict</t>
        </is>
      </c>
      <c r="N4" s="11" t="inlineStr">
        <is>
          <t>Model read</t>
        </is>
      </c>
      <c r="O4" s="11" t="inlineStr">
        <is>
          <t>✏ Closing</t>
        </is>
      </c>
      <c r="P4" s="11" t="inlineStr">
        <is>
          <t>CLV %</t>
        </is>
      </c>
    </row>
    <row r="5">
      <c r="A5" s="12" t="inlineStr">
        <is>
          <t>2026-06-30</t>
        </is>
      </c>
      <c r="B5" s="12" t="inlineStr">
        <is>
          <t>Las Vegas Aces @ New York Liberty</t>
        </is>
      </c>
      <c r="C5" s="12" t="inlineStr">
        <is>
          <t>23:00</t>
        </is>
      </c>
      <c r="D5" s="12" t="inlineStr">
        <is>
          <t>Moneyline</t>
        </is>
      </c>
      <c r="E5" s="12" t="inlineStr">
        <is>
          <t>Las Vegas Aces</t>
        </is>
      </c>
      <c r="F5" s="13" t="n">
        <v>0.5591</v>
      </c>
      <c r="G5" s="14" t="n">
        <v>-127</v>
      </c>
      <c r="H5" s="15" t="n"/>
      <c r="I5" s="13">
        <f>IF($H$5="","",IF($H$5&lt;0,-$H$5/(-$H$5+100),100/($H$5+100)))</f>
        <v/>
      </c>
      <c r="J5" s="16">
        <f>IF($H$5="","",$F$5*IF($H$5&lt;0,-100/$H$5,$H$5/100)-(1-$F$5))</f>
        <v/>
      </c>
      <c r="K5" s="17">
        <f>IF($H$5="","",MAX(0,($F$5*IF($H$5&lt;0,-100/$H$5,$H$5/100)-(1-$F$5))/IF($H$5&lt;0,-100/$H$5,$H$5/100))*'Settings'!$B$3)</f>
        <v/>
      </c>
      <c r="L5" s="18">
        <f>IF($H$5="","",ROUND(MIN($K$5,'Settings'!$B$5)*'Settings'!$B$2,2))</f>
        <v/>
      </c>
      <c r="M5" s="12">
        <f>IF($J$5="","",IF($J$5&lt;0,"Pass",IF($J$5&lt;'Settings'!$B$4,"Thin",IF($J$5&lt;0.06,"✅ Sharp band",IF($J$5&lt;0.08,"Strong","⚠ Verify (stale?)")))))</f>
        <v/>
      </c>
      <c r="N5" s="19" t="inlineStr">
        <is>
          <t>Model 55.9% (fair -127). Your call.</t>
        </is>
      </c>
      <c r="O5" s="15" t="n"/>
      <c r="P5" s="16">
        <f>IF(OR($H$5="",$O$5=""),"",(1+IF($H$5&lt;0,-100/$H$5,$H$5/100))/(1+IF($O$5&lt;0,-100/$O$5,$O$5/100))-1)</f>
        <v/>
      </c>
    </row>
    <row r="6">
      <c r="A6" s="20" t="inlineStr">
        <is>
          <t>2026-06-30</t>
        </is>
      </c>
      <c r="B6" s="20" t="inlineStr">
        <is>
          <t>Las Vegas Aces @ New York Liberty</t>
        </is>
      </c>
      <c r="C6" s="20" t="inlineStr">
        <is>
          <t>23:00</t>
        </is>
      </c>
      <c r="D6" s="20" t="inlineStr">
        <is>
          <t>Moneyline</t>
        </is>
      </c>
      <c r="E6" s="20" t="inlineStr">
        <is>
          <t>New York Liberty</t>
        </is>
      </c>
      <c r="F6" s="13" t="n">
        <v>0.4409</v>
      </c>
      <c r="G6" s="14" t="n">
        <v>127</v>
      </c>
      <c r="H6" s="15" t="n"/>
      <c r="I6" s="13">
        <f>IF($H$6="","",IF($H$6&lt;0,-$H$6/(-$H$6+100),100/($H$6+100)))</f>
        <v/>
      </c>
      <c r="J6" s="16">
        <f>IF($H$6="","",$F$6*IF($H$6&lt;0,-100/$H$6,$H$6/100)-(1-$F$6))</f>
        <v/>
      </c>
      <c r="K6" s="17">
        <f>IF($H$6="","",MAX(0,($F$6*IF($H$6&lt;0,-100/$H$6,$H$6/100)-(1-$F$6))/IF($H$6&lt;0,-100/$H$6,$H$6/100))*'Settings'!$B$3)</f>
        <v/>
      </c>
      <c r="L6" s="18">
        <f>IF($H$6="","",ROUND(MIN($K$6,'Settings'!$B$5)*'Settings'!$B$2,2))</f>
        <v/>
      </c>
      <c r="M6" s="12">
        <f>IF($J$6="","",IF($J$6&lt;0,"Pass",IF($J$6&lt;'Settings'!$B$4,"Thin",IF($J$6&lt;0.06,"✅ Sharp band",IF($J$6&lt;0.08,"Strong","⚠ Verify (stale?)")))))</f>
        <v/>
      </c>
      <c r="N6" s="19" t="inlineStr">
        <is>
          <t>Model 44.1% (fair +127). Your call.</t>
        </is>
      </c>
      <c r="O6" s="15" t="n"/>
      <c r="P6" s="16">
        <f>IF(OR($H$6="",$O$6=""),"",(1+IF($H$6&lt;0,-100/$H$6,$H$6/100))/(1+IF($O$6&lt;0,-100/$O$6,$O$6/100))-1)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conditionalFormatting sqref="J5:J6">
    <cfRule type="colorScale" priority="1">
      <colorScale>
        <cfvo type="num" val="-0.05"/>
        <cfvo type="num" val="0"/>
        <cfvo type="num" val="0.08"/>
        <color rgb="00B03636"/>
        <color rgb="00FBF5E6"/>
        <color rgb="002F7A4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3" customWidth="1" min="2" max="2"/>
    <col width="12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11" customWidth="1" min="9" max="9"/>
  </cols>
  <sheetData>
    <row r="1">
      <c r="A1" s="1" t="inlineStr">
        <is>
          <t>📒 Track Record — receipts, losses included</t>
        </is>
      </c>
    </row>
    <row r="2">
      <c r="A2" s="2" t="inlineStr">
        <is>
          <t>Graded in the open. A process you can audit beats a hot streak you can't.</t>
        </is>
      </c>
    </row>
    <row r="4" ht="28" customHeight="1">
      <c r="A4" s="11" t="inlineStr">
        <is>
          <t>Scope</t>
        </is>
      </c>
      <c r="B4" s="11" t="inlineStr">
        <is>
          <t>Graded games</t>
        </is>
      </c>
      <c r="C4" s="11" t="inlineStr">
        <is>
          <t>Model Brier</t>
        </is>
      </c>
      <c r="D4" s="11" t="inlineStr">
        <is>
          <t>Bets</t>
        </is>
      </c>
      <c r="E4" s="11" t="inlineStr">
        <is>
          <t>Win %</t>
        </is>
      </c>
      <c r="F4" s="11" t="inlineStr">
        <is>
          <t>Units</t>
        </is>
      </c>
      <c r="G4" s="11" t="inlineStr">
        <is>
          <t>ROI %</t>
        </is>
      </c>
      <c r="H4" s="11" t="inlineStr">
        <is>
          <t>Avg CLV %</t>
        </is>
      </c>
      <c r="I4" s="11" t="inlineStr">
        <is>
          <t>CLV beat %</t>
        </is>
      </c>
    </row>
    <row r="5">
      <c r="A5" s="12" t="inlineStr">
        <is>
          <t>Overall</t>
        </is>
      </c>
      <c r="B5" s="21" t="n">
        <v>260</v>
      </c>
      <c r="C5" s="22" t="n">
        <v>0.2507</v>
      </c>
      <c r="D5" s="21" t="n">
        <v>187</v>
      </c>
      <c r="E5" s="13" t="n">
        <v>0.4492</v>
      </c>
      <c r="F5" s="23" t="n">
        <v>-5.62</v>
      </c>
      <c r="G5" s="24" t="n">
        <v>-3.01</v>
      </c>
      <c r="H5" s="24" t="n">
        <v>2.88</v>
      </c>
      <c r="I5" s="13" t="n">
        <v>0.503</v>
      </c>
    </row>
    <row r="6">
      <c r="A6" s="12" t="inlineStr">
        <is>
          <t>MLB</t>
        </is>
      </c>
      <c r="B6" s="21" t="n">
        <v>230</v>
      </c>
      <c r="C6" s="22" t="n">
        <v>0.2526</v>
      </c>
      <c r="D6" s="21" t="n">
        <v>148</v>
      </c>
      <c r="E6" s="13" t="n">
        <v>0.4662</v>
      </c>
      <c r="F6" s="23" t="n">
        <v>-2.97</v>
      </c>
      <c r="G6" s="24" t="n">
        <v>-2.01</v>
      </c>
      <c r="H6" s="24" t="n">
        <v>3.99</v>
      </c>
      <c r="I6" s="13" t="n">
        <v>0.5259</v>
      </c>
    </row>
    <row r="7">
      <c r="A7" s="12" t="inlineStr">
        <is>
          <t>WNBA</t>
        </is>
      </c>
      <c r="B7" s="21" t="n">
        <v>29</v>
      </c>
      <c r="C7" s="22" t="n">
        <v>0.2371</v>
      </c>
      <c r="D7" s="21" t="n">
        <v>37</v>
      </c>
      <c r="E7" s="13" t="n">
        <v>0.3784</v>
      </c>
      <c r="F7" s="23" t="n">
        <v>-3.45</v>
      </c>
      <c r="G7" s="24" t="n">
        <v>-9.33</v>
      </c>
      <c r="H7" s="24" t="n">
        <v>-2.61</v>
      </c>
      <c r="I7" s="13" t="n">
        <v>0.3929</v>
      </c>
    </row>
    <row r="8">
      <c r="A8" s="12" t="inlineStr">
        <is>
          <t>NBA</t>
        </is>
      </c>
      <c r="B8" s="21" t="n">
        <v>1</v>
      </c>
      <c r="C8" s="22" t="n">
        <v>0.1979</v>
      </c>
      <c r="D8" s="21" t="n">
        <v>2</v>
      </c>
      <c r="E8" s="13" t="n">
        <v>0.5</v>
      </c>
      <c r="F8" s="23" t="n">
        <v>0.8</v>
      </c>
      <c r="G8" s="24" t="n">
        <v>40</v>
      </c>
      <c r="H8" s="24" t="n">
        <v>4.92</v>
      </c>
      <c r="I8" s="13" t="n">
        <v>0.5</v>
      </c>
    </row>
    <row r="10">
      <c r="A10" s="10" t="inlineStr">
        <is>
          <t>Brier: lower is better (0.25 = a coin flip). CLV beat %: how often we beat the closing line — the earliest honest sign an edge is real, before win/loss catches up.</t>
        </is>
      </c>
    </row>
    <row r="11"/>
    <row r="13">
      <c r="A13" s="5" t="inlineStr">
        <is>
          <t>Calibration — honesty check</t>
        </is>
      </c>
    </row>
    <row r="14">
      <c r="A14" s="2" t="inlineStr">
        <is>
          <t>When the model said X%, how often it actually happened (n=221, ECE 0.064 — lower is better; a calibrated model's bars sit on the diagonal).</t>
        </is>
      </c>
    </row>
    <row r="16" ht="28" customHeight="1">
      <c r="A16" s="11" t="inlineStr">
        <is>
          <t>Model said</t>
        </is>
      </c>
      <c r="B16" s="11" t="inlineStr">
        <is>
          <t>Games</t>
        </is>
      </c>
      <c r="C16" s="11" t="inlineStr">
        <is>
          <t>We predicted</t>
        </is>
      </c>
      <c r="D16" s="11" t="inlineStr">
        <is>
          <t>Actually won</t>
        </is>
      </c>
      <c r="E16" s="11" t="inlineStr">
        <is>
          <t>Gap</t>
        </is>
      </c>
    </row>
    <row r="17">
      <c r="A17" s="12" t="inlineStr">
        <is>
          <t>10–20%</t>
        </is>
      </c>
      <c r="B17" s="21" t="n">
        <v>1</v>
      </c>
      <c r="C17" s="13" t="n">
        <v>0.1885</v>
      </c>
      <c r="D17" s="13" t="n">
        <v>0</v>
      </c>
      <c r="E17" s="25" t="n">
        <v>-0.1885</v>
      </c>
    </row>
    <row r="18">
      <c r="A18" s="12" t="inlineStr">
        <is>
          <t>20–30%</t>
        </is>
      </c>
      <c r="B18" s="21" t="n">
        <v>7</v>
      </c>
      <c r="C18" s="13" t="n">
        <v>0.2599</v>
      </c>
      <c r="D18" s="13" t="n">
        <v>0.4286</v>
      </c>
      <c r="E18" s="25" t="n">
        <v>0.1687</v>
      </c>
    </row>
    <row r="19">
      <c r="A19" s="12" t="inlineStr">
        <is>
          <t>30–40%</t>
        </is>
      </c>
      <c r="B19" s="21" t="n">
        <v>20</v>
      </c>
      <c r="C19" s="13" t="n">
        <v>0.3715</v>
      </c>
      <c r="D19" s="13" t="n">
        <v>0.6</v>
      </c>
      <c r="E19" s="25" t="n">
        <v>0.2285</v>
      </c>
    </row>
    <row r="20">
      <c r="A20" s="12" t="inlineStr">
        <is>
          <t>40–50%</t>
        </is>
      </c>
      <c r="B20" s="21" t="n">
        <v>70</v>
      </c>
      <c r="C20" s="13" t="n">
        <v>0.4561</v>
      </c>
      <c r="D20" s="13" t="n">
        <v>0.4714</v>
      </c>
      <c r="E20" s="26" t="n">
        <v>0.0153</v>
      </c>
    </row>
    <row r="21">
      <c r="A21" s="12" t="inlineStr">
        <is>
          <t>50–60%</t>
        </is>
      </c>
      <c r="B21" s="21" t="n">
        <v>81</v>
      </c>
      <c r="C21" s="13" t="n">
        <v>0.5447</v>
      </c>
      <c r="D21" s="13" t="n">
        <v>0.5556</v>
      </c>
      <c r="E21" s="26" t="n">
        <v>0.0109</v>
      </c>
    </row>
    <row r="22">
      <c r="A22" s="12" t="inlineStr">
        <is>
          <t>60–70%</t>
        </is>
      </c>
      <c r="B22" s="21" t="n">
        <v>33</v>
      </c>
      <c r="C22" s="13" t="n">
        <v>0.6435</v>
      </c>
      <c r="D22" s="13" t="n">
        <v>0.5152</v>
      </c>
      <c r="E22" s="25" t="n">
        <v>-0.1284</v>
      </c>
    </row>
    <row r="23">
      <c r="A23" s="12" t="inlineStr">
        <is>
          <t>70–80%</t>
        </is>
      </c>
      <c r="B23" s="21" t="n">
        <v>7</v>
      </c>
      <c r="C23" s="13" t="n">
        <v>0.7484</v>
      </c>
      <c r="D23" s="13" t="n">
        <v>0.5714</v>
      </c>
      <c r="E23" s="25" t="n">
        <v>-0.1769</v>
      </c>
    </row>
    <row r="24">
      <c r="A24" s="12" t="inlineStr">
        <is>
          <t>80–90%</t>
        </is>
      </c>
      <c r="B24" s="21" t="n">
        <v>2</v>
      </c>
      <c r="C24" s="13" t="n">
        <v>0.8538</v>
      </c>
      <c r="D24" s="13" t="n">
        <v>0.5</v>
      </c>
      <c r="E24" s="25" t="n">
        <v>-0.3538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0:I11"/>
    <mergeCell ref="A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5"/>
  <sheetViews>
    <sheetView showGridLines="0"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🔬 Research Hub</t>
        </is>
      </c>
    </row>
    <row r="2">
      <c r="A2" s="2" t="inlineStr">
        <is>
          <t>Premium matchup breakdowns · 2026-06-29 · L5 window. Each game has its own tab.</t>
        </is>
      </c>
    </row>
    <row r="4">
      <c r="A4" s="27" t="inlineStr">
        <is>
          <t>MLB: Chicago White Sox @ Baltimore Orioles</t>
        </is>
      </c>
    </row>
    <row r="5">
      <c r="A5" s="27" t="inlineStr">
        <is>
          <t>MLB: Pittsburgh Pirates @ Philadelphia Phillies</t>
        </is>
      </c>
    </row>
    <row r="6">
      <c r="A6" s="27" t="inlineStr">
        <is>
          <t>MLB: Detroit Tigers @ New York Yankees</t>
        </is>
      </c>
    </row>
    <row r="7">
      <c r="A7" s="27" t="inlineStr">
        <is>
          <t>MLB: New York Mets @ Toronto Blue Jays</t>
        </is>
      </c>
    </row>
    <row r="8">
      <c r="A8" s="27" t="inlineStr">
        <is>
          <t>MLB: Washington Nationals @ Boston Red Sox</t>
        </is>
      </c>
    </row>
    <row r="9">
      <c r="A9" s="27" t="inlineStr">
        <is>
          <t>MLB: Texas Rangers @ Cleveland Guardians</t>
        </is>
      </c>
    </row>
    <row r="10">
      <c r="A10" s="27" t="inlineStr">
        <is>
          <t>MLB: Cincinnati Reds @ Milwaukee Brewers</t>
        </is>
      </c>
    </row>
    <row r="11">
      <c r="A11" s="27" t="inlineStr">
        <is>
          <t>MLB: San Diego Padres @ Chicago Cubs</t>
        </is>
      </c>
    </row>
    <row r="12">
      <c r="A12" s="27" t="inlineStr">
        <is>
          <t>MLB: Minnesota Twins @ Houston Astros</t>
        </is>
      </c>
    </row>
    <row r="13">
      <c r="A13" s="27" t="inlineStr">
        <is>
          <t>MLB: Miami Marlins @ Colorado Rockies</t>
        </is>
      </c>
    </row>
    <row r="15">
      <c r="A15" s="2" t="inlineStr">
        <is>
          <t>Tip: the website's research view lets you flip the L5/L10/L15/L20/L30/Season window live; here every window is in the table so you can read any of them.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Chicago White Sox @ Baltimore Orioles</t>
        </is>
      </c>
    </row>
    <row r="2">
      <c r="A2" s="2" t="inlineStr">
        <is>
          <t>MLB · 2026-06-29 · L5 window</t>
        </is>
      </c>
    </row>
    <row r="62">
      <c r="A62" s="28" t="inlineStr">
        <is>
          <t>Chicago White Sox offense vs Baltimore Orioles defense</t>
        </is>
      </c>
    </row>
    <row r="63">
      <c r="A63" s="29" t="inlineStr">
        <is>
          <t>Stat</t>
        </is>
      </c>
      <c r="B63" s="29" t="inlineStr">
        <is>
          <t>A Season</t>
        </is>
      </c>
      <c r="C63" s="29" t="inlineStr">
        <is>
          <t>A L30</t>
        </is>
      </c>
      <c r="D63" s="29" t="inlineStr">
        <is>
          <t>A L20</t>
        </is>
      </c>
      <c r="E63" s="29" t="inlineStr">
        <is>
          <t>A L15</t>
        </is>
      </c>
      <c r="F63" s="29" t="inlineStr">
        <is>
          <t>A L10</t>
        </is>
      </c>
      <c r="G63" s="29" t="inlineStr">
        <is>
          <t>A L5</t>
        </is>
      </c>
      <c r="H63" s="29" t="inlineStr">
        <is>
          <t>A Rk</t>
        </is>
      </c>
      <c r="I63" s="29" t="inlineStr">
        <is>
          <t>Adv</t>
        </is>
      </c>
      <c r="J63" s="29" t="inlineStr">
        <is>
          <t>H Rk</t>
        </is>
      </c>
      <c r="K63" s="29" t="inlineStr">
        <is>
          <t>H L5</t>
        </is>
      </c>
      <c r="L63" s="29" t="inlineStr">
        <is>
          <t>H L10</t>
        </is>
      </c>
      <c r="M63" s="29" t="inlineStr">
        <is>
          <t>H L15</t>
        </is>
      </c>
      <c r="N63" s="29" t="inlineStr">
        <is>
          <t>H L20</t>
        </is>
      </c>
      <c r="O63" s="29" t="inlineStr">
        <is>
          <t>H L30</t>
        </is>
      </c>
      <c r="P63" s="29" t="inlineStr">
        <is>
          <t>H Season</t>
        </is>
      </c>
      <c r="Q63" s="29" t="inlineStr">
        <is>
          <t>Opp stat</t>
        </is>
      </c>
    </row>
    <row r="64">
      <c r="A64" s="30" t="inlineStr">
        <is>
          <t>Runs/G</t>
        </is>
      </c>
      <c r="B64" s="31" t="n">
        <v>4.605</v>
      </c>
      <c r="C64" s="31" t="n">
        <v>4.667</v>
      </c>
      <c r="D64" s="31" t="n">
        <v>5.6</v>
      </c>
      <c r="E64" s="31" t="n">
        <v>5.6</v>
      </c>
      <c r="F64" s="31" t="n">
        <v>5.4</v>
      </c>
      <c r="G64" s="31" t="n">
        <v>5.2</v>
      </c>
      <c r="H64" s="32" t="inlineStr">
        <is>
          <t>4th</t>
        </is>
      </c>
      <c r="I64" s="31" t="inlineStr">
        <is>
          <t>★★★</t>
        </is>
      </c>
      <c r="J64" s="33" t="inlineStr">
        <is>
          <t>29th</t>
        </is>
      </c>
      <c r="K64" s="31" t="n">
        <v>5.8</v>
      </c>
      <c r="L64" s="31" t="n">
        <v>5.9</v>
      </c>
      <c r="M64" s="31" t="n">
        <v>6.4</v>
      </c>
      <c r="N64" s="31" t="n">
        <v>6.2</v>
      </c>
      <c r="O64" s="31" t="n">
        <v>5.4</v>
      </c>
      <c r="P64" s="31" t="n">
        <v>5.243</v>
      </c>
      <c r="Q64" s="34" t="inlineStr">
        <is>
          <t>Opp Runs/G</t>
        </is>
      </c>
    </row>
    <row r="65">
      <c r="A65" s="30" t="inlineStr">
        <is>
          <t>Hits/G</t>
        </is>
      </c>
      <c r="B65" s="31" t="n">
        <v>7.444</v>
      </c>
      <c r="C65" s="31" t="n">
        <v>7.586</v>
      </c>
      <c r="D65" s="31" t="n">
        <v>8.683999999999999</v>
      </c>
      <c r="E65" s="31" t="n">
        <v>8.5</v>
      </c>
      <c r="F65" s="31" t="n">
        <v>7.667</v>
      </c>
      <c r="G65" s="31" t="n">
        <v>7.6</v>
      </c>
      <c r="H65" s="35" t="inlineStr">
        <is>
          <t>17th</t>
        </is>
      </c>
      <c r="I65" s="31" t="inlineStr"/>
      <c r="J65" s="35" t="inlineStr">
        <is>
          <t>18th</t>
        </is>
      </c>
      <c r="K65" s="31" t="n">
        <v>7.8</v>
      </c>
      <c r="L65" s="31" t="n">
        <v>7.889</v>
      </c>
      <c r="M65" s="31" t="n">
        <v>9.429</v>
      </c>
      <c r="N65" s="31" t="n">
        <v>8.946999999999999</v>
      </c>
      <c r="O65" s="31" t="n">
        <v>8.759</v>
      </c>
      <c r="P65" s="31" t="n">
        <v>8.667</v>
      </c>
      <c r="Q65" s="34" t="inlineStr">
        <is>
          <t>Opp Hits/G</t>
        </is>
      </c>
    </row>
    <row r="66">
      <c r="A66" s="30" t="inlineStr">
        <is>
          <t>HR/G</t>
        </is>
      </c>
      <c r="B66" s="31" t="n">
        <v>1.306</v>
      </c>
      <c r="C66" s="31" t="n">
        <v>1.345</v>
      </c>
      <c r="D66" s="31" t="n">
        <v>1.737</v>
      </c>
      <c r="E66" s="31" t="n">
        <v>1.643</v>
      </c>
      <c r="F66" s="31" t="n">
        <v>1.556</v>
      </c>
      <c r="G66" s="31" t="n">
        <v>1.2</v>
      </c>
      <c r="H66" s="32" t="inlineStr">
        <is>
          <t>8th</t>
        </is>
      </c>
      <c r="I66" s="31" t="inlineStr"/>
      <c r="J66" s="34" t="inlineStr">
        <is>
          <t>—</t>
        </is>
      </c>
      <c r="K66" s="31" t="inlineStr">
        <is>
          <t>—</t>
        </is>
      </c>
      <c r="L66" s="31" t="inlineStr">
        <is>
          <t>—</t>
        </is>
      </c>
      <c r="M66" s="31" t="inlineStr">
        <is>
          <t>—</t>
        </is>
      </c>
      <c r="N66" s="31" t="inlineStr">
        <is>
          <t>—</t>
        </is>
      </c>
      <c r="O66" s="31" t="inlineStr">
        <is>
          <t>—</t>
        </is>
      </c>
      <c r="P66" s="31" t="inlineStr">
        <is>
          <t>—</t>
        </is>
      </c>
      <c r="Q66" s="34" t="inlineStr">
        <is>
          <t>Opp HR/G</t>
        </is>
      </c>
    </row>
    <row r="67">
      <c r="A67" s="30" t="inlineStr">
        <is>
          <t>Batter K/G</t>
        </is>
      </c>
      <c r="B67" s="31" t="n">
        <v>9.388999999999999</v>
      </c>
      <c r="C67" s="31" t="n">
        <v>8.724</v>
      </c>
      <c r="D67" s="31" t="n">
        <v>9.053000000000001</v>
      </c>
      <c r="E67" s="31" t="n">
        <v>9.286</v>
      </c>
      <c r="F67" s="31" t="n">
        <v>9.667</v>
      </c>
      <c r="G67" s="31" t="n">
        <v>10.4</v>
      </c>
      <c r="H67" s="33" t="inlineStr">
        <is>
          <t>27th</t>
        </is>
      </c>
      <c r="I67" s="31" t="inlineStr"/>
      <c r="J67" s="33" t="inlineStr">
        <is>
          <t>21st</t>
        </is>
      </c>
      <c r="K67" s="31" t="n">
        <v>7.6</v>
      </c>
      <c r="L67" s="31" t="n">
        <v>7.778</v>
      </c>
      <c r="M67" s="31" t="n">
        <v>7.714</v>
      </c>
      <c r="N67" s="31" t="n">
        <v>8.053000000000001</v>
      </c>
      <c r="O67" s="31" t="n">
        <v>8.138</v>
      </c>
      <c r="P67" s="31" t="n">
        <v>8.444000000000001</v>
      </c>
      <c r="Q67" s="34" t="inlineStr">
        <is>
          <t>Opp Batter K/G</t>
        </is>
      </c>
    </row>
    <row r="68">
      <c r="A68" s="30" t="inlineStr">
        <is>
          <t>1st Inn R/G</t>
        </is>
      </c>
      <c r="B68" s="31" t="n">
        <v>0.611</v>
      </c>
      <c r="C68" s="31" t="n">
        <v>0.552</v>
      </c>
      <c r="D68" s="31" t="n">
        <v>0.737</v>
      </c>
      <c r="E68" s="31" t="n">
        <v>0.857</v>
      </c>
      <c r="F68" s="31" t="n">
        <v>0.667</v>
      </c>
      <c r="G68" s="31" t="n">
        <v>0.6</v>
      </c>
      <c r="H68" s="35" t="inlineStr">
        <is>
          <t>14th</t>
        </is>
      </c>
      <c r="I68" s="31" t="inlineStr"/>
      <c r="J68" s="35" t="inlineStr">
        <is>
          <t>16th</t>
        </is>
      </c>
      <c r="K68" s="31" t="n">
        <v>0.4</v>
      </c>
      <c r="L68" s="31" t="n">
        <v>0.556</v>
      </c>
      <c r="M68" s="31" t="n">
        <v>0.429</v>
      </c>
      <c r="N68" s="31" t="n">
        <v>0.421</v>
      </c>
      <c r="O68" s="31" t="n">
        <v>0.379</v>
      </c>
      <c r="P68" s="31" t="n">
        <v>0.333</v>
      </c>
      <c r="Q68" s="34" t="inlineStr">
        <is>
          <t>Opp 1st Inn R/G</t>
        </is>
      </c>
    </row>
    <row r="70">
      <c r="A70" s="28" t="inlineStr">
        <is>
          <t>Baltimore Orioles offense vs Chicago White Sox defense</t>
        </is>
      </c>
    </row>
    <row r="71">
      <c r="A71" s="29" t="inlineStr">
        <is>
          <t>Stat</t>
        </is>
      </c>
      <c r="B71" s="29" t="inlineStr">
        <is>
          <t>A Season</t>
        </is>
      </c>
      <c r="C71" s="29" t="inlineStr">
        <is>
          <t>A L30</t>
        </is>
      </c>
      <c r="D71" s="29" t="inlineStr">
        <is>
          <t>A L20</t>
        </is>
      </c>
      <c r="E71" s="29" t="inlineStr">
        <is>
          <t>A L15</t>
        </is>
      </c>
      <c r="F71" s="29" t="inlineStr">
        <is>
          <t>A L10</t>
        </is>
      </c>
      <c r="G71" s="29" t="inlineStr">
        <is>
          <t>A L5</t>
        </is>
      </c>
      <c r="H71" s="29" t="inlineStr">
        <is>
          <t>A Rk</t>
        </is>
      </c>
      <c r="I71" s="29" t="inlineStr">
        <is>
          <t>Adv</t>
        </is>
      </c>
      <c r="J71" s="29" t="inlineStr">
        <is>
          <t>H Rk</t>
        </is>
      </c>
      <c r="K71" s="29" t="inlineStr">
        <is>
          <t>H L5</t>
        </is>
      </c>
      <c r="L71" s="29" t="inlineStr">
        <is>
          <t>H L10</t>
        </is>
      </c>
      <c r="M71" s="29" t="inlineStr">
        <is>
          <t>H L15</t>
        </is>
      </c>
      <c r="N71" s="29" t="inlineStr">
        <is>
          <t>H L20</t>
        </is>
      </c>
      <c r="O71" s="29" t="inlineStr">
        <is>
          <t>H L30</t>
        </is>
      </c>
      <c r="P71" s="29" t="inlineStr">
        <is>
          <t>H Season</t>
        </is>
      </c>
      <c r="Q71" s="29" t="inlineStr">
        <is>
          <t>Opp stat</t>
        </is>
      </c>
    </row>
    <row r="72">
      <c r="A72" s="30" t="inlineStr">
        <is>
          <t>Runs/G</t>
        </is>
      </c>
      <c r="B72" s="31" t="n">
        <v>4.162</v>
      </c>
      <c r="C72" s="31" t="n">
        <v>4.133</v>
      </c>
      <c r="D72" s="31" t="n">
        <v>4.1</v>
      </c>
      <c r="E72" s="31" t="n">
        <v>4.2</v>
      </c>
      <c r="F72" s="31" t="n">
        <v>3.2</v>
      </c>
      <c r="G72" s="31" t="n">
        <v>3.2</v>
      </c>
      <c r="H72" s="35" t="inlineStr">
        <is>
          <t>18th</t>
        </is>
      </c>
      <c r="I72" s="31" t="inlineStr">
        <is>
          <t>★</t>
        </is>
      </c>
      <c r="J72" s="33" t="inlineStr">
        <is>
          <t>21st</t>
        </is>
      </c>
      <c r="K72" s="31" t="n">
        <v>4.6</v>
      </c>
      <c r="L72" s="31" t="n">
        <v>5</v>
      </c>
      <c r="M72" s="31" t="n">
        <v>5.133</v>
      </c>
      <c r="N72" s="31" t="n">
        <v>5.15</v>
      </c>
      <c r="O72" s="31" t="n">
        <v>4.467</v>
      </c>
      <c r="P72" s="31" t="n">
        <v>5.105</v>
      </c>
      <c r="Q72" s="34" t="inlineStr">
        <is>
          <t>Opp Runs/G</t>
        </is>
      </c>
    </row>
    <row r="73">
      <c r="A73" s="30" t="inlineStr">
        <is>
          <t>Hits/G</t>
        </is>
      </c>
      <c r="B73" s="31" t="n">
        <v>8</v>
      </c>
      <c r="C73" s="31" t="n">
        <v>7.897</v>
      </c>
      <c r="D73" s="31" t="n">
        <v>7.895</v>
      </c>
      <c r="E73" s="31" t="n">
        <v>8.714</v>
      </c>
      <c r="F73" s="31" t="n">
        <v>7.889</v>
      </c>
      <c r="G73" s="31" t="n">
        <v>8.6</v>
      </c>
      <c r="H73" s="32" t="inlineStr">
        <is>
          <t>7th</t>
        </is>
      </c>
      <c r="I73" s="31" t="inlineStr">
        <is>
          <t>★</t>
        </is>
      </c>
      <c r="J73" s="35" t="inlineStr">
        <is>
          <t>11th</t>
        </is>
      </c>
      <c r="K73" s="31" t="n">
        <v>7.4</v>
      </c>
      <c r="L73" s="31" t="n">
        <v>7.889</v>
      </c>
      <c r="M73" s="31" t="n">
        <v>8.214</v>
      </c>
      <c r="N73" s="31" t="n">
        <v>8</v>
      </c>
      <c r="O73" s="31" t="n">
        <v>7.586</v>
      </c>
      <c r="P73" s="31" t="n">
        <v>8.111000000000001</v>
      </c>
      <c r="Q73" s="34" t="inlineStr">
        <is>
          <t>Opp Hits/G</t>
        </is>
      </c>
    </row>
    <row r="74">
      <c r="A74" s="30" t="inlineStr">
        <is>
          <t>HR/G</t>
        </is>
      </c>
      <c r="B74" s="31" t="n">
        <v>1.194</v>
      </c>
      <c r="C74" s="31" t="n">
        <v>1.276</v>
      </c>
      <c r="D74" s="31" t="n">
        <v>1.421</v>
      </c>
      <c r="E74" s="31" t="n">
        <v>1.571</v>
      </c>
      <c r="F74" s="31" t="n">
        <v>1.222</v>
      </c>
      <c r="G74" s="31" t="n">
        <v>1.4</v>
      </c>
      <c r="H74" s="32" t="inlineStr">
        <is>
          <t>5th</t>
        </is>
      </c>
      <c r="I74" s="31" t="inlineStr"/>
      <c r="J74" s="34" t="inlineStr">
        <is>
          <t>—</t>
        </is>
      </c>
      <c r="K74" s="31" t="inlineStr">
        <is>
          <t>—</t>
        </is>
      </c>
      <c r="L74" s="31" t="inlineStr">
        <is>
          <t>—</t>
        </is>
      </c>
      <c r="M74" s="31" t="inlineStr">
        <is>
          <t>—</t>
        </is>
      </c>
      <c r="N74" s="31" t="inlineStr">
        <is>
          <t>—</t>
        </is>
      </c>
      <c r="O74" s="31" t="inlineStr">
        <is>
          <t>—</t>
        </is>
      </c>
      <c r="P74" s="31" t="inlineStr">
        <is>
          <t>—</t>
        </is>
      </c>
      <c r="Q74" s="34" t="inlineStr">
        <is>
          <t>Opp HR/G</t>
        </is>
      </c>
    </row>
    <row r="75">
      <c r="A75" s="30" t="inlineStr">
        <is>
          <t>Batter K/G</t>
        </is>
      </c>
      <c r="B75" s="31" t="n">
        <v>9.305999999999999</v>
      </c>
      <c r="C75" s="31" t="n">
        <v>9.241</v>
      </c>
      <c r="D75" s="31" t="n">
        <v>9.526</v>
      </c>
      <c r="E75" s="31" t="n">
        <v>8.929</v>
      </c>
      <c r="F75" s="31" t="n">
        <v>9.444000000000001</v>
      </c>
      <c r="G75" s="31" t="n">
        <v>10</v>
      </c>
      <c r="H75" s="33" t="inlineStr">
        <is>
          <t>24th</t>
        </is>
      </c>
      <c r="I75" s="31" t="inlineStr"/>
      <c r="J75" s="32" t="inlineStr">
        <is>
          <t>10th</t>
        </is>
      </c>
      <c r="K75" s="31" t="n">
        <v>9.4</v>
      </c>
      <c r="L75" s="31" t="n">
        <v>8.555999999999999</v>
      </c>
      <c r="M75" s="31" t="n">
        <v>8.643000000000001</v>
      </c>
      <c r="N75" s="31" t="n">
        <v>8.316000000000001</v>
      </c>
      <c r="O75" s="31" t="n">
        <v>8</v>
      </c>
      <c r="P75" s="31" t="n">
        <v>8.055999999999999</v>
      </c>
      <c r="Q75" s="34" t="inlineStr">
        <is>
          <t>Opp Batter K/G</t>
        </is>
      </c>
    </row>
    <row r="76">
      <c r="A76" s="30" t="inlineStr">
        <is>
          <t>1st Inn R/G</t>
        </is>
      </c>
      <c r="B76" s="31" t="n">
        <v>0.278</v>
      </c>
      <c r="C76" s="31" t="n">
        <v>0.31</v>
      </c>
      <c r="D76" s="31" t="n">
        <v>0.368</v>
      </c>
      <c r="E76" s="31" t="n">
        <v>0.5</v>
      </c>
      <c r="F76" s="31" t="n">
        <v>0.111</v>
      </c>
      <c r="G76" s="31" t="n">
        <v>0.2</v>
      </c>
      <c r="H76" s="33" t="inlineStr">
        <is>
          <t>22nd</t>
        </is>
      </c>
      <c r="I76" s="31" t="inlineStr"/>
      <c r="J76" s="32" t="inlineStr">
        <is>
          <t>10th</t>
        </is>
      </c>
      <c r="K76" s="31" t="n">
        <v>0.2</v>
      </c>
      <c r="L76" s="31" t="n">
        <v>0.222</v>
      </c>
      <c r="M76" s="31" t="n">
        <v>0.214</v>
      </c>
      <c r="N76" s="31" t="n">
        <v>0.158</v>
      </c>
      <c r="O76" s="31" t="n">
        <v>0.241</v>
      </c>
      <c r="P76" s="31" t="n">
        <v>0.444</v>
      </c>
      <c r="Q76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Pittsburgh Pirates @ Philadelphia Phillies</t>
        </is>
      </c>
    </row>
    <row r="2">
      <c r="A2" s="2" t="inlineStr">
        <is>
          <t>MLB · 2026-06-29 · L5 window</t>
        </is>
      </c>
    </row>
    <row r="61">
      <c r="A61" s="28" t="inlineStr">
        <is>
          <t>Pittsburgh Pirates offense vs Philadelphia Phillies defense</t>
        </is>
      </c>
    </row>
    <row r="62">
      <c r="A62" s="29" t="inlineStr">
        <is>
          <t>Stat</t>
        </is>
      </c>
      <c r="B62" s="29" t="inlineStr">
        <is>
          <t>A Season</t>
        </is>
      </c>
      <c r="C62" s="29" t="inlineStr">
        <is>
          <t>A L30</t>
        </is>
      </c>
      <c r="D62" s="29" t="inlineStr">
        <is>
          <t>A L20</t>
        </is>
      </c>
      <c r="E62" s="29" t="inlineStr">
        <is>
          <t>A L15</t>
        </is>
      </c>
      <c r="F62" s="29" t="inlineStr">
        <is>
          <t>A L10</t>
        </is>
      </c>
      <c r="G62" s="29" t="inlineStr">
        <is>
          <t>A L5</t>
        </is>
      </c>
      <c r="H62" s="29" t="inlineStr">
        <is>
          <t>A Rk</t>
        </is>
      </c>
      <c r="I62" s="29" t="inlineStr">
        <is>
          <t>Adv</t>
        </is>
      </c>
      <c r="J62" s="29" t="inlineStr">
        <is>
          <t>H Rk</t>
        </is>
      </c>
      <c r="K62" s="29" t="inlineStr">
        <is>
          <t>H L5</t>
        </is>
      </c>
      <c r="L62" s="29" t="inlineStr">
        <is>
          <t>H L10</t>
        </is>
      </c>
      <c r="M62" s="29" t="inlineStr">
        <is>
          <t>H L15</t>
        </is>
      </c>
      <c r="N62" s="29" t="inlineStr">
        <is>
          <t>H L20</t>
        </is>
      </c>
      <c r="O62" s="29" t="inlineStr">
        <is>
          <t>H L30</t>
        </is>
      </c>
      <c r="P62" s="29" t="inlineStr">
        <is>
          <t>H Season</t>
        </is>
      </c>
      <c r="Q62" s="29" t="inlineStr">
        <is>
          <t>Opp stat</t>
        </is>
      </c>
    </row>
    <row r="63">
      <c r="A63" s="30" t="inlineStr">
        <is>
          <t>Runs/G</t>
        </is>
      </c>
      <c r="B63" s="31" t="n">
        <v>4.767</v>
      </c>
      <c r="C63" s="31" t="n">
        <v>5.033</v>
      </c>
      <c r="D63" s="31" t="n">
        <v>4.6</v>
      </c>
      <c r="E63" s="31" t="n">
        <v>4.867</v>
      </c>
      <c r="F63" s="31" t="n">
        <v>5.1</v>
      </c>
      <c r="G63" s="31" t="n">
        <v>4.6</v>
      </c>
      <c r="H63" s="35" t="inlineStr">
        <is>
          <t>12th</t>
        </is>
      </c>
      <c r="I63" s="31" t="inlineStr"/>
      <c r="J63" s="32" t="inlineStr">
        <is>
          <t>8th</t>
        </is>
      </c>
      <c r="K63" s="31" t="n">
        <v>2.8</v>
      </c>
      <c r="L63" s="31" t="n">
        <v>4.7</v>
      </c>
      <c r="M63" s="31" t="n">
        <v>5.067</v>
      </c>
      <c r="N63" s="31" t="n">
        <v>5.1</v>
      </c>
      <c r="O63" s="31" t="n">
        <v>5.633</v>
      </c>
      <c r="P63" s="31" t="n">
        <v>5.375</v>
      </c>
      <c r="Q63" s="34" t="inlineStr">
        <is>
          <t>Opp Runs/G</t>
        </is>
      </c>
    </row>
    <row r="64">
      <c r="A64" s="30" t="inlineStr">
        <is>
          <t>Hits/G</t>
        </is>
      </c>
      <c r="B64" s="31" t="n">
        <v>8.737</v>
      </c>
      <c r="C64" s="31" t="n">
        <v>8.962</v>
      </c>
      <c r="D64" s="31" t="n">
        <v>8.625</v>
      </c>
      <c r="E64" s="31" t="n">
        <v>8.786</v>
      </c>
      <c r="F64" s="31" t="n">
        <v>9.800000000000001</v>
      </c>
      <c r="G64" s="31" t="n">
        <v>9.800000000000001</v>
      </c>
      <c r="H64" s="32" t="inlineStr">
        <is>
          <t>3rd</t>
        </is>
      </c>
      <c r="I64" s="31" t="inlineStr">
        <is>
          <t>★★</t>
        </is>
      </c>
      <c r="J64" s="32" t="inlineStr">
        <is>
          <t>10th</t>
        </is>
      </c>
      <c r="K64" s="31" t="n">
        <v>7.4</v>
      </c>
      <c r="L64" s="31" t="n">
        <v>8.888999999999999</v>
      </c>
      <c r="M64" s="31" t="n">
        <v>9.769</v>
      </c>
      <c r="N64" s="31" t="n">
        <v>9.888999999999999</v>
      </c>
      <c r="O64" s="31" t="n">
        <v>10.222</v>
      </c>
      <c r="P64" s="31" t="n">
        <v>9.891999999999999</v>
      </c>
      <c r="Q64" s="34" t="inlineStr">
        <is>
          <t>Opp Hits/G</t>
        </is>
      </c>
    </row>
    <row r="65">
      <c r="A65" s="30" t="inlineStr">
        <is>
          <t>HR/G</t>
        </is>
      </c>
      <c r="B65" s="31" t="n">
        <v>1</v>
      </c>
      <c r="C65" s="31" t="n">
        <v>1</v>
      </c>
      <c r="D65" s="31" t="n">
        <v>0.75</v>
      </c>
      <c r="E65" s="31" t="n">
        <v>0.786</v>
      </c>
      <c r="F65" s="31" t="n">
        <v>0.9</v>
      </c>
      <c r="G65" s="31" t="n">
        <v>0.6</v>
      </c>
      <c r="H65" s="33" t="inlineStr">
        <is>
          <t>27th</t>
        </is>
      </c>
      <c r="I65" s="31" t="inlineStr"/>
      <c r="J65" s="34" t="inlineStr">
        <is>
          <t>—</t>
        </is>
      </c>
      <c r="K65" s="31" t="inlineStr">
        <is>
          <t>—</t>
        </is>
      </c>
      <c r="L65" s="31" t="inlineStr">
        <is>
          <t>—</t>
        </is>
      </c>
      <c r="M65" s="31" t="inlineStr">
        <is>
          <t>—</t>
        </is>
      </c>
      <c r="N65" s="31" t="inlineStr">
        <is>
          <t>—</t>
        </is>
      </c>
      <c r="O65" s="31" t="inlineStr">
        <is>
          <t>—</t>
        </is>
      </c>
      <c r="P65" s="31" t="inlineStr">
        <is>
          <t>—</t>
        </is>
      </c>
      <c r="Q65" s="34" t="inlineStr">
        <is>
          <t>Opp HR/G</t>
        </is>
      </c>
    </row>
    <row r="66">
      <c r="A66" s="30" t="inlineStr">
        <is>
          <t>Batter K/G</t>
        </is>
      </c>
      <c r="B66" s="31" t="n">
        <v>9.816000000000001</v>
      </c>
      <c r="C66" s="31" t="n">
        <v>10.462</v>
      </c>
      <c r="D66" s="31" t="n">
        <v>10.688</v>
      </c>
      <c r="E66" s="31" t="n">
        <v>10.929</v>
      </c>
      <c r="F66" s="31" t="n">
        <v>10.2</v>
      </c>
      <c r="G66" s="31" t="n">
        <v>10.2</v>
      </c>
      <c r="H66" s="33" t="inlineStr">
        <is>
          <t>26th</t>
        </is>
      </c>
      <c r="I66" s="31" t="inlineStr"/>
      <c r="J66" s="32" t="inlineStr">
        <is>
          <t>7th</t>
        </is>
      </c>
      <c r="K66" s="31" t="n">
        <v>9.6</v>
      </c>
      <c r="L66" s="31" t="n">
        <v>10.444</v>
      </c>
      <c r="M66" s="31" t="n">
        <v>9.154</v>
      </c>
      <c r="N66" s="31" t="n">
        <v>9.055999999999999</v>
      </c>
      <c r="O66" s="31" t="n">
        <v>9.074</v>
      </c>
      <c r="P66" s="31" t="n">
        <v>9.486000000000001</v>
      </c>
      <c r="Q66" s="34" t="inlineStr">
        <is>
          <t>Opp Batter K/G</t>
        </is>
      </c>
    </row>
    <row r="67">
      <c r="A67" s="30" t="inlineStr">
        <is>
          <t>1st Inn R/G</t>
        </is>
      </c>
      <c r="B67" s="31" t="n">
        <v>0.526</v>
      </c>
      <c r="C67" s="31" t="n">
        <v>0.462</v>
      </c>
      <c r="D67" s="31" t="n">
        <v>0.312</v>
      </c>
      <c r="E67" s="31" t="n">
        <v>0.214</v>
      </c>
      <c r="F67" s="31" t="n">
        <v>0.3</v>
      </c>
      <c r="G67" s="31" t="n">
        <v>0.4</v>
      </c>
      <c r="H67" s="33" t="inlineStr">
        <is>
          <t>21st</t>
        </is>
      </c>
      <c r="I67" s="31" t="inlineStr"/>
      <c r="J67" s="32" t="inlineStr">
        <is>
          <t>1st</t>
        </is>
      </c>
      <c r="K67" s="31" t="n">
        <v>0</v>
      </c>
      <c r="L67" s="31" t="n">
        <v>0.556</v>
      </c>
      <c r="M67" s="31" t="n">
        <v>0.615</v>
      </c>
      <c r="N67" s="31" t="n">
        <v>0.5</v>
      </c>
      <c r="O67" s="31" t="n">
        <v>0.519</v>
      </c>
      <c r="P67" s="31" t="n">
        <v>0.595</v>
      </c>
      <c r="Q67" s="34" t="inlineStr">
        <is>
          <t>Opp 1st Inn R/G</t>
        </is>
      </c>
    </row>
    <row r="69">
      <c r="A69" s="28" t="inlineStr">
        <is>
          <t>Philadelphia Phillies offense vs Pittsburgh Pirates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4.1</v>
      </c>
      <c r="C71" s="31" t="n">
        <v>4.067</v>
      </c>
      <c r="D71" s="31" t="n">
        <v>3.95</v>
      </c>
      <c r="E71" s="31" t="n">
        <v>4.6</v>
      </c>
      <c r="F71" s="31" t="n">
        <v>4.3</v>
      </c>
      <c r="G71" s="31" t="n">
        <v>2.8</v>
      </c>
      <c r="H71" s="35" t="inlineStr">
        <is>
          <t>20th</t>
        </is>
      </c>
      <c r="I71" s="31" t="inlineStr"/>
      <c r="J71" s="35" t="inlineStr">
        <is>
          <t>20th</t>
        </is>
      </c>
      <c r="K71" s="31" t="n">
        <v>4.4</v>
      </c>
      <c r="L71" s="31" t="n">
        <v>4.9</v>
      </c>
      <c r="M71" s="31" t="n">
        <v>4.267</v>
      </c>
      <c r="N71" s="31" t="n">
        <v>4.4</v>
      </c>
      <c r="O71" s="31" t="n">
        <v>4.267</v>
      </c>
      <c r="P71" s="31" t="n">
        <v>4.209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7.568</v>
      </c>
      <c r="C72" s="31" t="n">
        <v>7.37</v>
      </c>
      <c r="D72" s="31" t="n">
        <v>7.5</v>
      </c>
      <c r="E72" s="31" t="n">
        <v>7.923</v>
      </c>
      <c r="F72" s="31" t="n">
        <v>8</v>
      </c>
      <c r="G72" s="31" t="n">
        <v>5.8</v>
      </c>
      <c r="H72" s="33" t="inlineStr">
        <is>
          <t>25th</t>
        </is>
      </c>
      <c r="I72" s="31" t="inlineStr"/>
      <c r="J72" s="35" t="inlineStr">
        <is>
          <t>16th</t>
        </is>
      </c>
      <c r="K72" s="31" t="n">
        <v>7.6</v>
      </c>
      <c r="L72" s="31" t="n">
        <v>8.4</v>
      </c>
      <c r="M72" s="31" t="n">
        <v>7.643</v>
      </c>
      <c r="N72" s="31" t="n">
        <v>7.625</v>
      </c>
      <c r="O72" s="31" t="n">
        <v>7.808</v>
      </c>
      <c r="P72" s="31" t="n">
        <v>7.658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1.135</v>
      </c>
      <c r="C73" s="31" t="n">
        <v>1.148</v>
      </c>
      <c r="D73" s="31" t="n">
        <v>1.222</v>
      </c>
      <c r="E73" s="31" t="n">
        <v>1.385</v>
      </c>
      <c r="F73" s="31" t="n">
        <v>1.333</v>
      </c>
      <c r="G73" s="31" t="n">
        <v>0.8</v>
      </c>
      <c r="H73" s="35" t="inlineStr">
        <is>
          <t>16th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inlineStr">
        <is>
          <t>—</t>
        </is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8.568</v>
      </c>
      <c r="C74" s="31" t="n">
        <v>8.704000000000001</v>
      </c>
      <c r="D74" s="31" t="n">
        <v>8.611000000000001</v>
      </c>
      <c r="E74" s="31" t="n">
        <v>9.077</v>
      </c>
      <c r="F74" s="31" t="n">
        <v>9.555999999999999</v>
      </c>
      <c r="G74" s="31" t="n">
        <v>10.6</v>
      </c>
      <c r="H74" s="33" t="inlineStr">
        <is>
          <t>28th</t>
        </is>
      </c>
      <c r="I74" s="31" t="inlineStr"/>
      <c r="J74" s="35" t="inlineStr">
        <is>
          <t>15th</t>
        </is>
      </c>
      <c r="K74" s="31" t="n">
        <v>8.6</v>
      </c>
      <c r="L74" s="31" t="n">
        <v>7.9</v>
      </c>
      <c r="M74" s="31" t="n">
        <v>8.071</v>
      </c>
      <c r="N74" s="31" t="n">
        <v>8.311999999999999</v>
      </c>
      <c r="O74" s="31" t="n">
        <v>8.462</v>
      </c>
      <c r="P74" s="31" t="n">
        <v>8.946999999999999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0.649</v>
      </c>
      <c r="C75" s="31" t="n">
        <v>0.481</v>
      </c>
      <c r="D75" s="31" t="n">
        <v>0.389</v>
      </c>
      <c r="E75" s="31" t="n">
        <v>0.385</v>
      </c>
      <c r="F75" s="31" t="n">
        <v>0.444</v>
      </c>
      <c r="G75" s="31" t="n">
        <v>0.8</v>
      </c>
      <c r="H75" s="32" t="inlineStr">
        <is>
          <t>6th</t>
        </is>
      </c>
      <c r="I75" s="31" t="inlineStr">
        <is>
          <t>★★</t>
        </is>
      </c>
      <c r="J75" s="35" t="inlineStr">
        <is>
          <t>14th</t>
        </is>
      </c>
      <c r="K75" s="31" t="n">
        <v>0.2</v>
      </c>
      <c r="L75" s="31" t="n">
        <v>0.5</v>
      </c>
      <c r="M75" s="31" t="n">
        <v>0.357</v>
      </c>
      <c r="N75" s="31" t="n">
        <v>0.312</v>
      </c>
      <c r="O75" s="31" t="n">
        <v>0.346</v>
      </c>
      <c r="P75" s="31" t="n">
        <v>0.368</v>
      </c>
      <c r="Q7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74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Detroit Tigers @ New York Yankees</t>
        </is>
      </c>
    </row>
    <row r="2">
      <c r="A2" s="2" t="inlineStr">
        <is>
          <t>MLB · 2026-06-29 · L5 window</t>
        </is>
      </c>
    </row>
    <row r="60">
      <c r="A60" s="28" t="inlineStr">
        <is>
          <t>Detroit Tigers offense vs New York Yankees defense</t>
        </is>
      </c>
    </row>
    <row r="61">
      <c r="A61" s="29" t="inlineStr">
        <is>
          <t>Stat</t>
        </is>
      </c>
      <c r="B61" s="29" t="inlineStr">
        <is>
          <t>A Season</t>
        </is>
      </c>
      <c r="C61" s="29" t="inlineStr">
        <is>
          <t>A L30</t>
        </is>
      </c>
      <c r="D61" s="29" t="inlineStr">
        <is>
          <t>A L20</t>
        </is>
      </c>
      <c r="E61" s="29" t="inlineStr">
        <is>
          <t>A L15</t>
        </is>
      </c>
      <c r="F61" s="29" t="inlineStr">
        <is>
          <t>A L10</t>
        </is>
      </c>
      <c r="G61" s="29" t="inlineStr">
        <is>
          <t>A L5</t>
        </is>
      </c>
      <c r="H61" s="29" t="inlineStr">
        <is>
          <t>A Rk</t>
        </is>
      </c>
      <c r="I61" s="29" t="inlineStr">
        <is>
          <t>Adv</t>
        </is>
      </c>
      <c r="J61" s="29" t="inlineStr">
        <is>
          <t>H Rk</t>
        </is>
      </c>
      <c r="K61" s="29" t="inlineStr">
        <is>
          <t>H L5</t>
        </is>
      </c>
      <c r="L61" s="29" t="inlineStr">
        <is>
          <t>H L10</t>
        </is>
      </c>
      <c r="M61" s="29" t="inlineStr">
        <is>
          <t>H L15</t>
        </is>
      </c>
      <c r="N61" s="29" t="inlineStr">
        <is>
          <t>H L20</t>
        </is>
      </c>
      <c r="O61" s="29" t="inlineStr">
        <is>
          <t>H L30</t>
        </is>
      </c>
      <c r="P61" s="29" t="inlineStr">
        <is>
          <t>H Season</t>
        </is>
      </c>
      <c r="Q61" s="29" t="inlineStr">
        <is>
          <t>Opp stat</t>
        </is>
      </c>
    </row>
    <row r="62">
      <c r="A62" s="30" t="inlineStr">
        <is>
          <t>Runs/G</t>
        </is>
      </c>
      <c r="B62" s="31" t="n">
        <v>4.054</v>
      </c>
      <c r="C62" s="31" t="n">
        <v>4.067</v>
      </c>
      <c r="D62" s="31" t="n">
        <v>3.9</v>
      </c>
      <c r="E62" s="31" t="n">
        <v>3.733</v>
      </c>
      <c r="F62" s="31" t="n">
        <v>2.8</v>
      </c>
      <c r="G62" s="31" t="n">
        <v>2.2</v>
      </c>
      <c r="H62" s="33" t="inlineStr">
        <is>
          <t>28th</t>
        </is>
      </c>
      <c r="I62" s="31" t="inlineStr"/>
      <c r="J62" s="35" t="inlineStr">
        <is>
          <t>16th</t>
        </is>
      </c>
      <c r="K62" s="31" t="n">
        <v>3.6</v>
      </c>
      <c r="L62" s="31" t="n">
        <v>3.9</v>
      </c>
      <c r="M62" s="31" t="n">
        <v>3.267</v>
      </c>
      <c r="N62" s="31" t="n">
        <v>3.5</v>
      </c>
      <c r="O62" s="31" t="n">
        <v>3.9</v>
      </c>
      <c r="P62" s="31" t="n">
        <v>3.268</v>
      </c>
      <c r="Q62" s="34" t="inlineStr">
        <is>
          <t>Opp Runs/G</t>
        </is>
      </c>
    </row>
    <row r="63">
      <c r="A63" s="30" t="inlineStr">
        <is>
          <t>Hits/G</t>
        </is>
      </c>
      <c r="B63" s="31" t="n">
        <v>7.973</v>
      </c>
      <c r="C63" s="31" t="n">
        <v>8.067</v>
      </c>
      <c r="D63" s="31" t="n">
        <v>8.199999999999999</v>
      </c>
      <c r="E63" s="31" t="n">
        <v>7.933</v>
      </c>
      <c r="F63" s="31" t="n">
        <v>7.3</v>
      </c>
      <c r="G63" s="31" t="n">
        <v>6.4</v>
      </c>
      <c r="H63" s="33" t="inlineStr">
        <is>
          <t>22nd</t>
        </is>
      </c>
      <c r="I63" s="31" t="inlineStr"/>
      <c r="J63" s="33" t="inlineStr">
        <is>
          <t>23rd</t>
        </is>
      </c>
      <c r="K63" s="31" t="n">
        <v>8</v>
      </c>
      <c r="L63" s="31" t="n">
        <v>7.2</v>
      </c>
      <c r="M63" s="31" t="n">
        <v>6.867</v>
      </c>
      <c r="N63" s="31" t="n">
        <v>6.8</v>
      </c>
      <c r="O63" s="31" t="n">
        <v>7.552</v>
      </c>
      <c r="P63" s="31" t="n">
        <v>7.444</v>
      </c>
      <c r="Q63" s="34" t="inlineStr">
        <is>
          <t>Opp Hits/G</t>
        </is>
      </c>
    </row>
    <row r="64">
      <c r="A64" s="30" t="inlineStr">
        <is>
          <t>HR/G</t>
        </is>
      </c>
      <c r="B64" s="31" t="n">
        <v>0.946</v>
      </c>
      <c r="C64" s="31" t="n">
        <v>1.1</v>
      </c>
      <c r="D64" s="31" t="n">
        <v>1.15</v>
      </c>
      <c r="E64" s="31" t="n">
        <v>1.2</v>
      </c>
      <c r="F64" s="31" t="n">
        <v>0.9</v>
      </c>
      <c r="G64" s="31" t="n">
        <v>0.8</v>
      </c>
      <c r="H64" s="35" t="inlineStr">
        <is>
          <t>18th</t>
        </is>
      </c>
      <c r="I64" s="31" t="inlineStr"/>
      <c r="J64" s="34" t="inlineStr">
        <is>
          <t>—</t>
        </is>
      </c>
      <c r="K64" s="31" t="inlineStr">
        <is>
          <t>—</t>
        </is>
      </c>
      <c r="L64" s="31" t="inlineStr">
        <is>
          <t>—</t>
        </is>
      </c>
      <c r="M64" s="31" t="inlineStr">
        <is>
          <t>—</t>
        </is>
      </c>
      <c r="N64" s="31" t="inlineStr">
        <is>
          <t>—</t>
        </is>
      </c>
      <c r="O64" s="31" t="inlineStr">
        <is>
          <t>—</t>
        </is>
      </c>
      <c r="P64" s="31" t="inlineStr">
        <is>
          <t>—</t>
        </is>
      </c>
      <c r="Q64" s="34" t="inlineStr">
        <is>
          <t>Opp HR/G</t>
        </is>
      </c>
    </row>
    <row r="65">
      <c r="A65" s="30" t="inlineStr">
        <is>
          <t>Batter K/G</t>
        </is>
      </c>
      <c r="B65" s="31" t="n">
        <v>8.622</v>
      </c>
      <c r="C65" s="31" t="n">
        <v>8.467000000000001</v>
      </c>
      <c r="D65" s="31" t="n">
        <v>8.85</v>
      </c>
      <c r="E65" s="31" t="n">
        <v>9.266999999999999</v>
      </c>
      <c r="F65" s="31" t="n">
        <v>10.3</v>
      </c>
      <c r="G65" s="31" t="n">
        <v>12.2</v>
      </c>
      <c r="H65" s="33" t="inlineStr">
        <is>
          <t>30th</t>
        </is>
      </c>
      <c r="I65" s="31" t="inlineStr"/>
      <c r="J65" s="35" t="inlineStr">
        <is>
          <t>12th</t>
        </is>
      </c>
      <c r="K65" s="31" t="n">
        <v>9.199999999999999</v>
      </c>
      <c r="L65" s="31" t="n">
        <v>7.9</v>
      </c>
      <c r="M65" s="31" t="n">
        <v>7.8</v>
      </c>
      <c r="N65" s="31" t="n">
        <v>8.1</v>
      </c>
      <c r="O65" s="31" t="n">
        <v>8.379</v>
      </c>
      <c r="P65" s="31" t="n">
        <v>8.667</v>
      </c>
      <c r="Q65" s="34" t="inlineStr">
        <is>
          <t>Opp Batter K/G</t>
        </is>
      </c>
    </row>
    <row r="66">
      <c r="A66" s="30" t="inlineStr">
        <is>
          <t>1st Inn R/G</t>
        </is>
      </c>
      <c r="B66" s="31" t="n">
        <v>0.541</v>
      </c>
      <c r="C66" s="31" t="n">
        <v>0.533</v>
      </c>
      <c r="D66" s="31" t="n">
        <v>0.4</v>
      </c>
      <c r="E66" s="31" t="n">
        <v>0.4</v>
      </c>
      <c r="F66" s="31" t="n">
        <v>0.4</v>
      </c>
      <c r="G66" s="31" t="n">
        <v>0.2</v>
      </c>
      <c r="H66" s="33" t="inlineStr">
        <is>
          <t>25th</t>
        </is>
      </c>
      <c r="I66" s="31" t="inlineStr"/>
      <c r="J66" s="35" t="inlineStr">
        <is>
          <t>12th</t>
        </is>
      </c>
      <c r="K66" s="31" t="n">
        <v>0.2</v>
      </c>
      <c r="L66" s="31" t="n">
        <v>0.3</v>
      </c>
      <c r="M66" s="31" t="n">
        <v>0.267</v>
      </c>
      <c r="N66" s="31" t="n">
        <v>0.3</v>
      </c>
      <c r="O66" s="31" t="n">
        <v>0.448</v>
      </c>
      <c r="P66" s="31" t="n">
        <v>0.444</v>
      </c>
      <c r="Q66" s="34" t="inlineStr">
        <is>
          <t>Opp 1st Inn R/G</t>
        </is>
      </c>
    </row>
    <row r="68">
      <c r="A68" s="28" t="inlineStr">
        <is>
          <t>New York Yankees offense vs Detroit Tigers defense</t>
        </is>
      </c>
    </row>
    <row r="69">
      <c r="A69" s="29" t="inlineStr">
        <is>
          <t>Stat</t>
        </is>
      </c>
      <c r="B69" s="29" t="inlineStr">
        <is>
          <t>A Season</t>
        </is>
      </c>
      <c r="C69" s="29" t="inlineStr">
        <is>
          <t>A L30</t>
        </is>
      </c>
      <c r="D69" s="29" t="inlineStr">
        <is>
          <t>A L20</t>
        </is>
      </c>
      <c r="E69" s="29" t="inlineStr">
        <is>
          <t>A L15</t>
        </is>
      </c>
      <c r="F69" s="29" t="inlineStr">
        <is>
          <t>A L10</t>
        </is>
      </c>
      <c r="G69" s="29" t="inlineStr">
        <is>
          <t>A L5</t>
        </is>
      </c>
      <c r="H69" s="29" t="inlineStr">
        <is>
          <t>A Rk</t>
        </is>
      </c>
      <c r="I69" s="29" t="inlineStr">
        <is>
          <t>Adv</t>
        </is>
      </c>
      <c r="J69" s="29" t="inlineStr">
        <is>
          <t>H Rk</t>
        </is>
      </c>
      <c r="K69" s="29" t="inlineStr">
        <is>
          <t>H L5</t>
        </is>
      </c>
      <c r="L69" s="29" t="inlineStr">
        <is>
          <t>H L10</t>
        </is>
      </c>
      <c r="M69" s="29" t="inlineStr">
        <is>
          <t>H L15</t>
        </is>
      </c>
      <c r="N69" s="29" t="inlineStr">
        <is>
          <t>H L20</t>
        </is>
      </c>
      <c r="O69" s="29" t="inlineStr">
        <is>
          <t>H L30</t>
        </is>
      </c>
      <c r="P69" s="29" t="inlineStr">
        <is>
          <t>H Season</t>
        </is>
      </c>
      <c r="Q69" s="29" t="inlineStr">
        <is>
          <t>Opp stat</t>
        </is>
      </c>
    </row>
    <row r="70">
      <c r="A70" s="30" t="inlineStr">
        <is>
          <t>Runs/G</t>
        </is>
      </c>
      <c r="B70" s="31" t="n">
        <v>4.561</v>
      </c>
      <c r="C70" s="31" t="n">
        <v>4.433</v>
      </c>
      <c r="D70" s="31" t="n">
        <v>4.85</v>
      </c>
      <c r="E70" s="31" t="n">
        <v>4.267</v>
      </c>
      <c r="F70" s="31" t="n">
        <v>3.2</v>
      </c>
      <c r="G70" s="31" t="n">
        <v>2.2</v>
      </c>
      <c r="H70" s="33" t="inlineStr">
        <is>
          <t>26th</t>
        </is>
      </c>
      <c r="I70" s="31" t="inlineStr"/>
      <c r="J70" s="35" t="inlineStr">
        <is>
          <t>17th</t>
        </is>
      </c>
      <c r="K70" s="31" t="n">
        <v>3.8</v>
      </c>
      <c r="L70" s="31" t="n">
        <v>4.2</v>
      </c>
      <c r="M70" s="31" t="n">
        <v>5.133</v>
      </c>
      <c r="N70" s="31" t="n">
        <v>4.55</v>
      </c>
      <c r="O70" s="31" t="n">
        <v>4.267</v>
      </c>
      <c r="P70" s="31" t="n">
        <v>4.108</v>
      </c>
      <c r="Q70" s="34" t="inlineStr">
        <is>
          <t>Opp Runs/G</t>
        </is>
      </c>
    </row>
    <row r="71">
      <c r="A71" s="30" t="inlineStr">
        <is>
          <t>Hits/G</t>
        </is>
      </c>
      <c r="B71" s="31" t="n">
        <v>7.528</v>
      </c>
      <c r="C71" s="31" t="n">
        <v>7.69</v>
      </c>
      <c r="D71" s="31" t="n">
        <v>8.15</v>
      </c>
      <c r="E71" s="31" t="n">
        <v>8.4</v>
      </c>
      <c r="F71" s="31" t="n">
        <v>7.5</v>
      </c>
      <c r="G71" s="31" t="n">
        <v>6.8</v>
      </c>
      <c r="H71" s="35" t="inlineStr">
        <is>
          <t>20th</t>
        </is>
      </c>
      <c r="I71" s="31" t="inlineStr"/>
      <c r="J71" s="35" t="inlineStr">
        <is>
          <t>15th</t>
        </is>
      </c>
      <c r="K71" s="31" t="n">
        <v>7.4</v>
      </c>
      <c r="L71" s="31" t="n">
        <v>7.3</v>
      </c>
      <c r="M71" s="31" t="n">
        <v>8.532999999999999</v>
      </c>
      <c r="N71" s="31" t="n">
        <v>8.1</v>
      </c>
      <c r="O71" s="31" t="n">
        <v>7.767</v>
      </c>
      <c r="P71" s="31" t="n">
        <v>7.649</v>
      </c>
      <c r="Q71" s="34" t="inlineStr">
        <is>
          <t>Opp Hits/G</t>
        </is>
      </c>
    </row>
    <row r="72">
      <c r="A72" s="30" t="inlineStr">
        <is>
          <t>HR/G</t>
        </is>
      </c>
      <c r="B72" s="31" t="n">
        <v>1.333</v>
      </c>
      <c r="C72" s="31" t="n">
        <v>1.379</v>
      </c>
      <c r="D72" s="31" t="n">
        <v>1.45</v>
      </c>
      <c r="E72" s="31" t="n">
        <v>1.067</v>
      </c>
      <c r="F72" s="31" t="n">
        <v>0.6</v>
      </c>
      <c r="G72" s="31" t="n">
        <v>0.6</v>
      </c>
      <c r="H72" s="33" t="inlineStr">
        <is>
          <t>23rd</t>
        </is>
      </c>
      <c r="I72" s="31" t="inlineStr"/>
      <c r="J72" s="34" t="inlineStr">
        <is>
          <t>—</t>
        </is>
      </c>
      <c r="K72" s="31" t="inlineStr">
        <is>
          <t>—</t>
        </is>
      </c>
      <c r="L72" s="31" t="inlineStr">
        <is>
          <t>—</t>
        </is>
      </c>
      <c r="M72" s="31" t="inlineStr">
        <is>
          <t>—</t>
        </is>
      </c>
      <c r="N72" s="31" t="inlineStr">
        <is>
          <t>—</t>
        </is>
      </c>
      <c r="O72" s="31" t="inlineStr">
        <is>
          <t>—</t>
        </is>
      </c>
      <c r="P72" s="31" t="inlineStr">
        <is>
          <t>—</t>
        </is>
      </c>
      <c r="Q72" s="34" t="inlineStr">
        <is>
          <t>Opp HR/G</t>
        </is>
      </c>
    </row>
    <row r="73">
      <c r="A73" s="30" t="inlineStr">
        <is>
          <t>Batter K/G</t>
        </is>
      </c>
      <c r="B73" s="31" t="n">
        <v>9.667</v>
      </c>
      <c r="C73" s="31" t="n">
        <v>9.69</v>
      </c>
      <c r="D73" s="31" t="n">
        <v>9.699999999999999</v>
      </c>
      <c r="E73" s="31" t="n">
        <v>10.467</v>
      </c>
      <c r="F73" s="31" t="n">
        <v>11</v>
      </c>
      <c r="G73" s="31" t="n">
        <v>11</v>
      </c>
      <c r="H73" s="33" t="inlineStr">
        <is>
          <t>29th</t>
        </is>
      </c>
      <c r="I73" s="31" t="inlineStr"/>
      <c r="J73" s="33" t="inlineStr">
        <is>
          <t>22nd</t>
        </is>
      </c>
      <c r="K73" s="31" t="n">
        <v>7.6</v>
      </c>
      <c r="L73" s="31" t="n">
        <v>7.4</v>
      </c>
      <c r="M73" s="31" t="n">
        <v>7.6</v>
      </c>
      <c r="N73" s="31" t="n">
        <v>8.050000000000001</v>
      </c>
      <c r="O73" s="31" t="n">
        <v>7.933</v>
      </c>
      <c r="P73" s="31" t="n">
        <v>7.838</v>
      </c>
      <c r="Q73" s="34" t="inlineStr">
        <is>
          <t>Opp Batter K/G</t>
        </is>
      </c>
    </row>
    <row r="74">
      <c r="A74" s="30" t="inlineStr">
        <is>
          <t>1st Inn R/G</t>
        </is>
      </c>
      <c r="B74" s="31" t="n">
        <v>0.75</v>
      </c>
      <c r="C74" s="31" t="n">
        <v>0.759</v>
      </c>
      <c r="D74" s="31" t="n">
        <v>0.65</v>
      </c>
      <c r="E74" s="31" t="n">
        <v>0.533</v>
      </c>
      <c r="F74" s="31" t="n">
        <v>0.2</v>
      </c>
      <c r="G74" s="31" t="n">
        <v>0</v>
      </c>
      <c r="H74" s="33" t="inlineStr">
        <is>
          <t>27th</t>
        </is>
      </c>
      <c r="I74" s="31" t="inlineStr"/>
      <c r="J74" s="32" t="inlineStr">
        <is>
          <t>4th</t>
        </is>
      </c>
      <c r="K74" s="31" t="n">
        <v>0</v>
      </c>
      <c r="L74" s="31" t="n">
        <v>0.6</v>
      </c>
      <c r="M74" s="31" t="n">
        <v>0.4</v>
      </c>
      <c r="N74" s="31" t="n">
        <v>0.35</v>
      </c>
      <c r="O74" s="31" t="n">
        <v>0.433</v>
      </c>
      <c r="P74" s="31" t="n">
        <v>0.432</v>
      </c>
      <c r="Q74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New York Mets @ Toronto Blue Jays</t>
        </is>
      </c>
    </row>
    <row r="2">
      <c r="A2" s="2" t="inlineStr">
        <is>
          <t>MLB · 2026-06-29 · L5 window</t>
        </is>
      </c>
    </row>
    <row r="63">
      <c r="A63" s="28" t="inlineStr">
        <is>
          <t>New York Mets offense vs Toronto Blue Jays defense</t>
        </is>
      </c>
    </row>
    <row r="64">
      <c r="A64" s="29" t="inlineStr">
        <is>
          <t>Stat</t>
        </is>
      </c>
      <c r="B64" s="29" t="inlineStr">
        <is>
          <t>A Season</t>
        </is>
      </c>
      <c r="C64" s="29" t="inlineStr">
        <is>
          <t>A L30</t>
        </is>
      </c>
      <c r="D64" s="29" t="inlineStr">
        <is>
          <t>A L20</t>
        </is>
      </c>
      <c r="E64" s="29" t="inlineStr">
        <is>
          <t>A L15</t>
        </is>
      </c>
      <c r="F64" s="29" t="inlineStr">
        <is>
          <t>A L10</t>
        </is>
      </c>
      <c r="G64" s="29" t="inlineStr">
        <is>
          <t>A L5</t>
        </is>
      </c>
      <c r="H64" s="29" t="inlineStr">
        <is>
          <t>A Rk</t>
        </is>
      </c>
      <c r="I64" s="29" t="inlineStr">
        <is>
          <t>Adv</t>
        </is>
      </c>
      <c r="J64" s="29" t="inlineStr">
        <is>
          <t>H Rk</t>
        </is>
      </c>
      <c r="K64" s="29" t="inlineStr">
        <is>
          <t>H L5</t>
        </is>
      </c>
      <c r="L64" s="29" t="inlineStr">
        <is>
          <t>H L10</t>
        </is>
      </c>
      <c r="M64" s="29" t="inlineStr">
        <is>
          <t>H L15</t>
        </is>
      </c>
      <c r="N64" s="29" t="inlineStr">
        <is>
          <t>H L20</t>
        </is>
      </c>
      <c r="O64" s="29" t="inlineStr">
        <is>
          <t>H L30</t>
        </is>
      </c>
      <c r="P64" s="29" t="inlineStr">
        <is>
          <t>H Season</t>
        </is>
      </c>
      <c r="Q64" s="29" t="inlineStr">
        <is>
          <t>Opp stat</t>
        </is>
      </c>
    </row>
    <row r="65">
      <c r="A65" s="30" t="inlineStr">
        <is>
          <t>Runs/G</t>
        </is>
      </c>
      <c r="B65" s="31" t="n">
        <v>3.357</v>
      </c>
      <c r="C65" s="31" t="n">
        <v>2.667</v>
      </c>
      <c r="D65" s="31" t="n">
        <v>2.85</v>
      </c>
      <c r="E65" s="31" t="n">
        <v>3</v>
      </c>
      <c r="F65" s="31" t="n">
        <v>2.8</v>
      </c>
      <c r="G65" s="31" t="n">
        <v>2.8</v>
      </c>
      <c r="H65" s="33" t="inlineStr">
        <is>
          <t>22nd</t>
        </is>
      </c>
      <c r="I65" s="31" t="inlineStr"/>
      <c r="J65" s="32" t="inlineStr">
        <is>
          <t>3rd</t>
        </is>
      </c>
      <c r="K65" s="31" t="n">
        <v>2</v>
      </c>
      <c r="L65" s="31" t="n">
        <v>2</v>
      </c>
      <c r="M65" s="31" t="n">
        <v>2.8</v>
      </c>
      <c r="N65" s="31" t="n">
        <v>3.1</v>
      </c>
      <c r="O65" s="31" t="n">
        <v>4</v>
      </c>
      <c r="P65" s="31" t="n">
        <v>4.135</v>
      </c>
      <c r="Q65" s="34" t="inlineStr">
        <is>
          <t>Opp Runs/G</t>
        </is>
      </c>
    </row>
    <row r="66">
      <c r="A66" s="30" t="inlineStr">
        <is>
          <t>Hits/G</t>
        </is>
      </c>
      <c r="B66" s="31" t="n">
        <v>7.053</v>
      </c>
      <c r="C66" s="31" t="n">
        <v>6.586</v>
      </c>
      <c r="D66" s="31" t="n">
        <v>6.55</v>
      </c>
      <c r="E66" s="31" t="n">
        <v>6.333</v>
      </c>
      <c r="F66" s="31" t="n">
        <v>5.6</v>
      </c>
      <c r="G66" s="31" t="n">
        <v>5.8</v>
      </c>
      <c r="H66" s="33" t="inlineStr">
        <is>
          <t>26th</t>
        </is>
      </c>
      <c r="I66" s="31" t="inlineStr"/>
      <c r="J66" s="32" t="inlineStr">
        <is>
          <t>2nd</t>
        </is>
      </c>
      <c r="K66" s="31" t="n">
        <v>5.2</v>
      </c>
      <c r="L66" s="31" t="n">
        <v>6.111</v>
      </c>
      <c r="M66" s="31" t="n">
        <v>7</v>
      </c>
      <c r="N66" s="31" t="n">
        <v>7.316</v>
      </c>
      <c r="O66" s="31" t="n">
        <v>7.828</v>
      </c>
      <c r="P66" s="31" t="n">
        <v>7.889</v>
      </c>
      <c r="Q66" s="34" t="inlineStr">
        <is>
          <t>Opp Hits/G</t>
        </is>
      </c>
    </row>
    <row r="67">
      <c r="A67" s="30" t="inlineStr">
        <is>
          <t>HR/G</t>
        </is>
      </c>
      <c r="B67" s="31" t="n">
        <v>0.737</v>
      </c>
      <c r="C67" s="31" t="n">
        <v>0.6899999999999999</v>
      </c>
      <c r="D67" s="31" t="n">
        <v>0.7</v>
      </c>
      <c r="E67" s="31" t="n">
        <v>0.733</v>
      </c>
      <c r="F67" s="31" t="n">
        <v>0.8</v>
      </c>
      <c r="G67" s="31" t="n">
        <v>1.2</v>
      </c>
      <c r="H67" s="32" t="inlineStr">
        <is>
          <t>9th</t>
        </is>
      </c>
      <c r="I67" s="31" t="inlineStr"/>
      <c r="J67" s="34" t="inlineStr">
        <is>
          <t>—</t>
        </is>
      </c>
      <c r="K67" s="31" t="inlineStr">
        <is>
          <t>—</t>
        </is>
      </c>
      <c r="L67" s="31" t="inlineStr">
        <is>
          <t>—</t>
        </is>
      </c>
      <c r="M67" s="31" t="inlineStr">
        <is>
          <t>—</t>
        </is>
      </c>
      <c r="N67" s="31" t="inlineStr">
        <is>
          <t>—</t>
        </is>
      </c>
      <c r="O67" s="31" t="inlineStr">
        <is>
          <t>—</t>
        </is>
      </c>
      <c r="P67" s="31" t="inlineStr">
        <is>
          <t>—</t>
        </is>
      </c>
      <c r="Q67" s="34" t="inlineStr">
        <is>
          <t>Opp HR/G</t>
        </is>
      </c>
    </row>
    <row r="68">
      <c r="A68" s="30" t="inlineStr">
        <is>
          <t>Batter K/G</t>
        </is>
      </c>
      <c r="B68" s="31" t="n">
        <v>8.395</v>
      </c>
      <c r="C68" s="31" t="n">
        <v>8.448</v>
      </c>
      <c r="D68" s="31" t="n">
        <v>8.85</v>
      </c>
      <c r="E68" s="31" t="n">
        <v>8.867000000000001</v>
      </c>
      <c r="F68" s="31" t="n">
        <v>9.5</v>
      </c>
      <c r="G68" s="31" t="n">
        <v>10</v>
      </c>
      <c r="H68" s="33" t="inlineStr">
        <is>
          <t>23rd</t>
        </is>
      </c>
      <c r="I68" s="31" t="inlineStr"/>
      <c r="J68" s="32" t="inlineStr">
        <is>
          <t>1st</t>
        </is>
      </c>
      <c r="K68" s="31" t="n">
        <v>12</v>
      </c>
      <c r="L68" s="31" t="n">
        <v>11.444</v>
      </c>
      <c r="M68" s="31" t="n">
        <v>10.143</v>
      </c>
      <c r="N68" s="31" t="n">
        <v>9.579000000000001</v>
      </c>
      <c r="O68" s="31" t="n">
        <v>9.414</v>
      </c>
      <c r="P68" s="31" t="n">
        <v>10.222</v>
      </c>
      <c r="Q68" s="34" t="inlineStr">
        <is>
          <t>Opp Batter K/G</t>
        </is>
      </c>
    </row>
    <row r="69">
      <c r="A69" s="30" t="inlineStr">
        <is>
          <t>1st Inn R/G</t>
        </is>
      </c>
      <c r="B69" s="31" t="n">
        <v>0.553</v>
      </c>
      <c r="C69" s="31" t="n">
        <v>0.414</v>
      </c>
      <c r="D69" s="31" t="n">
        <v>0.4</v>
      </c>
      <c r="E69" s="31" t="n">
        <v>0.533</v>
      </c>
      <c r="F69" s="31" t="n">
        <v>0.4</v>
      </c>
      <c r="G69" s="31" t="n">
        <v>0.8</v>
      </c>
      <c r="H69" s="32" t="inlineStr">
        <is>
          <t>10th</t>
        </is>
      </c>
      <c r="I69" s="31" t="inlineStr"/>
      <c r="J69" s="32" t="inlineStr">
        <is>
          <t>6th</t>
        </is>
      </c>
      <c r="K69" s="31" t="n">
        <v>0.2</v>
      </c>
      <c r="L69" s="31" t="n">
        <v>0.111</v>
      </c>
      <c r="M69" s="31" t="n">
        <v>0.429</v>
      </c>
      <c r="N69" s="31" t="n">
        <v>0.421</v>
      </c>
      <c r="O69" s="31" t="n">
        <v>0.517</v>
      </c>
      <c r="P69" s="31" t="n">
        <v>0.444</v>
      </c>
      <c r="Q69" s="34" t="inlineStr">
        <is>
          <t>Opp 1st Inn R/G</t>
        </is>
      </c>
    </row>
    <row r="71">
      <c r="A71" s="28" t="inlineStr">
        <is>
          <t>Toronto Blue Jays offense vs New York Mets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4.054</v>
      </c>
      <c r="C73" s="31" t="n">
        <v>3.967</v>
      </c>
      <c r="D73" s="31" t="n">
        <v>4.15</v>
      </c>
      <c r="E73" s="31" t="n">
        <v>4.133</v>
      </c>
      <c r="F73" s="31" t="n">
        <v>4</v>
      </c>
      <c r="G73" s="31" t="n">
        <v>3.8</v>
      </c>
      <c r="H73" s="35" t="inlineStr">
        <is>
          <t>16th</t>
        </is>
      </c>
      <c r="I73" s="31" t="inlineStr">
        <is>
          <t>★</t>
        </is>
      </c>
      <c r="J73" s="33" t="inlineStr">
        <is>
          <t>22nd</t>
        </is>
      </c>
      <c r="K73" s="31" t="n">
        <v>4.8</v>
      </c>
      <c r="L73" s="31" t="n">
        <v>4.1</v>
      </c>
      <c r="M73" s="31" t="n">
        <v>4.067</v>
      </c>
      <c r="N73" s="31" t="n">
        <v>4.6</v>
      </c>
      <c r="O73" s="31" t="n">
        <v>4.5</v>
      </c>
      <c r="P73" s="31" t="n">
        <v>4.214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8.5</v>
      </c>
      <c r="C74" s="31" t="n">
        <v>8.414</v>
      </c>
      <c r="D74" s="31" t="n">
        <v>8.683999999999999</v>
      </c>
      <c r="E74" s="31" t="n">
        <v>8.356999999999999</v>
      </c>
      <c r="F74" s="31" t="n">
        <v>8.111000000000001</v>
      </c>
      <c r="G74" s="31" t="n">
        <v>8</v>
      </c>
      <c r="H74" s="35" t="inlineStr">
        <is>
          <t>15th</t>
        </is>
      </c>
      <c r="I74" s="31" t="inlineStr"/>
      <c r="J74" s="35" t="inlineStr">
        <is>
          <t>12th</t>
        </is>
      </c>
      <c r="K74" s="31" t="n">
        <v>7.4</v>
      </c>
      <c r="L74" s="31" t="n">
        <v>7.4</v>
      </c>
      <c r="M74" s="31" t="n">
        <v>7.6</v>
      </c>
      <c r="N74" s="31" t="n">
        <v>7.9</v>
      </c>
      <c r="O74" s="31" t="n">
        <v>7.862</v>
      </c>
      <c r="P74" s="31" t="n">
        <v>7.842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0.833</v>
      </c>
      <c r="C75" s="31" t="n">
        <v>0.724</v>
      </c>
      <c r="D75" s="31" t="n">
        <v>0.737</v>
      </c>
      <c r="E75" s="31" t="n">
        <v>0.786</v>
      </c>
      <c r="F75" s="31" t="n">
        <v>0.778</v>
      </c>
      <c r="G75" s="31" t="n">
        <v>0.6</v>
      </c>
      <c r="H75" s="35" t="inlineStr">
        <is>
          <t>19th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inlineStr">
        <is>
          <t>—</t>
        </is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7.167</v>
      </c>
      <c r="C76" s="31" t="n">
        <v>6.966</v>
      </c>
      <c r="D76" s="31" t="n">
        <v>7.421</v>
      </c>
      <c r="E76" s="31" t="n">
        <v>7.571</v>
      </c>
      <c r="F76" s="31" t="n">
        <v>7.778</v>
      </c>
      <c r="G76" s="31" t="n">
        <v>9.4</v>
      </c>
      <c r="H76" s="35" t="inlineStr">
        <is>
          <t>20th</t>
        </is>
      </c>
      <c r="I76" s="31" t="inlineStr">
        <is>
          <t>★★</t>
        </is>
      </c>
      <c r="J76" s="33" t="inlineStr">
        <is>
          <t>27th</t>
        </is>
      </c>
      <c r="K76" s="31" t="n">
        <v>6.4</v>
      </c>
      <c r="L76" s="31" t="n">
        <v>8.5</v>
      </c>
      <c r="M76" s="31" t="n">
        <v>8.933</v>
      </c>
      <c r="N76" s="31" t="n">
        <v>8.699999999999999</v>
      </c>
      <c r="O76" s="31" t="n">
        <v>8.69</v>
      </c>
      <c r="P76" s="31" t="n">
        <v>8.920999999999999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0.583</v>
      </c>
      <c r="C77" s="31" t="n">
        <v>0.6899999999999999</v>
      </c>
      <c r="D77" s="31" t="n">
        <v>0.789</v>
      </c>
      <c r="E77" s="31" t="n">
        <v>0.429</v>
      </c>
      <c r="F77" s="31" t="n">
        <v>0.222</v>
      </c>
      <c r="G77" s="31" t="n">
        <v>0.4</v>
      </c>
      <c r="H77" s="35" t="inlineStr">
        <is>
          <t>16th</t>
        </is>
      </c>
      <c r="I77" s="31" t="inlineStr">
        <is>
          <t>★</t>
        </is>
      </c>
      <c r="J77" s="35" t="inlineStr">
        <is>
          <t>20th</t>
        </is>
      </c>
      <c r="K77" s="31" t="n">
        <v>0.6</v>
      </c>
      <c r="L77" s="31" t="n">
        <v>0.3</v>
      </c>
      <c r="M77" s="31" t="n">
        <v>0.267</v>
      </c>
      <c r="N77" s="31" t="n">
        <v>0.4</v>
      </c>
      <c r="O77" s="31" t="n">
        <v>0.379</v>
      </c>
      <c r="P77" s="31" t="n">
        <v>0.474</v>
      </c>
      <c r="Q77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Washington Nationals @ Boston Red Sox</t>
        </is>
      </c>
    </row>
    <row r="2">
      <c r="A2" s="2" t="inlineStr">
        <is>
          <t>MLB · 2026-06-29 · L5 window</t>
        </is>
      </c>
    </row>
    <row r="64">
      <c r="A64" s="28" t="inlineStr">
        <is>
          <t>Washington Nationals offense vs Boston Red Sox defense</t>
        </is>
      </c>
    </row>
    <row r="65">
      <c r="A65" s="29" t="inlineStr">
        <is>
          <t>Stat</t>
        </is>
      </c>
      <c r="B65" s="29" t="inlineStr">
        <is>
          <t>A Season</t>
        </is>
      </c>
      <c r="C65" s="29" t="inlineStr">
        <is>
          <t>A L30</t>
        </is>
      </c>
      <c r="D65" s="29" t="inlineStr">
        <is>
          <t>A L20</t>
        </is>
      </c>
      <c r="E65" s="29" t="inlineStr">
        <is>
          <t>A L15</t>
        </is>
      </c>
      <c r="F65" s="29" t="inlineStr">
        <is>
          <t>A L10</t>
        </is>
      </c>
      <c r="G65" s="29" t="inlineStr">
        <is>
          <t>A L5</t>
        </is>
      </c>
      <c r="H65" s="29" t="inlineStr">
        <is>
          <t>A Rk</t>
        </is>
      </c>
      <c r="I65" s="29" t="inlineStr">
        <is>
          <t>Adv</t>
        </is>
      </c>
      <c r="J65" s="29" t="inlineStr">
        <is>
          <t>H Rk</t>
        </is>
      </c>
      <c r="K65" s="29" t="inlineStr">
        <is>
          <t>H L5</t>
        </is>
      </c>
      <c r="L65" s="29" t="inlineStr">
        <is>
          <t>H L10</t>
        </is>
      </c>
      <c r="M65" s="29" t="inlineStr">
        <is>
          <t>H L15</t>
        </is>
      </c>
      <c r="N65" s="29" t="inlineStr">
        <is>
          <t>H L20</t>
        </is>
      </c>
      <c r="O65" s="29" t="inlineStr">
        <is>
          <t>H L30</t>
        </is>
      </c>
      <c r="P65" s="29" t="inlineStr">
        <is>
          <t>H Season</t>
        </is>
      </c>
      <c r="Q65" s="29" t="inlineStr">
        <is>
          <t>Opp stat</t>
        </is>
      </c>
    </row>
    <row r="66">
      <c r="A66" s="30" t="inlineStr">
        <is>
          <t>Runs/G</t>
        </is>
      </c>
      <c r="B66" s="31" t="n">
        <v>5.317</v>
      </c>
      <c r="C66" s="31" t="n">
        <v>4.933</v>
      </c>
      <c r="D66" s="31" t="n">
        <v>5</v>
      </c>
      <c r="E66" s="31" t="n">
        <v>4.8</v>
      </c>
      <c r="F66" s="31" t="n">
        <v>5.7</v>
      </c>
      <c r="G66" s="31" t="n">
        <v>4.8</v>
      </c>
      <c r="H66" s="32" t="inlineStr">
        <is>
          <t>10th</t>
        </is>
      </c>
      <c r="I66" s="31" t="inlineStr">
        <is>
          <t>★</t>
        </is>
      </c>
      <c r="J66" s="35" t="inlineStr">
        <is>
          <t>15th</t>
        </is>
      </c>
      <c r="K66" s="31" t="n">
        <v>3.6</v>
      </c>
      <c r="L66" s="31" t="n">
        <v>3.3</v>
      </c>
      <c r="M66" s="31" t="n">
        <v>4.067</v>
      </c>
      <c r="N66" s="31" t="n">
        <v>4.1</v>
      </c>
      <c r="O66" s="31" t="n">
        <v>4.2</v>
      </c>
      <c r="P66" s="31" t="n">
        <v>4.324</v>
      </c>
      <c r="Q66" s="34" t="inlineStr">
        <is>
          <t>Opp Runs/G</t>
        </is>
      </c>
    </row>
    <row r="67">
      <c r="A67" s="30" t="inlineStr">
        <is>
          <t>Hits/G</t>
        </is>
      </c>
      <c r="B67" s="31" t="n">
        <v>8.462</v>
      </c>
      <c r="C67" s="31" t="n">
        <v>7.893</v>
      </c>
      <c r="D67" s="31" t="n">
        <v>7.611</v>
      </c>
      <c r="E67" s="31" t="n">
        <v>7.571</v>
      </c>
      <c r="F67" s="31" t="n">
        <v>8.5</v>
      </c>
      <c r="G67" s="31" t="n">
        <v>8.199999999999999</v>
      </c>
      <c r="H67" s="35" t="inlineStr">
        <is>
          <t>14th</t>
        </is>
      </c>
      <c r="I67" s="31" t="inlineStr">
        <is>
          <t>★★</t>
        </is>
      </c>
      <c r="J67" s="33" t="inlineStr">
        <is>
          <t>22nd</t>
        </is>
      </c>
      <c r="K67" s="31" t="n">
        <v>8</v>
      </c>
      <c r="L67" s="31" t="n">
        <v>7.6</v>
      </c>
      <c r="M67" s="31" t="n">
        <v>8.800000000000001</v>
      </c>
      <c r="N67" s="31" t="n">
        <v>8.6</v>
      </c>
      <c r="O67" s="31" t="n">
        <v>8.345000000000001</v>
      </c>
      <c r="P67" s="31" t="n">
        <v>8.305999999999999</v>
      </c>
      <c r="Q67" s="34" t="inlineStr">
        <is>
          <t>Opp Hits/G</t>
        </is>
      </c>
    </row>
    <row r="68">
      <c r="A68" s="30" t="inlineStr">
        <is>
          <t>HR/G</t>
        </is>
      </c>
      <c r="B68" s="31" t="n">
        <v>1.256</v>
      </c>
      <c r="C68" s="31" t="n">
        <v>1.179</v>
      </c>
      <c r="D68" s="31" t="n">
        <v>1.444</v>
      </c>
      <c r="E68" s="31" t="n">
        <v>1.357</v>
      </c>
      <c r="F68" s="31" t="n">
        <v>1.5</v>
      </c>
      <c r="G68" s="31" t="n">
        <v>1.6</v>
      </c>
      <c r="H68" s="32" t="inlineStr">
        <is>
          <t>3rd</t>
        </is>
      </c>
      <c r="I68" s="31" t="inlineStr"/>
      <c r="J68" s="34" t="inlineStr">
        <is>
          <t>—</t>
        </is>
      </c>
      <c r="K68" s="31" t="inlineStr">
        <is>
          <t>—</t>
        </is>
      </c>
      <c r="L68" s="31" t="inlineStr">
        <is>
          <t>—</t>
        </is>
      </c>
      <c r="M68" s="31" t="inlineStr">
        <is>
          <t>—</t>
        </is>
      </c>
      <c r="N68" s="31" t="inlineStr">
        <is>
          <t>—</t>
        </is>
      </c>
      <c r="O68" s="31" t="inlineStr">
        <is>
          <t>—</t>
        </is>
      </c>
      <c r="P68" s="31" t="inlineStr">
        <is>
          <t>—</t>
        </is>
      </c>
      <c r="Q68" s="34" t="inlineStr">
        <is>
          <t>Opp HR/G</t>
        </is>
      </c>
    </row>
    <row r="69">
      <c r="A69" s="30" t="inlineStr">
        <is>
          <t>Batter K/G</t>
        </is>
      </c>
      <c r="B69" s="31" t="n">
        <v>8.026</v>
      </c>
      <c r="C69" s="31" t="n">
        <v>7.714</v>
      </c>
      <c r="D69" s="31" t="n">
        <v>8.055999999999999</v>
      </c>
      <c r="E69" s="31" t="n">
        <v>7.571</v>
      </c>
      <c r="F69" s="31" t="n">
        <v>7</v>
      </c>
      <c r="G69" s="31" t="n">
        <v>8.199999999999999</v>
      </c>
      <c r="H69" s="35" t="inlineStr">
        <is>
          <t>14th</t>
        </is>
      </c>
      <c r="I69" s="31" t="inlineStr">
        <is>
          <t>★</t>
        </is>
      </c>
      <c r="J69" s="35" t="inlineStr">
        <is>
          <t>17th</t>
        </is>
      </c>
      <c r="K69" s="31" t="n">
        <v>8.199999999999999</v>
      </c>
      <c r="L69" s="31" t="n">
        <v>8.300000000000001</v>
      </c>
      <c r="M69" s="31" t="n">
        <v>8.667</v>
      </c>
      <c r="N69" s="31" t="n">
        <v>8.300000000000001</v>
      </c>
      <c r="O69" s="31" t="n">
        <v>8.034000000000001</v>
      </c>
      <c r="P69" s="31" t="n">
        <v>8.138999999999999</v>
      </c>
      <c r="Q69" s="34" t="inlineStr">
        <is>
          <t>Opp Batter K/G</t>
        </is>
      </c>
    </row>
    <row r="70">
      <c r="A70" s="30" t="inlineStr">
        <is>
          <t>1st Inn R/G</t>
        </is>
      </c>
      <c r="B70" s="31" t="n">
        <v>1</v>
      </c>
      <c r="C70" s="31" t="n">
        <v>0.929</v>
      </c>
      <c r="D70" s="31" t="n">
        <v>1.056</v>
      </c>
      <c r="E70" s="31" t="n">
        <v>0.714</v>
      </c>
      <c r="F70" s="31" t="n">
        <v>0.9</v>
      </c>
      <c r="G70" s="31" t="n">
        <v>0.6</v>
      </c>
      <c r="H70" s="35" t="inlineStr">
        <is>
          <t>15th</t>
        </is>
      </c>
      <c r="I70" s="31" t="inlineStr">
        <is>
          <t>★★</t>
        </is>
      </c>
      <c r="J70" s="33" t="inlineStr">
        <is>
          <t>24th</t>
        </is>
      </c>
      <c r="K70" s="31" t="n">
        <v>1</v>
      </c>
      <c r="L70" s="31" t="n">
        <v>0.6</v>
      </c>
      <c r="M70" s="31" t="n">
        <v>0.867</v>
      </c>
      <c r="N70" s="31" t="n">
        <v>0.85</v>
      </c>
      <c r="O70" s="31" t="n">
        <v>0.724</v>
      </c>
      <c r="P70" s="31" t="n">
        <v>0.75</v>
      </c>
      <c r="Q70" s="34" t="inlineStr">
        <is>
          <t>Opp 1st Inn R/G</t>
        </is>
      </c>
    </row>
    <row r="72">
      <c r="A72" s="28" t="inlineStr">
        <is>
          <t>Boston Red Sox offense vs Washington Nationals defense</t>
        </is>
      </c>
    </row>
    <row r="73">
      <c r="A73" s="29" t="inlineStr">
        <is>
          <t>Stat</t>
        </is>
      </c>
      <c r="B73" s="29" t="inlineStr">
        <is>
          <t>A Season</t>
        </is>
      </c>
      <c r="C73" s="29" t="inlineStr">
        <is>
          <t>A L30</t>
        </is>
      </c>
      <c r="D73" s="29" t="inlineStr">
        <is>
          <t>A L20</t>
        </is>
      </c>
      <c r="E73" s="29" t="inlineStr">
        <is>
          <t>A L15</t>
        </is>
      </c>
      <c r="F73" s="29" t="inlineStr">
        <is>
          <t>A L10</t>
        </is>
      </c>
      <c r="G73" s="29" t="inlineStr">
        <is>
          <t>A L5</t>
        </is>
      </c>
      <c r="H73" s="29" t="inlineStr">
        <is>
          <t>A Rk</t>
        </is>
      </c>
      <c r="I73" s="29" t="inlineStr">
        <is>
          <t>Adv</t>
        </is>
      </c>
      <c r="J73" s="29" t="inlineStr">
        <is>
          <t>H Rk</t>
        </is>
      </c>
      <c r="K73" s="29" t="inlineStr">
        <is>
          <t>H L5</t>
        </is>
      </c>
      <c r="L73" s="29" t="inlineStr">
        <is>
          <t>H L10</t>
        </is>
      </c>
      <c r="M73" s="29" t="inlineStr">
        <is>
          <t>H L15</t>
        </is>
      </c>
      <c r="N73" s="29" t="inlineStr">
        <is>
          <t>H L20</t>
        </is>
      </c>
      <c r="O73" s="29" t="inlineStr">
        <is>
          <t>H L30</t>
        </is>
      </c>
      <c r="P73" s="29" t="inlineStr">
        <is>
          <t>H Season</t>
        </is>
      </c>
      <c r="Q73" s="29" t="inlineStr">
        <is>
          <t>Opp stat</t>
        </is>
      </c>
    </row>
    <row r="74">
      <c r="A74" s="30" t="inlineStr">
        <is>
          <t>Runs/G</t>
        </is>
      </c>
      <c r="B74" s="31" t="n">
        <v>4.027</v>
      </c>
      <c r="C74" s="31" t="n">
        <v>4.233</v>
      </c>
      <c r="D74" s="31" t="n">
        <v>3.95</v>
      </c>
      <c r="E74" s="31" t="n">
        <v>4.4</v>
      </c>
      <c r="F74" s="31" t="n">
        <v>5.2</v>
      </c>
      <c r="G74" s="31" t="n">
        <v>4.4</v>
      </c>
      <c r="H74" s="35" t="inlineStr">
        <is>
          <t>13th</t>
        </is>
      </c>
      <c r="I74" s="31" t="inlineStr"/>
      <c r="J74" s="35" t="inlineStr">
        <is>
          <t>12th</t>
        </is>
      </c>
      <c r="K74" s="31" t="n">
        <v>3.4</v>
      </c>
      <c r="L74" s="31" t="n">
        <v>3.7</v>
      </c>
      <c r="M74" s="31" t="n">
        <v>3.933</v>
      </c>
      <c r="N74" s="31" t="n">
        <v>4.45</v>
      </c>
      <c r="O74" s="31" t="n">
        <v>5.033</v>
      </c>
      <c r="P74" s="31" t="n">
        <v>5.439</v>
      </c>
      <c r="Q74" s="34" t="inlineStr">
        <is>
          <t>Opp Runs/G</t>
        </is>
      </c>
    </row>
    <row r="75">
      <c r="A75" s="30" t="inlineStr">
        <is>
          <t>Hits/G</t>
        </is>
      </c>
      <c r="B75" s="31" t="n">
        <v>7.833</v>
      </c>
      <c r="C75" s="31" t="n">
        <v>7.966</v>
      </c>
      <c r="D75" s="31" t="n">
        <v>7.85</v>
      </c>
      <c r="E75" s="31" t="n">
        <v>8.199999999999999</v>
      </c>
      <c r="F75" s="31" t="n">
        <v>8.800000000000001</v>
      </c>
      <c r="G75" s="31" t="n">
        <v>9</v>
      </c>
      <c r="H75" s="32" t="inlineStr">
        <is>
          <t>5th</t>
        </is>
      </c>
      <c r="I75" s="31" t="inlineStr">
        <is>
          <t>★</t>
        </is>
      </c>
      <c r="J75" s="32" t="inlineStr">
        <is>
          <t>9th</t>
        </is>
      </c>
      <c r="K75" s="31" t="n">
        <v>7</v>
      </c>
      <c r="L75" s="31" t="n">
        <v>7.9</v>
      </c>
      <c r="M75" s="31" t="n">
        <v>8</v>
      </c>
      <c r="N75" s="31" t="n">
        <v>8</v>
      </c>
      <c r="O75" s="31" t="n">
        <v>8.643000000000001</v>
      </c>
      <c r="P75" s="31" t="n">
        <v>9</v>
      </c>
      <c r="Q75" s="34" t="inlineStr">
        <is>
          <t>Opp Hits/G</t>
        </is>
      </c>
    </row>
    <row r="76">
      <c r="A76" s="30" t="inlineStr">
        <is>
          <t>HR/G</t>
        </is>
      </c>
      <c r="B76" s="31" t="n">
        <v>0.694</v>
      </c>
      <c r="C76" s="31" t="n">
        <v>0.586</v>
      </c>
      <c r="D76" s="31" t="n">
        <v>0.7</v>
      </c>
      <c r="E76" s="31" t="n">
        <v>0.8</v>
      </c>
      <c r="F76" s="31" t="n">
        <v>1</v>
      </c>
      <c r="G76" s="31" t="n">
        <v>0.6</v>
      </c>
      <c r="H76" s="33" t="inlineStr">
        <is>
          <t>22nd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inlineStr">
        <is>
          <t>—</t>
        </is>
      </c>
      <c r="P76" s="31" t="inlineStr">
        <is>
          <t>—</t>
        </is>
      </c>
      <c r="Q76" s="34" t="inlineStr">
        <is>
          <t>Opp HR/G</t>
        </is>
      </c>
    </row>
    <row r="77">
      <c r="A77" s="30" t="inlineStr">
        <is>
          <t>Batter K/G</t>
        </is>
      </c>
      <c r="B77" s="31" t="n">
        <v>8.305999999999999</v>
      </c>
      <c r="C77" s="31" t="n">
        <v>7.724</v>
      </c>
      <c r="D77" s="31" t="n">
        <v>7.9</v>
      </c>
      <c r="E77" s="31" t="n">
        <v>7.2</v>
      </c>
      <c r="F77" s="31" t="n">
        <v>7.7</v>
      </c>
      <c r="G77" s="31" t="n">
        <v>8.4</v>
      </c>
      <c r="H77" s="35" t="inlineStr">
        <is>
          <t>16th</t>
        </is>
      </c>
      <c r="I77" s="31" t="inlineStr"/>
      <c r="J77" s="32" t="inlineStr">
        <is>
          <t>8th</t>
        </is>
      </c>
      <c r="K77" s="31" t="n">
        <v>9.6</v>
      </c>
      <c r="L77" s="31" t="n">
        <v>9.4</v>
      </c>
      <c r="M77" s="31" t="n">
        <v>9.929</v>
      </c>
      <c r="N77" s="31" t="n">
        <v>8.944000000000001</v>
      </c>
      <c r="O77" s="31" t="n">
        <v>8.643000000000001</v>
      </c>
      <c r="P77" s="31" t="n">
        <v>8.333</v>
      </c>
      <c r="Q77" s="34" t="inlineStr">
        <is>
          <t>Opp Batter K/G</t>
        </is>
      </c>
    </row>
    <row r="78">
      <c r="A78" s="30" t="inlineStr">
        <is>
          <t>1st Inn R/G</t>
        </is>
      </c>
      <c r="B78" s="31" t="n">
        <v>0.278</v>
      </c>
      <c r="C78" s="31" t="n">
        <v>0.31</v>
      </c>
      <c r="D78" s="31" t="n">
        <v>0.3</v>
      </c>
      <c r="E78" s="31" t="n">
        <v>0.333</v>
      </c>
      <c r="F78" s="31" t="n">
        <v>0.5</v>
      </c>
      <c r="G78" s="31" t="n">
        <v>1</v>
      </c>
      <c r="H78" s="32" t="inlineStr">
        <is>
          <t>4th</t>
        </is>
      </c>
      <c r="I78" s="31" t="inlineStr">
        <is>
          <t>★★★</t>
        </is>
      </c>
      <c r="J78" s="35" t="inlineStr">
        <is>
          <t>19th</t>
        </is>
      </c>
      <c r="K78" s="31" t="n">
        <v>0.6</v>
      </c>
      <c r="L78" s="31" t="n">
        <v>0.5</v>
      </c>
      <c r="M78" s="31" t="n">
        <v>0.357</v>
      </c>
      <c r="N78" s="31" t="n">
        <v>0.333</v>
      </c>
      <c r="O78" s="31" t="n">
        <v>0.429</v>
      </c>
      <c r="P78" s="31" t="n">
        <v>0.436</v>
      </c>
      <c r="Q78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Texas Rangers @ Cleveland Guardians</t>
        </is>
      </c>
    </row>
    <row r="2">
      <c r="A2" s="2" t="inlineStr">
        <is>
          <t>MLB · 2026-06-29 · L5 window</t>
        </is>
      </c>
    </row>
    <row r="61">
      <c r="A61" s="28" t="inlineStr">
        <is>
          <t>Texas Rangers offense vs Cleveland Guardians defense</t>
        </is>
      </c>
    </row>
    <row r="62">
      <c r="A62" s="29" t="inlineStr">
        <is>
          <t>Stat</t>
        </is>
      </c>
      <c r="B62" s="29" t="inlineStr">
        <is>
          <t>A Season</t>
        </is>
      </c>
      <c r="C62" s="29" t="inlineStr">
        <is>
          <t>A L30</t>
        </is>
      </c>
      <c r="D62" s="29" t="inlineStr">
        <is>
          <t>A L20</t>
        </is>
      </c>
      <c r="E62" s="29" t="inlineStr">
        <is>
          <t>A L15</t>
        </is>
      </c>
      <c r="F62" s="29" t="inlineStr">
        <is>
          <t>A L10</t>
        </is>
      </c>
      <c r="G62" s="29" t="inlineStr">
        <is>
          <t>A L5</t>
        </is>
      </c>
      <c r="H62" s="29" t="inlineStr">
        <is>
          <t>A Rk</t>
        </is>
      </c>
      <c r="I62" s="29" t="inlineStr">
        <is>
          <t>Adv</t>
        </is>
      </c>
      <c r="J62" s="29" t="inlineStr">
        <is>
          <t>H Rk</t>
        </is>
      </c>
      <c r="K62" s="29" t="inlineStr">
        <is>
          <t>H L5</t>
        </is>
      </c>
      <c r="L62" s="29" t="inlineStr">
        <is>
          <t>H L10</t>
        </is>
      </c>
      <c r="M62" s="29" t="inlineStr">
        <is>
          <t>H L15</t>
        </is>
      </c>
      <c r="N62" s="29" t="inlineStr">
        <is>
          <t>H L20</t>
        </is>
      </c>
      <c r="O62" s="29" t="inlineStr">
        <is>
          <t>H L30</t>
        </is>
      </c>
      <c r="P62" s="29" t="inlineStr">
        <is>
          <t>H Season</t>
        </is>
      </c>
      <c r="Q62" s="29" t="inlineStr">
        <is>
          <t>Opp stat</t>
        </is>
      </c>
    </row>
    <row r="63">
      <c r="A63" s="30" t="inlineStr">
        <is>
          <t>Runs/G</t>
        </is>
      </c>
      <c r="B63" s="31" t="n">
        <v>3.909</v>
      </c>
      <c r="C63" s="31" t="n">
        <v>4.1</v>
      </c>
      <c r="D63" s="31" t="n">
        <v>3.6</v>
      </c>
      <c r="E63" s="31" t="n">
        <v>3.467</v>
      </c>
      <c r="F63" s="31" t="n">
        <v>3.4</v>
      </c>
      <c r="G63" s="31" t="n">
        <v>4.6</v>
      </c>
      <c r="H63" s="35" t="inlineStr">
        <is>
          <t>11th</t>
        </is>
      </c>
      <c r="I63" s="31" t="inlineStr"/>
      <c r="J63" s="32" t="inlineStr">
        <is>
          <t>2nd</t>
        </is>
      </c>
      <c r="K63" s="31" t="n">
        <v>1.8</v>
      </c>
      <c r="L63" s="31" t="n">
        <v>3.1</v>
      </c>
      <c r="M63" s="31" t="n">
        <v>3.533</v>
      </c>
      <c r="N63" s="31" t="n">
        <v>3.8</v>
      </c>
      <c r="O63" s="31" t="n">
        <v>4.2</v>
      </c>
      <c r="P63" s="31" t="n">
        <v>4</v>
      </c>
      <c r="Q63" s="34" t="inlineStr">
        <is>
          <t>Opp Runs/G</t>
        </is>
      </c>
    </row>
    <row r="64">
      <c r="A64" s="30" t="inlineStr">
        <is>
          <t>Hits/G</t>
        </is>
      </c>
      <c r="B64" s="31" t="n">
        <v>7.919</v>
      </c>
      <c r="C64" s="31" t="n">
        <v>7.96</v>
      </c>
      <c r="D64" s="31" t="n">
        <v>7.5</v>
      </c>
      <c r="E64" s="31" t="n">
        <v>7.692</v>
      </c>
      <c r="F64" s="31" t="n">
        <v>7.8</v>
      </c>
      <c r="G64" s="31" t="n">
        <v>9.800000000000001</v>
      </c>
      <c r="H64" s="32" t="inlineStr">
        <is>
          <t>2nd</t>
        </is>
      </c>
      <c r="I64" s="31" t="inlineStr">
        <is>
          <t>★</t>
        </is>
      </c>
      <c r="J64" s="32" t="inlineStr">
        <is>
          <t>5th</t>
        </is>
      </c>
      <c r="K64" s="31" t="n">
        <v>6</v>
      </c>
      <c r="L64" s="31" t="n">
        <v>7.3</v>
      </c>
      <c r="M64" s="31" t="n">
        <v>7.533</v>
      </c>
      <c r="N64" s="31" t="n">
        <v>7.3</v>
      </c>
      <c r="O64" s="31" t="n">
        <v>7.833</v>
      </c>
      <c r="P64" s="31" t="n">
        <v>7.538</v>
      </c>
      <c r="Q64" s="34" t="inlineStr">
        <is>
          <t>Opp Hits/G</t>
        </is>
      </c>
    </row>
    <row r="65">
      <c r="A65" s="30" t="inlineStr">
        <is>
          <t>HR/G</t>
        </is>
      </c>
      <c r="B65" s="31" t="n">
        <v>1</v>
      </c>
      <c r="C65" s="31" t="n">
        <v>1.04</v>
      </c>
      <c r="D65" s="31" t="n">
        <v>0.8120000000000001</v>
      </c>
      <c r="E65" s="31" t="n">
        <v>0.923</v>
      </c>
      <c r="F65" s="31" t="n">
        <v>0.9</v>
      </c>
      <c r="G65" s="31" t="n">
        <v>1.2</v>
      </c>
      <c r="H65" s="32" t="inlineStr">
        <is>
          <t>10th</t>
        </is>
      </c>
      <c r="I65" s="31" t="inlineStr"/>
      <c r="J65" s="34" t="inlineStr">
        <is>
          <t>—</t>
        </is>
      </c>
      <c r="K65" s="31" t="inlineStr">
        <is>
          <t>—</t>
        </is>
      </c>
      <c r="L65" s="31" t="inlineStr">
        <is>
          <t>—</t>
        </is>
      </c>
      <c r="M65" s="31" t="inlineStr">
        <is>
          <t>—</t>
        </is>
      </c>
      <c r="N65" s="31" t="inlineStr">
        <is>
          <t>—</t>
        </is>
      </c>
      <c r="O65" s="31" t="inlineStr">
        <is>
          <t>—</t>
        </is>
      </c>
      <c r="P65" s="31" t="inlineStr">
        <is>
          <t>—</t>
        </is>
      </c>
      <c r="Q65" s="34" t="inlineStr">
        <is>
          <t>Opp HR/G</t>
        </is>
      </c>
    </row>
    <row r="66">
      <c r="A66" s="30" t="inlineStr">
        <is>
          <t>Batter K/G</t>
        </is>
      </c>
      <c r="B66" s="31" t="n">
        <v>8.595000000000001</v>
      </c>
      <c r="C66" s="31" t="n">
        <v>8.44</v>
      </c>
      <c r="D66" s="31" t="n">
        <v>7.5</v>
      </c>
      <c r="E66" s="31" t="n">
        <v>6.846</v>
      </c>
      <c r="F66" s="31" t="n">
        <v>7</v>
      </c>
      <c r="G66" s="31" t="n">
        <v>7.2</v>
      </c>
      <c r="H66" s="32" t="inlineStr">
        <is>
          <t>3rd</t>
        </is>
      </c>
      <c r="I66" s="31" t="inlineStr"/>
      <c r="J66" s="32" t="inlineStr">
        <is>
          <t>3rd</t>
        </is>
      </c>
      <c r="K66" s="31" t="n">
        <v>11.2</v>
      </c>
      <c r="L66" s="31" t="n">
        <v>10.3</v>
      </c>
      <c r="M66" s="31" t="n">
        <v>9.132999999999999</v>
      </c>
      <c r="N66" s="31" t="n">
        <v>9.449999999999999</v>
      </c>
      <c r="O66" s="31" t="n">
        <v>9.233000000000001</v>
      </c>
      <c r="P66" s="31" t="n">
        <v>9.487</v>
      </c>
      <c r="Q66" s="34" t="inlineStr">
        <is>
          <t>Opp Batter K/G</t>
        </is>
      </c>
    </row>
    <row r="67">
      <c r="A67" s="30" t="inlineStr">
        <is>
          <t>1st Inn R/G</t>
        </is>
      </c>
      <c r="B67" s="31" t="n">
        <v>0.297</v>
      </c>
      <c r="C67" s="31" t="n">
        <v>0.32</v>
      </c>
      <c r="D67" s="31" t="n">
        <v>0.125</v>
      </c>
      <c r="E67" s="31" t="n">
        <v>0.154</v>
      </c>
      <c r="F67" s="31" t="n">
        <v>0.2</v>
      </c>
      <c r="G67" s="31" t="n">
        <v>0.4</v>
      </c>
      <c r="H67" s="35" t="inlineStr">
        <is>
          <t>19th</t>
        </is>
      </c>
      <c r="I67" s="31" t="inlineStr"/>
      <c r="J67" s="32" t="inlineStr">
        <is>
          <t>3rd</t>
        </is>
      </c>
      <c r="K67" s="31" t="n">
        <v>0</v>
      </c>
      <c r="L67" s="31" t="n">
        <v>0.1</v>
      </c>
      <c r="M67" s="31" t="n">
        <v>0.467</v>
      </c>
      <c r="N67" s="31" t="n">
        <v>0.45</v>
      </c>
      <c r="O67" s="31" t="n">
        <v>0.367</v>
      </c>
      <c r="P67" s="31" t="n">
        <v>0.308</v>
      </c>
      <c r="Q67" s="34" t="inlineStr">
        <is>
          <t>Opp 1st Inn R/G</t>
        </is>
      </c>
    </row>
    <row r="69">
      <c r="A69" s="28" t="inlineStr">
        <is>
          <t>Cleveland Guardians offense vs Texas Rangers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4</v>
      </c>
      <c r="C71" s="31" t="n">
        <v>4.367</v>
      </c>
      <c r="D71" s="31" t="n">
        <v>4.1</v>
      </c>
      <c r="E71" s="31" t="n">
        <v>4</v>
      </c>
      <c r="F71" s="31" t="n">
        <v>3.9</v>
      </c>
      <c r="G71" s="31" t="n">
        <v>2.2</v>
      </c>
      <c r="H71" s="33" t="inlineStr">
        <is>
          <t>27th</t>
        </is>
      </c>
      <c r="I71" s="31" t="inlineStr"/>
      <c r="J71" s="35" t="inlineStr">
        <is>
          <t>18th</t>
        </is>
      </c>
      <c r="K71" s="31" t="n">
        <v>4</v>
      </c>
      <c r="L71" s="31" t="n">
        <v>4.2</v>
      </c>
      <c r="M71" s="31" t="n">
        <v>4.2</v>
      </c>
      <c r="N71" s="31" t="n">
        <v>4.3</v>
      </c>
      <c r="O71" s="31" t="n">
        <v>4.133</v>
      </c>
      <c r="P71" s="31" t="n">
        <v>3.773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7.308</v>
      </c>
      <c r="C72" s="31" t="n">
        <v>7.733</v>
      </c>
      <c r="D72" s="31" t="n">
        <v>7.15</v>
      </c>
      <c r="E72" s="31" t="n">
        <v>7.267</v>
      </c>
      <c r="F72" s="31" t="n">
        <v>6.6</v>
      </c>
      <c r="G72" s="31" t="n">
        <v>5.4</v>
      </c>
      <c r="H72" s="33" t="inlineStr">
        <is>
          <t>28th</t>
        </is>
      </c>
      <c r="I72" s="31" t="inlineStr"/>
      <c r="J72" s="35" t="inlineStr">
        <is>
          <t>13th</t>
        </is>
      </c>
      <c r="K72" s="31" t="n">
        <v>7.4</v>
      </c>
      <c r="L72" s="31" t="n">
        <v>8</v>
      </c>
      <c r="M72" s="31" t="n">
        <v>7.769</v>
      </c>
      <c r="N72" s="31" t="n">
        <v>7.75</v>
      </c>
      <c r="O72" s="31" t="n">
        <v>8</v>
      </c>
      <c r="P72" s="31" t="n">
        <v>7.703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0.949</v>
      </c>
      <c r="C73" s="31" t="n">
        <v>0.967</v>
      </c>
      <c r="D73" s="31" t="n">
        <v>0.9</v>
      </c>
      <c r="E73" s="31" t="n">
        <v>0.8</v>
      </c>
      <c r="F73" s="31" t="n">
        <v>0.7</v>
      </c>
      <c r="G73" s="31" t="n">
        <v>0.6</v>
      </c>
      <c r="H73" s="33" t="inlineStr">
        <is>
          <t>26th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inlineStr">
        <is>
          <t>—</t>
        </is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7.821</v>
      </c>
      <c r="C74" s="31" t="n">
        <v>7.5</v>
      </c>
      <c r="D74" s="31" t="n">
        <v>8.1</v>
      </c>
      <c r="E74" s="31" t="n">
        <v>7.933</v>
      </c>
      <c r="F74" s="31" t="n">
        <v>7.7</v>
      </c>
      <c r="G74" s="31" t="n">
        <v>7.8</v>
      </c>
      <c r="H74" s="32" t="inlineStr">
        <is>
          <t>10th</t>
        </is>
      </c>
      <c r="I74" s="31" t="inlineStr">
        <is>
          <t>★★★</t>
        </is>
      </c>
      <c r="J74" s="33" t="inlineStr">
        <is>
          <t>23rd</t>
        </is>
      </c>
      <c r="K74" s="31" t="n">
        <v>7.4</v>
      </c>
      <c r="L74" s="31" t="n">
        <v>6.8</v>
      </c>
      <c r="M74" s="31" t="n">
        <v>7.385</v>
      </c>
      <c r="N74" s="31" t="n">
        <v>7.562</v>
      </c>
      <c r="O74" s="31" t="n">
        <v>7.84</v>
      </c>
      <c r="P74" s="31" t="n">
        <v>8.513999999999999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0.641</v>
      </c>
      <c r="C75" s="31" t="n">
        <v>0.767</v>
      </c>
      <c r="D75" s="31" t="n">
        <v>0.8</v>
      </c>
      <c r="E75" s="31" t="n">
        <v>0.867</v>
      </c>
      <c r="F75" s="31" t="n">
        <v>0.7</v>
      </c>
      <c r="G75" s="31" t="n">
        <v>0</v>
      </c>
      <c r="H75" s="33" t="inlineStr">
        <is>
          <t>30th</t>
        </is>
      </c>
      <c r="I75" s="31" t="inlineStr"/>
      <c r="J75" s="33" t="inlineStr">
        <is>
          <t>29th</t>
        </is>
      </c>
      <c r="K75" s="31" t="n">
        <v>1.4</v>
      </c>
      <c r="L75" s="31" t="n">
        <v>1.3</v>
      </c>
      <c r="M75" s="31" t="n">
        <v>1.231</v>
      </c>
      <c r="N75" s="31" t="n">
        <v>1.188</v>
      </c>
      <c r="O75" s="31" t="n">
        <v>1.04</v>
      </c>
      <c r="P75" s="31" t="n">
        <v>0.892</v>
      </c>
      <c r="Q7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Cincinnati Reds @ Milwaukee Brewers</t>
        </is>
      </c>
    </row>
    <row r="2">
      <c r="A2" s="2" t="inlineStr">
        <is>
          <t>MLB · 2026-06-29 · L5 window</t>
        </is>
      </c>
    </row>
    <row r="64">
      <c r="A64" s="28" t="inlineStr">
        <is>
          <t>Cincinnati Reds offense vs Milwaukee Brewers defense</t>
        </is>
      </c>
    </row>
    <row r="65">
      <c r="A65" s="29" t="inlineStr">
        <is>
          <t>Stat</t>
        </is>
      </c>
      <c r="B65" s="29" t="inlineStr">
        <is>
          <t>A Season</t>
        </is>
      </c>
      <c r="C65" s="29" t="inlineStr">
        <is>
          <t>A L30</t>
        </is>
      </c>
      <c r="D65" s="29" t="inlineStr">
        <is>
          <t>A L20</t>
        </is>
      </c>
      <c r="E65" s="29" t="inlineStr">
        <is>
          <t>A L15</t>
        </is>
      </c>
      <c r="F65" s="29" t="inlineStr">
        <is>
          <t>A L10</t>
        </is>
      </c>
      <c r="G65" s="29" t="inlineStr">
        <is>
          <t>A L5</t>
        </is>
      </c>
      <c r="H65" s="29" t="inlineStr">
        <is>
          <t>A Rk</t>
        </is>
      </c>
      <c r="I65" s="29" t="inlineStr">
        <is>
          <t>Adv</t>
        </is>
      </c>
      <c r="J65" s="29" t="inlineStr">
        <is>
          <t>H Rk</t>
        </is>
      </c>
      <c r="K65" s="29" t="inlineStr">
        <is>
          <t>H L5</t>
        </is>
      </c>
      <c r="L65" s="29" t="inlineStr">
        <is>
          <t>H L10</t>
        </is>
      </c>
      <c r="M65" s="29" t="inlineStr">
        <is>
          <t>H L15</t>
        </is>
      </c>
      <c r="N65" s="29" t="inlineStr">
        <is>
          <t>H L20</t>
        </is>
      </c>
      <c r="O65" s="29" t="inlineStr">
        <is>
          <t>H L30</t>
        </is>
      </c>
      <c r="P65" s="29" t="inlineStr">
        <is>
          <t>H Season</t>
        </is>
      </c>
      <c r="Q65" s="29" t="inlineStr">
        <is>
          <t>Opp stat</t>
        </is>
      </c>
    </row>
    <row r="66">
      <c r="A66" s="30" t="inlineStr">
        <is>
          <t>Runs/G</t>
        </is>
      </c>
      <c r="B66" s="31" t="n">
        <v>4.132</v>
      </c>
      <c r="C66" s="31" t="n">
        <v>4.433</v>
      </c>
      <c r="D66" s="31" t="n">
        <v>4.65</v>
      </c>
      <c r="E66" s="31" t="n">
        <v>4.867</v>
      </c>
      <c r="F66" s="31" t="n">
        <v>3.9</v>
      </c>
      <c r="G66" s="31" t="n">
        <v>5</v>
      </c>
      <c r="H66" s="32" t="inlineStr">
        <is>
          <t>8th</t>
        </is>
      </c>
      <c r="I66" s="31" t="inlineStr">
        <is>
          <t>★</t>
        </is>
      </c>
      <c r="J66" s="35" t="inlineStr">
        <is>
          <t>11th</t>
        </is>
      </c>
      <c r="K66" s="31" t="n">
        <v>3</v>
      </c>
      <c r="L66" s="31" t="n">
        <v>2.7</v>
      </c>
      <c r="M66" s="31" t="n">
        <v>3.267</v>
      </c>
      <c r="N66" s="31" t="n">
        <v>3.3</v>
      </c>
      <c r="O66" s="31" t="n">
        <v>4.033</v>
      </c>
      <c r="P66" s="31" t="n">
        <v>3.784</v>
      </c>
      <c r="Q66" s="34" t="inlineStr">
        <is>
          <t>Opp Runs/G</t>
        </is>
      </c>
    </row>
    <row r="67">
      <c r="A67" s="30" t="inlineStr">
        <is>
          <t>Hits/G</t>
        </is>
      </c>
      <c r="B67" s="31" t="n">
        <v>7.216</v>
      </c>
      <c r="C67" s="31" t="n">
        <v>7.345</v>
      </c>
      <c r="D67" s="31" t="n">
        <v>7.632</v>
      </c>
      <c r="E67" s="31" t="n">
        <v>8</v>
      </c>
      <c r="F67" s="31" t="n">
        <v>7.667</v>
      </c>
      <c r="G67" s="31" t="n">
        <v>7.8</v>
      </c>
      <c r="H67" s="35" t="inlineStr">
        <is>
          <t>16th</t>
        </is>
      </c>
      <c r="I67" s="31" t="inlineStr"/>
      <c r="J67" s="32" t="inlineStr">
        <is>
          <t>4th</t>
        </is>
      </c>
      <c r="K67" s="31" t="n">
        <v>5.6</v>
      </c>
      <c r="L67" s="31" t="n">
        <v>5.75</v>
      </c>
      <c r="M67" s="31" t="n">
        <v>6.308</v>
      </c>
      <c r="N67" s="31" t="n">
        <v>6.722</v>
      </c>
      <c r="O67" s="31" t="n">
        <v>7.536</v>
      </c>
      <c r="P67" s="31" t="n">
        <v>7.371</v>
      </c>
      <c r="Q67" s="34" t="inlineStr">
        <is>
          <t>Opp Hits/G</t>
        </is>
      </c>
    </row>
    <row r="68">
      <c r="A68" s="30" t="inlineStr">
        <is>
          <t>HR/G</t>
        </is>
      </c>
      <c r="B68" s="31" t="n">
        <v>1.216</v>
      </c>
      <c r="C68" s="31" t="n">
        <v>1.241</v>
      </c>
      <c r="D68" s="31" t="n">
        <v>1.263</v>
      </c>
      <c r="E68" s="31" t="n">
        <v>1.643</v>
      </c>
      <c r="F68" s="31" t="n">
        <v>0.889</v>
      </c>
      <c r="G68" s="31" t="n">
        <v>1</v>
      </c>
      <c r="H68" s="35" t="inlineStr">
        <is>
          <t>13th</t>
        </is>
      </c>
      <c r="I68" s="31" t="inlineStr"/>
      <c r="J68" s="34" t="inlineStr">
        <is>
          <t>—</t>
        </is>
      </c>
      <c r="K68" s="31" t="inlineStr">
        <is>
          <t>—</t>
        </is>
      </c>
      <c r="L68" s="31" t="inlineStr">
        <is>
          <t>—</t>
        </is>
      </c>
      <c r="M68" s="31" t="inlineStr">
        <is>
          <t>—</t>
        </is>
      </c>
      <c r="N68" s="31" t="inlineStr">
        <is>
          <t>—</t>
        </is>
      </c>
      <c r="O68" s="31" t="inlineStr">
        <is>
          <t>—</t>
        </is>
      </c>
      <c r="P68" s="31" t="inlineStr">
        <is>
          <t>—</t>
        </is>
      </c>
      <c r="Q68" s="34" t="inlineStr">
        <is>
          <t>Opp HR/G</t>
        </is>
      </c>
    </row>
    <row r="69">
      <c r="A69" s="30" t="inlineStr">
        <is>
          <t>Batter K/G</t>
        </is>
      </c>
      <c r="B69" s="31" t="n">
        <v>9.27</v>
      </c>
      <c r="C69" s="31" t="n">
        <v>9.103</v>
      </c>
      <c r="D69" s="31" t="n">
        <v>9.420999999999999</v>
      </c>
      <c r="E69" s="31" t="n">
        <v>9.286</v>
      </c>
      <c r="F69" s="31" t="n">
        <v>8.888999999999999</v>
      </c>
      <c r="G69" s="31" t="n">
        <v>9.6</v>
      </c>
      <c r="H69" s="33" t="inlineStr">
        <is>
          <t>22nd</t>
        </is>
      </c>
      <c r="I69" s="31" t="inlineStr"/>
      <c r="J69" s="32" t="inlineStr">
        <is>
          <t>5th</t>
        </is>
      </c>
      <c r="K69" s="31" t="n">
        <v>10</v>
      </c>
      <c r="L69" s="31" t="n">
        <v>10.625</v>
      </c>
      <c r="M69" s="31" t="n">
        <v>10.538</v>
      </c>
      <c r="N69" s="31" t="n">
        <v>10</v>
      </c>
      <c r="O69" s="31" t="n">
        <v>8.929</v>
      </c>
      <c r="P69" s="31" t="n">
        <v>9.571</v>
      </c>
      <c r="Q69" s="34" t="inlineStr">
        <is>
          <t>Opp Batter K/G</t>
        </is>
      </c>
    </row>
    <row r="70">
      <c r="A70" s="30" t="inlineStr">
        <is>
          <t>1st Inn R/G</t>
        </is>
      </c>
      <c r="B70" s="31" t="n">
        <v>0.595</v>
      </c>
      <c r="C70" s="31" t="n">
        <v>0.621</v>
      </c>
      <c r="D70" s="31" t="n">
        <v>0.421</v>
      </c>
      <c r="E70" s="31" t="n">
        <v>0.429</v>
      </c>
      <c r="F70" s="31" t="n">
        <v>0</v>
      </c>
      <c r="G70" s="31" t="n">
        <v>0</v>
      </c>
      <c r="H70" s="33" t="inlineStr">
        <is>
          <t>26th</t>
        </is>
      </c>
      <c r="I70" s="31" t="inlineStr"/>
      <c r="J70" s="32" t="inlineStr">
        <is>
          <t>5th</t>
        </is>
      </c>
      <c r="K70" s="31" t="n">
        <v>0</v>
      </c>
      <c r="L70" s="31" t="n">
        <v>0.125</v>
      </c>
      <c r="M70" s="31" t="n">
        <v>0.231</v>
      </c>
      <c r="N70" s="31" t="n">
        <v>0.333</v>
      </c>
      <c r="O70" s="31" t="n">
        <v>0.357</v>
      </c>
      <c r="P70" s="31" t="n">
        <v>0.486</v>
      </c>
      <c r="Q70" s="34" t="inlineStr">
        <is>
          <t>Opp 1st Inn R/G</t>
        </is>
      </c>
    </row>
    <row r="72">
      <c r="A72" s="28" t="inlineStr">
        <is>
          <t>Milwaukee Brewers offense vs Cincinnati Reds defense</t>
        </is>
      </c>
    </row>
    <row r="73">
      <c r="A73" s="29" t="inlineStr">
        <is>
          <t>Stat</t>
        </is>
      </c>
      <c r="B73" s="29" t="inlineStr">
        <is>
          <t>A Season</t>
        </is>
      </c>
      <c r="C73" s="29" t="inlineStr">
        <is>
          <t>A L30</t>
        </is>
      </c>
      <c r="D73" s="29" t="inlineStr">
        <is>
          <t>A L20</t>
        </is>
      </c>
      <c r="E73" s="29" t="inlineStr">
        <is>
          <t>A L15</t>
        </is>
      </c>
      <c r="F73" s="29" t="inlineStr">
        <is>
          <t>A L10</t>
        </is>
      </c>
      <c r="G73" s="29" t="inlineStr">
        <is>
          <t>A L5</t>
        </is>
      </c>
      <c r="H73" s="29" t="inlineStr">
        <is>
          <t>A Rk</t>
        </is>
      </c>
      <c r="I73" s="29" t="inlineStr">
        <is>
          <t>Adv</t>
        </is>
      </c>
      <c r="J73" s="29" t="inlineStr">
        <is>
          <t>H Rk</t>
        </is>
      </c>
      <c r="K73" s="29" t="inlineStr">
        <is>
          <t>H L5</t>
        </is>
      </c>
      <c r="L73" s="29" t="inlineStr">
        <is>
          <t>H L10</t>
        </is>
      </c>
      <c r="M73" s="29" t="inlineStr">
        <is>
          <t>H L15</t>
        </is>
      </c>
      <c r="N73" s="29" t="inlineStr">
        <is>
          <t>H L20</t>
        </is>
      </c>
      <c r="O73" s="29" t="inlineStr">
        <is>
          <t>H L30</t>
        </is>
      </c>
      <c r="P73" s="29" t="inlineStr">
        <is>
          <t>H Season</t>
        </is>
      </c>
      <c r="Q73" s="29" t="inlineStr">
        <is>
          <t>Opp stat</t>
        </is>
      </c>
    </row>
    <row r="74">
      <c r="A74" s="30" t="inlineStr">
        <is>
          <t>Runs/G</t>
        </is>
      </c>
      <c r="B74" s="31" t="n">
        <v>4.703</v>
      </c>
      <c r="C74" s="31" t="n">
        <v>4.133</v>
      </c>
      <c r="D74" s="31" t="n">
        <v>4.25</v>
      </c>
      <c r="E74" s="31" t="n">
        <v>3.733</v>
      </c>
      <c r="F74" s="31" t="n">
        <v>4.2</v>
      </c>
      <c r="G74" s="31" t="n">
        <v>4</v>
      </c>
      <c r="H74" s="35" t="inlineStr">
        <is>
          <t>15th</t>
        </is>
      </c>
      <c r="I74" s="31" t="inlineStr">
        <is>
          <t>★★</t>
        </is>
      </c>
      <c r="J74" s="33" t="inlineStr">
        <is>
          <t>25th</t>
        </is>
      </c>
      <c r="K74" s="31" t="n">
        <v>5.2</v>
      </c>
      <c r="L74" s="31" t="n">
        <v>6</v>
      </c>
      <c r="M74" s="31" t="n">
        <v>6</v>
      </c>
      <c r="N74" s="31" t="n">
        <v>5.15</v>
      </c>
      <c r="O74" s="31" t="n">
        <v>4.933</v>
      </c>
      <c r="P74" s="31" t="n">
        <v>4.658</v>
      </c>
      <c r="Q74" s="34" t="inlineStr">
        <is>
          <t>Opp Runs/G</t>
        </is>
      </c>
    </row>
    <row r="75">
      <c r="A75" s="30" t="inlineStr">
        <is>
          <t>Hits/G</t>
        </is>
      </c>
      <c r="B75" s="31" t="n">
        <v>7.629</v>
      </c>
      <c r="C75" s="31" t="n">
        <v>7.143</v>
      </c>
      <c r="D75" s="31" t="n">
        <v>7.389</v>
      </c>
      <c r="E75" s="31" t="n">
        <v>7</v>
      </c>
      <c r="F75" s="31" t="n">
        <v>7.625</v>
      </c>
      <c r="G75" s="31" t="n">
        <v>7.6</v>
      </c>
      <c r="H75" s="35" t="inlineStr">
        <is>
          <t>18th</t>
        </is>
      </c>
      <c r="I75" s="31" t="inlineStr">
        <is>
          <t>★</t>
        </is>
      </c>
      <c r="J75" s="33" t="inlineStr">
        <is>
          <t>21st</t>
        </is>
      </c>
      <c r="K75" s="31" t="n">
        <v>8</v>
      </c>
      <c r="L75" s="31" t="n">
        <v>8</v>
      </c>
      <c r="M75" s="31" t="n">
        <v>8.714</v>
      </c>
      <c r="N75" s="31" t="n">
        <v>8.263</v>
      </c>
      <c r="O75" s="31" t="n">
        <v>8.207000000000001</v>
      </c>
      <c r="P75" s="31" t="n">
        <v>8.054</v>
      </c>
      <c r="Q75" s="34" t="inlineStr">
        <is>
          <t>Opp Hits/G</t>
        </is>
      </c>
    </row>
    <row r="76">
      <c r="A76" s="30" t="inlineStr">
        <is>
          <t>HR/G</t>
        </is>
      </c>
      <c r="B76" s="31" t="n">
        <v>0.657</v>
      </c>
      <c r="C76" s="31" t="n">
        <v>0.5</v>
      </c>
      <c r="D76" s="31" t="n">
        <v>0.278</v>
      </c>
      <c r="E76" s="31" t="n">
        <v>0.308</v>
      </c>
      <c r="F76" s="31" t="n">
        <v>0.5</v>
      </c>
      <c r="G76" s="31" t="n">
        <v>0.6</v>
      </c>
      <c r="H76" s="33" t="inlineStr">
        <is>
          <t>28th</t>
        </is>
      </c>
      <c r="I76" s="31" t="inlineStr"/>
      <c r="J76" s="34" t="inlineStr">
        <is>
          <t>—</t>
        </is>
      </c>
      <c r="K76" s="31" t="inlineStr">
        <is>
          <t>—</t>
        </is>
      </c>
      <c r="L76" s="31" t="inlineStr">
        <is>
          <t>—</t>
        </is>
      </c>
      <c r="M76" s="31" t="inlineStr">
        <is>
          <t>—</t>
        </is>
      </c>
      <c r="N76" s="31" t="inlineStr">
        <is>
          <t>—</t>
        </is>
      </c>
      <c r="O76" s="31" t="inlineStr">
        <is>
          <t>—</t>
        </is>
      </c>
      <c r="P76" s="31" t="inlineStr">
        <is>
          <t>—</t>
        </is>
      </c>
      <c r="Q76" s="34" t="inlineStr">
        <is>
          <t>Opp HR/G</t>
        </is>
      </c>
    </row>
    <row r="77">
      <c r="A77" s="30" t="inlineStr">
        <is>
          <t>Batter K/G</t>
        </is>
      </c>
      <c r="B77" s="31" t="n">
        <v>8.228999999999999</v>
      </c>
      <c r="C77" s="31" t="n">
        <v>8.179</v>
      </c>
      <c r="D77" s="31" t="n">
        <v>7.944</v>
      </c>
      <c r="E77" s="31" t="n">
        <v>8.077</v>
      </c>
      <c r="F77" s="31" t="n">
        <v>7.875</v>
      </c>
      <c r="G77" s="31" t="n">
        <v>8</v>
      </c>
      <c r="H77" s="35" t="inlineStr">
        <is>
          <t>12th</t>
        </is>
      </c>
      <c r="I77" s="31" t="inlineStr">
        <is>
          <t>★</t>
        </is>
      </c>
      <c r="J77" s="35" t="inlineStr">
        <is>
          <t>16th</t>
        </is>
      </c>
      <c r="K77" s="31" t="n">
        <v>8.4</v>
      </c>
      <c r="L77" s="31" t="n">
        <v>6.667</v>
      </c>
      <c r="M77" s="31" t="n">
        <v>7.143</v>
      </c>
      <c r="N77" s="31" t="n">
        <v>7.105</v>
      </c>
      <c r="O77" s="31" t="n">
        <v>6.966</v>
      </c>
      <c r="P77" s="31" t="n">
        <v>7.432</v>
      </c>
      <c r="Q77" s="34" t="inlineStr">
        <is>
          <t>Opp Batter K/G</t>
        </is>
      </c>
    </row>
    <row r="78">
      <c r="A78" s="30" t="inlineStr">
        <is>
          <t>1st Inn R/G</t>
        </is>
      </c>
      <c r="B78" s="31" t="n">
        <v>0.629</v>
      </c>
      <c r="C78" s="31" t="n">
        <v>0.536</v>
      </c>
      <c r="D78" s="31" t="n">
        <v>0.5</v>
      </c>
      <c r="E78" s="31" t="n">
        <v>0.6919999999999999</v>
      </c>
      <c r="F78" s="31" t="n">
        <v>1.125</v>
      </c>
      <c r="G78" s="31" t="n">
        <v>1.6</v>
      </c>
      <c r="H78" s="32" t="inlineStr">
        <is>
          <t>2nd</t>
        </is>
      </c>
      <c r="I78" s="31" t="inlineStr">
        <is>
          <t>★</t>
        </is>
      </c>
      <c r="J78" s="32" t="inlineStr">
        <is>
          <t>8th</t>
        </is>
      </c>
      <c r="K78" s="31" t="n">
        <v>0.2</v>
      </c>
      <c r="L78" s="31" t="n">
        <v>0.111</v>
      </c>
      <c r="M78" s="31" t="n">
        <v>0.286</v>
      </c>
      <c r="N78" s="31" t="n">
        <v>0.421</v>
      </c>
      <c r="O78" s="31" t="n">
        <v>0.483</v>
      </c>
      <c r="P78" s="31" t="n">
        <v>0.459</v>
      </c>
      <c r="Q78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San Diego Padres @ Chicago Cubs</t>
        </is>
      </c>
    </row>
    <row r="2">
      <c r="A2" s="2" t="inlineStr">
        <is>
          <t>MLB · 2026-06-29 · L5 window</t>
        </is>
      </c>
    </row>
    <row r="63">
      <c r="A63" s="28" t="inlineStr">
        <is>
          <t>San Diego Padres offense vs Chicago Cubs defense</t>
        </is>
      </c>
    </row>
    <row r="64">
      <c r="A64" s="29" t="inlineStr">
        <is>
          <t>Stat</t>
        </is>
      </c>
      <c r="B64" s="29" t="inlineStr">
        <is>
          <t>A Season</t>
        </is>
      </c>
      <c r="C64" s="29" t="inlineStr">
        <is>
          <t>A L30</t>
        </is>
      </c>
      <c r="D64" s="29" t="inlineStr">
        <is>
          <t>A L20</t>
        </is>
      </c>
      <c r="E64" s="29" t="inlineStr">
        <is>
          <t>A L15</t>
        </is>
      </c>
      <c r="F64" s="29" t="inlineStr">
        <is>
          <t>A L10</t>
        </is>
      </c>
      <c r="G64" s="29" t="inlineStr">
        <is>
          <t>A L5</t>
        </is>
      </c>
      <c r="H64" s="29" t="inlineStr">
        <is>
          <t>A Rk</t>
        </is>
      </c>
      <c r="I64" s="29" t="inlineStr">
        <is>
          <t>Adv</t>
        </is>
      </c>
      <c r="J64" s="29" t="inlineStr">
        <is>
          <t>H Rk</t>
        </is>
      </c>
      <c r="K64" s="29" t="inlineStr">
        <is>
          <t>H L5</t>
        </is>
      </c>
      <c r="L64" s="29" t="inlineStr">
        <is>
          <t>H L10</t>
        </is>
      </c>
      <c r="M64" s="29" t="inlineStr">
        <is>
          <t>H L15</t>
        </is>
      </c>
      <c r="N64" s="29" t="inlineStr">
        <is>
          <t>H L20</t>
        </is>
      </c>
      <c r="O64" s="29" t="inlineStr">
        <is>
          <t>H L30</t>
        </is>
      </c>
      <c r="P64" s="29" t="inlineStr">
        <is>
          <t>H Season</t>
        </is>
      </c>
      <c r="Q64" s="29" t="inlineStr">
        <is>
          <t>Opp stat</t>
        </is>
      </c>
    </row>
    <row r="65">
      <c r="A65" s="30" t="inlineStr">
        <is>
          <t>Runs/G</t>
        </is>
      </c>
      <c r="B65" s="31" t="n">
        <v>4.279</v>
      </c>
      <c r="C65" s="31" t="n">
        <v>4.433</v>
      </c>
      <c r="D65" s="31" t="n">
        <v>3.55</v>
      </c>
      <c r="E65" s="31" t="n">
        <v>3.733</v>
      </c>
      <c r="F65" s="31" t="n">
        <v>2.9</v>
      </c>
      <c r="G65" s="31" t="n">
        <v>3</v>
      </c>
      <c r="H65" s="35" t="inlineStr">
        <is>
          <t>19th</t>
        </is>
      </c>
      <c r="I65" s="31" t="inlineStr">
        <is>
          <t>★</t>
        </is>
      </c>
      <c r="J65" s="33" t="inlineStr">
        <is>
          <t>24th</t>
        </is>
      </c>
      <c r="K65" s="31" t="n">
        <v>5</v>
      </c>
      <c r="L65" s="31" t="n">
        <v>4.6</v>
      </c>
      <c r="M65" s="31" t="n">
        <v>5</v>
      </c>
      <c r="N65" s="31" t="n">
        <v>4.25</v>
      </c>
      <c r="O65" s="31" t="n">
        <v>4.767</v>
      </c>
      <c r="P65" s="31" t="n">
        <v>4.5</v>
      </c>
      <c r="Q65" s="34" t="inlineStr">
        <is>
          <t>Opp Runs/G</t>
        </is>
      </c>
    </row>
    <row r="66">
      <c r="A66" s="30" t="inlineStr">
        <is>
          <t>Hits/G</t>
        </is>
      </c>
      <c r="B66" s="31" t="n">
        <v>7.139</v>
      </c>
      <c r="C66" s="31" t="n">
        <v>7.167</v>
      </c>
      <c r="D66" s="31" t="n">
        <v>6.444</v>
      </c>
      <c r="E66" s="31" t="n">
        <v>6.357</v>
      </c>
      <c r="F66" s="31" t="n">
        <v>5.111</v>
      </c>
      <c r="G66" s="31" t="n">
        <v>5.8</v>
      </c>
      <c r="H66" s="33" t="inlineStr">
        <is>
          <t>27th</t>
        </is>
      </c>
      <c r="I66" s="31" t="inlineStr"/>
      <c r="J66" s="33" t="inlineStr">
        <is>
          <t>25th</t>
        </is>
      </c>
      <c r="K66" s="31" t="n">
        <v>8.4</v>
      </c>
      <c r="L66" s="31" t="n">
        <v>7.7</v>
      </c>
      <c r="M66" s="31" t="n">
        <v>8</v>
      </c>
      <c r="N66" s="31" t="n">
        <v>7.9</v>
      </c>
      <c r="O66" s="31" t="n">
        <v>7.966</v>
      </c>
      <c r="P66" s="31" t="n">
        <v>7.595</v>
      </c>
      <c r="Q66" s="34" t="inlineStr">
        <is>
          <t>Opp Hits/G</t>
        </is>
      </c>
    </row>
    <row r="67">
      <c r="A67" s="30" t="inlineStr">
        <is>
          <t>HR/G</t>
        </is>
      </c>
      <c r="B67" s="31" t="n">
        <v>0.972</v>
      </c>
      <c r="C67" s="31" t="n">
        <v>1.167</v>
      </c>
      <c r="D67" s="31" t="n">
        <v>1</v>
      </c>
      <c r="E67" s="31" t="n">
        <v>1.286</v>
      </c>
      <c r="F67" s="31" t="n">
        <v>1.111</v>
      </c>
      <c r="G67" s="31" t="n">
        <v>1</v>
      </c>
      <c r="H67" s="35" t="inlineStr">
        <is>
          <t>15th</t>
        </is>
      </c>
      <c r="I67" s="31" t="inlineStr"/>
      <c r="J67" s="34" t="inlineStr">
        <is>
          <t>—</t>
        </is>
      </c>
      <c r="K67" s="31" t="inlineStr">
        <is>
          <t>—</t>
        </is>
      </c>
      <c r="L67" s="31" t="inlineStr">
        <is>
          <t>—</t>
        </is>
      </c>
      <c r="M67" s="31" t="inlineStr">
        <is>
          <t>—</t>
        </is>
      </c>
      <c r="N67" s="31" t="inlineStr">
        <is>
          <t>—</t>
        </is>
      </c>
      <c r="O67" s="31" t="inlineStr">
        <is>
          <t>—</t>
        </is>
      </c>
      <c r="P67" s="31" t="inlineStr">
        <is>
          <t>—</t>
        </is>
      </c>
      <c r="Q67" s="34" t="inlineStr">
        <is>
          <t>Opp HR/G</t>
        </is>
      </c>
    </row>
    <row r="68">
      <c r="A68" s="30" t="inlineStr">
        <is>
          <t>Batter K/G</t>
        </is>
      </c>
      <c r="B68" s="31" t="n">
        <v>8.138999999999999</v>
      </c>
      <c r="C68" s="31" t="n">
        <v>8.042</v>
      </c>
      <c r="D68" s="31" t="n">
        <v>9</v>
      </c>
      <c r="E68" s="31" t="n">
        <v>8.714</v>
      </c>
      <c r="F68" s="31" t="n">
        <v>7.889</v>
      </c>
      <c r="G68" s="31" t="n">
        <v>7.2</v>
      </c>
      <c r="H68" s="32" t="inlineStr">
        <is>
          <t>5th</t>
        </is>
      </c>
      <c r="I68" s="31" t="inlineStr">
        <is>
          <t>★★★</t>
        </is>
      </c>
      <c r="J68" s="33" t="inlineStr">
        <is>
          <t>25th</t>
        </is>
      </c>
      <c r="K68" s="31" t="n">
        <v>7.4</v>
      </c>
      <c r="L68" s="31" t="n">
        <v>7.3</v>
      </c>
      <c r="M68" s="31" t="n">
        <v>7.2</v>
      </c>
      <c r="N68" s="31" t="n">
        <v>7.35</v>
      </c>
      <c r="O68" s="31" t="n">
        <v>7.552</v>
      </c>
      <c r="P68" s="31" t="n">
        <v>7.838</v>
      </c>
      <c r="Q68" s="34" t="inlineStr">
        <is>
          <t>Opp Batter K/G</t>
        </is>
      </c>
    </row>
    <row r="69">
      <c r="A69" s="30" t="inlineStr">
        <is>
          <t>1st Inn R/G</t>
        </is>
      </c>
      <c r="B69" s="31" t="n">
        <v>0.222</v>
      </c>
      <c r="C69" s="31" t="n">
        <v>0.292</v>
      </c>
      <c r="D69" s="31" t="n">
        <v>0.333</v>
      </c>
      <c r="E69" s="31" t="n">
        <v>0.429</v>
      </c>
      <c r="F69" s="31" t="n">
        <v>0.556</v>
      </c>
      <c r="G69" s="31" t="n">
        <v>0.8</v>
      </c>
      <c r="H69" s="35" t="inlineStr">
        <is>
          <t>11th</t>
        </is>
      </c>
      <c r="I69" s="31" t="inlineStr">
        <is>
          <t>★★★</t>
        </is>
      </c>
      <c r="J69" s="33" t="inlineStr">
        <is>
          <t>28th</t>
        </is>
      </c>
      <c r="K69" s="31" t="n">
        <v>1.2</v>
      </c>
      <c r="L69" s="31" t="n">
        <v>0.9</v>
      </c>
      <c r="M69" s="31" t="n">
        <v>0.6</v>
      </c>
      <c r="N69" s="31" t="n">
        <v>0.5</v>
      </c>
      <c r="O69" s="31" t="n">
        <v>0.414</v>
      </c>
      <c r="P69" s="31" t="n">
        <v>0.405</v>
      </c>
      <c r="Q69" s="34" t="inlineStr">
        <is>
          <t>Opp 1st Inn R/G</t>
        </is>
      </c>
    </row>
    <row r="71">
      <c r="A71" s="28" t="inlineStr">
        <is>
          <t>Chicago Cubs offense vs San Diego Padres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4.947</v>
      </c>
      <c r="C73" s="31" t="n">
        <v>5.2</v>
      </c>
      <c r="D73" s="31" t="n">
        <v>4.9</v>
      </c>
      <c r="E73" s="31" t="n">
        <v>4.267</v>
      </c>
      <c r="F73" s="31" t="n">
        <v>3.2</v>
      </c>
      <c r="G73" s="31" t="n">
        <v>1.4</v>
      </c>
      <c r="H73" s="33" t="inlineStr">
        <is>
          <t>30th</t>
        </is>
      </c>
      <c r="I73" s="31" t="inlineStr"/>
      <c r="J73" s="32" t="inlineStr">
        <is>
          <t>4th</t>
        </is>
      </c>
      <c r="K73" s="31" t="n">
        <v>2.4</v>
      </c>
      <c r="L73" s="31" t="n">
        <v>3.4</v>
      </c>
      <c r="M73" s="31" t="n">
        <v>4.4</v>
      </c>
      <c r="N73" s="31" t="n">
        <v>3.95</v>
      </c>
      <c r="O73" s="31" t="n">
        <v>3.667</v>
      </c>
      <c r="P73" s="31" t="n">
        <v>3.674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8.432</v>
      </c>
      <c r="C74" s="31" t="n">
        <v>8.965999999999999</v>
      </c>
      <c r="D74" s="31" t="n">
        <v>8.699999999999999</v>
      </c>
      <c r="E74" s="31" t="n">
        <v>8.333</v>
      </c>
      <c r="F74" s="31" t="n">
        <v>6.2</v>
      </c>
      <c r="G74" s="31" t="n">
        <v>4.6</v>
      </c>
      <c r="H74" s="33" t="inlineStr">
        <is>
          <t>30th</t>
        </is>
      </c>
      <c r="I74" s="31" t="inlineStr"/>
      <c r="J74" s="35" t="inlineStr">
        <is>
          <t>19th</t>
        </is>
      </c>
      <c r="K74" s="31" t="n">
        <v>7.8</v>
      </c>
      <c r="L74" s="31" t="n">
        <v>7.778</v>
      </c>
      <c r="M74" s="31" t="n">
        <v>8.856999999999999</v>
      </c>
      <c r="N74" s="31" t="n">
        <v>8.444000000000001</v>
      </c>
      <c r="O74" s="31" t="n">
        <v>8.125</v>
      </c>
      <c r="P74" s="31" t="n">
        <v>8.111000000000001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1.135</v>
      </c>
      <c r="C75" s="31" t="n">
        <v>1.241</v>
      </c>
      <c r="D75" s="31" t="n">
        <v>1.25</v>
      </c>
      <c r="E75" s="31" t="n">
        <v>1.133</v>
      </c>
      <c r="F75" s="31" t="n">
        <v>0.5</v>
      </c>
      <c r="G75" s="31" t="n">
        <v>0.6</v>
      </c>
      <c r="H75" s="33" t="inlineStr">
        <is>
          <t>24th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inlineStr">
        <is>
          <t>—</t>
        </is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8.541</v>
      </c>
      <c r="C76" s="31" t="n">
        <v>8.516999999999999</v>
      </c>
      <c r="D76" s="31" t="n">
        <v>8.199999999999999</v>
      </c>
      <c r="E76" s="31" t="n">
        <v>8.6</v>
      </c>
      <c r="F76" s="31" t="n">
        <v>8.5</v>
      </c>
      <c r="G76" s="31" t="n">
        <v>10</v>
      </c>
      <c r="H76" s="33" t="inlineStr">
        <is>
          <t>25th</t>
        </is>
      </c>
      <c r="I76" s="31" t="inlineStr"/>
      <c r="J76" s="33" t="inlineStr">
        <is>
          <t>24th</t>
        </is>
      </c>
      <c r="K76" s="31" t="n">
        <v>7.4</v>
      </c>
      <c r="L76" s="31" t="n">
        <v>8.333</v>
      </c>
      <c r="M76" s="31" t="n">
        <v>7.5</v>
      </c>
      <c r="N76" s="31" t="n">
        <v>8.167</v>
      </c>
      <c r="O76" s="31" t="n">
        <v>8.708</v>
      </c>
      <c r="P76" s="31" t="n">
        <v>8.805999999999999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0.297</v>
      </c>
      <c r="C77" s="31" t="n">
        <v>0.276</v>
      </c>
      <c r="D77" s="31" t="n">
        <v>0.35</v>
      </c>
      <c r="E77" s="31" t="n">
        <v>0.2</v>
      </c>
      <c r="F77" s="31" t="n">
        <v>0.2</v>
      </c>
      <c r="G77" s="31" t="n">
        <v>0</v>
      </c>
      <c r="H77" s="33" t="inlineStr">
        <is>
          <t>29th</t>
        </is>
      </c>
      <c r="I77" s="31" t="inlineStr"/>
      <c r="J77" s="33" t="inlineStr">
        <is>
          <t>25th</t>
        </is>
      </c>
      <c r="K77" s="31" t="n">
        <v>1</v>
      </c>
      <c r="L77" s="31" t="n">
        <v>0.556</v>
      </c>
      <c r="M77" s="31" t="n">
        <v>0.429</v>
      </c>
      <c r="N77" s="31" t="n">
        <v>0.333</v>
      </c>
      <c r="O77" s="31" t="n">
        <v>0.333</v>
      </c>
      <c r="P77" s="31" t="n">
        <v>0.417</v>
      </c>
      <c r="Q77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Minnesota Twins @ Houston Astros</t>
        </is>
      </c>
    </row>
    <row r="2">
      <c r="A2" s="2" t="inlineStr">
        <is>
          <t>MLB · 2026-06-29 · L5 window</t>
        </is>
      </c>
    </row>
    <row r="61">
      <c r="A61" s="28" t="inlineStr">
        <is>
          <t>Minnesota Twins offense vs Houston Astros defense</t>
        </is>
      </c>
    </row>
    <row r="62">
      <c r="A62" s="29" t="inlineStr">
        <is>
          <t>Stat</t>
        </is>
      </c>
      <c r="B62" s="29" t="inlineStr">
        <is>
          <t>A Season</t>
        </is>
      </c>
      <c r="C62" s="29" t="inlineStr">
        <is>
          <t>A L30</t>
        </is>
      </c>
      <c r="D62" s="29" t="inlineStr">
        <is>
          <t>A L20</t>
        </is>
      </c>
      <c r="E62" s="29" t="inlineStr">
        <is>
          <t>A L15</t>
        </is>
      </c>
      <c r="F62" s="29" t="inlineStr">
        <is>
          <t>A L10</t>
        </is>
      </c>
      <c r="G62" s="29" t="inlineStr">
        <is>
          <t>A L5</t>
        </is>
      </c>
      <c r="H62" s="29" t="inlineStr">
        <is>
          <t>A Rk</t>
        </is>
      </c>
      <c r="I62" s="29" t="inlineStr">
        <is>
          <t>Adv</t>
        </is>
      </c>
      <c r="J62" s="29" t="inlineStr">
        <is>
          <t>H Rk</t>
        </is>
      </c>
      <c r="K62" s="29" t="inlineStr">
        <is>
          <t>H L5</t>
        </is>
      </c>
      <c r="L62" s="29" t="inlineStr">
        <is>
          <t>H L10</t>
        </is>
      </c>
      <c r="M62" s="29" t="inlineStr">
        <is>
          <t>H L15</t>
        </is>
      </c>
      <c r="N62" s="29" t="inlineStr">
        <is>
          <t>H L20</t>
        </is>
      </c>
      <c r="O62" s="29" t="inlineStr">
        <is>
          <t>H L30</t>
        </is>
      </c>
      <c r="P62" s="29" t="inlineStr">
        <is>
          <t>H Season</t>
        </is>
      </c>
      <c r="Q62" s="29" t="inlineStr">
        <is>
          <t>Opp stat</t>
        </is>
      </c>
    </row>
    <row r="63">
      <c r="A63" s="30" t="inlineStr">
        <is>
          <t>Runs/G</t>
        </is>
      </c>
      <c r="B63" s="31" t="n">
        <v>4.405</v>
      </c>
      <c r="C63" s="31" t="n">
        <v>4.233</v>
      </c>
      <c r="D63" s="31" t="n">
        <v>3.55</v>
      </c>
      <c r="E63" s="31" t="n">
        <v>3.4</v>
      </c>
      <c r="F63" s="31" t="n">
        <v>3.3</v>
      </c>
      <c r="G63" s="31" t="n">
        <v>3.6</v>
      </c>
      <c r="H63" s="35" t="inlineStr">
        <is>
          <t>17th</t>
        </is>
      </c>
      <c r="I63" s="31" t="inlineStr"/>
      <c r="J63" s="32" t="inlineStr">
        <is>
          <t>1st</t>
        </is>
      </c>
      <c r="K63" s="31" t="n">
        <v>1.4</v>
      </c>
      <c r="L63" s="31" t="n">
        <v>2</v>
      </c>
      <c r="M63" s="31" t="n">
        <v>3.333</v>
      </c>
      <c r="N63" s="31" t="n">
        <v>3.85</v>
      </c>
      <c r="O63" s="31" t="n">
        <v>5.167</v>
      </c>
      <c r="P63" s="31" t="n">
        <v>5.077</v>
      </c>
      <c r="Q63" s="34" t="inlineStr">
        <is>
          <t>Opp Runs/G</t>
        </is>
      </c>
    </row>
    <row r="64">
      <c r="A64" s="30" t="inlineStr">
        <is>
          <t>Hits/G</t>
        </is>
      </c>
      <c r="B64" s="31" t="n">
        <v>7.73</v>
      </c>
      <c r="C64" s="31" t="n">
        <v>7.9</v>
      </c>
      <c r="D64" s="31" t="n">
        <v>7.95</v>
      </c>
      <c r="E64" s="31" t="n">
        <v>8</v>
      </c>
      <c r="F64" s="31" t="n">
        <v>8.1</v>
      </c>
      <c r="G64" s="31" t="n">
        <v>8.4</v>
      </c>
      <c r="H64" s="32" t="inlineStr">
        <is>
          <t>10th</t>
        </is>
      </c>
      <c r="I64" s="31" t="inlineStr"/>
      <c r="J64" s="32" t="inlineStr">
        <is>
          <t>1st</t>
        </is>
      </c>
      <c r="K64" s="31" t="n">
        <v>4.2</v>
      </c>
      <c r="L64" s="31" t="n">
        <v>4.889</v>
      </c>
      <c r="M64" s="31" t="n">
        <v>6.643</v>
      </c>
      <c r="N64" s="31" t="n">
        <v>7.053</v>
      </c>
      <c r="O64" s="31" t="n">
        <v>8.25</v>
      </c>
      <c r="P64" s="31" t="n">
        <v>8.026999999999999</v>
      </c>
      <c r="Q64" s="34" t="inlineStr">
        <is>
          <t>Opp Hits/G</t>
        </is>
      </c>
    </row>
    <row r="65">
      <c r="A65" s="30" t="inlineStr">
        <is>
          <t>HR/G</t>
        </is>
      </c>
      <c r="B65" s="31" t="n">
        <v>1.108</v>
      </c>
      <c r="C65" s="31" t="n">
        <v>1.1</v>
      </c>
      <c r="D65" s="31" t="n">
        <v>1</v>
      </c>
      <c r="E65" s="31" t="n">
        <v>1</v>
      </c>
      <c r="F65" s="31" t="n">
        <v>0.9</v>
      </c>
      <c r="G65" s="31" t="n">
        <v>1</v>
      </c>
      <c r="H65" s="35" t="inlineStr">
        <is>
          <t>14th</t>
        </is>
      </c>
      <c r="I65" s="31" t="inlineStr"/>
      <c r="J65" s="34" t="inlineStr">
        <is>
          <t>—</t>
        </is>
      </c>
      <c r="K65" s="31" t="inlineStr">
        <is>
          <t>—</t>
        </is>
      </c>
      <c r="L65" s="31" t="inlineStr">
        <is>
          <t>—</t>
        </is>
      </c>
      <c r="M65" s="31" t="inlineStr">
        <is>
          <t>—</t>
        </is>
      </c>
      <c r="N65" s="31" t="inlineStr">
        <is>
          <t>—</t>
        </is>
      </c>
      <c r="O65" s="31" t="inlineStr">
        <is>
          <t>—</t>
        </is>
      </c>
      <c r="P65" s="31" t="inlineStr">
        <is>
          <t>—</t>
        </is>
      </c>
      <c r="Q65" s="34" t="inlineStr">
        <is>
          <t>Opp HR/G</t>
        </is>
      </c>
    </row>
    <row r="66">
      <c r="A66" s="30" t="inlineStr">
        <is>
          <t>Batter K/G</t>
        </is>
      </c>
      <c r="B66" s="31" t="n">
        <v>8.973000000000001</v>
      </c>
      <c r="C66" s="31" t="n">
        <v>8.667</v>
      </c>
      <c r="D66" s="31" t="n">
        <v>8.75</v>
      </c>
      <c r="E66" s="31" t="n">
        <v>9.266999999999999</v>
      </c>
      <c r="F66" s="31" t="n">
        <v>8.9</v>
      </c>
      <c r="G66" s="31" t="n">
        <v>8.199999999999999</v>
      </c>
      <c r="H66" s="35" t="inlineStr">
        <is>
          <t>15th</t>
        </is>
      </c>
      <c r="I66" s="31" t="inlineStr">
        <is>
          <t>★★</t>
        </is>
      </c>
      <c r="J66" s="33" t="inlineStr">
        <is>
          <t>26th</t>
        </is>
      </c>
      <c r="K66" s="31" t="n">
        <v>6.4</v>
      </c>
      <c r="L66" s="31" t="n">
        <v>7.333</v>
      </c>
      <c r="M66" s="31" t="n">
        <v>7.214</v>
      </c>
      <c r="N66" s="31" t="n">
        <v>8.105</v>
      </c>
      <c r="O66" s="31" t="n">
        <v>7.857</v>
      </c>
      <c r="P66" s="31" t="n">
        <v>8.73</v>
      </c>
      <c r="Q66" s="34" t="inlineStr">
        <is>
          <t>Opp Batter K/G</t>
        </is>
      </c>
    </row>
    <row r="67">
      <c r="A67" s="30" t="inlineStr">
        <is>
          <t>1st Inn R/G</t>
        </is>
      </c>
      <c r="B67" s="31" t="n">
        <v>0.595</v>
      </c>
      <c r="C67" s="31" t="n">
        <v>0.733</v>
      </c>
      <c r="D67" s="31" t="n">
        <v>0.45</v>
      </c>
      <c r="E67" s="31" t="n">
        <v>0.267</v>
      </c>
      <c r="F67" s="31" t="n">
        <v>0.3</v>
      </c>
      <c r="G67" s="31" t="n">
        <v>0.4</v>
      </c>
      <c r="H67" s="35" t="inlineStr">
        <is>
          <t>18th</t>
        </is>
      </c>
      <c r="I67" s="31" t="inlineStr"/>
      <c r="J67" s="32" t="inlineStr">
        <is>
          <t>2nd</t>
        </is>
      </c>
      <c r="K67" s="31" t="n">
        <v>0</v>
      </c>
      <c r="L67" s="31" t="n">
        <v>0</v>
      </c>
      <c r="M67" s="31" t="n">
        <v>0.357</v>
      </c>
      <c r="N67" s="31" t="n">
        <v>0.421</v>
      </c>
      <c r="O67" s="31" t="n">
        <v>0.679</v>
      </c>
      <c r="P67" s="31" t="n">
        <v>0.5679999999999999</v>
      </c>
      <c r="Q67" s="34" t="inlineStr">
        <is>
          <t>Opp 1st Inn R/G</t>
        </is>
      </c>
    </row>
    <row r="69">
      <c r="A69" s="28" t="inlineStr">
        <is>
          <t>Houston Astros offense vs Minnesota Twins defense</t>
        </is>
      </c>
    </row>
    <row r="70">
      <c r="A70" s="29" t="inlineStr">
        <is>
          <t>Stat</t>
        </is>
      </c>
      <c r="B70" s="29" t="inlineStr">
        <is>
          <t>A Season</t>
        </is>
      </c>
      <c r="C70" s="29" t="inlineStr">
        <is>
          <t>A L30</t>
        </is>
      </c>
      <c r="D70" s="29" t="inlineStr">
        <is>
          <t>A L20</t>
        </is>
      </c>
      <c r="E70" s="29" t="inlineStr">
        <is>
          <t>A L15</t>
        </is>
      </c>
      <c r="F70" s="29" t="inlineStr">
        <is>
          <t>A L10</t>
        </is>
      </c>
      <c r="G70" s="29" t="inlineStr">
        <is>
          <t>A L5</t>
        </is>
      </c>
      <c r="H70" s="29" t="inlineStr">
        <is>
          <t>A Rk</t>
        </is>
      </c>
      <c r="I70" s="29" t="inlineStr">
        <is>
          <t>Adv</t>
        </is>
      </c>
      <c r="J70" s="29" t="inlineStr">
        <is>
          <t>H Rk</t>
        </is>
      </c>
      <c r="K70" s="29" t="inlineStr">
        <is>
          <t>H L5</t>
        </is>
      </c>
      <c r="L70" s="29" t="inlineStr">
        <is>
          <t>H L10</t>
        </is>
      </c>
      <c r="M70" s="29" t="inlineStr">
        <is>
          <t>H L15</t>
        </is>
      </c>
      <c r="N70" s="29" t="inlineStr">
        <is>
          <t>H L20</t>
        </is>
      </c>
      <c r="O70" s="29" t="inlineStr">
        <is>
          <t>H L30</t>
        </is>
      </c>
      <c r="P70" s="29" t="inlineStr">
        <is>
          <t>H Season</t>
        </is>
      </c>
      <c r="Q70" s="29" t="inlineStr">
        <is>
          <t>Opp stat</t>
        </is>
      </c>
    </row>
    <row r="71">
      <c r="A71" s="30" t="inlineStr">
        <is>
          <t>Runs/G</t>
        </is>
      </c>
      <c r="B71" s="31" t="n">
        <v>5.026</v>
      </c>
      <c r="C71" s="31" t="n">
        <v>4.533</v>
      </c>
      <c r="D71" s="31" t="n">
        <v>4.35</v>
      </c>
      <c r="E71" s="31" t="n">
        <v>4.533</v>
      </c>
      <c r="F71" s="31" t="n">
        <v>4.5</v>
      </c>
      <c r="G71" s="31" t="n">
        <v>2.4</v>
      </c>
      <c r="H71" s="33" t="inlineStr">
        <is>
          <t>24th</t>
        </is>
      </c>
      <c r="I71" s="31" t="inlineStr"/>
      <c r="J71" s="32" t="inlineStr">
        <is>
          <t>5th</t>
        </is>
      </c>
      <c r="K71" s="31" t="n">
        <v>2.6</v>
      </c>
      <c r="L71" s="31" t="n">
        <v>3.4</v>
      </c>
      <c r="M71" s="31" t="n">
        <v>4.133</v>
      </c>
      <c r="N71" s="31" t="n">
        <v>4.25</v>
      </c>
      <c r="O71" s="31" t="n">
        <v>4.333</v>
      </c>
      <c r="P71" s="31" t="n">
        <v>4.378</v>
      </c>
      <c r="Q71" s="34" t="inlineStr">
        <is>
          <t>Opp Runs/G</t>
        </is>
      </c>
    </row>
    <row r="72">
      <c r="A72" s="30" t="inlineStr">
        <is>
          <t>Hits/G</t>
        </is>
      </c>
      <c r="B72" s="31" t="n">
        <v>8.27</v>
      </c>
      <c r="C72" s="31" t="n">
        <v>7.821</v>
      </c>
      <c r="D72" s="31" t="n">
        <v>7.158</v>
      </c>
      <c r="E72" s="31" t="n">
        <v>7.571</v>
      </c>
      <c r="F72" s="31" t="n">
        <v>6.556</v>
      </c>
      <c r="G72" s="31" t="n">
        <v>6</v>
      </c>
      <c r="H72" s="33" t="inlineStr">
        <is>
          <t>24th</t>
        </is>
      </c>
      <c r="I72" s="31" t="inlineStr"/>
      <c r="J72" s="32" t="inlineStr">
        <is>
          <t>3rd</t>
        </is>
      </c>
      <c r="K72" s="31" t="n">
        <v>5.4</v>
      </c>
      <c r="L72" s="31" t="n">
        <v>6.3</v>
      </c>
      <c r="M72" s="31" t="n">
        <v>6.667</v>
      </c>
      <c r="N72" s="31" t="n">
        <v>7.05</v>
      </c>
      <c r="O72" s="31" t="n">
        <v>7.667</v>
      </c>
      <c r="P72" s="31" t="n">
        <v>7.811</v>
      </c>
      <c r="Q72" s="34" t="inlineStr">
        <is>
          <t>Opp Hits/G</t>
        </is>
      </c>
    </row>
    <row r="73">
      <c r="A73" s="30" t="inlineStr">
        <is>
          <t>HR/G</t>
        </is>
      </c>
      <c r="B73" s="31" t="n">
        <v>1.378</v>
      </c>
      <c r="C73" s="31" t="n">
        <v>1.429</v>
      </c>
      <c r="D73" s="31" t="n">
        <v>1.632</v>
      </c>
      <c r="E73" s="31" t="n">
        <v>1.714</v>
      </c>
      <c r="F73" s="31" t="n">
        <v>1.778</v>
      </c>
      <c r="G73" s="31" t="n">
        <v>1</v>
      </c>
      <c r="H73" s="35" t="inlineStr">
        <is>
          <t>12th</t>
        </is>
      </c>
      <c r="I73" s="31" t="inlineStr"/>
      <c r="J73" s="34" t="inlineStr">
        <is>
          <t>—</t>
        </is>
      </c>
      <c r="K73" s="31" t="inlineStr">
        <is>
          <t>—</t>
        </is>
      </c>
      <c r="L73" s="31" t="inlineStr">
        <is>
          <t>—</t>
        </is>
      </c>
      <c r="M73" s="31" t="inlineStr">
        <is>
          <t>—</t>
        </is>
      </c>
      <c r="N73" s="31" t="inlineStr">
        <is>
          <t>—</t>
        </is>
      </c>
      <c r="O73" s="31" t="inlineStr">
        <is>
          <t>—</t>
        </is>
      </c>
      <c r="P73" s="31" t="inlineStr">
        <is>
          <t>—</t>
        </is>
      </c>
      <c r="Q73" s="34" t="inlineStr">
        <is>
          <t>Opp HR/G</t>
        </is>
      </c>
    </row>
    <row r="74">
      <c r="A74" s="30" t="inlineStr">
        <is>
          <t>Batter K/G</t>
        </is>
      </c>
      <c r="B74" s="31" t="n">
        <v>7.595</v>
      </c>
      <c r="C74" s="31" t="n">
        <v>7.429</v>
      </c>
      <c r="D74" s="31" t="n">
        <v>7.474</v>
      </c>
      <c r="E74" s="31" t="n">
        <v>7.071</v>
      </c>
      <c r="F74" s="31" t="n">
        <v>7.111</v>
      </c>
      <c r="G74" s="31" t="n">
        <v>9.199999999999999</v>
      </c>
      <c r="H74" s="35" t="inlineStr">
        <is>
          <t>19th</t>
        </is>
      </c>
      <c r="I74" s="31" t="inlineStr"/>
      <c r="J74" s="32" t="inlineStr">
        <is>
          <t>6th</t>
        </is>
      </c>
      <c r="K74" s="31" t="n">
        <v>9.800000000000001</v>
      </c>
      <c r="L74" s="31" t="n">
        <v>7.9</v>
      </c>
      <c r="M74" s="31" t="n">
        <v>7.667</v>
      </c>
      <c r="N74" s="31" t="n">
        <v>8.15</v>
      </c>
      <c r="O74" s="31" t="n">
        <v>8.032999999999999</v>
      </c>
      <c r="P74" s="31" t="n">
        <v>8.054</v>
      </c>
      <c r="Q74" s="34" t="inlineStr">
        <is>
          <t>Opp Batter K/G</t>
        </is>
      </c>
    </row>
    <row r="75">
      <c r="A75" s="30" t="inlineStr">
        <is>
          <t>1st Inn R/G</t>
        </is>
      </c>
      <c r="B75" s="31" t="n">
        <v>0.73</v>
      </c>
      <c r="C75" s="31" t="n">
        <v>0.714</v>
      </c>
      <c r="D75" s="31" t="n">
        <v>0.947</v>
      </c>
      <c r="E75" s="31" t="n">
        <v>0.929</v>
      </c>
      <c r="F75" s="31" t="n">
        <v>0.889</v>
      </c>
      <c r="G75" s="31" t="n">
        <v>0.8</v>
      </c>
      <c r="H75" s="32" t="inlineStr">
        <is>
          <t>8th</t>
        </is>
      </c>
      <c r="I75" s="31" t="inlineStr">
        <is>
          <t>★★★</t>
        </is>
      </c>
      <c r="J75" s="33" t="inlineStr">
        <is>
          <t>27th</t>
        </is>
      </c>
      <c r="K75" s="31" t="n">
        <v>1.2</v>
      </c>
      <c r="L75" s="31" t="n">
        <v>1.1</v>
      </c>
      <c r="M75" s="31" t="n">
        <v>1.067</v>
      </c>
      <c r="N75" s="31" t="n">
        <v>0.8</v>
      </c>
      <c r="O75" s="31" t="n">
        <v>0.633</v>
      </c>
      <c r="P75" s="31" t="n">
        <v>0.5679999999999999</v>
      </c>
      <c r="Q75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77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Miami Marlins @ Colorado Rockies</t>
        </is>
      </c>
    </row>
    <row r="2">
      <c r="A2" s="2" t="inlineStr">
        <is>
          <t>MLB · 2026-06-29 · L5 window</t>
        </is>
      </c>
    </row>
    <row r="63">
      <c r="A63" s="28" t="inlineStr">
        <is>
          <t>Miami Marlins offense vs Colorado Rockies defense</t>
        </is>
      </c>
    </row>
    <row r="64">
      <c r="A64" s="29" t="inlineStr">
        <is>
          <t>Stat</t>
        </is>
      </c>
      <c r="B64" s="29" t="inlineStr">
        <is>
          <t>A Season</t>
        </is>
      </c>
      <c r="C64" s="29" t="inlineStr">
        <is>
          <t>A L30</t>
        </is>
      </c>
      <c r="D64" s="29" t="inlineStr">
        <is>
          <t>A L20</t>
        </is>
      </c>
      <c r="E64" s="29" t="inlineStr">
        <is>
          <t>A L15</t>
        </is>
      </c>
      <c r="F64" s="29" t="inlineStr">
        <is>
          <t>A L10</t>
        </is>
      </c>
      <c r="G64" s="29" t="inlineStr">
        <is>
          <t>A L5</t>
        </is>
      </c>
      <c r="H64" s="29" t="inlineStr">
        <is>
          <t>A Rk</t>
        </is>
      </c>
      <c r="I64" s="29" t="inlineStr">
        <is>
          <t>Adv</t>
        </is>
      </c>
      <c r="J64" s="29" t="inlineStr">
        <is>
          <t>H Rk</t>
        </is>
      </c>
      <c r="K64" s="29" t="inlineStr">
        <is>
          <t>H L5</t>
        </is>
      </c>
      <c r="L64" s="29" t="inlineStr">
        <is>
          <t>H L10</t>
        </is>
      </c>
      <c r="M64" s="29" t="inlineStr">
        <is>
          <t>H L15</t>
        </is>
      </c>
      <c r="N64" s="29" t="inlineStr">
        <is>
          <t>H L20</t>
        </is>
      </c>
      <c r="O64" s="29" t="inlineStr">
        <is>
          <t>H L30</t>
        </is>
      </c>
      <c r="P64" s="29" t="inlineStr">
        <is>
          <t>H Season</t>
        </is>
      </c>
      <c r="Q64" s="29" t="inlineStr">
        <is>
          <t>Opp stat</t>
        </is>
      </c>
    </row>
    <row r="65">
      <c r="A65" s="30" t="inlineStr">
        <is>
          <t>Runs/G</t>
        </is>
      </c>
      <c r="B65" s="31" t="n">
        <v>4.25</v>
      </c>
      <c r="C65" s="31" t="n">
        <v>3.9</v>
      </c>
      <c r="D65" s="31" t="n">
        <v>3.9</v>
      </c>
      <c r="E65" s="31" t="n">
        <v>3.867</v>
      </c>
      <c r="F65" s="31" t="n">
        <v>4</v>
      </c>
      <c r="G65" s="31" t="n">
        <v>2.8</v>
      </c>
      <c r="H65" s="33" t="inlineStr">
        <is>
          <t>21st</t>
        </is>
      </c>
      <c r="I65" s="31" t="inlineStr"/>
      <c r="J65" s="33" t="inlineStr">
        <is>
          <t>23rd</t>
        </is>
      </c>
      <c r="K65" s="31" t="n">
        <v>4.8</v>
      </c>
      <c r="L65" s="31" t="n">
        <v>5.3</v>
      </c>
      <c r="M65" s="31" t="n">
        <v>4.667</v>
      </c>
      <c r="N65" s="31" t="n">
        <v>4.95</v>
      </c>
      <c r="O65" s="31" t="n">
        <v>4.933</v>
      </c>
      <c r="P65" s="31" t="n">
        <v>4.725</v>
      </c>
      <c r="Q65" s="34" t="inlineStr">
        <is>
          <t>Opp Runs/G</t>
        </is>
      </c>
    </row>
    <row r="66">
      <c r="A66" s="30" t="inlineStr">
        <is>
          <t>Hits/G</t>
        </is>
      </c>
      <c r="B66" s="31" t="n">
        <v>8.237</v>
      </c>
      <c r="C66" s="31" t="n">
        <v>7.966</v>
      </c>
      <c r="D66" s="31" t="n">
        <v>7.895</v>
      </c>
      <c r="E66" s="31" t="n">
        <v>8</v>
      </c>
      <c r="F66" s="31" t="n">
        <v>7.6</v>
      </c>
      <c r="G66" s="31" t="n">
        <v>6.2</v>
      </c>
      <c r="H66" s="33" t="inlineStr">
        <is>
          <t>23rd</t>
        </is>
      </c>
      <c r="I66" s="31" t="inlineStr">
        <is>
          <t>★★</t>
        </is>
      </c>
      <c r="J66" s="33" t="inlineStr">
        <is>
          <t>30th</t>
        </is>
      </c>
      <c r="K66" s="31" t="n">
        <v>10.2</v>
      </c>
      <c r="L66" s="31" t="n">
        <v>10.2</v>
      </c>
      <c r="M66" s="31" t="n">
        <v>9.532999999999999</v>
      </c>
      <c r="N66" s="31" t="n">
        <v>10</v>
      </c>
      <c r="O66" s="31" t="n">
        <v>9.207000000000001</v>
      </c>
      <c r="P66" s="31" t="n">
        <v>9.231</v>
      </c>
      <c r="Q66" s="34" t="inlineStr">
        <is>
          <t>Opp Hits/G</t>
        </is>
      </c>
    </row>
    <row r="67">
      <c r="A67" s="30" t="inlineStr">
        <is>
          <t>HR/G</t>
        </is>
      </c>
      <c r="B67" s="31" t="n">
        <v>0.895</v>
      </c>
      <c r="C67" s="31" t="n">
        <v>0.897</v>
      </c>
      <c r="D67" s="31" t="n">
        <v>1.053</v>
      </c>
      <c r="E67" s="31" t="n">
        <v>1.214</v>
      </c>
      <c r="F67" s="31" t="n">
        <v>1.4</v>
      </c>
      <c r="G67" s="31" t="n">
        <v>1.2</v>
      </c>
      <c r="H67" s="32" t="inlineStr">
        <is>
          <t>7th</t>
        </is>
      </c>
      <c r="I67" s="31" t="inlineStr"/>
      <c r="J67" s="34" t="inlineStr">
        <is>
          <t>—</t>
        </is>
      </c>
      <c r="K67" s="31" t="inlineStr">
        <is>
          <t>—</t>
        </is>
      </c>
      <c r="L67" s="31" t="inlineStr">
        <is>
          <t>—</t>
        </is>
      </c>
      <c r="M67" s="31" t="inlineStr">
        <is>
          <t>—</t>
        </is>
      </c>
      <c r="N67" s="31" t="inlineStr">
        <is>
          <t>—</t>
        </is>
      </c>
      <c r="O67" s="31" t="inlineStr">
        <is>
          <t>—</t>
        </is>
      </c>
      <c r="P67" s="31" t="inlineStr">
        <is>
          <t>—</t>
        </is>
      </c>
      <c r="Q67" s="34" t="inlineStr">
        <is>
          <t>Opp HR/G</t>
        </is>
      </c>
    </row>
    <row r="68">
      <c r="A68" s="30" t="inlineStr">
        <is>
          <t>Batter K/G</t>
        </is>
      </c>
      <c r="B68" s="31" t="n">
        <v>7.842</v>
      </c>
      <c r="C68" s="31" t="n">
        <v>7.828</v>
      </c>
      <c r="D68" s="31" t="n">
        <v>7.737</v>
      </c>
      <c r="E68" s="31" t="n">
        <v>7.714</v>
      </c>
      <c r="F68" s="31" t="n">
        <v>8.4</v>
      </c>
      <c r="G68" s="31" t="n">
        <v>9.6</v>
      </c>
      <c r="H68" s="33" t="inlineStr">
        <is>
          <t>21st</t>
        </is>
      </c>
      <c r="I68" s="31" t="inlineStr">
        <is>
          <t>★★</t>
        </is>
      </c>
      <c r="J68" s="33" t="inlineStr">
        <is>
          <t>28th</t>
        </is>
      </c>
      <c r="K68" s="31" t="n">
        <v>6.4</v>
      </c>
      <c r="L68" s="31" t="n">
        <v>6.5</v>
      </c>
      <c r="M68" s="31" t="n">
        <v>7.067</v>
      </c>
      <c r="N68" s="31" t="n">
        <v>7.55</v>
      </c>
      <c r="O68" s="31" t="n">
        <v>7.31</v>
      </c>
      <c r="P68" s="31" t="n">
        <v>7.462</v>
      </c>
      <c r="Q68" s="34" t="inlineStr">
        <is>
          <t>Opp Batter K/G</t>
        </is>
      </c>
    </row>
    <row r="69">
      <c r="A69" s="30" t="inlineStr">
        <is>
          <t>1st Inn R/G</t>
        </is>
      </c>
      <c r="B69" s="31" t="n">
        <v>0.737</v>
      </c>
      <c r="C69" s="31" t="n">
        <v>0.655</v>
      </c>
      <c r="D69" s="31" t="n">
        <v>0.789</v>
      </c>
      <c r="E69" s="31" t="n">
        <v>0.786</v>
      </c>
      <c r="F69" s="31" t="n">
        <v>0.8</v>
      </c>
      <c r="G69" s="31" t="n">
        <v>0.8</v>
      </c>
      <c r="H69" s="32" t="inlineStr">
        <is>
          <t>7th</t>
        </is>
      </c>
      <c r="I69" s="31" t="inlineStr">
        <is>
          <t>★★</t>
        </is>
      </c>
      <c r="J69" s="35" t="inlineStr">
        <is>
          <t>17th</t>
        </is>
      </c>
      <c r="K69" s="31" t="n">
        <v>0.4</v>
      </c>
      <c r="L69" s="31" t="n">
        <v>0.8</v>
      </c>
      <c r="M69" s="31" t="n">
        <v>0.6</v>
      </c>
      <c r="N69" s="31" t="n">
        <v>0.6</v>
      </c>
      <c r="O69" s="31" t="n">
        <v>0.586</v>
      </c>
      <c r="P69" s="31" t="n">
        <v>0.718</v>
      </c>
      <c r="Q69" s="34" t="inlineStr">
        <is>
          <t>Opp 1st Inn R/G</t>
        </is>
      </c>
    </row>
    <row r="71">
      <c r="A71" s="28" t="inlineStr">
        <is>
          <t>Colorado Rockies offense vs Miami Marlins defense</t>
        </is>
      </c>
    </row>
    <row r="72">
      <c r="A72" s="29" t="inlineStr">
        <is>
          <t>Stat</t>
        </is>
      </c>
      <c r="B72" s="29" t="inlineStr">
        <is>
          <t>A Season</t>
        </is>
      </c>
      <c r="C72" s="29" t="inlineStr">
        <is>
          <t>A L30</t>
        </is>
      </c>
      <c r="D72" s="29" t="inlineStr">
        <is>
          <t>A L20</t>
        </is>
      </c>
      <c r="E72" s="29" t="inlineStr">
        <is>
          <t>A L15</t>
        </is>
      </c>
      <c r="F72" s="29" t="inlineStr">
        <is>
          <t>A L10</t>
        </is>
      </c>
      <c r="G72" s="29" t="inlineStr">
        <is>
          <t>A L5</t>
        </is>
      </c>
      <c r="H72" s="29" t="inlineStr">
        <is>
          <t>A Rk</t>
        </is>
      </c>
      <c r="I72" s="29" t="inlineStr">
        <is>
          <t>Adv</t>
        </is>
      </c>
      <c r="J72" s="29" t="inlineStr">
        <is>
          <t>H Rk</t>
        </is>
      </c>
      <c r="K72" s="29" t="inlineStr">
        <is>
          <t>H L5</t>
        </is>
      </c>
      <c r="L72" s="29" t="inlineStr">
        <is>
          <t>H L10</t>
        </is>
      </c>
      <c r="M72" s="29" t="inlineStr">
        <is>
          <t>H L15</t>
        </is>
      </c>
      <c r="N72" s="29" t="inlineStr">
        <is>
          <t>H L20</t>
        </is>
      </c>
      <c r="O72" s="29" t="inlineStr">
        <is>
          <t>H L30</t>
        </is>
      </c>
      <c r="P72" s="29" t="inlineStr">
        <is>
          <t>H Season</t>
        </is>
      </c>
      <c r="Q72" s="29" t="inlineStr">
        <is>
          <t>Opp stat</t>
        </is>
      </c>
    </row>
    <row r="73">
      <c r="A73" s="30" t="inlineStr">
        <is>
          <t>Runs/G</t>
        </is>
      </c>
      <c r="B73" s="31" t="n">
        <v>3.9</v>
      </c>
      <c r="C73" s="31" t="n">
        <v>3.9</v>
      </c>
      <c r="D73" s="31" t="n">
        <v>3.9</v>
      </c>
      <c r="E73" s="31" t="n">
        <v>4.067</v>
      </c>
      <c r="F73" s="31" t="n">
        <v>3.5</v>
      </c>
      <c r="G73" s="31" t="n">
        <v>2.4</v>
      </c>
      <c r="H73" s="33" t="inlineStr">
        <is>
          <t>25th</t>
        </is>
      </c>
      <c r="I73" s="31" t="inlineStr">
        <is>
          <t>★</t>
        </is>
      </c>
      <c r="J73" s="33" t="inlineStr">
        <is>
          <t>28th</t>
        </is>
      </c>
      <c r="K73" s="31" t="n">
        <v>5.6</v>
      </c>
      <c r="L73" s="31" t="n">
        <v>5.3</v>
      </c>
      <c r="M73" s="31" t="n">
        <v>4.733</v>
      </c>
      <c r="N73" s="31" t="n">
        <v>4.7</v>
      </c>
      <c r="O73" s="31" t="n">
        <v>4.633</v>
      </c>
      <c r="P73" s="31" t="n">
        <v>4.725</v>
      </c>
      <c r="Q73" s="34" t="inlineStr">
        <is>
          <t>Opp Runs/G</t>
        </is>
      </c>
    </row>
    <row r="74">
      <c r="A74" s="30" t="inlineStr">
        <is>
          <t>Hits/G</t>
        </is>
      </c>
      <c r="B74" s="31" t="n">
        <v>8.128</v>
      </c>
      <c r="C74" s="31" t="n">
        <v>8.207000000000001</v>
      </c>
      <c r="D74" s="31" t="n">
        <v>8.199999999999999</v>
      </c>
      <c r="E74" s="31" t="n">
        <v>8.4</v>
      </c>
      <c r="F74" s="31" t="n">
        <v>7.6</v>
      </c>
      <c r="G74" s="31" t="n">
        <v>6.8</v>
      </c>
      <c r="H74" s="33" t="inlineStr">
        <is>
          <t>21st</t>
        </is>
      </c>
      <c r="I74" s="31" t="inlineStr"/>
      <c r="J74" s="35" t="inlineStr">
        <is>
          <t>20th</t>
        </is>
      </c>
      <c r="K74" s="31" t="n">
        <v>8</v>
      </c>
      <c r="L74" s="31" t="n">
        <v>8.699999999999999</v>
      </c>
      <c r="M74" s="31" t="n">
        <v>8.643000000000001</v>
      </c>
      <c r="N74" s="31" t="n">
        <v>8.157999999999999</v>
      </c>
      <c r="O74" s="31" t="n">
        <v>8.207000000000001</v>
      </c>
      <c r="P74" s="31" t="n">
        <v>7.711</v>
      </c>
      <c r="Q74" s="34" t="inlineStr">
        <is>
          <t>Opp Hits/G</t>
        </is>
      </c>
    </row>
    <row r="75">
      <c r="A75" s="30" t="inlineStr">
        <is>
          <t>HR/G</t>
        </is>
      </c>
      <c r="B75" s="31" t="n">
        <v>0.846</v>
      </c>
      <c r="C75" s="31" t="n">
        <v>0.828</v>
      </c>
      <c r="D75" s="31" t="n">
        <v>0.65</v>
      </c>
      <c r="E75" s="31" t="n">
        <v>0.667</v>
      </c>
      <c r="F75" s="31" t="n">
        <v>0.6</v>
      </c>
      <c r="G75" s="31" t="n">
        <v>0.2</v>
      </c>
      <c r="H75" s="33" t="inlineStr">
        <is>
          <t>30th</t>
        </is>
      </c>
      <c r="I75" s="31" t="inlineStr"/>
      <c r="J75" s="34" t="inlineStr">
        <is>
          <t>—</t>
        </is>
      </c>
      <c r="K75" s="31" t="inlineStr">
        <is>
          <t>—</t>
        </is>
      </c>
      <c r="L75" s="31" t="inlineStr">
        <is>
          <t>—</t>
        </is>
      </c>
      <c r="M75" s="31" t="inlineStr">
        <is>
          <t>—</t>
        </is>
      </c>
      <c r="N75" s="31" t="inlineStr">
        <is>
          <t>—</t>
        </is>
      </c>
      <c r="O75" s="31" t="inlineStr">
        <is>
          <t>—</t>
        </is>
      </c>
      <c r="P75" s="31" t="inlineStr">
        <is>
          <t>—</t>
        </is>
      </c>
      <c r="Q75" s="34" t="inlineStr">
        <is>
          <t>Opp HR/G</t>
        </is>
      </c>
    </row>
    <row r="76">
      <c r="A76" s="30" t="inlineStr">
        <is>
          <t>Batter K/G</t>
        </is>
      </c>
      <c r="B76" s="31" t="n">
        <v>9.103</v>
      </c>
      <c r="C76" s="31" t="n">
        <v>8.516999999999999</v>
      </c>
      <c r="D76" s="31" t="n">
        <v>8.050000000000001</v>
      </c>
      <c r="E76" s="31" t="n">
        <v>8.4</v>
      </c>
      <c r="F76" s="31" t="n">
        <v>8.300000000000001</v>
      </c>
      <c r="G76" s="31" t="n">
        <v>7.2</v>
      </c>
      <c r="H76" s="32" t="inlineStr">
        <is>
          <t>4th</t>
        </is>
      </c>
      <c r="I76" s="31" t="inlineStr">
        <is>
          <t>★</t>
        </is>
      </c>
      <c r="J76" s="32" t="inlineStr">
        <is>
          <t>9th</t>
        </is>
      </c>
      <c r="K76" s="31" t="n">
        <v>9.4</v>
      </c>
      <c r="L76" s="31" t="n">
        <v>8.5</v>
      </c>
      <c r="M76" s="31" t="n">
        <v>8.071</v>
      </c>
      <c r="N76" s="31" t="n">
        <v>8.579000000000001</v>
      </c>
      <c r="O76" s="31" t="n">
        <v>8.207000000000001</v>
      </c>
      <c r="P76" s="31" t="n">
        <v>8.632</v>
      </c>
      <c r="Q76" s="34" t="inlineStr">
        <is>
          <t>Opp Batter K/G</t>
        </is>
      </c>
    </row>
    <row r="77">
      <c r="A77" s="30" t="inlineStr">
        <is>
          <t>1st Inn R/G</t>
        </is>
      </c>
      <c r="B77" s="31" t="n">
        <v>0.462</v>
      </c>
      <c r="C77" s="31" t="n">
        <v>0.414</v>
      </c>
      <c r="D77" s="31" t="n">
        <v>0.4</v>
      </c>
      <c r="E77" s="31" t="n">
        <v>0.4</v>
      </c>
      <c r="F77" s="31" t="n">
        <v>0.5</v>
      </c>
      <c r="G77" s="31" t="n">
        <v>0.2</v>
      </c>
      <c r="H77" s="33" t="inlineStr">
        <is>
          <t>23rd</t>
        </is>
      </c>
      <c r="I77" s="31" t="inlineStr"/>
      <c r="J77" s="33" t="inlineStr">
        <is>
          <t>23rd</t>
        </is>
      </c>
      <c r="K77" s="31" t="n">
        <v>1</v>
      </c>
      <c r="L77" s="31" t="n">
        <v>1.3</v>
      </c>
      <c r="M77" s="31" t="n">
        <v>0.929</v>
      </c>
      <c r="N77" s="31" t="n">
        <v>0.737</v>
      </c>
      <c r="O77" s="31" t="n">
        <v>0.724</v>
      </c>
      <c r="P77" s="31" t="n">
        <v>0.763</v>
      </c>
      <c r="Q77" s="34" t="inlineStr">
        <is>
          <t>Opp 1st Inn R/G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2026-06-29T22:56:47Z</dcterms:created>
  <dcterms:modified xmlns:dcterms="http://purl.org/dc/terms/" xmlns:xsi="http://www.w3.org/2001/XMLSchema-instance" xsi:type="dcterms:W3CDTF">2026-06-29T22:57:26Z</dcterms:modified>
</cp:coreProperties>
</file>