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Hannah\Documents\Finanzas\"/>
    </mc:Choice>
  </mc:AlternateContent>
  <xr:revisionPtr revIDLastSave="0" documentId="13_ncr:1_{2F31DF37-EFE2-40AC-99E4-417865AF60A8}" xr6:coauthVersionLast="47" xr6:coauthVersionMax="47" xr10:uidLastSave="{00000000-0000-0000-0000-000000000000}"/>
  <bookViews>
    <workbookView xWindow="-120" yWindow="-120" windowWidth="20730" windowHeight="11160" activeTab="4" xr2:uid="{94B30D8C-642E-4095-B88B-6ADCE8071813}"/>
  </bookViews>
  <sheets>
    <sheet name="Entradas Casa" sheetId="1" r:id="rId1"/>
    <sheet name="Inversiones" sheetId="3" r:id="rId2"/>
    <sheet name="Finanzas" sheetId="2" r:id="rId3"/>
    <sheet name="Mejora" sheetId="4" r:id="rId4"/>
    <sheet name="Prestam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E2" i="5"/>
  <c r="A5" i="5"/>
  <c r="C3" i="2"/>
  <c r="D3" i="2" s="1"/>
  <c r="H3" i="2" s="1"/>
  <c r="I3" i="2" s="1"/>
  <c r="B1" i="4"/>
  <c r="I4" i="3"/>
  <c r="E4" i="3"/>
  <c r="I3" i="3"/>
  <c r="E3" i="3"/>
  <c r="I2" i="3"/>
  <c r="E2" i="3"/>
  <c r="C7" i="1"/>
  <c r="B7" i="1"/>
  <c r="C6" i="1"/>
  <c r="B6" i="1"/>
  <c r="G3" i="2"/>
  <c r="F2" i="2"/>
  <c r="F3" i="2" s="1"/>
  <c r="D2" i="2"/>
  <c r="H2" i="2" s="1"/>
  <c r="I2" i="2" s="1"/>
  <c r="J2" i="2" s="1"/>
  <c r="C3" i="1"/>
  <c r="C4" i="1"/>
  <c r="C5" i="1"/>
  <c r="C2" i="1"/>
  <c r="J6" i="2" l="1"/>
</calcChain>
</file>

<file path=xl/sharedStrings.xml><?xml version="1.0" encoding="utf-8"?>
<sst xmlns="http://schemas.openxmlformats.org/spreadsheetml/2006/main" count="45" uniqueCount="39">
  <si>
    <t>Eduar</t>
  </si>
  <si>
    <t>Edier</t>
  </si>
  <si>
    <t>Jairo</t>
  </si>
  <si>
    <t>Diana</t>
  </si>
  <si>
    <t>Nombre</t>
  </si>
  <si>
    <t>Entrada Q</t>
  </si>
  <si>
    <t>Entrada M</t>
  </si>
  <si>
    <t>David</t>
  </si>
  <si>
    <t>Gana</t>
  </si>
  <si>
    <t>Diezmo</t>
  </si>
  <si>
    <t>Casa</t>
  </si>
  <si>
    <t>Total</t>
  </si>
  <si>
    <t>Mensual</t>
  </si>
  <si>
    <t>Señora Mamá (M)</t>
  </si>
  <si>
    <t>Pasajes</t>
  </si>
  <si>
    <t>Quincenal</t>
  </si>
  <si>
    <t>Total Salidas</t>
  </si>
  <si>
    <t>Total Saldo</t>
  </si>
  <si>
    <t>Tipo</t>
  </si>
  <si>
    <t>Final Ahorros (Año)</t>
  </si>
  <si>
    <t>Papeles legales casa</t>
  </si>
  <si>
    <t>10 M Banco</t>
  </si>
  <si>
    <t>Cementos Argos</t>
  </si>
  <si>
    <t>Fecha compra</t>
  </si>
  <si>
    <t>Total compra</t>
  </si>
  <si>
    <t>Fecha Venta</t>
  </si>
  <si>
    <t>Total Venta</t>
  </si>
  <si>
    <t>Ganancias</t>
  </si>
  <si>
    <t>Cantidad</t>
  </si>
  <si>
    <t>Valor actual Mercado Compra</t>
  </si>
  <si>
    <t>Ecopetrol</t>
  </si>
  <si>
    <t>Valor comisión</t>
  </si>
  <si>
    <t>Fecha</t>
  </si>
  <si>
    <t>Comprado a (unidad)</t>
  </si>
  <si>
    <t>Acción</t>
  </si>
  <si>
    <t>ICOLCAP</t>
  </si>
  <si>
    <t>Santi</t>
  </si>
  <si>
    <t>Valor</t>
  </si>
  <si>
    <t>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</si>
</sst>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5" borderId="1" xfId="0" applyFill="1" applyBorder="1"/>
    <xf numFmtId="0" fontId="0" fillId="10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2" xfId="0" applyFill="1" applyBorder="1"/>
    <xf numFmtId="164" fontId="0" fillId="6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164" fontId="0" fillId="11" borderId="1" xfId="0" applyNumberFormat="1" applyFill="1" applyBorder="1" applyAlignment="1">
      <alignment horizontal="center" vertical="center"/>
    </xf>
    <xf numFmtId="164" fontId="0" fillId="0" borderId="0" xfId="0" applyNumberFormat="1"/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/>
    <xf numFmtId="44" fontId="0" fillId="0" borderId="1" xfId="1" applyFont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00D5-7B39-4573-B127-F376083EB0FC}">
  <dimension ref="A1:D8"/>
  <sheetViews>
    <sheetView workbookViewId="0">
      <selection activeCell="G15" sqref="G15"/>
    </sheetView>
  </sheetViews>
  <sheetFormatPr baseColWidth="10" defaultRowHeight="15" x14ac:dyDescent="0.25"/>
  <cols>
    <col min="2" max="2" width="11.5703125" bestFit="1" customWidth="1"/>
    <col min="3" max="3" width="13.140625" bestFit="1" customWidth="1"/>
  </cols>
  <sheetData>
    <row r="1" spans="1:4" x14ac:dyDescent="0.25">
      <c r="A1" s="16" t="s">
        <v>4</v>
      </c>
      <c r="B1" s="8" t="s">
        <v>5</v>
      </c>
      <c r="C1" s="13" t="s">
        <v>6</v>
      </c>
      <c r="D1" s="5"/>
    </row>
    <row r="2" spans="1:4" x14ac:dyDescent="0.25">
      <c r="A2" s="5" t="s">
        <v>0</v>
      </c>
      <c r="B2" s="3">
        <v>100000</v>
      </c>
      <c r="C2" s="3">
        <f>B2*2</f>
        <v>200000</v>
      </c>
      <c r="D2" s="5"/>
    </row>
    <row r="3" spans="1:4" x14ac:dyDescent="0.25">
      <c r="A3" s="5" t="s">
        <v>1</v>
      </c>
      <c r="B3" s="3">
        <v>150000</v>
      </c>
      <c r="C3" s="3">
        <f t="shared" ref="C3:C5" si="0">B3*2</f>
        <v>300000</v>
      </c>
      <c r="D3" s="5"/>
    </row>
    <row r="4" spans="1:4" x14ac:dyDescent="0.25">
      <c r="A4" s="5" t="s">
        <v>2</v>
      </c>
      <c r="B4" s="3">
        <v>280000</v>
      </c>
      <c r="C4" s="3">
        <f t="shared" si="0"/>
        <v>560000</v>
      </c>
      <c r="D4" s="5"/>
    </row>
    <row r="5" spans="1:4" x14ac:dyDescent="0.25">
      <c r="A5" s="15" t="s">
        <v>3</v>
      </c>
      <c r="B5" s="17">
        <v>250000</v>
      </c>
      <c r="C5" s="17">
        <f t="shared" si="0"/>
        <v>500000</v>
      </c>
      <c r="D5" s="5"/>
    </row>
    <row r="6" spans="1:4" x14ac:dyDescent="0.25">
      <c r="A6" s="21" t="s">
        <v>11</v>
      </c>
      <c r="B6" s="22">
        <f>SUM(B2:B5)</f>
        <v>780000</v>
      </c>
      <c r="C6" s="22">
        <f>SUM(C2:C5)</f>
        <v>1560000</v>
      </c>
      <c r="D6" s="5"/>
    </row>
    <row r="7" spans="1:4" x14ac:dyDescent="0.25">
      <c r="A7" s="18" t="s">
        <v>11</v>
      </c>
      <c r="B7" s="19">
        <f>SUM(B2:B4)</f>
        <v>530000</v>
      </c>
      <c r="C7" s="19">
        <f>SUM(C2:C4)</f>
        <v>1060000</v>
      </c>
      <c r="D7" s="5"/>
    </row>
    <row r="8" spans="1:4" x14ac:dyDescent="0.25">
      <c r="A8" s="5"/>
      <c r="B8" s="5"/>
      <c r="C8" s="5"/>
      <c r="D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8F73-D128-4587-9BCE-C77013F64BD9}">
  <dimension ref="A1:L4"/>
  <sheetViews>
    <sheetView workbookViewId="0">
      <selection activeCell="I10" sqref="I10"/>
    </sheetView>
  </sheetViews>
  <sheetFormatPr baseColWidth="10" defaultRowHeight="15" x14ac:dyDescent="0.25"/>
  <cols>
    <col min="1" max="1" width="15.42578125" bestFit="1" customWidth="1"/>
    <col min="2" max="2" width="11.5703125" style="23" bestFit="1" customWidth="1"/>
    <col min="3" max="3" width="8.85546875" style="29" bestFit="1" customWidth="1"/>
    <col min="4" max="4" width="13.140625" style="27" bestFit="1" customWidth="1"/>
    <col min="5" max="5" width="12.42578125" style="23" bestFit="1" customWidth="1"/>
    <col min="6" max="6" width="27.28515625" style="23" bestFit="1" customWidth="1"/>
    <col min="7" max="7" width="11.85546875" style="27" bestFit="1" customWidth="1"/>
    <col min="8" max="8" width="11.140625" style="25" bestFit="1" customWidth="1"/>
    <col min="9" max="9" width="9.85546875" style="25" bestFit="1" customWidth="1"/>
    <col min="11" max="11" width="14.140625" bestFit="1" customWidth="1"/>
  </cols>
  <sheetData>
    <row r="1" spans="1:12" x14ac:dyDescent="0.25">
      <c r="A1" s="30" t="s">
        <v>34</v>
      </c>
      <c r="B1" s="30" t="s">
        <v>33</v>
      </c>
      <c r="C1" s="30" t="s">
        <v>28</v>
      </c>
      <c r="D1" s="30" t="s">
        <v>23</v>
      </c>
      <c r="E1" s="30" t="s">
        <v>24</v>
      </c>
      <c r="F1" s="30" t="s">
        <v>29</v>
      </c>
      <c r="G1" s="31" t="s">
        <v>25</v>
      </c>
      <c r="H1" s="31" t="s">
        <v>26</v>
      </c>
      <c r="I1" s="20" t="s">
        <v>27</v>
      </c>
      <c r="K1" s="30" t="s">
        <v>31</v>
      </c>
      <c r="L1" s="30" t="s">
        <v>32</v>
      </c>
    </row>
    <row r="2" spans="1:12" x14ac:dyDescent="0.25">
      <c r="A2" s="2" t="s">
        <v>22</v>
      </c>
      <c r="B2" s="3">
        <v>6100</v>
      </c>
      <c r="C2" s="28">
        <v>5</v>
      </c>
      <c r="D2" s="26">
        <v>44684</v>
      </c>
      <c r="E2" s="3">
        <f>B2*C2</f>
        <v>30500</v>
      </c>
      <c r="F2" s="3">
        <v>6090</v>
      </c>
      <c r="G2" s="26"/>
      <c r="H2" s="24"/>
      <c r="I2" s="24">
        <f>H2-E2</f>
        <v>-30500</v>
      </c>
      <c r="K2" s="3">
        <v>11900</v>
      </c>
      <c r="L2" s="26">
        <v>44684</v>
      </c>
    </row>
    <row r="3" spans="1:12" x14ac:dyDescent="0.25">
      <c r="A3" s="2" t="s">
        <v>30</v>
      </c>
      <c r="B3" s="3">
        <v>3317</v>
      </c>
      <c r="C3" s="28">
        <v>10</v>
      </c>
      <c r="D3" s="26">
        <v>44684</v>
      </c>
      <c r="E3" s="3">
        <f>B3*C3+K2</f>
        <v>45070</v>
      </c>
      <c r="F3" s="3">
        <v>3303</v>
      </c>
      <c r="G3" s="26"/>
      <c r="H3" s="24"/>
      <c r="I3" s="24">
        <f>H3-E3</f>
        <v>-45070</v>
      </c>
    </row>
    <row r="4" spans="1:12" x14ac:dyDescent="0.25">
      <c r="A4" s="2" t="s">
        <v>35</v>
      </c>
      <c r="B4" s="3">
        <v>16200</v>
      </c>
      <c r="C4" s="28">
        <v>1</v>
      </c>
      <c r="D4" s="26">
        <v>44686</v>
      </c>
      <c r="E4" s="3">
        <f>B4*C4+K3</f>
        <v>16200</v>
      </c>
      <c r="F4" s="3">
        <v>16200</v>
      </c>
      <c r="G4" s="26"/>
      <c r="H4" s="24"/>
      <c r="I4" s="24">
        <f>H4-E4</f>
        <v>-16200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FB83-B7E8-4AB3-997E-D98C909A7E61}">
  <dimension ref="A1:J6"/>
  <sheetViews>
    <sheetView workbookViewId="0">
      <selection activeCell="J6" sqref="J6"/>
    </sheetView>
  </sheetViews>
  <sheetFormatPr baseColWidth="10" defaultRowHeight="15" x14ac:dyDescent="0.25"/>
  <cols>
    <col min="1" max="2" width="11.42578125" style="1"/>
    <col min="3" max="3" width="13.140625" bestFit="1" customWidth="1"/>
    <col min="4" max="5" width="11.5703125" bestFit="1" customWidth="1"/>
    <col min="7" max="8" width="16.7109375" bestFit="1" customWidth="1"/>
    <col min="9" max="9" width="19" bestFit="1" customWidth="1"/>
    <col min="10" max="10" width="18.28515625" bestFit="1" customWidth="1"/>
  </cols>
  <sheetData>
    <row r="1" spans="1:10" x14ac:dyDescent="0.25">
      <c r="A1" s="6" t="s">
        <v>4</v>
      </c>
      <c r="B1" s="13" t="s">
        <v>18</v>
      </c>
      <c r="C1" s="7" t="s">
        <v>8</v>
      </c>
      <c r="D1" s="8" t="s">
        <v>9</v>
      </c>
      <c r="E1" s="8" t="s">
        <v>10</v>
      </c>
      <c r="F1" s="10" t="s">
        <v>14</v>
      </c>
      <c r="G1" s="9" t="s">
        <v>13</v>
      </c>
      <c r="H1" s="11" t="s">
        <v>16</v>
      </c>
      <c r="I1" s="12" t="s">
        <v>17</v>
      </c>
      <c r="J1" s="14" t="s">
        <v>19</v>
      </c>
    </row>
    <row r="2" spans="1:10" x14ac:dyDescent="0.25">
      <c r="A2" s="37" t="s">
        <v>7</v>
      </c>
      <c r="B2" s="2" t="s">
        <v>12</v>
      </c>
      <c r="C2" s="3">
        <v>1800000</v>
      </c>
      <c r="D2" s="3">
        <f>C2*0.1</f>
        <v>180000</v>
      </c>
      <c r="E2" s="3">
        <v>300000</v>
      </c>
      <c r="F2" s="4">
        <f>((2550+600)*2)*26</f>
        <v>163800</v>
      </c>
      <c r="G2" s="3">
        <v>100000</v>
      </c>
      <c r="H2" s="3">
        <f>SUM(D2:G2)</f>
        <v>743800</v>
      </c>
      <c r="I2" s="4">
        <f>C2-H2</f>
        <v>1056200</v>
      </c>
      <c r="J2" s="35">
        <f>I2*9</f>
        <v>9505800</v>
      </c>
    </row>
    <row r="3" spans="1:10" x14ac:dyDescent="0.25">
      <c r="A3" s="37"/>
      <c r="B3" s="2" t="s">
        <v>15</v>
      </c>
      <c r="C3" s="3">
        <f>C2/2</f>
        <v>900000</v>
      </c>
      <c r="D3" s="3">
        <f>C3*0.1</f>
        <v>90000</v>
      </c>
      <c r="E3" s="3">
        <v>150000</v>
      </c>
      <c r="F3" s="4">
        <f>F2/2</f>
        <v>81900</v>
      </c>
      <c r="G3" s="3">
        <f>G2/2</f>
        <v>50000</v>
      </c>
      <c r="H3" s="3">
        <f>SUM(D3:G3)</f>
        <v>371900</v>
      </c>
      <c r="I3" s="4">
        <f>C3-H3</f>
        <v>528100</v>
      </c>
      <c r="J3" s="36"/>
    </row>
    <row r="4" spans="1:10" x14ac:dyDescent="0.25">
      <c r="I4" t="s">
        <v>20</v>
      </c>
      <c r="J4" s="23">
        <v>2000000</v>
      </c>
    </row>
    <row r="5" spans="1:10" x14ac:dyDescent="0.25">
      <c r="J5" t="s">
        <v>21</v>
      </c>
    </row>
    <row r="6" spans="1:10" x14ac:dyDescent="0.25">
      <c r="J6" s="23">
        <f>I2*7</f>
        <v>7393400</v>
      </c>
    </row>
  </sheetData>
  <mergeCells count="2">
    <mergeCell ref="J2:J3"/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4910-E1F2-47E5-9F34-8648D1F2AA5D}">
  <dimension ref="A1:B2"/>
  <sheetViews>
    <sheetView workbookViewId="0">
      <selection activeCell="F5" sqref="F5"/>
    </sheetView>
  </sheetViews>
  <sheetFormatPr baseColWidth="10" defaultRowHeight="15" x14ac:dyDescent="0.25"/>
  <sheetData>
    <row r="1" spans="1:2" x14ac:dyDescent="0.25">
      <c r="A1" s="32">
        <v>105000</v>
      </c>
      <c r="B1" s="38">
        <f>SUM(A1:A2)</f>
        <v>197000</v>
      </c>
    </row>
    <row r="2" spans="1:2" x14ac:dyDescent="0.25">
      <c r="A2" s="32">
        <v>92000</v>
      </c>
      <c r="B2" s="38"/>
    </row>
  </sheetData>
  <mergeCells count="1"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B04B-D7A0-484D-8B6F-A7417F84402F}">
  <dimension ref="A1:E5"/>
  <sheetViews>
    <sheetView tabSelected="1" workbookViewId="0">
      <selection activeCell="E8" sqref="E8"/>
    </sheetView>
  </sheetViews>
  <sheetFormatPr baseColWidth="10" defaultRowHeight="15" x14ac:dyDescent="0.25"/>
  <cols>
    <col min="1" max="2" width="13" bestFit="1" customWidth="1"/>
    <col min="5" max="5" width="13" bestFit="1" customWidth="1"/>
  </cols>
  <sheetData>
    <row r="1" spans="1:5" x14ac:dyDescent="0.25">
      <c r="A1" s="2" t="s">
        <v>4</v>
      </c>
      <c r="B1" s="2" t="s">
        <v>37</v>
      </c>
      <c r="D1" s="2" t="s">
        <v>4</v>
      </c>
      <c r="E1" s="2" t="s">
        <v>37</v>
      </c>
    </row>
    <row r="2" spans="1:5" x14ac:dyDescent="0.25">
      <c r="A2" s="2" t="s">
        <v>36</v>
      </c>
      <c r="B2" s="33">
        <v>165000</v>
      </c>
      <c r="D2" s="2" t="s">
        <v>38</v>
      </c>
      <c r="E2" s="33">
        <f>SUM(90000,150000)</f>
        <v>240000</v>
      </c>
    </row>
    <row r="3" spans="1:5" x14ac:dyDescent="0.25">
      <c r="A3" s="2" t="s">
        <v>36</v>
      </c>
      <c r="B3" s="39">
        <f>B2-153000</f>
        <v>12000</v>
      </c>
    </row>
    <row r="5" spans="1:5" x14ac:dyDescent="0.25">
      <c r="A5" s="34">
        <f>SUM(B2,E2)</f>
        <v>405000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Entradas Casa</vt:lpstr>
      <vt:lpstr>Inversiones</vt:lpstr>
      <vt:lpstr>Finanzas</vt:lpstr>
      <vt:lpstr>Mejora</vt:lpstr>
      <vt:lpstr>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2022-03-21T14:25:00Z</dcterms:created>
  <dcterms:modified xsi:type="dcterms:W3CDTF">2022-06-03T21:40:07Z</dcterms:modified>
</cp:coreProperties>
</file>