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o\Dropbox\Doutorado\TODAES\"/>
    </mc:Choice>
  </mc:AlternateContent>
  <bookViews>
    <workbookView xWindow="0" yWindow="0" windowWidth="20490" windowHeight="7755"/>
  </bookViews>
  <sheets>
    <sheet name="Tempos Consolidados" sheetId="6" r:id="rId1"/>
    <sheet name="ESBMC" sheetId="1" r:id="rId2"/>
    <sheet name="ESBMC-SS" sheetId="2" r:id="rId3"/>
    <sheet name="ESBMC-PS" sheetId="3" r:id="rId4"/>
    <sheet name="ESBMC-PB" sheetId="4" r:id="rId5"/>
    <sheet name="ESBMC-vZ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6" l="1"/>
  <c r="I21" i="6"/>
  <c r="H21" i="6"/>
  <c r="G22" i="6"/>
  <c r="G21" i="6"/>
  <c r="F22" i="6"/>
  <c r="F21" i="6"/>
  <c r="E22" i="6"/>
  <c r="E21" i="6"/>
  <c r="D22" i="6"/>
  <c r="D21" i="6"/>
  <c r="L21" i="6"/>
  <c r="L8" i="5"/>
  <c r="L7" i="5"/>
  <c r="I8" i="5"/>
  <c r="J8" i="5" s="1"/>
  <c r="M8" i="5" s="1"/>
  <c r="H8" i="5"/>
  <c r="I7" i="5"/>
  <c r="J7" i="5" s="1"/>
  <c r="M7" i="5" s="1"/>
  <c r="H7" i="5"/>
  <c r="I6" i="5"/>
  <c r="J6" i="5" s="1"/>
  <c r="H6" i="5"/>
  <c r="M5" i="5"/>
  <c r="L6" i="5"/>
  <c r="M6" i="5" l="1"/>
  <c r="J5" i="5" l="1"/>
  <c r="L5" i="5"/>
  <c r="I5" i="5"/>
  <c r="H5" i="5"/>
</calcChain>
</file>

<file path=xl/sharedStrings.xml><?xml version="1.0" encoding="utf-8"?>
<sst xmlns="http://schemas.openxmlformats.org/spreadsheetml/2006/main" count="71" uniqueCount="46">
  <si>
    <t>Exact Solution</t>
  </si>
  <si>
    <t>ILP</t>
  </si>
  <si>
    <t>GA</t>
  </si>
  <si>
    <t>ESBMC</t>
  </si>
  <si>
    <t>ESBMC-SS</t>
  </si>
  <si>
    <t>ESBMC-PS</t>
  </si>
  <si>
    <t>ESBMC-PB</t>
  </si>
  <si>
    <t>Mars</t>
  </si>
  <si>
    <t>Fuzzy</t>
  </si>
  <si>
    <t>RC6</t>
  </si>
  <si>
    <t>Clustering</t>
  </si>
  <si>
    <t>CRC32</t>
  </si>
  <si>
    <t>Patricia</t>
  </si>
  <si>
    <t>Dijkstra</t>
  </si>
  <si>
    <t>Nodes</t>
  </si>
  <si>
    <t>Edges</t>
  </si>
  <si>
    <t>Time (s)</t>
  </si>
  <si>
    <t>TO</t>
  </si>
  <si>
    <t>-</t>
  </si>
  <si>
    <t>Error %</t>
  </si>
  <si>
    <t>13.3</t>
  </si>
  <si>
    <t>0.0</t>
  </si>
  <si>
    <t>29.0</t>
  </si>
  <si>
    <t>1.7</t>
  </si>
  <si>
    <t>-6.5</t>
  </si>
  <si>
    <t>-37.6</t>
  </si>
  <si>
    <t>-27.5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</si>
  <si>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</si>
  <si>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</si>
  <si>
    <r>
      <t>S</t>
    </r>
    <r>
      <rPr>
        <vertAlign val="subscript"/>
        <sz val="11"/>
        <color theme="1"/>
        <rFont val="Calibri"/>
        <family val="2"/>
        <scheme val="minor"/>
      </rPr>
      <t>P</t>
    </r>
  </si>
  <si>
    <t>ESBMC-vZ</t>
  </si>
  <si>
    <t>Tabela com os tempos consolidados</t>
  </si>
  <si>
    <t>TODAES – vZ</t>
  </si>
  <si>
    <t>H</t>
  </si>
  <si>
    <t>T1 (s)</t>
  </si>
  <si>
    <t>T2 (s)</t>
  </si>
  <si>
    <t>T3 (s)</t>
  </si>
  <si>
    <t>Djisktra</t>
  </si>
  <si>
    <t>Desvio Padrão</t>
  </si>
  <si>
    <t>Média</t>
  </si>
  <si>
    <t>Intervalo de confiança</t>
  </si>
  <si>
    <t>alfa</t>
  </si>
  <si>
    <t>RESULTADO</t>
  </si>
  <si>
    <t>O desvio padrão é uma medida do grau de dispersão dos valores em relação ao valor médio (a média).</t>
  </si>
  <si>
    <t>Se o desvio padrão está dentro do intervalo +- int.confiança, então alcançou-se a confiabilidade indicada</t>
  </si>
  <si>
    <t>Statistical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</si>
</sst>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3" formatCode="#,##0.0000000"/>
    <numFmt numFmtId="174" formatCode="#,##0.00000000"/>
    <numFmt numFmtId="17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rgb="FF363636"/>
      <name val="Segoe UI Light"/>
      <family val="2"/>
    </font>
    <font>
      <sz val="11"/>
      <color rgb="FF363636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right"/>
    </xf>
    <xf numFmtId="0" fontId="2" fillId="2" borderId="0" xfId="0" applyFont="1" applyFill="1"/>
    <xf numFmtId="0" fontId="0" fillId="0" borderId="0" xfId="0" quotePrefix="1"/>
    <xf numFmtId="9" fontId="0" fillId="0" borderId="0" xfId="1" applyFont="1"/>
    <xf numFmtId="0" fontId="4" fillId="0" borderId="0" xfId="0" applyFont="1"/>
    <xf numFmtId="0" fontId="5" fillId="0" borderId="0" xfId="0" applyFont="1"/>
    <xf numFmtId="9" fontId="0" fillId="2" borderId="0" xfId="0" applyNumberFormat="1" applyFill="1"/>
    <xf numFmtId="178" fontId="0" fillId="2" borderId="2" xfId="0" applyNumberFormat="1" applyFill="1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73" fontId="0" fillId="0" borderId="4" xfId="0" applyNumberFormat="1" applyBorder="1"/>
    <xf numFmtId="174" fontId="0" fillId="0" borderId="4" xfId="0" applyNumberFormat="1" applyBorder="1"/>
    <xf numFmtId="0" fontId="0" fillId="0" borderId="4" xfId="0" applyBorder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L9" sqref="L9"/>
    </sheetView>
  </sheetViews>
  <sheetFormatPr defaultRowHeight="15" x14ac:dyDescent="0.25"/>
  <cols>
    <col min="1" max="1" width="9.140625" style="1"/>
    <col min="2" max="2" width="11.28515625" style="1" customWidth="1"/>
    <col min="3" max="11" width="9.140625" style="1"/>
    <col min="12" max="12" width="21.5703125" style="1" customWidth="1"/>
    <col min="13" max="16384" width="9.140625" style="1"/>
  </cols>
  <sheetData>
    <row r="1" spans="2:12" x14ac:dyDescent="0.25">
      <c r="E1" s="17" t="s">
        <v>31</v>
      </c>
      <c r="L1" s="1" t="s">
        <v>45</v>
      </c>
    </row>
    <row r="3" spans="2:12" x14ac:dyDescent="0.25">
      <c r="C3" s="8"/>
      <c r="D3" s="9" t="s">
        <v>11</v>
      </c>
      <c r="E3" s="9" t="s">
        <v>12</v>
      </c>
      <c r="F3" s="9" t="s">
        <v>13</v>
      </c>
      <c r="G3" s="9" t="s">
        <v>10</v>
      </c>
      <c r="H3" s="9" t="s">
        <v>9</v>
      </c>
      <c r="I3" s="9" t="s">
        <v>8</v>
      </c>
      <c r="J3" s="9" t="s">
        <v>7</v>
      </c>
    </row>
    <row r="4" spans="2:12" x14ac:dyDescent="0.25">
      <c r="C4" s="1" t="s">
        <v>14</v>
      </c>
      <c r="D4" s="1">
        <v>25</v>
      </c>
      <c r="E4" s="1">
        <v>21</v>
      </c>
      <c r="F4" s="1">
        <v>26</v>
      </c>
      <c r="G4" s="1">
        <v>150</v>
      </c>
      <c r="H4" s="1">
        <v>329</v>
      </c>
      <c r="I4" s="1">
        <v>261</v>
      </c>
      <c r="J4" s="1">
        <v>417</v>
      </c>
    </row>
    <row r="5" spans="2:12" x14ac:dyDescent="0.25">
      <c r="C5" s="1" t="s">
        <v>15</v>
      </c>
      <c r="D5" s="1">
        <v>32</v>
      </c>
      <c r="E5" s="1">
        <v>48</v>
      </c>
      <c r="F5" s="1">
        <v>69</v>
      </c>
      <c r="G5" s="1">
        <v>331</v>
      </c>
      <c r="H5" s="1">
        <v>448</v>
      </c>
      <c r="I5" s="1">
        <v>422</v>
      </c>
      <c r="J5" s="1">
        <v>600</v>
      </c>
    </row>
    <row r="6" spans="2:12" ht="18" x14ac:dyDescent="0.35">
      <c r="C6" s="1" t="s">
        <v>27</v>
      </c>
      <c r="D6" s="1">
        <v>20</v>
      </c>
      <c r="E6" s="1">
        <v>10</v>
      </c>
      <c r="F6" s="1">
        <v>20</v>
      </c>
      <c r="G6" s="1">
        <v>50</v>
      </c>
      <c r="H6" s="1">
        <v>600</v>
      </c>
      <c r="I6" s="1">
        <v>4578</v>
      </c>
      <c r="J6" s="1">
        <v>300</v>
      </c>
    </row>
    <row r="7" spans="2:12" ht="18" x14ac:dyDescent="0.35">
      <c r="B7" s="10" t="s">
        <v>0</v>
      </c>
      <c r="C7" s="11" t="s">
        <v>28</v>
      </c>
      <c r="D7" s="11">
        <v>15</v>
      </c>
      <c r="E7" s="11">
        <v>47</v>
      </c>
      <c r="F7" s="11">
        <v>31</v>
      </c>
      <c r="G7" s="11">
        <v>241</v>
      </c>
      <c r="H7" s="11">
        <v>692</v>
      </c>
      <c r="I7" s="11">
        <v>13820</v>
      </c>
      <c r="J7" s="11">
        <v>876</v>
      </c>
    </row>
    <row r="8" spans="2:12" ht="18" x14ac:dyDescent="0.35">
      <c r="B8" s="12"/>
      <c r="C8" s="13" t="s">
        <v>29</v>
      </c>
      <c r="D8" s="13">
        <v>19</v>
      </c>
      <c r="E8" s="13">
        <v>4</v>
      </c>
      <c r="F8" s="13">
        <v>19</v>
      </c>
      <c r="G8" s="13">
        <v>46</v>
      </c>
      <c r="H8" s="13">
        <v>533</v>
      </c>
      <c r="I8" s="13">
        <v>4231</v>
      </c>
      <c r="J8" s="13">
        <v>297</v>
      </c>
    </row>
    <row r="9" spans="2:12" x14ac:dyDescent="0.25">
      <c r="B9" s="4" t="s">
        <v>1</v>
      </c>
      <c r="C9" s="2" t="s">
        <v>16</v>
      </c>
      <c r="D9" s="2">
        <v>2</v>
      </c>
      <c r="E9" s="2">
        <v>1</v>
      </c>
      <c r="F9" s="2">
        <v>2</v>
      </c>
      <c r="G9" s="2">
        <v>649</v>
      </c>
      <c r="H9" s="2">
        <v>1806</v>
      </c>
      <c r="I9" s="5" t="s">
        <v>17</v>
      </c>
      <c r="J9" s="2">
        <v>5429</v>
      </c>
    </row>
    <row r="10" spans="2:12" ht="18" x14ac:dyDescent="0.35">
      <c r="B10" s="6"/>
      <c r="C10" s="3" t="s">
        <v>28</v>
      </c>
      <c r="D10" s="3">
        <v>15</v>
      </c>
      <c r="E10" s="3">
        <v>47</v>
      </c>
      <c r="F10" s="3">
        <v>31</v>
      </c>
      <c r="G10" s="3">
        <v>241</v>
      </c>
      <c r="H10" s="3">
        <v>692</v>
      </c>
      <c r="I10" s="7" t="s">
        <v>18</v>
      </c>
      <c r="J10" s="3">
        <v>876</v>
      </c>
    </row>
    <row r="11" spans="2:12" x14ac:dyDescent="0.25">
      <c r="B11" s="14" t="s">
        <v>2</v>
      </c>
      <c r="C11" s="11" t="s">
        <v>16</v>
      </c>
      <c r="D11" s="11">
        <v>7</v>
      </c>
      <c r="E11" s="11">
        <v>7</v>
      </c>
      <c r="F11" s="11">
        <v>9</v>
      </c>
      <c r="G11" s="11">
        <v>340</v>
      </c>
      <c r="H11" s="11">
        <v>2050</v>
      </c>
      <c r="I11" s="11">
        <v>1372</v>
      </c>
      <c r="J11" s="11">
        <v>5000</v>
      </c>
    </row>
    <row r="12" spans="2:12" x14ac:dyDescent="0.25">
      <c r="B12" s="15"/>
      <c r="C12" s="13" t="s">
        <v>19</v>
      </c>
      <c r="D12" s="16" t="s">
        <v>20</v>
      </c>
      <c r="E12" s="16" t="s">
        <v>21</v>
      </c>
      <c r="F12" s="16" t="s">
        <v>22</v>
      </c>
      <c r="G12" s="16" t="s">
        <v>23</v>
      </c>
      <c r="H12" s="16" t="s">
        <v>24</v>
      </c>
      <c r="I12" s="16" t="s">
        <v>25</v>
      </c>
      <c r="J12" s="16" t="s">
        <v>26</v>
      </c>
    </row>
    <row r="13" spans="2:12" x14ac:dyDescent="0.25">
      <c r="B13" s="4" t="s">
        <v>3</v>
      </c>
      <c r="C13" s="2" t="s">
        <v>16</v>
      </c>
      <c r="D13" s="2"/>
      <c r="E13" s="2"/>
      <c r="F13" s="2"/>
      <c r="G13" s="2"/>
      <c r="H13" s="2"/>
      <c r="I13" s="2"/>
      <c r="J13" s="2"/>
    </row>
    <row r="14" spans="2:12" ht="18" x14ac:dyDescent="0.35">
      <c r="B14" s="6"/>
      <c r="C14" s="3" t="s">
        <v>28</v>
      </c>
      <c r="D14" s="3"/>
      <c r="E14" s="3"/>
      <c r="F14" s="3"/>
      <c r="G14" s="3"/>
      <c r="H14" s="3"/>
      <c r="I14" s="3"/>
      <c r="J14" s="3"/>
    </row>
    <row r="15" spans="2:12" x14ac:dyDescent="0.25">
      <c r="B15" s="14" t="s">
        <v>4</v>
      </c>
      <c r="C15" s="11" t="s">
        <v>16</v>
      </c>
      <c r="D15" s="11"/>
      <c r="E15" s="11"/>
      <c r="F15" s="11"/>
      <c r="G15" s="11"/>
      <c r="H15" s="11"/>
      <c r="I15" s="11"/>
      <c r="J15" s="11"/>
    </row>
    <row r="16" spans="2:12" ht="18" x14ac:dyDescent="0.35">
      <c r="B16" s="15"/>
      <c r="C16" s="13" t="s">
        <v>28</v>
      </c>
      <c r="D16" s="13"/>
      <c r="E16" s="13"/>
      <c r="F16" s="13"/>
      <c r="G16" s="13"/>
      <c r="H16" s="13"/>
      <c r="I16" s="13"/>
      <c r="J16" s="13"/>
    </row>
    <row r="17" spans="2:12" x14ac:dyDescent="0.25">
      <c r="B17" s="4" t="s">
        <v>5</v>
      </c>
      <c r="C17" s="2" t="s">
        <v>16</v>
      </c>
      <c r="D17" s="2"/>
      <c r="E17" s="2"/>
      <c r="F17" s="2"/>
      <c r="G17" s="2"/>
      <c r="H17" s="2"/>
      <c r="I17" s="2"/>
      <c r="J17" s="2"/>
    </row>
    <row r="18" spans="2:12" ht="18" x14ac:dyDescent="0.35">
      <c r="B18" s="6"/>
      <c r="C18" s="3" t="s">
        <v>28</v>
      </c>
      <c r="D18" s="3"/>
      <c r="E18" s="3"/>
      <c r="F18" s="3"/>
      <c r="G18" s="3"/>
      <c r="H18" s="3"/>
      <c r="I18" s="3"/>
      <c r="J18" s="3"/>
    </row>
    <row r="19" spans="2:12" x14ac:dyDescent="0.25">
      <c r="B19" s="14" t="s">
        <v>6</v>
      </c>
      <c r="C19" s="11" t="s">
        <v>16</v>
      </c>
      <c r="D19" s="11"/>
      <c r="E19" s="11"/>
      <c r="F19" s="11"/>
      <c r="G19" s="11"/>
      <c r="H19" s="11"/>
      <c r="I19" s="11"/>
      <c r="J19" s="11"/>
    </row>
    <row r="20" spans="2:12" ht="18" x14ac:dyDescent="0.35">
      <c r="B20" s="15"/>
      <c r="C20" s="13" t="s">
        <v>28</v>
      </c>
      <c r="D20" s="13"/>
      <c r="E20" s="13"/>
      <c r="F20" s="13"/>
      <c r="G20" s="13"/>
      <c r="H20" s="13"/>
      <c r="I20" s="13"/>
      <c r="J20" s="13"/>
    </row>
    <row r="21" spans="2:12" x14ac:dyDescent="0.25">
      <c r="B21" s="4" t="s">
        <v>30</v>
      </c>
      <c r="C21" s="2" t="s">
        <v>16</v>
      </c>
      <c r="D21" s="23">
        <f>'ESBMC-vZ'!H6</f>
        <v>0.29458093643333333</v>
      </c>
      <c r="E21" s="23">
        <f>'ESBMC-vZ'!H5</f>
        <v>0.31701231000000002</v>
      </c>
      <c r="F21" s="23">
        <f>'ESBMC-vZ'!H7</f>
        <v>0.66174101829999998</v>
      </c>
      <c r="G21" s="23">
        <f>'ESBMC-vZ'!H8</f>
        <v>86.371642669999986</v>
      </c>
      <c r="H21" s="5" t="str">
        <f>'ESBMC-vZ'!D9</f>
        <v>TO</v>
      </c>
      <c r="I21" s="5" t="str">
        <f>'ESBMC-vZ'!D10</f>
        <v>TO</v>
      </c>
      <c r="J21" s="5" t="str">
        <f>'ESBMC-vZ'!D11</f>
        <v>TO</v>
      </c>
      <c r="L21" s="22">
        <f>'ESBMC-vZ'!L8</f>
        <v>0.92</v>
      </c>
    </row>
    <row r="22" spans="2:12" ht="18" x14ac:dyDescent="0.35">
      <c r="B22" s="6"/>
      <c r="C22" s="3" t="s">
        <v>28</v>
      </c>
      <c r="D22" s="3">
        <f>'ESBMC-vZ'!C6</f>
        <v>15</v>
      </c>
      <c r="E22" s="3">
        <f>'ESBMC-vZ'!C5</f>
        <v>47</v>
      </c>
      <c r="F22" s="3">
        <f>'ESBMC-vZ'!C7</f>
        <v>31</v>
      </c>
      <c r="G22" s="3">
        <f>'ESBMC-vZ'!C8</f>
        <v>241</v>
      </c>
      <c r="H22" s="3"/>
      <c r="I22" s="3"/>
      <c r="J22" s="3"/>
    </row>
  </sheetData>
  <mergeCells count="8">
    <mergeCell ref="B9:B10"/>
    <mergeCell ref="B11:B12"/>
    <mergeCell ref="B7:B8"/>
    <mergeCell ref="B21:B2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F15" sqref="F15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2.710937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I1" t="s">
        <v>43</v>
      </c>
    </row>
    <row r="2" spans="2:13" x14ac:dyDescent="0.25">
      <c r="I2" t="s">
        <v>44</v>
      </c>
      <c r="K2" s="18"/>
      <c r="L2" s="19"/>
    </row>
    <row r="3" spans="2:13" x14ac:dyDescent="0.25">
      <c r="B3" s="24" t="s">
        <v>32</v>
      </c>
      <c r="C3" s="24"/>
      <c r="D3" s="24"/>
      <c r="E3" s="24"/>
      <c r="F3" s="24"/>
    </row>
    <row r="4" spans="2:13" x14ac:dyDescent="0.25">
      <c r="B4" s="25"/>
      <c r="C4" s="26" t="s">
        <v>33</v>
      </c>
      <c r="D4" s="26" t="s">
        <v>34</v>
      </c>
      <c r="E4" s="26" t="s">
        <v>35</v>
      </c>
      <c r="F4" s="26" t="s">
        <v>36</v>
      </c>
      <c r="H4" t="s">
        <v>39</v>
      </c>
      <c r="I4" t="s">
        <v>38</v>
      </c>
      <c r="J4" t="s">
        <v>40</v>
      </c>
      <c r="K4" t="s">
        <v>41</v>
      </c>
      <c r="L4" t="s">
        <v>45</v>
      </c>
      <c r="M4" t="s">
        <v>42</v>
      </c>
    </row>
    <row r="5" spans="2:13" x14ac:dyDescent="0.25">
      <c r="B5" s="25" t="s">
        <v>12</v>
      </c>
      <c r="C5" s="25">
        <v>47</v>
      </c>
      <c r="D5" s="25">
        <v>0.3183119297</v>
      </c>
      <c r="E5" s="25">
        <v>0.31364393229999998</v>
      </c>
      <c r="F5" s="25">
        <v>0.31908106800000002</v>
      </c>
      <c r="H5">
        <f>AVERAGE(D5:F5)</f>
        <v>0.31701231000000002</v>
      </c>
      <c r="I5">
        <f>_xlfn.STDEV.S(D5:F5)</f>
        <v>2.9423408501607676E-3</v>
      </c>
      <c r="J5">
        <f>_xlfn.CONFIDENCE.NORM(K5,I5,3)</f>
        <v>2.9739977145837172E-3</v>
      </c>
      <c r="K5">
        <v>0.08</v>
      </c>
      <c r="L5" s="19">
        <f>1-K5</f>
        <v>0.92</v>
      </c>
      <c r="M5" t="str">
        <f>IF(I5&gt;J5,"NOK","OK")</f>
        <v>OK</v>
      </c>
    </row>
    <row r="6" spans="2:13" x14ac:dyDescent="0.25">
      <c r="B6" s="25" t="s">
        <v>11</v>
      </c>
      <c r="C6" s="25">
        <v>15</v>
      </c>
      <c r="D6" s="25">
        <v>0.29760599139999999</v>
      </c>
      <c r="E6" s="25">
        <v>0.29183483119999998</v>
      </c>
      <c r="F6" s="25">
        <v>0.29430198670000002</v>
      </c>
      <c r="H6">
        <f>AVERAGE(D6:F6)</f>
        <v>0.29458093643333333</v>
      </c>
      <c r="I6">
        <f>_xlfn.STDEV.S(D6:F6)</f>
        <v>2.8956747449965948E-3</v>
      </c>
      <c r="J6">
        <f>_xlfn.CONFIDENCE.NORM(K6,I6,3)</f>
        <v>2.9268295253172733E-3</v>
      </c>
      <c r="K6">
        <v>0.08</v>
      </c>
      <c r="L6" s="19">
        <f>1-K6</f>
        <v>0.92</v>
      </c>
      <c r="M6" t="str">
        <f>IF(I6&gt;J6,"NOK","OK")</f>
        <v>OK</v>
      </c>
    </row>
    <row r="7" spans="2:13" x14ac:dyDescent="0.25">
      <c r="B7" s="25" t="s">
        <v>37</v>
      </c>
      <c r="C7" s="25">
        <v>31</v>
      </c>
      <c r="D7" s="25">
        <v>0.67384290700000005</v>
      </c>
      <c r="E7" s="25">
        <v>0.65836405750000004</v>
      </c>
      <c r="F7" s="25">
        <v>0.65301609039999997</v>
      </c>
      <c r="H7">
        <f>AVERAGE(D7:F7)</f>
        <v>0.66174101829999998</v>
      </c>
      <c r="I7">
        <f>_xlfn.STDEV.S(D7:F7)</f>
        <v>1.0816282661157762E-2</v>
      </c>
      <c r="J7">
        <f>_xlfn.CONFIDENCE.NORM(K7,I7,3)</f>
        <v>1.093265585216514E-2</v>
      </c>
      <c r="K7">
        <v>0.08</v>
      </c>
      <c r="L7" s="19">
        <f>1-K7</f>
        <v>0.92</v>
      </c>
      <c r="M7" t="str">
        <f>IF(I7&gt;J7,"NOK","OK")</f>
        <v>OK</v>
      </c>
    </row>
    <row r="8" spans="2:13" x14ac:dyDescent="0.25">
      <c r="B8" s="25" t="s">
        <v>10</v>
      </c>
      <c r="C8" s="25">
        <v>241</v>
      </c>
      <c r="D8" s="27">
        <v>84.589081050000004</v>
      </c>
      <c r="E8" s="28">
        <v>85.896725889999999</v>
      </c>
      <c r="F8" s="28">
        <v>88.629121069999997</v>
      </c>
      <c r="H8">
        <f>AVERAGE(D8:F8)</f>
        <v>86.371642669999986</v>
      </c>
      <c r="I8">
        <f>_xlfn.STDEV.S(D8:F8)</f>
        <v>2.0614655713216656</v>
      </c>
      <c r="J8">
        <f>_xlfn.CONFIDENCE.NORM(K8,I8,3)</f>
        <v>2.0836450329908813</v>
      </c>
      <c r="K8">
        <v>0.08</v>
      </c>
      <c r="L8" s="19">
        <f>1-K8</f>
        <v>0.92</v>
      </c>
      <c r="M8" t="str">
        <f>IF(I8&gt;J8,"NOK","OK")</f>
        <v>OK</v>
      </c>
    </row>
    <row r="9" spans="2:13" x14ac:dyDescent="0.25">
      <c r="B9" s="25" t="s">
        <v>9</v>
      </c>
      <c r="C9" s="29" t="s">
        <v>18</v>
      </c>
      <c r="D9" s="29" t="s">
        <v>17</v>
      </c>
      <c r="E9" s="25"/>
      <c r="F9" s="25"/>
    </row>
    <row r="10" spans="2:13" x14ac:dyDescent="0.25">
      <c r="B10" s="25" t="s">
        <v>8</v>
      </c>
      <c r="C10" s="29" t="s">
        <v>18</v>
      </c>
      <c r="D10" s="29" t="s">
        <v>17</v>
      </c>
      <c r="E10" s="25"/>
      <c r="F10" s="25"/>
    </row>
    <row r="11" spans="2:13" x14ac:dyDescent="0.25">
      <c r="B11" s="25" t="s">
        <v>7</v>
      </c>
      <c r="C11" s="29" t="s">
        <v>18</v>
      </c>
      <c r="D11" s="29" t="s">
        <v>17</v>
      </c>
      <c r="E11" s="25"/>
      <c r="F11" s="25"/>
    </row>
    <row r="16" spans="2:13" x14ac:dyDescent="0.25">
      <c r="G16" s="20"/>
    </row>
    <row r="17" spans="7:8" ht="16.5" x14ac:dyDescent="0.3">
      <c r="G17" s="21"/>
    </row>
    <row r="18" spans="7:8" ht="16.5" x14ac:dyDescent="0.3">
      <c r="H18" s="21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Tempos Consolidados</vt:lpstr>
      <vt:lpstr>ESBMC</vt:lpstr>
      <vt:lpstr>ESBMC-SS</vt:lpstr>
      <vt:lpstr>ESBMC-PS</vt:lpstr>
      <vt:lpstr>ESBMC-PB</vt:lpstr>
      <vt:lpstr>ESBMC-vZ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Trindade</dc:creator>
  <cp:lastModifiedBy>Alessandro Trindade</cp:lastModifiedBy>
  <dcterms:created xsi:type="dcterms:W3CDTF">2015-09-16T01:22:58Z</dcterms:created>
  <dcterms:modified xsi:type="dcterms:W3CDTF">2015-09-16T02:03:42Z</dcterms:modified>
</cp:coreProperties>
</file>