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a" sheetId="1" r:id="rId4"/>
    <sheet state="visible" name="Cálculos e Respostas" sheetId="2" r:id="rId5"/>
  </sheets>
  <definedNames/>
  <calcPr/>
</workbook>
</file>

<file path=xl/sharedStrings.xml><?xml version="1.0" encoding="utf-8"?>
<sst xmlns="http://schemas.openxmlformats.org/spreadsheetml/2006/main" count="71" uniqueCount="64">
  <si>
    <t>UEPB/CCT/DC/BC</t>
  </si>
  <si>
    <t>Disciplina: Cálculo Numérico</t>
  </si>
  <si>
    <t>Data: 11/ 07/ 2022</t>
  </si>
  <si>
    <t>Prof.: Antonio Carlos</t>
  </si>
  <si>
    <t xml:space="preserve">   </t>
  </si>
  <si>
    <t>Período: 2022.1</t>
  </si>
  <si>
    <t>Aluno:</t>
  </si>
  <si>
    <t>Edilson do Nascimento Costa Júnior</t>
  </si>
  <si>
    <t>Matrícula:</t>
  </si>
  <si>
    <r>
      <rPr>
        <rFont val="Arial"/>
        <b/>
        <color theme="1"/>
        <sz val="11.0"/>
        <u/>
      </rPr>
      <t>4</t>
    </r>
    <r>
      <rPr>
        <rFont val="Arial"/>
        <b/>
        <color theme="1"/>
        <sz val="11.0"/>
        <u/>
        <vertAlign val="superscript"/>
      </rPr>
      <t>a</t>
    </r>
    <r>
      <rPr>
        <rFont val="Arial"/>
        <b/>
        <color theme="1"/>
        <sz val="11.0"/>
        <u/>
      </rPr>
      <t xml:space="preserve"> Avaliação</t>
    </r>
  </si>
  <si>
    <t>1. Use o método da bissecção para achar a raiz da equação a seguir que está em [a, b].</t>
  </si>
  <si>
    <r>
      <rPr>
        <rFont val="Arial"/>
        <b/>
        <color theme="1"/>
        <sz val="12.0"/>
      </rPr>
      <t>Precisão = 10</t>
    </r>
    <r>
      <rPr>
        <rFont val="Arial"/>
        <b/>
        <color theme="1"/>
        <sz val="12.0"/>
        <vertAlign val="superscript"/>
      </rPr>
      <t>-6</t>
    </r>
  </si>
  <si>
    <t>2. Ache a raiz da equação a seguir que está em [a, b] usando o método de Newton.</t>
  </si>
  <si>
    <r>
      <rPr>
        <rFont val="Arial"/>
        <b/>
        <color theme="1"/>
        <sz val="12.0"/>
      </rPr>
      <t>Precisão = 10</t>
    </r>
    <r>
      <rPr>
        <rFont val="Arial"/>
        <b/>
        <color theme="1"/>
        <sz val="12.0"/>
        <vertAlign val="superscript"/>
      </rPr>
      <t>-6</t>
    </r>
  </si>
  <si>
    <t>Dados para a prova de cada aluno</t>
  </si>
  <si>
    <t>Matrículas terminadas em</t>
  </si>
  <si>
    <t>0, 2 e 5</t>
  </si>
  <si>
    <t>1 e 7</t>
  </si>
  <si>
    <t>3, 6 e 9</t>
  </si>
  <si>
    <t>4 e 8</t>
  </si>
  <si>
    <r>
      <rPr>
        <rFont val="Arial"/>
        <b/>
        <color theme="1"/>
        <sz val="10.0"/>
      </rPr>
      <t>OBS:</t>
    </r>
    <r>
      <rPr>
        <rFont val="Arial"/>
        <b val="0"/>
        <color theme="1"/>
        <sz val="10.0"/>
      </rPr>
      <t xml:space="preserve"> 1. A prova está na 1a. aba da planilha (Prova)</t>
    </r>
  </si>
  <si>
    <t>A1</t>
  </si>
  <si>
    <t xml:space="preserve">         2. Resolva sua prova, isto é, ponha as respostas na 2a. Aba da</t>
  </si>
  <si>
    <t>A2</t>
  </si>
  <si>
    <t xml:space="preserve">planilha (Cálculos e Respostas); </t>
  </si>
  <si>
    <t>A3</t>
  </si>
  <si>
    <t>(basta preencher a área da respectiva planilha);</t>
  </si>
  <si>
    <t>A4</t>
  </si>
  <si>
    <t xml:space="preserve">         3. A medida que for resolvendo os quesitos vá salvando sua prova</t>
  </si>
  <si>
    <t>A5</t>
  </si>
  <si>
    <t xml:space="preserve">para evitar que você perca seu trabalho por causa de algum </t>
  </si>
  <si>
    <t>A6</t>
  </si>
  <si>
    <t>acidente inesperado;</t>
  </si>
  <si>
    <t>A7</t>
  </si>
  <si>
    <t xml:space="preserve">         4. Esta planilha do Excel que você está recebendo com a sua prova </t>
  </si>
  <si>
    <t>Intervalo do quesito</t>
  </si>
  <si>
    <t>[a, b]</t>
  </si>
  <si>
    <t xml:space="preserve">está no formato .xls. Quando você for salvar sua prova resolvida, </t>
  </si>
  <si>
    <t>[-1,0]</t>
  </si>
  <si>
    <t>[1,2]</t>
  </si>
  <si>
    <t>[0,1]</t>
  </si>
  <si>
    <t>salve esta planilha no mesmo formato .xls do Excel Microsoft.</t>
  </si>
  <si>
    <t>[-5,-4]</t>
  </si>
  <si>
    <t>[-4,-3]</t>
  </si>
  <si>
    <t>[-2,-1]</t>
  </si>
  <si>
    <t xml:space="preserve">         5.</t>
  </si>
  <si>
    <r>
      <rPr>
        <rFont val="Arial"/>
        <color theme="1"/>
        <sz val="10.0"/>
      </rPr>
      <t xml:space="preserve">Salve a planilha com o nome </t>
    </r>
    <r>
      <rPr>
        <rFont val="Arial"/>
        <b/>
        <color theme="1"/>
        <sz val="10.0"/>
      </rPr>
      <t>4avmatrícula.xls</t>
    </r>
  </si>
  <si>
    <t>Obs.1: Você pode usar o Winplot para checar o valor da raiz encontrada. Se o gráfico da função no Winplot não cruzar o eixo dos x no valor da raiz que você encontrou no Excel,</t>
  </si>
  <si>
    <t>então, ou você traçou o gráfico da função errada, ou, se a função estiver certa, quem está errada é a resposta da raiz obtida pelos cálculos no Excel.</t>
  </si>
  <si>
    <t>Obs.2: Cuidado para não errar o cáculo da derivada de f(x) na questão do método de newton. Um sinal errado e o trabalho vai por água abaixo.</t>
  </si>
  <si>
    <t>Obs.3: Lembre-se que a raiz é o valor de x que faz f(x) = 0. Se você substituir o valor da raiz em f(x) e o resultado for maior que a precisão, significa que o valor obtido no Excel</t>
  </si>
  <si>
    <t>para a raiz está incorreto.</t>
  </si>
  <si>
    <t>Resposta do quesito 1 (Método da Bissecção):</t>
  </si>
  <si>
    <t>Resposta do quesito 2 (Método de Newton):</t>
  </si>
  <si>
    <t>a</t>
  </si>
  <si>
    <t>b</t>
  </si>
  <si>
    <t>f(a)</t>
  </si>
  <si>
    <t>f(b)</t>
  </si>
  <si>
    <t>x´</t>
  </si>
  <si>
    <t>f(x´)</t>
  </si>
  <si>
    <t>Parada</t>
  </si>
  <si>
    <t>x</t>
  </si>
  <si>
    <t>f(x)</t>
  </si>
  <si>
    <t>f´(x)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</si>
</sst>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0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u/>
      <sz val="11.0"/>
      <color theme="1"/>
      <name val="Arial"/>
    </font>
    <font/>
    <font>
      <b/>
      <u/>
      <sz val="11.0"/>
      <color theme="1"/>
      <name val="Arial"/>
    </font>
    <font>
      <b/>
      <i/>
      <sz val="14.0"/>
      <color rgb="FF000000"/>
      <name val="Times New Roman"/>
    </font>
    <font>
      <b/>
      <sz val="12.0"/>
      <color theme="1"/>
      <name val="Arial"/>
    </font>
    <font>
      <b/>
      <sz val="10.0"/>
      <color theme="1"/>
      <name val="Arial"/>
    </font>
    <font>
      <b/>
      <sz val="8.0"/>
      <color rgb="FF0000FF"/>
      <name val="Arial"/>
    </font>
    <font>
      <b/>
      <sz val="8.0"/>
      <color rgb="FFFF0000"/>
      <name val="Arial"/>
    </font>
    <font>
      <b/>
      <sz val="8.0"/>
      <color rgb="FF008000"/>
      <name val="Arial"/>
    </font>
    <font>
      <b/>
      <sz val="8.0"/>
      <color theme="1"/>
      <name val="Arial"/>
    </font>
    <font>
      <b/>
      <sz val="10.0"/>
      <color rgb="FF0000FF"/>
      <name val="Arial"/>
    </font>
    <font>
      <sz val="10.0"/>
      <color theme="1"/>
      <name val="Arial"/>
    </font>
    <font>
      <b/>
      <sz val="11.0"/>
      <color theme="1"/>
      <name val="Arial"/>
    </font>
    <font>
      <b/>
      <sz val="10.0"/>
      <color rgb="FFFF0000"/>
      <name val="Arial"/>
    </font>
    <font>
      <b/>
      <sz val="10.0"/>
      <color rgb="FF008000"/>
      <name val="Arial"/>
    </font>
    <font>
      <sz val="11.0"/>
      <color rgb="FF1155CC"/>
      <name val="Inconsolata"/>
    </font>
    <font>
      <sz val="11.0"/>
      <color rgb="FF777777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4" numFmtId="0" xfId="0" applyBorder="1" applyFont="1"/>
    <xf borderId="3" fillId="0" fontId="4" numFmtId="0" xfId="0" applyBorder="1" applyFont="1"/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0" fillId="0" fontId="11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center" shrinkToFit="0" vertical="top" wrapText="1"/>
    </xf>
    <xf borderId="4" fillId="0" fontId="13" numFmtId="49" xfId="0" applyAlignment="1" applyBorder="1" applyFont="1" applyNumberFormat="1">
      <alignment horizontal="center" shrinkToFit="0" vertical="bottom" wrapText="0"/>
    </xf>
    <xf borderId="5" fillId="0" fontId="13" numFmtId="49" xfId="0" applyAlignment="1" applyBorder="1" applyFont="1" applyNumberFormat="1">
      <alignment horizontal="center" shrinkToFit="0" vertical="bottom" wrapText="0"/>
    </xf>
    <xf borderId="6" fillId="0" fontId="13" numFmtId="49" xfId="0" applyAlignment="1" applyBorder="1" applyFont="1" applyNumberFormat="1">
      <alignment horizontal="center" shrinkToFit="0" vertical="bottom" wrapText="0"/>
    </xf>
    <xf borderId="7" fillId="2" fontId="8" numFmtId="0" xfId="0" applyAlignment="1" applyBorder="1" applyFill="1" applyFont="1">
      <alignment shrinkToFit="0" vertical="bottom" wrapText="0"/>
    </xf>
    <xf borderId="7" fillId="2" fontId="14" numFmtId="0" xfId="0" applyAlignment="1" applyBorder="1" applyFont="1">
      <alignment shrinkToFit="0" vertical="bottom" wrapText="0"/>
    </xf>
    <xf borderId="8" fillId="3" fontId="8" numFmtId="0" xfId="0" applyAlignment="1" applyBorder="1" applyFill="1" applyFont="1">
      <alignment horizontal="center" shrinkToFit="0" vertical="bottom" wrapText="0"/>
    </xf>
    <xf borderId="9" fillId="3" fontId="14" numFmtId="0" xfId="0" applyAlignment="1" applyBorder="1" applyFont="1">
      <alignment horizontal="center" shrinkToFit="0" vertical="bottom" wrapText="0"/>
    </xf>
    <xf borderId="10" fillId="3" fontId="14" numFmtId="0" xfId="0" applyAlignment="1" applyBorder="1" applyFont="1">
      <alignment horizontal="center" shrinkToFit="0" vertical="bottom" wrapText="0"/>
    </xf>
    <xf borderId="11" fillId="3" fontId="14" numFmtId="0" xfId="0" applyAlignment="1" applyBorder="1" applyFont="1">
      <alignment horizontal="center" shrinkToFit="0" vertical="bottom" wrapText="0"/>
    </xf>
    <xf borderId="7" fillId="4" fontId="14" numFmtId="0" xfId="0" applyAlignment="1" applyBorder="1" applyFill="1" applyFont="1">
      <alignment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12" fillId="0" fontId="14" numFmtId="0" xfId="0" applyAlignment="1" applyBorder="1" applyFont="1">
      <alignment horizontal="center" shrinkToFit="0" vertical="bottom" wrapText="0"/>
    </xf>
    <xf borderId="10" fillId="0" fontId="14" numFmtId="0" xfId="0" applyAlignment="1" applyBorder="1" applyFont="1">
      <alignment horizontal="center" shrinkToFit="0" vertical="bottom" wrapText="0"/>
    </xf>
    <xf borderId="11" fillId="0" fontId="14" numFmtId="0" xfId="0" applyAlignment="1" applyBorder="1" applyFont="1">
      <alignment horizontal="center" shrinkToFit="0" vertical="bottom" wrapText="0"/>
    </xf>
    <xf borderId="13" fillId="0" fontId="8" numFmtId="0" xfId="0" applyAlignment="1" applyBorder="1" applyFont="1">
      <alignment horizontal="center" shrinkToFit="0" vertical="bottom" wrapText="0"/>
    </xf>
    <xf borderId="14" fillId="0" fontId="14" numFmtId="0" xfId="0" applyAlignment="1" applyBorder="1" applyFont="1">
      <alignment horizontal="center" shrinkToFit="0" vertical="bottom" wrapText="0"/>
    </xf>
    <xf borderId="15" fillId="0" fontId="14" numFmtId="0" xfId="0" applyAlignment="1" applyBorder="1" applyFont="1">
      <alignment horizontal="center" shrinkToFit="0" vertical="bottom" wrapText="0"/>
    </xf>
    <xf borderId="16" fillId="0" fontId="14" numFmtId="0" xfId="0" applyAlignment="1" applyBorder="1" applyFont="1">
      <alignment horizontal="center" shrinkToFit="0" vertical="bottom" wrapText="0"/>
    </xf>
    <xf borderId="17" fillId="3" fontId="8" numFmtId="0" xfId="0" applyAlignment="1" applyBorder="1" applyFont="1">
      <alignment horizontal="center" shrinkToFit="0" vertical="bottom" wrapText="0"/>
    </xf>
    <xf borderId="17" fillId="3" fontId="14" numFmtId="0" xfId="0" applyAlignment="1" applyBorder="1" applyFont="1">
      <alignment horizontal="center" shrinkToFit="0" vertical="bottom" wrapText="0"/>
    </xf>
    <xf borderId="18" fillId="0" fontId="8" numFmtId="0" xfId="0" applyAlignment="1" applyBorder="1" applyFont="1">
      <alignment horizontal="center" shrinkToFit="0" vertical="bottom" wrapText="0"/>
    </xf>
    <xf borderId="18" fillId="0" fontId="15" numFmtId="0" xfId="0" applyAlignment="1" applyBorder="1" applyFont="1">
      <alignment horizontal="center" shrinkToFit="0" vertical="bottom" wrapText="0"/>
    </xf>
    <xf borderId="19" fillId="0" fontId="15" numFmtId="0" xfId="0" applyAlignment="1" applyBorder="1" applyFont="1">
      <alignment horizontal="center" shrinkToFit="0" vertical="bottom" wrapText="0"/>
    </xf>
    <xf borderId="20" fillId="0" fontId="15" numFmtId="0" xfId="0" applyAlignment="1" applyBorder="1" applyFont="1">
      <alignment horizontal="center" shrinkToFit="0" vertical="bottom" wrapText="0"/>
    </xf>
    <xf borderId="17" fillId="3" fontId="7" numFmtId="0" xfId="0" applyAlignment="1" applyBorder="1" applyFont="1">
      <alignment horizontal="center" shrinkToFit="0" vertical="bottom" wrapText="0"/>
    </xf>
    <xf borderId="21" fillId="3" fontId="14" numFmtId="0" xfId="0" applyAlignment="1" applyBorder="1" applyFont="1">
      <alignment horizontal="center" shrinkToFit="0" vertical="bottom" wrapText="0"/>
    </xf>
    <xf borderId="7" fillId="3" fontId="14" numFmtId="0" xfId="0" applyAlignment="1" applyBorder="1" applyFont="1">
      <alignment horizontal="center" shrinkToFit="0" vertical="bottom" wrapText="0"/>
    </xf>
    <xf borderId="22" fillId="3" fontId="14" numFmtId="0" xfId="0" applyAlignment="1" applyBorder="1" applyFont="1">
      <alignment horizontal="center" shrinkToFit="0" vertical="bottom" wrapText="0"/>
    </xf>
    <xf borderId="17" fillId="0" fontId="7" numFmtId="0" xfId="0" applyAlignment="1" applyBorder="1" applyFont="1">
      <alignment horizontal="center" shrinkToFit="0" vertical="bottom" wrapText="0"/>
    </xf>
    <xf borderId="19" fillId="0" fontId="14" numFmtId="0" xfId="0" applyAlignment="1" applyBorder="1" applyFont="1">
      <alignment horizontal="center" shrinkToFit="0" vertical="bottom" wrapText="0"/>
    </xf>
    <xf borderId="17" fillId="0" fontId="14" numFmtId="0" xfId="0" applyAlignment="1" applyBorder="1" applyFont="1">
      <alignment horizontal="center" shrinkToFit="0" vertical="bottom" wrapText="0"/>
    </xf>
    <xf borderId="23" fillId="0" fontId="16" numFmtId="0" xfId="0" applyAlignment="1" applyBorder="1" applyFont="1">
      <alignment shrinkToFit="0" vertical="bottom" wrapText="0"/>
    </xf>
    <xf borderId="24" fillId="0" fontId="14" numFmtId="0" xfId="0" applyAlignment="1" applyBorder="1" applyFont="1">
      <alignment shrinkToFit="0" vertical="bottom" wrapText="0"/>
    </xf>
    <xf borderId="25" fillId="0" fontId="14" numFmtId="0" xfId="0" applyAlignment="1" applyBorder="1" applyFont="1">
      <alignment shrinkToFit="0" vertical="bottom" wrapText="0"/>
    </xf>
    <xf borderId="26" fillId="0" fontId="16" numFmtId="0" xfId="0" applyAlignment="1" applyBorder="1" applyFont="1">
      <alignment shrinkToFit="0" vertical="bottom" wrapText="0"/>
    </xf>
    <xf borderId="27" fillId="0" fontId="14" numFmtId="0" xfId="0" applyAlignment="1" applyBorder="1" applyFont="1">
      <alignment shrinkToFit="0" vertical="bottom" wrapText="0"/>
    </xf>
    <xf borderId="28" fillId="0" fontId="14" numFmtId="0" xfId="0" applyAlignment="1" applyBorder="1" applyFont="1">
      <alignment shrinkToFit="0" vertical="bottom" wrapText="0"/>
    </xf>
    <xf borderId="23" fillId="0" fontId="13" numFmtId="0" xfId="0" applyAlignment="1" applyBorder="1" applyFont="1">
      <alignment shrinkToFit="0" vertical="bottom" wrapText="0"/>
    </xf>
    <xf borderId="26" fillId="0" fontId="14" numFmtId="0" xfId="0" applyAlignment="1" applyBorder="1" applyFont="1">
      <alignment shrinkToFit="0" vertical="bottom" wrapText="0"/>
    </xf>
    <xf borderId="23" fillId="0" fontId="17" numFmtId="0" xfId="0" applyAlignment="1" applyBorder="1" applyFont="1">
      <alignment shrinkToFit="0" vertical="bottom" wrapText="0"/>
    </xf>
    <xf borderId="26" fillId="0" fontId="17" numFmtId="0" xfId="0" applyAlignment="1" applyBorder="1" applyFont="1">
      <alignment shrinkToFit="0" vertical="bottom" wrapText="0"/>
    </xf>
    <xf borderId="29" fillId="5" fontId="8" numFmtId="0" xfId="0" applyAlignment="1" applyBorder="1" applyFill="1" applyFont="1">
      <alignment horizontal="center" shrinkToFit="0" vertical="bottom" wrapText="0"/>
    </xf>
    <xf borderId="30" fillId="5" fontId="8" numFmtId="0" xfId="0" applyAlignment="1" applyBorder="1" applyFont="1">
      <alignment horizontal="center" shrinkToFit="0" vertical="bottom" wrapText="0"/>
    </xf>
    <xf borderId="31" fillId="5" fontId="8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10" fillId="0" fontId="14" numFmtId="164" xfId="0" applyAlignment="1" applyBorder="1" applyFont="1" applyNumberFormat="1">
      <alignment readingOrder="0" shrinkToFit="0" vertical="bottom" wrapText="0"/>
    </xf>
    <xf borderId="10" fillId="0" fontId="14" numFmtId="164" xfId="0" applyAlignment="1" applyBorder="1" applyFont="1" applyNumberFormat="1">
      <alignment shrinkToFit="0" vertical="bottom" wrapText="0"/>
    </xf>
    <xf borderId="0" fillId="0" fontId="14" numFmtId="164" xfId="0" applyAlignment="1" applyFont="1" applyNumberFormat="1">
      <alignment shrinkToFit="0" vertical="bottom" wrapText="0"/>
    </xf>
    <xf borderId="0" fillId="6" fontId="18" numFmtId="164" xfId="0" applyFill="1" applyFont="1" applyNumberFormat="1"/>
    <xf borderId="0" fillId="6" fontId="19" numFmtId="164" xfId="0" applyAlignment="1" applyFont="1" applyNumberFormat="1">
      <alignment shrinkToFit="0" wrapText="1"/>
    </xf>
    <xf borderId="10" fillId="7" fontId="14" numFmtId="164" xfId="0" applyAlignment="1" applyBorder="1" applyFill="1" applyFont="1" applyNumberFormat="1">
      <alignment shrinkToFit="0" vertical="bottom" wrapText="0"/>
    </xf>
    <xf borderId="0" fillId="7" fontId="18" numFmtId="164" xfId="0" applyFont="1" applyNumberFormat="1"/>
    <xf borderId="10" fillId="8" fontId="14" numFmtId="164" xfId="0" applyAlignment="1" applyBorder="1" applyFill="1" applyFont="1" applyNumberFormat="1">
      <alignment shrinkToFit="0" vertical="bottom" wrapText="0"/>
    </xf>
    <xf borderId="0" fillId="7" fontId="19" numFmtId="164" xfId="0" applyAlignment="1" applyFont="1" applyNumberFormat="1">
      <alignment shrinkToFit="0" wrapText="1"/>
    </xf>
    <xf borderId="0" fillId="0" fontId="18" numFmtId="164" xfId="0" applyFont="1" applyNumberFormat="1"/>
    <xf borderId="0" fillId="0" fontId="19" numFmtId="164" xfId="0" applyAlignment="1" applyFont="1" applyNumberFormat="1">
      <alignment shrinkToFit="0" wrapText="1"/>
    </xf>
    <xf borderId="10" fillId="7" fontId="14" numFmtId="164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2</xdr:row>
      <xdr:rowOff>133350</xdr:rowOff>
    </xdr:from>
    <xdr:ext cx="2324100" cy="6096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123825</xdr:rowOff>
    </xdr:from>
    <xdr:ext cx="301942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590550</xdr:colOff>
      <xdr:row>11</xdr:row>
      <xdr:rowOff>133350</xdr:rowOff>
    </xdr:from>
    <xdr:ext cx="1666875" cy="3238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4.25" customHeight="1">
      <c r="A1" s="1" t="s">
        <v>0</v>
      </c>
    </row>
    <row r="2" ht="14.25" customHeight="1">
      <c r="A2" s="1" t="s">
        <v>1</v>
      </c>
      <c r="E2" s="2" t="s">
        <v>2</v>
      </c>
    </row>
    <row r="3" ht="14.25" customHeight="1">
      <c r="A3" s="1" t="s">
        <v>3</v>
      </c>
      <c r="E3" s="1" t="s">
        <v>4</v>
      </c>
      <c r="G3" s="1" t="s">
        <v>5</v>
      </c>
    </row>
    <row r="4" ht="15.0" customHeight="1">
      <c r="A4" s="1"/>
    </row>
    <row r="5" ht="15.75" customHeight="1">
      <c r="A5" s="3" t="s">
        <v>6</v>
      </c>
      <c r="B5" s="4" t="s">
        <v>7</v>
      </c>
      <c r="C5" s="5"/>
      <c r="D5" s="5"/>
      <c r="E5" s="5"/>
      <c r="F5" s="6"/>
      <c r="G5" s="7" t="s">
        <v>8</v>
      </c>
      <c r="H5" s="4">
        <v>2.11080101E8</v>
      </c>
      <c r="I5" s="5"/>
      <c r="J5" s="6"/>
    </row>
    <row r="6" ht="14.25" customHeight="1">
      <c r="A6" s="1"/>
    </row>
    <row r="7" ht="17.25" customHeight="1">
      <c r="A7" s="8" t="s">
        <v>9</v>
      </c>
    </row>
    <row r="8" ht="12.75" customHeight="1"/>
    <row r="9" ht="12.75" customHeight="1"/>
    <row r="10" ht="19.5" customHeight="1">
      <c r="A10" s="9" t="s">
        <v>10</v>
      </c>
      <c r="K10" s="10"/>
    </row>
    <row r="11" ht="20.25" customHeight="1">
      <c r="A11" s="11" t="s">
        <v>11</v>
      </c>
      <c r="B11" s="12"/>
      <c r="K11" s="10"/>
    </row>
    <row r="12" ht="12.75" customHeight="1"/>
    <row r="13" ht="19.5" customHeight="1">
      <c r="A13" s="9" t="s">
        <v>12</v>
      </c>
      <c r="K13" s="10"/>
    </row>
    <row r="14" ht="18.75" customHeight="1">
      <c r="A14" s="11" t="s">
        <v>13</v>
      </c>
      <c r="B14" s="12"/>
      <c r="H14" s="13"/>
    </row>
    <row r="15" ht="15.0" customHeight="1">
      <c r="A15" s="9"/>
      <c r="H15" s="14"/>
    </row>
    <row r="16" ht="15.75" customHeight="1">
      <c r="A16" s="9"/>
      <c r="C16" s="11" t="s">
        <v>14</v>
      </c>
      <c r="D16" s="11"/>
      <c r="E16" s="11"/>
      <c r="F16" s="11"/>
      <c r="H16" s="15"/>
    </row>
    <row r="17" ht="13.5" customHeight="1">
      <c r="H17" s="16"/>
    </row>
    <row r="18" ht="15.0" customHeight="1">
      <c r="A18" s="9" t="s">
        <v>15</v>
      </c>
      <c r="D18" s="17" t="s">
        <v>16</v>
      </c>
      <c r="E18" s="18" t="s">
        <v>17</v>
      </c>
      <c r="F18" s="17" t="s">
        <v>18</v>
      </c>
      <c r="G18" s="19" t="s">
        <v>19</v>
      </c>
      <c r="H18" s="9"/>
      <c r="I18" s="20" t="s">
        <v>20</v>
      </c>
      <c r="J18" s="21"/>
      <c r="K18" s="21"/>
      <c r="L18" s="21"/>
      <c r="M18" s="21"/>
      <c r="N18" s="21"/>
      <c r="O18" s="21"/>
    </row>
    <row r="19" ht="12.75" customHeight="1">
      <c r="C19" s="22" t="s">
        <v>21</v>
      </c>
      <c r="D19" s="23">
        <v>1.0</v>
      </c>
      <c r="E19" s="24">
        <v>-1.0</v>
      </c>
      <c r="F19" s="24">
        <v>-2.0</v>
      </c>
      <c r="G19" s="25">
        <v>2.0</v>
      </c>
      <c r="I19" s="26" t="s">
        <v>22</v>
      </c>
      <c r="J19" s="26"/>
      <c r="K19" s="26"/>
      <c r="L19" s="26"/>
      <c r="M19" s="26"/>
      <c r="N19" s="26"/>
      <c r="O19" s="26"/>
    </row>
    <row r="20" ht="12.75" customHeight="1">
      <c r="C20" s="27" t="s">
        <v>23</v>
      </c>
      <c r="D20" s="28">
        <v>-2.0</v>
      </c>
      <c r="E20" s="29">
        <v>2.0</v>
      </c>
      <c r="F20" s="29">
        <v>4.0</v>
      </c>
      <c r="G20" s="30">
        <v>-5.0</v>
      </c>
      <c r="I20" s="26"/>
      <c r="J20" s="26" t="s">
        <v>24</v>
      </c>
      <c r="K20" s="26"/>
      <c r="L20" s="26"/>
      <c r="M20" s="26"/>
      <c r="N20" s="26"/>
      <c r="O20" s="26"/>
    </row>
    <row r="21" ht="12.75" customHeight="1">
      <c r="C21" s="22" t="s">
        <v>25</v>
      </c>
      <c r="D21" s="23">
        <v>-2.0</v>
      </c>
      <c r="E21" s="24">
        <v>2.0</v>
      </c>
      <c r="F21" s="24">
        <v>1.0</v>
      </c>
      <c r="G21" s="25">
        <v>-1.0</v>
      </c>
      <c r="I21" s="26"/>
      <c r="J21" s="26" t="s">
        <v>26</v>
      </c>
      <c r="K21" s="26"/>
      <c r="L21" s="26"/>
      <c r="M21" s="26"/>
      <c r="N21" s="26"/>
      <c r="O21" s="26"/>
    </row>
    <row r="22" ht="12.75" customHeight="1">
      <c r="C22" s="27" t="s">
        <v>27</v>
      </c>
      <c r="D22" s="28">
        <v>3.0</v>
      </c>
      <c r="E22" s="29">
        <v>-3.0</v>
      </c>
      <c r="F22" s="29">
        <v>-4.0</v>
      </c>
      <c r="G22" s="30">
        <v>4.0</v>
      </c>
      <c r="I22" s="21" t="s">
        <v>28</v>
      </c>
      <c r="J22" s="21"/>
      <c r="K22" s="21"/>
      <c r="L22" s="21"/>
      <c r="M22" s="21"/>
      <c r="N22" s="21"/>
      <c r="O22" s="21"/>
    </row>
    <row r="23" ht="12.75" customHeight="1">
      <c r="C23" s="22" t="s">
        <v>29</v>
      </c>
      <c r="D23" s="23">
        <v>1.0</v>
      </c>
      <c r="E23" s="24">
        <v>-1.0</v>
      </c>
      <c r="F23" s="24">
        <v>1.0</v>
      </c>
      <c r="G23" s="25">
        <v>1.0</v>
      </c>
      <c r="I23" s="21"/>
      <c r="J23" s="21" t="s">
        <v>30</v>
      </c>
      <c r="K23" s="21"/>
      <c r="L23" s="21"/>
      <c r="M23" s="21"/>
      <c r="N23" s="21"/>
      <c r="O23" s="21"/>
    </row>
    <row r="24" ht="13.5" customHeight="1">
      <c r="C24" s="31" t="s">
        <v>31</v>
      </c>
      <c r="D24" s="32">
        <v>-4.0</v>
      </c>
      <c r="E24" s="33">
        <v>-3.0</v>
      </c>
      <c r="F24" s="33">
        <v>-5.0</v>
      </c>
      <c r="G24" s="34">
        <v>-6.0</v>
      </c>
      <c r="I24" s="21"/>
      <c r="J24" s="21" t="s">
        <v>32</v>
      </c>
      <c r="K24" s="21"/>
      <c r="L24" s="21"/>
      <c r="M24" s="21"/>
      <c r="N24" s="21"/>
      <c r="O24" s="21"/>
    </row>
    <row r="25" ht="13.5" customHeight="1">
      <c r="C25" s="35" t="s">
        <v>33</v>
      </c>
      <c r="D25" s="36">
        <v>1.0</v>
      </c>
      <c r="E25" s="36">
        <v>1.0</v>
      </c>
      <c r="F25" s="36">
        <v>2.0</v>
      </c>
      <c r="G25" s="36">
        <v>3.0</v>
      </c>
      <c r="I25" s="26" t="s">
        <v>34</v>
      </c>
      <c r="J25" s="26"/>
      <c r="K25" s="26"/>
      <c r="L25" s="26"/>
      <c r="M25" s="26"/>
      <c r="N25" s="26"/>
      <c r="O25" s="26"/>
    </row>
    <row r="26" ht="16.5" customHeight="1">
      <c r="A26" s="9" t="s">
        <v>35</v>
      </c>
      <c r="C26" s="37"/>
      <c r="D26" s="38" t="s">
        <v>36</v>
      </c>
      <c r="E26" s="39" t="s">
        <v>36</v>
      </c>
      <c r="F26" s="38" t="s">
        <v>36</v>
      </c>
      <c r="G26" s="40" t="s">
        <v>36</v>
      </c>
      <c r="I26" s="26"/>
      <c r="J26" s="26" t="s">
        <v>37</v>
      </c>
      <c r="K26" s="26"/>
      <c r="L26" s="26"/>
      <c r="M26" s="26"/>
      <c r="N26" s="26"/>
      <c r="O26" s="26"/>
    </row>
    <row r="27" ht="16.5" customHeight="1">
      <c r="C27" s="41">
        <v>1.0</v>
      </c>
      <c r="D27" s="42" t="s">
        <v>38</v>
      </c>
      <c r="E27" s="43" t="s">
        <v>39</v>
      </c>
      <c r="F27" s="42" t="s">
        <v>40</v>
      </c>
      <c r="G27" s="44" t="s">
        <v>39</v>
      </c>
      <c r="I27" s="26"/>
      <c r="J27" s="26" t="s">
        <v>41</v>
      </c>
      <c r="K27" s="26"/>
      <c r="L27" s="26"/>
      <c r="M27" s="26"/>
      <c r="N27" s="26"/>
      <c r="O27" s="26"/>
    </row>
    <row r="28" ht="16.5" customHeight="1">
      <c r="C28" s="45">
        <v>2.0</v>
      </c>
      <c r="D28" s="46" t="s">
        <v>42</v>
      </c>
      <c r="E28" s="47" t="s">
        <v>43</v>
      </c>
      <c r="F28" s="46" t="s">
        <v>40</v>
      </c>
      <c r="G28" s="47" t="s">
        <v>44</v>
      </c>
      <c r="I28" s="21" t="s">
        <v>45</v>
      </c>
      <c r="J28" s="21" t="s">
        <v>46</v>
      </c>
      <c r="K28" s="21"/>
      <c r="L28" s="21"/>
      <c r="M28" s="21"/>
      <c r="N28" s="21"/>
      <c r="O28" s="21"/>
    </row>
    <row r="29" ht="12.75" customHeight="1"/>
    <row r="30" ht="15.0" customHeight="1">
      <c r="B30" s="9"/>
    </row>
    <row r="31" ht="12.75" customHeight="1">
      <c r="B31" s="48" t="s">
        <v>47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</row>
    <row r="32" ht="12.75" customHeight="1">
      <c r="B32" s="51" t="s">
        <v>48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3"/>
    </row>
    <row r="33" ht="12.75" customHeight="1"/>
    <row r="34" ht="12.75" customHeight="1">
      <c r="B34" s="54" t="s">
        <v>49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50"/>
    </row>
    <row r="35" ht="12.75" customHeight="1">
      <c r="B35" s="55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3"/>
    </row>
    <row r="36" ht="12.75" customHeight="1"/>
    <row r="37" ht="12.75" customHeight="1">
      <c r="B37" s="56" t="s">
        <v>50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50"/>
    </row>
    <row r="38" ht="12.75" customHeight="1">
      <c r="B38" s="57" t="s">
        <v>51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3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5:F5"/>
    <mergeCell ref="H5:J5"/>
    <mergeCell ref="A7:I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0"/>
    <col customWidth="1" min="12" max="12" width="9.63"/>
    <col customWidth="1" min="13" max="13" width="8.88"/>
    <col customWidth="1" min="14" max="26" width="8.0"/>
  </cols>
  <sheetData>
    <row r="1" ht="12.75" customHeight="1"/>
    <row r="2" ht="12.75" customHeight="1">
      <c r="A2" s="12" t="s">
        <v>52</v>
      </c>
      <c r="I2" s="12"/>
      <c r="J2" s="12" t="s">
        <v>53</v>
      </c>
      <c r="K2" s="12"/>
    </row>
    <row r="3" ht="13.5" customHeight="1"/>
    <row r="4" ht="12.75" customHeight="1">
      <c r="A4" s="58" t="s">
        <v>54</v>
      </c>
      <c r="B4" s="59" t="s">
        <v>55</v>
      </c>
      <c r="C4" s="59" t="s">
        <v>56</v>
      </c>
      <c r="D4" s="59" t="s">
        <v>57</v>
      </c>
      <c r="E4" s="59" t="s">
        <v>58</v>
      </c>
      <c r="F4" s="59" t="s">
        <v>59</v>
      </c>
      <c r="G4" s="60" t="s">
        <v>60</v>
      </c>
      <c r="I4" s="61"/>
      <c r="J4" s="58" t="s">
        <v>61</v>
      </c>
      <c r="K4" s="59" t="s">
        <v>62</v>
      </c>
      <c r="L4" s="59" t="s">
        <v>63</v>
      </c>
      <c r="M4" s="59" t="s">
        <v>58</v>
      </c>
      <c r="N4" s="60" t="s">
        <v>60</v>
      </c>
    </row>
    <row r="5" ht="12.75" customHeight="1">
      <c r="A5" s="62">
        <v>1.0</v>
      </c>
      <c r="B5" s="62">
        <v>2.0</v>
      </c>
      <c r="C5" s="62">
        <f t="shared" ref="C5:D5" si="1">(-1*A5^4+2*A5^3+2*A5^2-3*A5-1)</f>
        <v>-1</v>
      </c>
      <c r="D5" s="63">
        <f t="shared" si="1"/>
        <v>1</v>
      </c>
      <c r="E5" s="63">
        <f t="shared" ref="E5:E29" si="3">((A5+B5)/2)</f>
        <v>1.5</v>
      </c>
      <c r="F5" s="63">
        <f t="shared" ref="F5:F29" si="4">(-1*E5^4+2*E5^3+2*E5^2-3*E5-1)</f>
        <v>0.6875</v>
      </c>
      <c r="G5" s="63">
        <f t="shared" ref="G5:G29" si="5">ABS(B5-A5)
</f>
        <v>1</v>
      </c>
      <c r="H5" s="64"/>
      <c r="I5" s="64"/>
      <c r="J5" s="62">
        <v>-3.0</v>
      </c>
      <c r="K5" s="63">
        <f t="shared" ref="K5:K29" si="6">-3*J5^2*EXP(J5)+1</f>
        <v>-0.3442508459</v>
      </c>
      <c r="L5" s="65">
        <f t="shared" ref="L5:L29" si="7">-6*J5*EXP(J5)-3*J5^2*EXP(J5)</f>
        <v>-0.4480836153</v>
      </c>
      <c r="M5" s="63">
        <f t="shared" ref="M5:M29" si="8">J5-(K5/L5)
</f>
        <v>-3.768273675</v>
      </c>
      <c r="N5" s="66">
        <f t="shared" ref="N5:N29" si="9">ABS(M5-J5)</f>
        <v>0.7682736752</v>
      </c>
    </row>
    <row r="6" ht="12.75" customHeight="1">
      <c r="A6" s="63">
        <f t="shared" ref="A6:A29" si="10">(E5)</f>
        <v>1.5</v>
      </c>
      <c r="B6" s="63">
        <f t="shared" ref="B6:B29" si="11">IF(F5*C5&lt;0,A5,B5)
</f>
        <v>1</v>
      </c>
      <c r="C6" s="62">
        <f t="shared" ref="C6:D6" si="2">(-1*A6^4+2*A6^3+2*A6^2-3*A6-1)</f>
        <v>0.6875</v>
      </c>
      <c r="D6" s="63">
        <f t="shared" si="2"/>
        <v>-1</v>
      </c>
      <c r="E6" s="63">
        <f t="shared" si="3"/>
        <v>1.25</v>
      </c>
      <c r="F6" s="63">
        <f t="shared" si="4"/>
        <v>-0.16015625</v>
      </c>
      <c r="G6" s="63">
        <f t="shared" si="5"/>
        <v>0.5</v>
      </c>
      <c r="H6" s="64"/>
      <c r="I6" s="64"/>
      <c r="J6" s="63">
        <f t="shared" ref="J6:J29" si="13">M5</f>
        <v>-3.768273675</v>
      </c>
      <c r="K6" s="63">
        <f t="shared" si="6"/>
        <v>0.01629322137</v>
      </c>
      <c r="L6" s="65">
        <f t="shared" si="7"/>
        <v>-0.4616073435</v>
      </c>
      <c r="M6" s="63">
        <f t="shared" si="8"/>
        <v>-3.732976963</v>
      </c>
      <c r="N6" s="66">
        <f t="shared" si="9"/>
        <v>0.0352967118</v>
      </c>
    </row>
    <row r="7" ht="12.75" customHeight="1">
      <c r="A7" s="63">
        <f t="shared" si="10"/>
        <v>1.25</v>
      </c>
      <c r="B7" s="63">
        <f t="shared" si="11"/>
        <v>1.5</v>
      </c>
      <c r="C7" s="62">
        <f t="shared" ref="C7:D7" si="12">(-1*A7^4+2*A7^3+2*A7^2-3*A7-1)</f>
        <v>-0.16015625</v>
      </c>
      <c r="D7" s="63">
        <f t="shared" si="12"/>
        <v>0.6875</v>
      </c>
      <c r="E7" s="63">
        <f t="shared" si="3"/>
        <v>1.375</v>
      </c>
      <c r="F7" s="63">
        <f t="shared" si="4"/>
        <v>0.2810058594</v>
      </c>
      <c r="G7" s="63">
        <f t="shared" si="5"/>
        <v>0.25</v>
      </c>
      <c r="H7" s="64"/>
      <c r="I7" s="64"/>
      <c r="J7" s="67">
        <f t="shared" si="13"/>
        <v>-3.732976963</v>
      </c>
      <c r="K7" s="67">
        <f t="shared" si="6"/>
        <v>-0.00004738408083</v>
      </c>
      <c r="L7" s="68">
        <f t="shared" si="7"/>
        <v>-0.4642565695</v>
      </c>
      <c r="M7" s="69">
        <f t="shared" si="8"/>
        <v>-3.733079028</v>
      </c>
      <c r="N7" s="70">
        <f t="shared" si="9"/>
        <v>0.0001020644272</v>
      </c>
    </row>
    <row r="8" ht="12.75" customHeight="1">
      <c r="A8" s="63">
        <f t="shared" si="10"/>
        <v>1.375</v>
      </c>
      <c r="B8" s="63">
        <f t="shared" si="11"/>
        <v>1.25</v>
      </c>
      <c r="C8" s="62">
        <f t="shared" ref="C8:D8" si="14">(-1*A8^4+2*A8^3+2*A8^2-3*A8-1)</f>
        <v>0.2810058594</v>
      </c>
      <c r="D8" s="63">
        <f t="shared" si="14"/>
        <v>-0.16015625</v>
      </c>
      <c r="E8" s="63">
        <f t="shared" si="3"/>
        <v>1.3125</v>
      </c>
      <c r="F8" s="63">
        <f t="shared" si="4"/>
        <v>0.06224060059</v>
      </c>
      <c r="G8" s="63">
        <f t="shared" si="5"/>
        <v>0.125</v>
      </c>
      <c r="H8" s="64"/>
      <c r="I8" s="64"/>
      <c r="J8" s="63">
        <f t="shared" si="13"/>
        <v>-3.733079028</v>
      </c>
      <c r="K8" s="63">
        <f t="shared" si="6"/>
        <v>-0.0000000003750222355</v>
      </c>
      <c r="L8" s="65">
        <f t="shared" si="7"/>
        <v>-0.4642492204</v>
      </c>
      <c r="M8" s="63">
        <f t="shared" si="8"/>
        <v>-3.733079029</v>
      </c>
      <c r="N8" s="66">
        <f t="shared" si="9"/>
        <v>0.0000000008078036018</v>
      </c>
    </row>
    <row r="9" ht="12.75" customHeight="1">
      <c r="A9" s="63">
        <f t="shared" si="10"/>
        <v>1.3125</v>
      </c>
      <c r="B9" s="63">
        <f t="shared" si="11"/>
        <v>1.25</v>
      </c>
      <c r="C9" s="62">
        <f t="shared" ref="C9:D9" si="15">(-1*A9^4+2*A9^3+2*A9^2-3*A9-1)</f>
        <v>0.06224060059</v>
      </c>
      <c r="D9" s="63">
        <f t="shared" si="15"/>
        <v>-0.16015625</v>
      </c>
      <c r="E9" s="63">
        <f t="shared" si="3"/>
        <v>1.28125</v>
      </c>
      <c r="F9" s="63">
        <f t="shared" si="4"/>
        <v>-0.0487985611</v>
      </c>
      <c r="G9" s="63">
        <f t="shared" si="5"/>
        <v>0.0625</v>
      </c>
      <c r="H9" s="64"/>
      <c r="I9" s="64"/>
      <c r="J9" s="63">
        <f t="shared" si="13"/>
        <v>-3.733079029</v>
      </c>
      <c r="K9" s="63">
        <f t="shared" si="6"/>
        <v>0</v>
      </c>
      <c r="L9" s="71">
        <f t="shared" si="7"/>
        <v>-0.4642492204</v>
      </c>
      <c r="M9" s="63">
        <f t="shared" si="8"/>
        <v>-3.733079029</v>
      </c>
      <c r="N9" s="72">
        <f t="shared" si="9"/>
        <v>0</v>
      </c>
    </row>
    <row r="10" ht="12.75" customHeight="1">
      <c r="A10" s="63">
        <f t="shared" si="10"/>
        <v>1.28125</v>
      </c>
      <c r="B10" s="63">
        <f t="shared" si="11"/>
        <v>1.3125</v>
      </c>
      <c r="C10" s="62">
        <f t="shared" ref="C10:D10" si="16">(-1*A10^4+2*A10^3+2*A10^2-3*A10-1)</f>
        <v>-0.0487985611</v>
      </c>
      <c r="D10" s="63">
        <f t="shared" si="16"/>
        <v>0.06224060059</v>
      </c>
      <c r="E10" s="63">
        <f t="shared" si="3"/>
        <v>1.296875</v>
      </c>
      <c r="F10" s="63">
        <f t="shared" si="4"/>
        <v>0.006796777248</v>
      </c>
      <c r="G10" s="63">
        <f t="shared" si="5"/>
        <v>0.03125</v>
      </c>
      <c r="H10" s="64"/>
      <c r="I10" s="64"/>
      <c r="J10" s="63">
        <f t="shared" si="13"/>
        <v>-3.733079029</v>
      </c>
      <c r="K10" s="63">
        <f t="shared" si="6"/>
        <v>0</v>
      </c>
      <c r="L10" s="65">
        <f t="shared" si="7"/>
        <v>-0.4642492204</v>
      </c>
      <c r="M10" s="63">
        <f t="shared" si="8"/>
        <v>-3.733079029</v>
      </c>
      <c r="N10" s="66">
        <f t="shared" si="9"/>
        <v>0</v>
      </c>
    </row>
    <row r="11" ht="12.75" customHeight="1">
      <c r="A11" s="63">
        <f t="shared" si="10"/>
        <v>1.296875</v>
      </c>
      <c r="B11" s="63">
        <f t="shared" si="11"/>
        <v>1.28125</v>
      </c>
      <c r="C11" s="62">
        <f t="shared" ref="C11:D11" si="17">(-1*A11^4+2*A11^3+2*A11^2-3*A11-1)</f>
        <v>0.006796777248</v>
      </c>
      <c r="D11" s="63">
        <f t="shared" si="17"/>
        <v>-0.0487985611</v>
      </c>
      <c r="E11" s="63">
        <f t="shared" si="3"/>
        <v>1.2890625</v>
      </c>
      <c r="F11" s="63">
        <f t="shared" si="4"/>
        <v>-0.02098650113</v>
      </c>
      <c r="G11" s="63">
        <f t="shared" si="5"/>
        <v>0.015625</v>
      </c>
      <c r="H11" s="64"/>
      <c r="I11" s="64"/>
      <c r="J11" s="63">
        <f t="shared" si="13"/>
        <v>-3.733079029</v>
      </c>
      <c r="K11" s="63">
        <f t="shared" si="6"/>
        <v>0</v>
      </c>
      <c r="L11" s="65">
        <f t="shared" si="7"/>
        <v>-0.4642492204</v>
      </c>
      <c r="M11" s="63">
        <f t="shared" si="8"/>
        <v>-3.733079029</v>
      </c>
      <c r="N11" s="66">
        <f t="shared" si="9"/>
        <v>0</v>
      </c>
    </row>
    <row r="12" ht="12.75" customHeight="1">
      <c r="A12" s="63">
        <f t="shared" si="10"/>
        <v>1.2890625</v>
      </c>
      <c r="B12" s="63">
        <f t="shared" si="11"/>
        <v>1.296875</v>
      </c>
      <c r="C12" s="62">
        <f t="shared" ref="C12:D12" si="18">(-1*A12^4+2*A12^3+2*A12^2-3*A12-1)</f>
        <v>-0.02098650113</v>
      </c>
      <c r="D12" s="63">
        <f t="shared" si="18"/>
        <v>0.006796777248</v>
      </c>
      <c r="E12" s="63">
        <f t="shared" si="3"/>
        <v>1.29296875</v>
      </c>
      <c r="F12" s="63">
        <f t="shared" si="4"/>
        <v>-0.00709069916</v>
      </c>
      <c r="G12" s="63">
        <f t="shared" si="5"/>
        <v>0.0078125</v>
      </c>
      <c r="H12" s="64"/>
      <c r="I12" s="64"/>
      <c r="J12" s="63">
        <f t="shared" si="13"/>
        <v>-3.733079029</v>
      </c>
      <c r="K12" s="63">
        <f t="shared" si="6"/>
        <v>0</v>
      </c>
      <c r="L12" s="65">
        <f t="shared" si="7"/>
        <v>-0.4642492204</v>
      </c>
      <c r="M12" s="63">
        <f t="shared" si="8"/>
        <v>-3.733079029</v>
      </c>
      <c r="N12" s="66">
        <f t="shared" si="9"/>
        <v>0</v>
      </c>
    </row>
    <row r="13" ht="12.75" customHeight="1">
      <c r="A13" s="63">
        <f t="shared" si="10"/>
        <v>1.29296875</v>
      </c>
      <c r="B13" s="63">
        <f t="shared" si="11"/>
        <v>1.296875</v>
      </c>
      <c r="C13" s="62">
        <f t="shared" ref="C13:D13" si="19">(-1*A13^4+2*A13^3+2*A13^2-3*A13-1)</f>
        <v>-0.00709069916</v>
      </c>
      <c r="D13" s="63">
        <f t="shared" si="19"/>
        <v>0.006796777248</v>
      </c>
      <c r="E13" s="63">
        <f t="shared" si="3"/>
        <v>1.294921875</v>
      </c>
      <c r="F13" s="63">
        <f t="shared" si="4"/>
        <v>-0.0001458493207</v>
      </c>
      <c r="G13" s="63">
        <f t="shared" si="5"/>
        <v>0.00390625</v>
      </c>
      <c r="H13" s="64"/>
      <c r="I13" s="64"/>
      <c r="J13" s="63">
        <f t="shared" si="13"/>
        <v>-3.733079029</v>
      </c>
      <c r="K13" s="63">
        <f t="shared" si="6"/>
        <v>0</v>
      </c>
      <c r="L13" s="65">
        <f t="shared" si="7"/>
        <v>-0.4642492204</v>
      </c>
      <c r="M13" s="63">
        <f t="shared" si="8"/>
        <v>-3.733079029</v>
      </c>
      <c r="N13" s="66">
        <f t="shared" si="9"/>
        <v>0</v>
      </c>
    </row>
    <row r="14" ht="12.75" customHeight="1">
      <c r="A14" s="63">
        <f t="shared" si="10"/>
        <v>1.294921875</v>
      </c>
      <c r="B14" s="63">
        <f t="shared" si="11"/>
        <v>1.296875</v>
      </c>
      <c r="C14" s="62">
        <f t="shared" ref="C14:D14" si="20">(-1*A14^4+2*A14^3+2*A14^2-3*A14-1)</f>
        <v>-0.0001458493207</v>
      </c>
      <c r="D14" s="63">
        <f t="shared" si="20"/>
        <v>0.006796777248</v>
      </c>
      <c r="E14" s="63">
        <f t="shared" si="3"/>
        <v>1.295898438</v>
      </c>
      <c r="F14" s="63">
        <f t="shared" si="4"/>
        <v>0.003325750759</v>
      </c>
      <c r="G14" s="63">
        <f t="shared" si="5"/>
        <v>0.001953125</v>
      </c>
      <c r="H14" s="64"/>
      <c r="I14" s="64"/>
      <c r="J14" s="63">
        <f t="shared" si="13"/>
        <v>-3.733079029</v>
      </c>
      <c r="K14" s="63">
        <f t="shared" si="6"/>
        <v>0</v>
      </c>
      <c r="L14" s="65">
        <f t="shared" si="7"/>
        <v>-0.4642492204</v>
      </c>
      <c r="M14" s="63">
        <f t="shared" si="8"/>
        <v>-3.733079029</v>
      </c>
      <c r="N14" s="66">
        <f t="shared" si="9"/>
        <v>0</v>
      </c>
    </row>
    <row r="15" ht="12.75" customHeight="1">
      <c r="A15" s="63">
        <f t="shared" si="10"/>
        <v>1.295898438</v>
      </c>
      <c r="B15" s="63">
        <f t="shared" si="11"/>
        <v>1.294921875</v>
      </c>
      <c r="C15" s="62">
        <f t="shared" ref="C15:D15" si="21">(-1*A15^4+2*A15^3+2*A15^2-3*A15-1)</f>
        <v>0.003325750759</v>
      </c>
      <c r="D15" s="63">
        <f t="shared" si="21"/>
        <v>-0.0001458493207</v>
      </c>
      <c r="E15" s="63">
        <f t="shared" si="3"/>
        <v>1.295410156</v>
      </c>
      <c r="F15" s="63">
        <f t="shared" si="4"/>
        <v>0.001590021307</v>
      </c>
      <c r="G15" s="63">
        <f t="shared" si="5"/>
        <v>0.0009765625</v>
      </c>
      <c r="H15" s="64"/>
      <c r="I15" s="64"/>
      <c r="J15" s="63">
        <f t="shared" si="13"/>
        <v>-3.733079029</v>
      </c>
      <c r="K15" s="63">
        <f t="shared" si="6"/>
        <v>0</v>
      </c>
      <c r="L15" s="65">
        <f t="shared" si="7"/>
        <v>-0.4642492204</v>
      </c>
      <c r="M15" s="63">
        <f t="shared" si="8"/>
        <v>-3.733079029</v>
      </c>
      <c r="N15" s="66">
        <f t="shared" si="9"/>
        <v>0</v>
      </c>
    </row>
    <row r="16" ht="12.75" customHeight="1">
      <c r="A16" s="63">
        <f t="shared" si="10"/>
        <v>1.295410156</v>
      </c>
      <c r="B16" s="63">
        <f t="shared" si="11"/>
        <v>1.294921875</v>
      </c>
      <c r="C16" s="62">
        <f t="shared" ref="C16:D16" si="22">(-1*A16^4+2*A16^3+2*A16^2-3*A16-1)</f>
        <v>0.001590021307</v>
      </c>
      <c r="D16" s="63">
        <f t="shared" si="22"/>
        <v>-0.0001458493207</v>
      </c>
      <c r="E16" s="63">
        <f t="shared" si="3"/>
        <v>1.295166016</v>
      </c>
      <c r="F16" s="63">
        <f t="shared" si="4"/>
        <v>0.0007221035008</v>
      </c>
      <c r="G16" s="63">
        <f t="shared" si="5"/>
        <v>0.00048828125</v>
      </c>
      <c r="H16" s="64"/>
      <c r="I16" s="64"/>
      <c r="J16" s="63">
        <f t="shared" si="13"/>
        <v>-3.733079029</v>
      </c>
      <c r="K16" s="63">
        <f t="shared" si="6"/>
        <v>0</v>
      </c>
      <c r="L16" s="65">
        <f t="shared" si="7"/>
        <v>-0.4642492204</v>
      </c>
      <c r="M16" s="63">
        <f t="shared" si="8"/>
        <v>-3.733079029</v>
      </c>
      <c r="N16" s="66">
        <f t="shared" si="9"/>
        <v>0</v>
      </c>
    </row>
    <row r="17" ht="12.75" customHeight="1">
      <c r="A17" s="63">
        <f t="shared" si="10"/>
        <v>1.295166016</v>
      </c>
      <c r="B17" s="63">
        <f t="shared" si="11"/>
        <v>1.294921875</v>
      </c>
      <c r="C17" s="62">
        <f t="shared" ref="C17:D17" si="23">(-1*A17^4+2*A17^3+2*A17^2-3*A17-1)</f>
        <v>0.0007221035008</v>
      </c>
      <c r="D17" s="63">
        <f t="shared" si="23"/>
        <v>-0.0001458493207</v>
      </c>
      <c r="E17" s="63">
        <f t="shared" si="3"/>
        <v>1.295043945</v>
      </c>
      <c r="F17" s="63">
        <f t="shared" si="4"/>
        <v>0.0002881314497</v>
      </c>
      <c r="G17" s="63">
        <f t="shared" si="5"/>
        <v>0.000244140625</v>
      </c>
      <c r="H17" s="64"/>
      <c r="I17" s="64"/>
      <c r="J17" s="63">
        <f t="shared" si="13"/>
        <v>-3.733079029</v>
      </c>
      <c r="K17" s="63">
        <f t="shared" si="6"/>
        <v>0</v>
      </c>
      <c r="L17" s="65">
        <f t="shared" si="7"/>
        <v>-0.4642492204</v>
      </c>
      <c r="M17" s="63">
        <f t="shared" si="8"/>
        <v>-3.733079029</v>
      </c>
      <c r="N17" s="66">
        <f t="shared" si="9"/>
        <v>0</v>
      </c>
    </row>
    <row r="18" ht="12.75" customHeight="1">
      <c r="A18" s="63">
        <f t="shared" si="10"/>
        <v>1.295043945</v>
      </c>
      <c r="B18" s="63">
        <f t="shared" si="11"/>
        <v>1.294921875</v>
      </c>
      <c r="C18" s="62">
        <f t="shared" ref="C18:D18" si="24">(-1*A18^4+2*A18^3+2*A18^2-3*A18-1)</f>
        <v>0.0002881314497</v>
      </c>
      <c r="D18" s="63">
        <f t="shared" si="24"/>
        <v>-0.0001458493207</v>
      </c>
      <c r="E18" s="63">
        <f t="shared" si="3"/>
        <v>1.29498291</v>
      </c>
      <c r="F18" s="63">
        <f t="shared" si="4"/>
        <v>0.00007114215224</v>
      </c>
      <c r="G18" s="63">
        <f t="shared" si="5"/>
        <v>0.0001220703125</v>
      </c>
      <c r="H18" s="64"/>
      <c r="I18" s="64"/>
      <c r="J18" s="63">
        <f t="shared" si="13"/>
        <v>-3.733079029</v>
      </c>
      <c r="K18" s="63">
        <f t="shared" si="6"/>
        <v>0</v>
      </c>
      <c r="L18" s="65">
        <f t="shared" si="7"/>
        <v>-0.4642492204</v>
      </c>
      <c r="M18" s="63">
        <f t="shared" si="8"/>
        <v>-3.733079029</v>
      </c>
      <c r="N18" s="66">
        <f t="shared" si="9"/>
        <v>0</v>
      </c>
    </row>
    <row r="19" ht="12.75" customHeight="1">
      <c r="A19" s="63">
        <f t="shared" si="10"/>
        <v>1.29498291</v>
      </c>
      <c r="B19" s="63">
        <f t="shared" si="11"/>
        <v>1.294921875</v>
      </c>
      <c r="C19" s="62">
        <f t="shared" ref="C19:D19" si="25">(-1*A19^4+2*A19^3+2*A19^2-3*A19-1)</f>
        <v>0.00007114215224</v>
      </c>
      <c r="D19" s="63">
        <f t="shared" si="25"/>
        <v>-0.0001458493207</v>
      </c>
      <c r="E19" s="63">
        <f t="shared" si="3"/>
        <v>1.294952393</v>
      </c>
      <c r="F19" s="63">
        <f t="shared" si="4"/>
        <v>-0.00003735331256</v>
      </c>
      <c r="G19" s="63">
        <f t="shared" si="5"/>
        <v>0.00006103515625</v>
      </c>
      <c r="H19" s="64"/>
      <c r="I19" s="64"/>
      <c r="J19" s="63">
        <f t="shared" si="13"/>
        <v>-3.733079029</v>
      </c>
      <c r="K19" s="63">
        <f t="shared" si="6"/>
        <v>0</v>
      </c>
      <c r="L19" s="65">
        <f t="shared" si="7"/>
        <v>-0.4642492204</v>
      </c>
      <c r="M19" s="63">
        <f t="shared" si="8"/>
        <v>-3.733079029</v>
      </c>
      <c r="N19" s="66">
        <f t="shared" si="9"/>
        <v>0</v>
      </c>
    </row>
    <row r="20" ht="12.75" customHeight="1">
      <c r="A20" s="63">
        <f t="shared" si="10"/>
        <v>1.294952393</v>
      </c>
      <c r="B20" s="63">
        <f t="shared" si="11"/>
        <v>1.29498291</v>
      </c>
      <c r="C20" s="62">
        <f t="shared" ref="C20:D20" si="26">(-1*A20^4+2*A20^3+2*A20^2-3*A20-1)</f>
        <v>-0.00003735331256</v>
      </c>
      <c r="D20" s="63">
        <f t="shared" si="26"/>
        <v>0.00007114215224</v>
      </c>
      <c r="E20" s="63">
        <f t="shared" si="3"/>
        <v>1.294967651</v>
      </c>
      <c r="F20" s="63">
        <f t="shared" si="4"/>
        <v>0.00001689448779</v>
      </c>
      <c r="G20" s="63">
        <f t="shared" si="5"/>
        <v>0.00003051757813</v>
      </c>
      <c r="H20" s="64"/>
      <c r="I20" s="64"/>
      <c r="J20" s="63">
        <f t="shared" si="13"/>
        <v>-3.733079029</v>
      </c>
      <c r="K20" s="63">
        <f t="shared" si="6"/>
        <v>0</v>
      </c>
      <c r="L20" s="65">
        <f t="shared" si="7"/>
        <v>-0.4642492204</v>
      </c>
      <c r="M20" s="63">
        <f t="shared" si="8"/>
        <v>-3.733079029</v>
      </c>
      <c r="N20" s="66">
        <f t="shared" si="9"/>
        <v>0</v>
      </c>
    </row>
    <row r="21" ht="12.75" customHeight="1">
      <c r="A21" s="63">
        <f t="shared" si="10"/>
        <v>1.294967651</v>
      </c>
      <c r="B21" s="63">
        <f t="shared" si="11"/>
        <v>1.294952393</v>
      </c>
      <c r="C21" s="62">
        <f t="shared" ref="C21:D21" si="27">(-1*A21^4+2*A21^3+2*A21^2-3*A21-1)</f>
        <v>0.00001689448779</v>
      </c>
      <c r="D21" s="63">
        <f t="shared" si="27"/>
        <v>-0.00003735331256</v>
      </c>
      <c r="E21" s="63">
        <f t="shared" si="3"/>
        <v>1.294960022</v>
      </c>
      <c r="F21" s="63">
        <f t="shared" si="4"/>
        <v>-0.0000102293954</v>
      </c>
      <c r="G21" s="63">
        <f t="shared" si="5"/>
        <v>0.00001525878906</v>
      </c>
      <c r="H21" s="64"/>
      <c r="I21" s="64"/>
      <c r="J21" s="63">
        <f t="shared" si="13"/>
        <v>-3.733079029</v>
      </c>
      <c r="K21" s="63">
        <f t="shared" si="6"/>
        <v>0</v>
      </c>
      <c r="L21" s="65">
        <f t="shared" si="7"/>
        <v>-0.4642492204</v>
      </c>
      <c r="M21" s="63">
        <f t="shared" si="8"/>
        <v>-3.733079029</v>
      </c>
      <c r="N21" s="66">
        <f t="shared" si="9"/>
        <v>0</v>
      </c>
    </row>
    <row r="22" ht="12.75" customHeight="1">
      <c r="A22" s="63">
        <f t="shared" si="10"/>
        <v>1.294960022</v>
      </c>
      <c r="B22" s="63">
        <f t="shared" si="11"/>
        <v>1.294967651</v>
      </c>
      <c r="C22" s="62">
        <f t="shared" ref="C22:D22" si="28">(-1*A22^4+2*A22^3+2*A22^2-3*A22-1)</f>
        <v>-0.0000102293954</v>
      </c>
      <c r="D22" s="63">
        <f t="shared" si="28"/>
        <v>0.00001689448779</v>
      </c>
      <c r="E22" s="63">
        <f t="shared" si="3"/>
        <v>1.294963837</v>
      </c>
      <c r="F22" s="63">
        <f t="shared" si="4"/>
        <v>0.000003332550438</v>
      </c>
      <c r="G22" s="63">
        <f t="shared" si="5"/>
        <v>0.000007629394531</v>
      </c>
      <c r="H22" s="64"/>
      <c r="I22" s="64"/>
      <c r="J22" s="63">
        <f t="shared" si="13"/>
        <v>-3.733079029</v>
      </c>
      <c r="K22" s="63">
        <f t="shared" si="6"/>
        <v>0</v>
      </c>
      <c r="L22" s="65">
        <f t="shared" si="7"/>
        <v>-0.4642492204</v>
      </c>
      <c r="M22" s="63">
        <f t="shared" si="8"/>
        <v>-3.733079029</v>
      </c>
      <c r="N22" s="66">
        <f t="shared" si="9"/>
        <v>0</v>
      </c>
    </row>
    <row r="23" ht="12.75" customHeight="1">
      <c r="A23" s="63">
        <f t="shared" si="10"/>
        <v>1.294963837</v>
      </c>
      <c r="B23" s="63">
        <f t="shared" si="11"/>
        <v>1.294960022</v>
      </c>
      <c r="C23" s="62">
        <f t="shared" ref="C23:D23" si="29">(-1*A23^4+2*A23^3+2*A23^2-3*A23-1)</f>
        <v>0.000003332550438</v>
      </c>
      <c r="D23" s="63">
        <f t="shared" si="29"/>
        <v>-0.0000102293954</v>
      </c>
      <c r="E23" s="63">
        <f t="shared" si="3"/>
        <v>1.294961929</v>
      </c>
      <c r="F23" s="63">
        <f t="shared" si="4"/>
        <v>-0.00000344842142</v>
      </c>
      <c r="G23" s="63">
        <f t="shared" si="5"/>
        <v>0.000003814697266</v>
      </c>
      <c r="H23" s="64"/>
      <c r="I23" s="64"/>
      <c r="J23" s="63">
        <f t="shared" si="13"/>
        <v>-3.733079029</v>
      </c>
      <c r="K23" s="63">
        <f t="shared" si="6"/>
        <v>0</v>
      </c>
      <c r="L23" s="65">
        <f t="shared" si="7"/>
        <v>-0.4642492204</v>
      </c>
      <c r="M23" s="63">
        <f t="shared" si="8"/>
        <v>-3.733079029</v>
      </c>
      <c r="N23" s="66">
        <f t="shared" si="9"/>
        <v>0</v>
      </c>
    </row>
    <row r="24" ht="12.75" customHeight="1">
      <c r="A24" s="63">
        <f t="shared" si="10"/>
        <v>1.294961929</v>
      </c>
      <c r="B24" s="63">
        <f t="shared" si="11"/>
        <v>1.294963837</v>
      </c>
      <c r="C24" s="62">
        <f t="shared" ref="C24:D24" si="30">(-1*A24^4+2*A24^3+2*A24^2-3*A24-1)</f>
        <v>-0.00000344842142</v>
      </c>
      <c r="D24" s="63">
        <f t="shared" si="30"/>
        <v>0.000003332550438</v>
      </c>
      <c r="E24" s="63">
        <f t="shared" si="3"/>
        <v>1.294962883</v>
      </c>
      <c r="F24" s="63">
        <f t="shared" si="4"/>
        <v>-0.00000005793522639</v>
      </c>
      <c r="G24" s="63">
        <f t="shared" si="5"/>
        <v>0.000001907348633</v>
      </c>
      <c r="H24" s="64"/>
      <c r="I24" s="64"/>
      <c r="J24" s="63">
        <f t="shared" si="13"/>
        <v>-3.733079029</v>
      </c>
      <c r="K24" s="63">
        <f t="shared" si="6"/>
        <v>0</v>
      </c>
      <c r="L24" s="65">
        <f t="shared" si="7"/>
        <v>-0.4642492204</v>
      </c>
      <c r="M24" s="63">
        <f t="shared" si="8"/>
        <v>-3.733079029</v>
      </c>
      <c r="N24" s="66">
        <f t="shared" si="9"/>
        <v>0</v>
      </c>
    </row>
    <row r="25" ht="12.75" customHeight="1">
      <c r="A25" s="63">
        <f t="shared" si="10"/>
        <v>1.294962883</v>
      </c>
      <c r="B25" s="63">
        <f t="shared" si="11"/>
        <v>1.294963837</v>
      </c>
      <c r="C25" s="62">
        <f t="shared" ref="C25:D25" si="31">(-1*A25^4+2*A25^3+2*A25^2-3*A25-1)</f>
        <v>-0.00000005793522639</v>
      </c>
      <c r="D25" s="63">
        <f t="shared" si="31"/>
        <v>0.000003332550438</v>
      </c>
      <c r="E25" s="63">
        <f t="shared" si="3"/>
        <v>1.29496336</v>
      </c>
      <c r="F25" s="63">
        <f t="shared" si="4"/>
        <v>0.000001637307673</v>
      </c>
      <c r="G25" s="63">
        <f t="shared" si="5"/>
        <v>0.0000009536743164</v>
      </c>
      <c r="H25" s="64"/>
      <c r="I25" s="64"/>
      <c r="J25" s="63">
        <f t="shared" si="13"/>
        <v>-3.733079029</v>
      </c>
      <c r="K25" s="63">
        <f t="shared" si="6"/>
        <v>0</v>
      </c>
      <c r="L25" s="65">
        <f t="shared" si="7"/>
        <v>-0.4642492204</v>
      </c>
      <c r="M25" s="63">
        <f t="shared" si="8"/>
        <v>-3.733079029</v>
      </c>
      <c r="N25" s="66">
        <f t="shared" si="9"/>
        <v>0</v>
      </c>
    </row>
    <row r="26" ht="12.75" customHeight="1">
      <c r="A26" s="67">
        <f t="shared" si="10"/>
        <v>1.29496336</v>
      </c>
      <c r="B26" s="67">
        <f t="shared" si="11"/>
        <v>1.294962883</v>
      </c>
      <c r="C26" s="73">
        <f t="shared" ref="C26:D26" si="32">(-1*A26^4+2*A26^3+2*A26^2-3*A26-1)</f>
        <v>0.000001637307673</v>
      </c>
      <c r="D26" s="67">
        <f t="shared" si="32"/>
        <v>-0.00000005793522639</v>
      </c>
      <c r="E26" s="69">
        <f t="shared" si="3"/>
        <v>1.294963121</v>
      </c>
      <c r="F26" s="67">
        <f t="shared" si="4"/>
        <v>0.00000078968624</v>
      </c>
      <c r="G26" s="67">
        <f t="shared" si="5"/>
        <v>0.0000004768371582</v>
      </c>
      <c r="H26" s="64"/>
      <c r="I26" s="64"/>
      <c r="J26" s="63">
        <f t="shared" si="13"/>
        <v>-3.733079029</v>
      </c>
      <c r="K26" s="63">
        <f t="shared" si="6"/>
        <v>0</v>
      </c>
      <c r="L26" s="65">
        <f t="shared" si="7"/>
        <v>-0.4642492204</v>
      </c>
      <c r="M26" s="63">
        <f t="shared" si="8"/>
        <v>-3.733079029</v>
      </c>
      <c r="N26" s="66">
        <f t="shared" si="9"/>
        <v>0</v>
      </c>
    </row>
    <row r="27" ht="12.75" customHeight="1">
      <c r="A27" s="63">
        <f t="shared" si="10"/>
        <v>1.294963121</v>
      </c>
      <c r="B27" s="63">
        <f t="shared" si="11"/>
        <v>1.294962883</v>
      </c>
      <c r="C27" s="62">
        <f t="shared" ref="C27:D27" si="33">(-1*A27^4+2*A27^3+2*A27^2-3*A27-1)</f>
        <v>0.00000078968624</v>
      </c>
      <c r="D27" s="63">
        <f t="shared" si="33"/>
        <v>-0.00000005793522639</v>
      </c>
      <c r="E27" s="63">
        <f t="shared" si="3"/>
        <v>1.294963002</v>
      </c>
      <c r="F27" s="63">
        <f t="shared" si="4"/>
        <v>0.0000003658755112</v>
      </c>
      <c r="G27" s="63">
        <f t="shared" si="5"/>
        <v>0.0000002384185791</v>
      </c>
      <c r="H27" s="64"/>
      <c r="I27" s="64"/>
      <c r="J27" s="63">
        <f t="shared" si="13"/>
        <v>-3.733079029</v>
      </c>
      <c r="K27" s="63">
        <f t="shared" si="6"/>
        <v>0</v>
      </c>
      <c r="L27" s="65">
        <f t="shared" si="7"/>
        <v>-0.4642492204</v>
      </c>
      <c r="M27" s="63">
        <f t="shared" si="8"/>
        <v>-3.733079029</v>
      </c>
      <c r="N27" s="66">
        <f t="shared" si="9"/>
        <v>0</v>
      </c>
    </row>
    <row r="28" ht="12.75" customHeight="1">
      <c r="A28" s="63">
        <f t="shared" si="10"/>
        <v>1.294963002</v>
      </c>
      <c r="B28" s="63">
        <f t="shared" si="11"/>
        <v>1.294962883</v>
      </c>
      <c r="C28" s="62">
        <f t="shared" ref="C28:D28" si="34">(-1*A28^4+2*A28^3+2*A28^2-3*A28-1)</f>
        <v>0.0000003658755112</v>
      </c>
      <c r="D28" s="63">
        <f t="shared" si="34"/>
        <v>-0.00000005793522639</v>
      </c>
      <c r="E28" s="63">
        <f t="shared" si="3"/>
        <v>1.294962943</v>
      </c>
      <c r="F28" s="63">
        <f t="shared" si="4"/>
        <v>0.0000001539701433</v>
      </c>
      <c r="G28" s="63">
        <f t="shared" si="5"/>
        <v>0.0000001192092896</v>
      </c>
      <c r="H28" s="64"/>
      <c r="I28" s="64"/>
      <c r="J28" s="63">
        <f t="shared" si="13"/>
        <v>-3.733079029</v>
      </c>
      <c r="K28" s="63">
        <f t="shared" si="6"/>
        <v>0</v>
      </c>
      <c r="L28" s="65">
        <f t="shared" si="7"/>
        <v>-0.4642492204</v>
      </c>
      <c r="M28" s="63">
        <f t="shared" si="8"/>
        <v>-3.733079029</v>
      </c>
      <c r="N28" s="66">
        <f t="shared" si="9"/>
        <v>0</v>
      </c>
    </row>
    <row r="29" ht="12.75" customHeight="1">
      <c r="A29" s="63">
        <f t="shared" si="10"/>
        <v>1.294962943</v>
      </c>
      <c r="B29" s="63">
        <f t="shared" si="11"/>
        <v>1.294962883</v>
      </c>
      <c r="C29" s="62">
        <f t="shared" ref="C29:D29" si="35">(-1*A29^4+2*A29^3+2*A29^2-3*A29-1)</f>
        <v>0.0000001539701433</v>
      </c>
      <c r="D29" s="63">
        <f t="shared" si="35"/>
        <v>-0.00000005793522639</v>
      </c>
      <c r="E29" s="63">
        <f t="shared" si="3"/>
        <v>1.294962913</v>
      </c>
      <c r="F29" s="63">
        <f t="shared" si="4"/>
        <v>0.00000004801745845</v>
      </c>
      <c r="G29" s="63">
        <f t="shared" si="5"/>
        <v>0.00000005960464478</v>
      </c>
      <c r="H29" s="64"/>
      <c r="I29" s="64"/>
      <c r="J29" s="63">
        <f t="shared" si="13"/>
        <v>-3.733079029</v>
      </c>
      <c r="K29" s="63">
        <f t="shared" si="6"/>
        <v>0</v>
      </c>
      <c r="L29" s="65">
        <f t="shared" si="7"/>
        <v>-0.4642492204</v>
      </c>
      <c r="M29" s="63">
        <f t="shared" si="8"/>
        <v>-3.733079029</v>
      </c>
      <c r="N29" s="66">
        <f t="shared" si="9"/>
        <v>0</v>
      </c>
    </row>
    <row r="30" ht="12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</row>
    <row r="31" ht="12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  <row r="32" ht="12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</row>
    <row r="33" ht="12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</row>
    <row r="34" ht="12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</row>
    <row r="35" ht="12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</row>
    <row r="36" ht="12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 ht="12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ht="12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