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er\SAS\Empresa Servicos\SERVIÇOS\Validaçao de Filtros\Compatibilidade\"/>
    </mc:Choice>
  </mc:AlternateContent>
  <xr:revisionPtr revIDLastSave="0" documentId="13_ncr:1_{41F338E7-ACF4-4E1D-9654-21E2ED32BC1E}" xr6:coauthVersionLast="47" xr6:coauthVersionMax="47" xr10:uidLastSave="{00000000-0000-0000-0000-000000000000}"/>
  <bookViews>
    <workbookView xWindow="28680" yWindow="-120" windowWidth="29040" windowHeight="15840" xr2:uid="{6E9528EF-A2F0-4BCD-9610-A74595CBA36C}"/>
  </bookViews>
  <sheets>
    <sheet name="Sheet1" sheetId="1" r:id="rId1"/>
  </sheets>
  <definedNames>
    <definedName name="_xlnm.Print_Area" localSheetId="0">Sheet1!$B$1:$G$54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M25" i="1"/>
  <c r="M24" i="1"/>
  <c r="M23" i="1"/>
  <c r="M18" i="1"/>
  <c r="M19" i="1"/>
  <c r="M17" i="1"/>
  <c r="K24" i="1"/>
  <c r="K25" i="1"/>
  <c r="K23" i="1"/>
  <c r="K18" i="1"/>
  <c r="K19" i="1"/>
  <c r="K17" i="1"/>
  <c r="K4" i="1"/>
  <c r="K3" i="1"/>
  <c r="L3" i="1" l="1"/>
  <c r="J7" i="1" s="1"/>
  <c r="F28" i="1" l="1"/>
</calcChain>
</file>

<file path=xl/sharedStrings.xml><?xml version="1.0" encoding="utf-8"?>
<sst xmlns="http://schemas.openxmlformats.org/spreadsheetml/2006/main" count="92" uniqueCount="61">
  <si>
    <t>Membrana 1</t>
  </si>
  <si>
    <t>Membrana 2</t>
  </si>
  <si>
    <t>Membrana 3</t>
  </si>
  <si>
    <t>Data Inicial</t>
  </si>
  <si>
    <t>Hora inicial</t>
  </si>
  <si>
    <t>Data Final</t>
  </si>
  <si>
    <t>Hora Final</t>
  </si>
  <si>
    <t>RPB</t>
  </si>
  <si>
    <t>Média RPB</t>
  </si>
  <si>
    <t>PB Estimado</t>
  </si>
  <si>
    <t xml:space="preserve">PB Padrão </t>
  </si>
  <si>
    <t>Lote:</t>
  </si>
  <si>
    <t>Serial:</t>
  </si>
  <si>
    <t>Fabricante:</t>
  </si>
  <si>
    <t>Linha:</t>
  </si>
  <si>
    <t>Produto:</t>
  </si>
  <si>
    <t>Temperatura de Filtração</t>
  </si>
  <si>
    <t>Poro:</t>
  </si>
  <si>
    <t>Cat. Dispositivo:</t>
  </si>
  <si>
    <t>Tempo de Contato:</t>
  </si>
  <si>
    <t>Manutenção de temperatura:</t>
  </si>
  <si>
    <t>Calculo de Fluxo - Pré molhagem 100mL</t>
  </si>
  <si>
    <t>Teste de Integridade</t>
  </si>
  <si>
    <r>
      <t xml:space="preserve">Fluxo Inicial </t>
    </r>
    <r>
      <rPr>
        <b/>
        <sz val="8"/>
        <color theme="1"/>
        <rFont val="Arial"/>
        <family val="2"/>
      </rPr>
      <t>(2)</t>
    </r>
  </si>
  <si>
    <t>Pesagem Membrana 47mm</t>
  </si>
  <si>
    <r>
      <t xml:space="preserve">Analise Visual </t>
    </r>
    <r>
      <rPr>
        <b/>
        <sz val="8"/>
        <color theme="1"/>
        <rFont val="Arial"/>
        <family val="2"/>
      </rPr>
      <t>(8)</t>
    </r>
  </si>
  <si>
    <t>% Variação Peso</t>
  </si>
  <si>
    <t>% Variação Vazão</t>
  </si>
  <si>
    <t>Critério</t>
  </si>
  <si>
    <t>Resultado</t>
  </si>
  <si>
    <t>5 - Molhagem em looping de todos os elementos (5min para cada um) e iniciar a contagem de contato.</t>
  </si>
  <si>
    <t>3 - Após a etapa anterior realizar diretamente o teste de PB ou molhar a membrana com 200mL de WFI e realizar o PB</t>
  </si>
  <si>
    <t>4 - Secar a membrana por 15min por ventilação</t>
  </si>
  <si>
    <t>TESTE DE COMPATIBILIDADE QUÍMICA EM FILTROS</t>
  </si>
  <si>
    <t>Cat. Da Membrana:</t>
  </si>
  <si>
    <r>
      <t xml:space="preserve">Peso Inicial </t>
    </r>
    <r>
      <rPr>
        <b/>
        <sz val="8"/>
        <color theme="1"/>
        <rFont val="Arial"/>
        <family val="2"/>
      </rPr>
      <t>(1)</t>
    </r>
  </si>
  <si>
    <t xml:space="preserve">1 - Pesar as membranas antes da realização dos testes iniciais. </t>
  </si>
  <si>
    <t>2 - Pré molhar as membranas com 100mL de WFI, em seguida com + 100mL cronometrar o tempo de filtragem. (Bomba de vácuo a 20"Hg)</t>
  </si>
  <si>
    <r>
      <t xml:space="preserve">PB
Fluido </t>
    </r>
    <r>
      <rPr>
        <b/>
        <i/>
        <sz val="10"/>
        <color theme="1"/>
        <rFont val="Arial"/>
        <family val="2"/>
      </rPr>
      <t>Padrão</t>
    </r>
    <r>
      <rPr>
        <sz val="10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(3)</t>
    </r>
  </si>
  <si>
    <t>Etapa 7</t>
  </si>
  <si>
    <t>Etapa 8</t>
  </si>
  <si>
    <r>
      <t xml:space="preserve">PB Estimado </t>
    </r>
    <r>
      <rPr>
        <b/>
        <sz val="8"/>
        <color theme="1"/>
        <rFont val="Arial"/>
        <family val="2"/>
      </rPr>
      <t>(7)</t>
    </r>
  </si>
  <si>
    <t>7 - Com o PB estimado, realizar o teste no Dispositivo.</t>
  </si>
  <si>
    <r>
      <t xml:space="preserve">6 - Criar um teste de PB para o teste com Produto ( &lt;10psi &gt;10PSI), calcular o RPB - Ao final realizar </t>
    </r>
    <r>
      <rPr>
        <b/>
        <i/>
        <sz val="8"/>
        <color theme="1"/>
        <rFont val="Arial"/>
        <family val="2"/>
      </rPr>
      <t>Analise Visual</t>
    </r>
  </si>
  <si>
    <t>8 - Enxaguar as membranas (1L de WFI) e repetir o processo de calculo de fluxo (2)</t>
  </si>
  <si>
    <r>
      <t xml:space="preserve">Fluxo Final </t>
    </r>
    <r>
      <rPr>
        <b/>
        <sz val="8"/>
        <color theme="1"/>
        <rFont val="Arial"/>
        <family val="2"/>
      </rPr>
      <t>(9)</t>
    </r>
  </si>
  <si>
    <r>
      <t xml:space="preserve">PB
Fluido </t>
    </r>
    <r>
      <rPr>
        <b/>
        <i/>
        <sz val="8"/>
        <color theme="1"/>
        <rFont val="Arial"/>
        <family val="2"/>
      </rPr>
      <t>Padrão</t>
    </r>
    <r>
      <rPr>
        <sz val="8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(10)</t>
    </r>
    <r>
      <rPr>
        <sz val="8"/>
        <color theme="1"/>
        <rFont val="Arial"/>
        <family val="2"/>
      </rPr>
      <t xml:space="preserve">
TI-Final</t>
    </r>
  </si>
  <si>
    <r>
      <t xml:space="preserve">PB Produto </t>
    </r>
    <r>
      <rPr>
        <b/>
        <i/>
        <sz val="11"/>
        <color theme="1"/>
        <rFont val="Aptos Narrow"/>
        <family val="2"/>
        <scheme val="minor"/>
      </rPr>
      <t>Dispositivo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8"/>
        <color theme="1"/>
        <rFont val="Aptos Narrow"/>
        <family val="2"/>
        <scheme val="minor"/>
      </rPr>
      <t>(6b)</t>
    </r>
    <r>
      <rPr>
        <sz val="11"/>
        <color theme="1"/>
        <rFont val="Aptos Narrow"/>
        <family val="2"/>
        <scheme val="minor"/>
      </rPr>
      <t xml:space="preserve">
&gt; PB estimado</t>
    </r>
  </si>
  <si>
    <r>
      <t xml:space="preserve">PB
</t>
    </r>
    <r>
      <rPr>
        <b/>
        <i/>
        <sz val="10"/>
        <color theme="1"/>
        <rFont val="Arial"/>
        <family val="2"/>
      </rPr>
      <t>Produto</t>
    </r>
    <r>
      <rPr>
        <sz val="10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(6a)</t>
    </r>
  </si>
  <si>
    <r>
      <rPr>
        <b/>
        <sz val="8"/>
        <color theme="1"/>
        <rFont val="Arial"/>
        <family val="2"/>
      </rPr>
      <t>(4)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Após os testes de PB e secagem das membranas, iniciar o looping com produto em todos elementos de filtração.</t>
    </r>
  </si>
  <si>
    <t>9 - Após o enxague e calculo de fluxo final, realizar teste de Integridade final.</t>
  </si>
  <si>
    <t xml:space="preserve">10 - Após o teste de integridade final, secar a membrana e realizar a pesagem final. </t>
  </si>
  <si>
    <r>
      <t xml:space="preserve">Peso Final </t>
    </r>
    <r>
      <rPr>
        <b/>
        <sz val="8"/>
        <color theme="1"/>
        <rFont val="Arial"/>
        <family val="2"/>
      </rPr>
      <t>(11)</t>
    </r>
  </si>
  <si>
    <r>
      <t xml:space="preserve">Mebran. 1 </t>
    </r>
    <r>
      <rPr>
        <i/>
        <sz val="8"/>
        <color theme="1"/>
        <rFont val="Arial"/>
        <family val="2"/>
      </rPr>
      <t>(100mL)</t>
    </r>
  </si>
  <si>
    <r>
      <t xml:space="preserve">Mebran. 2 </t>
    </r>
    <r>
      <rPr>
        <i/>
        <sz val="8"/>
        <color theme="1"/>
        <rFont val="Arial"/>
        <family val="2"/>
      </rPr>
      <t>(100mL)</t>
    </r>
  </si>
  <si>
    <r>
      <t xml:space="preserve">Mebran. 3 </t>
    </r>
    <r>
      <rPr>
        <i/>
        <sz val="8"/>
        <color theme="1"/>
        <rFont val="Arial"/>
        <family val="2"/>
      </rPr>
      <t>(100mL)</t>
    </r>
  </si>
  <si>
    <t>Umidade:</t>
  </si>
  <si>
    <t>Temperatura:</t>
  </si>
  <si>
    <t>ID da Sala:</t>
  </si>
  <si>
    <r>
      <t xml:space="preserve">Contato com o Produto </t>
    </r>
    <r>
      <rPr>
        <b/>
        <sz val="8"/>
        <color theme="1"/>
        <rFont val="Arial"/>
        <family val="2"/>
      </rPr>
      <t>(5)</t>
    </r>
  </si>
  <si>
    <t>CALCULADORA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</si>
</sst>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Aptos Narrow"/>
      <family val="2"/>
      <scheme val="minor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i/>
      <sz val="11"/>
      <color theme="1"/>
      <name val="Aptos Narrow"/>
      <family val="2"/>
      <scheme val="minor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 style="thin">
        <color indexed="64"/>
      </left>
      <right style="dashDot">
        <color indexed="64"/>
      </right>
      <top style="dashDot">
        <color indexed="64"/>
      </top>
      <bottom style="thin">
        <color indexed="64"/>
      </bottom>
      <diagonal/>
    </border>
    <border>
      <left/>
      <right style="dashDot">
        <color indexed="64"/>
      </right>
      <top style="dashDot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/>
      <right/>
      <top style="dashDot">
        <color indexed="64"/>
      </top>
      <bottom style="thin">
        <color indexed="64"/>
      </bottom>
      <diagonal/>
    </border>
    <border>
      <left style="dashDot">
        <color indexed="64"/>
      </left>
      <right/>
      <top style="dashDot">
        <color indexed="64"/>
      </top>
      <bottom/>
      <diagonal/>
    </border>
    <border>
      <left style="dashDot">
        <color indexed="64"/>
      </left>
      <right/>
      <top/>
      <bottom style="dashDot">
        <color indexed="64"/>
      </bottom>
      <diagonal/>
    </border>
    <border>
      <left/>
      <right style="dashDot">
        <color indexed="64"/>
      </right>
      <top/>
      <bottom style="dashDot">
        <color indexed="64"/>
      </bottom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dashDot">
        <color indexed="64"/>
      </bottom>
      <diagonal/>
    </border>
    <border>
      <left style="dashDot">
        <color indexed="64"/>
      </left>
      <right/>
      <top style="thin">
        <color indexed="64"/>
      </top>
      <bottom style="dashDot">
        <color indexed="64"/>
      </bottom>
      <diagonal/>
    </border>
    <border>
      <left style="dashDot">
        <color indexed="64"/>
      </left>
      <right/>
      <top style="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2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4" fillId="0" borderId="0" xfId="0" applyFont="1"/>
    <xf numFmtId="0" fontId="4" fillId="2" borderId="2" xfId="0" applyFont="1" applyFill="1" applyBorder="1"/>
    <xf numFmtId="0" fontId="4" fillId="0" borderId="2" xfId="0" applyFont="1" applyBorder="1"/>
    <xf numFmtId="0" fontId="4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5" fillId="0" borderId="2" xfId="0" applyFont="1" applyBorder="1"/>
    <xf numFmtId="0" fontId="5" fillId="0" borderId="0" xfId="0" applyFont="1"/>
    <xf numFmtId="165" fontId="8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9" fillId="0" borderId="0" xfId="0" applyFont="1"/>
    <xf numFmtId="0" fontId="8" fillId="2" borderId="2" xfId="0" applyFont="1" applyFill="1" applyBorder="1"/>
    <xf numFmtId="0" fontId="5" fillId="2" borderId="2" xfId="0" applyFont="1" applyFill="1" applyBorder="1"/>
    <xf numFmtId="0" fontId="5" fillId="0" borderId="5" xfId="0" applyFont="1" applyBorder="1"/>
    <xf numFmtId="0" fontId="5" fillId="0" borderId="5" xfId="0" applyFont="1" applyBorder="1" applyAlignment="1">
      <alignment horizontal="center" vertical="center"/>
    </xf>
    <xf numFmtId="0" fontId="8" fillId="3" borderId="5" xfId="0" applyFont="1" applyFill="1" applyBorder="1"/>
    <xf numFmtId="2" fontId="8" fillId="3" borderId="5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/>
    <xf numFmtId="0" fontId="2" fillId="3" borderId="5" xfId="0" applyFont="1" applyFill="1" applyBorder="1" applyAlignment="1">
      <alignment horizontal="center" vertical="center"/>
    </xf>
    <xf numFmtId="0" fontId="5" fillId="0" borderId="11" xfId="0" applyFont="1" applyBorder="1"/>
    <xf numFmtId="0" fontId="0" fillId="0" borderId="10" xfId="0" applyBorder="1"/>
    <xf numFmtId="0" fontId="5" fillId="0" borderId="16" xfId="0" applyFont="1" applyBorder="1"/>
    <xf numFmtId="0" fontId="5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/>
    <xf numFmtId="0" fontId="0" fillId="0" borderId="2" xfId="0" applyBorder="1"/>
    <xf numFmtId="0" fontId="5" fillId="4" borderId="3" xfId="0" applyFont="1" applyFill="1" applyBorder="1"/>
    <xf numFmtId="0" fontId="16" fillId="2" borderId="2" xfId="0" applyFont="1" applyFill="1" applyBorder="1"/>
    <xf numFmtId="0" fontId="16" fillId="3" borderId="5" xfId="0" applyFont="1" applyFill="1" applyBorder="1"/>
    <xf numFmtId="0" fontId="16" fillId="3" borderId="2" xfId="0" applyFont="1" applyFill="1" applyBorder="1"/>
    <xf numFmtId="0" fontId="0" fillId="2" borderId="2" xfId="0" applyFill="1" applyBorder="1"/>
    <xf numFmtId="0" fontId="0" fillId="0" borderId="9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9383-BD81-414C-831D-438CD4336DEB}">
  <sheetPr codeName="Sheet1"/>
  <dimension ref="B1:M54"/>
  <sheetViews>
    <sheetView tabSelected="1" zoomScale="130" zoomScaleNormal="130" workbookViewId="0">
      <selection activeCell="M9" sqref="M9"/>
    </sheetView>
  </sheetViews>
  <sheetFormatPr defaultRowHeight="15" x14ac:dyDescent="0.25"/>
  <cols>
    <col min="1" max="1" width="1.5703125" customWidth="1"/>
    <col min="2" max="2" width="16.85546875" customWidth="1"/>
    <col min="3" max="3" width="15.7109375" bestFit="1" customWidth="1"/>
    <col min="4" max="4" width="12.28515625" customWidth="1"/>
    <col min="5" max="5" width="15.28515625" bestFit="1" customWidth="1"/>
    <col min="6" max="6" width="15.5703125" customWidth="1"/>
    <col min="7" max="7" width="16.42578125" customWidth="1"/>
    <col min="8" max="8" width="5.5703125" customWidth="1"/>
    <col min="9" max="10" width="12.140625" bestFit="1" customWidth="1"/>
    <col min="11" max="11" width="12.5703125" bestFit="1" customWidth="1"/>
    <col min="12" max="12" width="10.28515625" bestFit="1" customWidth="1"/>
    <col min="13" max="15" width="12" bestFit="1" customWidth="1"/>
    <col min="16" max="16" width="9.5703125" bestFit="1" customWidth="1"/>
    <col min="17" max="17" width="10.42578125" bestFit="1" customWidth="1"/>
  </cols>
  <sheetData>
    <row r="1" spans="2:13" ht="15.75" x14ac:dyDescent="0.25">
      <c r="B1" s="86" t="s">
        <v>33</v>
      </c>
      <c r="C1" s="86"/>
      <c r="D1" s="86"/>
      <c r="E1" s="86"/>
      <c r="F1" s="86"/>
      <c r="G1" s="86"/>
      <c r="I1" s="89" t="s">
        <v>60</v>
      </c>
      <c r="J1" s="89"/>
      <c r="K1" s="89"/>
      <c r="L1" s="89"/>
      <c r="M1" s="89"/>
    </row>
    <row r="2" spans="2:13" x14ac:dyDescent="0.25">
      <c r="C2" s="5"/>
      <c r="D2" s="5"/>
      <c r="E2" s="5"/>
      <c r="F2" s="5"/>
      <c r="G2" s="5"/>
      <c r="L2" s="1" t="s">
        <v>8</v>
      </c>
    </row>
    <row r="3" spans="2:13" x14ac:dyDescent="0.25">
      <c r="B3" s="65" t="s">
        <v>34</v>
      </c>
      <c r="C3" s="88"/>
      <c r="D3" s="87" t="s">
        <v>11</v>
      </c>
      <c r="E3" s="7"/>
      <c r="F3" s="87" t="s">
        <v>12</v>
      </c>
      <c r="G3" s="7"/>
      <c r="I3" s="63" t="s">
        <v>7</v>
      </c>
      <c r="J3" s="1" t="s">
        <v>0</v>
      </c>
      <c r="K3" s="2" t="e">
        <f>G29/D29</f>
        <v>#DIV/0!</v>
      </c>
      <c r="L3" s="60" t="e">
        <f>AVERAGE(K3:K5)</f>
        <v>#DIV/0!</v>
      </c>
      <c r="M3" s="52" t="s">
        <v>39</v>
      </c>
    </row>
    <row r="4" spans="2:13" x14ac:dyDescent="0.25">
      <c r="B4" s="65"/>
      <c r="C4" s="88"/>
      <c r="D4" s="87"/>
      <c r="E4" s="7"/>
      <c r="F4" s="87"/>
      <c r="G4" s="7"/>
      <c r="I4" s="63"/>
      <c r="J4" s="1" t="s">
        <v>1</v>
      </c>
      <c r="K4" s="2" t="e">
        <f>G30/D30</f>
        <v>#DIV/0!</v>
      </c>
      <c r="L4" s="60"/>
      <c r="M4" s="52"/>
    </row>
    <row r="5" spans="2:13" x14ac:dyDescent="0.25">
      <c r="B5" s="65"/>
      <c r="C5" s="88"/>
      <c r="D5" s="87"/>
      <c r="E5" s="7"/>
      <c r="F5" s="87"/>
      <c r="G5" s="7"/>
      <c r="I5" s="63"/>
      <c r="J5" s="1" t="s">
        <v>2</v>
      </c>
      <c r="K5" s="2" t="e">
        <f>G31/D31</f>
        <v>#DIV/0!</v>
      </c>
      <c r="L5" s="60"/>
      <c r="M5" s="52"/>
    </row>
    <row r="6" spans="2:13" x14ac:dyDescent="0.25">
      <c r="B6" s="9" t="s">
        <v>17</v>
      </c>
      <c r="C6" s="7"/>
      <c r="D6" s="10" t="s">
        <v>13</v>
      </c>
      <c r="E6" s="7"/>
      <c r="F6" s="10" t="s">
        <v>14</v>
      </c>
      <c r="G6" s="7"/>
    </row>
    <row r="7" spans="2:13" x14ac:dyDescent="0.25">
      <c r="B7" s="11"/>
      <c r="C7" s="11"/>
      <c r="D7" s="11"/>
      <c r="E7" s="11"/>
      <c r="F7" s="11"/>
      <c r="G7" s="11"/>
      <c r="I7" s="3" t="s">
        <v>9</v>
      </c>
      <c r="J7" s="4" t="e">
        <f>C28*L3</f>
        <v>#DIV/0!</v>
      </c>
      <c r="K7" s="43" t="s">
        <v>40</v>
      </c>
    </row>
    <row r="8" spans="2:13" x14ac:dyDescent="0.25">
      <c r="B8" s="12" t="s">
        <v>18</v>
      </c>
      <c r="C8" s="13"/>
      <c r="D8" s="12" t="s">
        <v>11</v>
      </c>
      <c r="E8" s="13"/>
      <c r="F8" s="12" t="s">
        <v>12</v>
      </c>
      <c r="G8" s="13"/>
    </row>
    <row r="9" spans="2:13" x14ac:dyDescent="0.25">
      <c r="B9" s="12" t="s">
        <v>17</v>
      </c>
      <c r="C9" s="13"/>
      <c r="D9" s="12" t="s">
        <v>13</v>
      </c>
      <c r="E9" s="13"/>
      <c r="F9" s="12" t="s">
        <v>14</v>
      </c>
      <c r="G9" s="13"/>
    </row>
    <row r="10" spans="2:13" x14ac:dyDescent="0.25">
      <c r="B10" s="11"/>
      <c r="C10" s="11"/>
      <c r="D10" s="11"/>
      <c r="E10" s="11"/>
      <c r="F10" s="11"/>
      <c r="G10" s="11"/>
    </row>
    <row r="11" spans="2:13" x14ac:dyDescent="0.25">
      <c r="B11" s="14" t="s">
        <v>15</v>
      </c>
      <c r="C11" s="83"/>
      <c r="D11" s="83"/>
      <c r="E11" s="83"/>
      <c r="F11" s="83"/>
      <c r="G11" s="83"/>
    </row>
    <row r="12" spans="2:13" x14ac:dyDescent="0.25">
      <c r="B12" s="11"/>
      <c r="C12" s="11"/>
      <c r="D12" s="11"/>
      <c r="E12" s="11"/>
      <c r="F12" s="11"/>
      <c r="G12" s="11"/>
    </row>
    <row r="13" spans="2:13" ht="27" x14ac:dyDescent="0.25">
      <c r="B13" s="16" t="s">
        <v>16</v>
      </c>
      <c r="C13" s="15"/>
      <c r="D13" s="16" t="s">
        <v>20</v>
      </c>
      <c r="E13" s="17"/>
      <c r="F13" s="18" t="s">
        <v>19</v>
      </c>
      <c r="G13" s="17"/>
    </row>
    <row r="14" spans="2:13" ht="9" customHeight="1" x14ac:dyDescent="0.25"/>
    <row r="15" spans="2:13" x14ac:dyDescent="0.25">
      <c r="B15" s="50" t="s">
        <v>58</v>
      </c>
      <c r="C15" s="45"/>
      <c r="D15" s="50" t="s">
        <v>57</v>
      </c>
      <c r="E15" s="45"/>
      <c r="F15" s="50" t="s">
        <v>56</v>
      </c>
      <c r="G15" s="45"/>
      <c r="L15" s="59" t="s">
        <v>28</v>
      </c>
      <c r="M15" s="59" t="s">
        <v>29</v>
      </c>
    </row>
    <row r="16" spans="2:13" ht="6" customHeight="1" x14ac:dyDescent="0.25">
      <c r="B16" s="11"/>
      <c r="C16" s="11"/>
      <c r="D16" s="11"/>
      <c r="E16" s="11"/>
      <c r="F16" s="11"/>
      <c r="G16" s="11"/>
      <c r="L16" s="59"/>
      <c r="M16" s="59"/>
    </row>
    <row r="17" spans="2:13" x14ac:dyDescent="0.25">
      <c r="B17" s="84" t="s">
        <v>24</v>
      </c>
      <c r="C17" s="84"/>
      <c r="D17" s="84"/>
      <c r="E17" s="84"/>
      <c r="F17" s="84"/>
      <c r="G17" s="84"/>
      <c r="I17" s="69" t="s">
        <v>26</v>
      </c>
      <c r="J17" s="37" t="s">
        <v>0</v>
      </c>
      <c r="K17" s="35" t="e">
        <f>ABS((G18-D18)/D18)*100</f>
        <v>#DIV/0!</v>
      </c>
      <c r="L17" s="70">
        <v>10</v>
      </c>
      <c r="M17" s="51" t="e">
        <f>IF(ABS((G18-D18)/D18)*100 &lt;=L17,"aprovado", "reprovado")</f>
        <v>#DIV/0!</v>
      </c>
    </row>
    <row r="18" spans="2:13" x14ac:dyDescent="0.25">
      <c r="B18" s="65" t="s">
        <v>35</v>
      </c>
      <c r="C18" s="47" t="s">
        <v>0</v>
      </c>
      <c r="D18" s="33"/>
      <c r="E18" s="79" t="s">
        <v>52</v>
      </c>
      <c r="F18" s="49" t="s">
        <v>0</v>
      </c>
      <c r="G18" s="31"/>
      <c r="I18" s="69"/>
      <c r="J18" s="37" t="s">
        <v>1</v>
      </c>
      <c r="K18" s="35" t="e">
        <f>ABS((G19-D19)/D19)*100</f>
        <v>#DIV/0!</v>
      </c>
      <c r="L18" s="71"/>
      <c r="M18" s="36" t="e">
        <f t="shared" ref="M18:M19" si="0">IF(ABS((G19-D19)/D19)*100 &lt;=L18,"aprovado", "reprovado")</f>
        <v>#DIV/0!</v>
      </c>
    </row>
    <row r="19" spans="2:13" x14ac:dyDescent="0.25">
      <c r="B19" s="65"/>
      <c r="C19" s="47" t="s">
        <v>1</v>
      </c>
      <c r="D19" s="33"/>
      <c r="E19" s="79"/>
      <c r="F19" s="49" t="s">
        <v>1</v>
      </c>
      <c r="G19" s="31"/>
      <c r="I19" s="69"/>
      <c r="J19" s="37" t="s">
        <v>2</v>
      </c>
      <c r="K19" s="35" t="e">
        <f>ABS((G20-D20)/D20)*100</f>
        <v>#DIV/0!</v>
      </c>
      <c r="L19" s="71"/>
      <c r="M19" s="36" t="e">
        <f t="shared" si="0"/>
        <v>#DIV/0!</v>
      </c>
    </row>
    <row r="20" spans="2:13" x14ac:dyDescent="0.25">
      <c r="B20" s="65"/>
      <c r="C20" s="47" t="s">
        <v>2</v>
      </c>
      <c r="D20" s="33"/>
      <c r="E20" s="79"/>
      <c r="F20" s="49" t="s">
        <v>2</v>
      </c>
      <c r="G20" s="31"/>
    </row>
    <row r="21" spans="2:13" ht="6" customHeight="1" x14ac:dyDescent="0.25">
      <c r="B21" s="20"/>
      <c r="C21" s="20"/>
      <c r="D21" s="20"/>
      <c r="E21" s="20"/>
      <c r="F21" s="20"/>
      <c r="G21" s="20"/>
    </row>
    <row r="22" spans="2:13" x14ac:dyDescent="0.25">
      <c r="B22" s="84" t="s">
        <v>21</v>
      </c>
      <c r="C22" s="84"/>
      <c r="D22" s="84"/>
      <c r="E22" s="84"/>
      <c r="F22" s="84"/>
      <c r="G22" s="84"/>
      <c r="L22" s="38" t="s">
        <v>28</v>
      </c>
      <c r="M22" s="38" t="s">
        <v>29</v>
      </c>
    </row>
    <row r="23" spans="2:13" x14ac:dyDescent="0.25">
      <c r="B23" s="64" t="s">
        <v>23</v>
      </c>
      <c r="C23" s="47" t="s">
        <v>53</v>
      </c>
      <c r="D23" s="32"/>
      <c r="E23" s="80" t="s">
        <v>45</v>
      </c>
      <c r="F23" s="49" t="s">
        <v>53</v>
      </c>
      <c r="G23" s="30"/>
      <c r="I23" s="69" t="s">
        <v>27</v>
      </c>
      <c r="J23" s="37" t="s">
        <v>0</v>
      </c>
      <c r="K23" s="34" t="e">
        <f>ABS((G23-D23)/D23)*100</f>
        <v>#DIV/0!</v>
      </c>
      <c r="L23" s="71">
        <v>10</v>
      </c>
      <c r="M23" s="36" t="e">
        <f>IF(ABS((G23-D23)/D23)*100 &lt;=L23,"aprovado", "reprovado")</f>
        <v>#DIV/0!</v>
      </c>
    </row>
    <row r="24" spans="2:13" x14ac:dyDescent="0.25">
      <c r="B24" s="65"/>
      <c r="C24" s="47" t="s">
        <v>54</v>
      </c>
      <c r="D24" s="32"/>
      <c r="E24" s="79"/>
      <c r="F24" s="49" t="s">
        <v>54</v>
      </c>
      <c r="G24" s="30"/>
      <c r="I24" s="69"/>
      <c r="J24" s="37" t="s">
        <v>1</v>
      </c>
      <c r="K24" s="34" t="e">
        <f>ABS((G24-D24)/D24)*100</f>
        <v>#DIV/0!</v>
      </c>
      <c r="L24" s="71"/>
      <c r="M24" s="36" t="e">
        <f>IF(ABS((G24-D24)/D24)*100 &lt;=L24,"aprovado", "reprovado")</f>
        <v>#DIV/0!</v>
      </c>
    </row>
    <row r="25" spans="2:13" x14ac:dyDescent="0.25">
      <c r="B25" s="65"/>
      <c r="C25" s="47" t="s">
        <v>55</v>
      </c>
      <c r="D25" s="32"/>
      <c r="E25" s="79"/>
      <c r="F25" s="49" t="s">
        <v>55</v>
      </c>
      <c r="G25" s="30"/>
      <c r="I25" s="69"/>
      <c r="J25" s="37" t="s">
        <v>2</v>
      </c>
      <c r="K25" s="34" t="e">
        <f>ABS((G25-D25)/D25)*100</f>
        <v>#DIV/0!</v>
      </c>
      <c r="L25" s="71"/>
      <c r="M25" s="36" t="e">
        <f>IF(ABS((G25-D25)/D25)*100 &lt;=L25,"aprovado", "reprovado")</f>
        <v>#DIV/0!</v>
      </c>
    </row>
    <row r="26" spans="2:13" ht="6.75" customHeight="1" x14ac:dyDescent="0.25">
      <c r="B26" s="20"/>
      <c r="C26" s="20"/>
      <c r="D26" s="20"/>
      <c r="E26" s="20"/>
      <c r="F26" s="20"/>
      <c r="G26" s="20"/>
    </row>
    <row r="27" spans="2:13" x14ac:dyDescent="0.25">
      <c r="B27" s="84" t="s">
        <v>22</v>
      </c>
      <c r="C27" s="84"/>
      <c r="D27" s="84"/>
      <c r="E27" s="85"/>
      <c r="F27" s="85"/>
      <c r="G27" s="85"/>
    </row>
    <row r="28" spans="2:13" x14ac:dyDescent="0.25">
      <c r="B28" s="24" t="s">
        <v>10</v>
      </c>
      <c r="C28" s="21"/>
      <c r="D28" s="20"/>
      <c r="E28" s="28" t="s">
        <v>41</v>
      </c>
      <c r="F28" s="29" t="e">
        <f>J7</f>
        <v>#DIV/0!</v>
      </c>
      <c r="G28" s="26"/>
    </row>
    <row r="29" spans="2:13" ht="15" customHeight="1" x14ac:dyDescent="0.25">
      <c r="B29" s="64" t="s">
        <v>38</v>
      </c>
      <c r="C29" s="25" t="s">
        <v>0</v>
      </c>
      <c r="D29" s="22"/>
      <c r="E29" s="66" t="s">
        <v>48</v>
      </c>
      <c r="F29" s="48" t="s">
        <v>0</v>
      </c>
      <c r="G29" s="27"/>
    </row>
    <row r="30" spans="2:13" x14ac:dyDescent="0.25">
      <c r="B30" s="65"/>
      <c r="C30" s="25" t="s">
        <v>1</v>
      </c>
      <c r="D30" s="22"/>
      <c r="E30" s="67"/>
      <c r="F30" s="48" t="s">
        <v>1</v>
      </c>
      <c r="G30" s="27"/>
    </row>
    <row r="31" spans="2:13" x14ac:dyDescent="0.25">
      <c r="B31" s="65"/>
      <c r="C31" s="25" t="s">
        <v>2</v>
      </c>
      <c r="D31" s="22"/>
      <c r="E31" s="68"/>
      <c r="F31" s="48" t="s">
        <v>2</v>
      </c>
      <c r="G31" s="27"/>
    </row>
    <row r="32" spans="2:13" ht="8.25" customHeight="1" x14ac:dyDescent="0.25">
      <c r="B32" s="8"/>
      <c r="C32" s="39"/>
    </row>
    <row r="33" spans="2:7" x14ac:dyDescent="0.25">
      <c r="B33" s="8"/>
      <c r="C33" s="20"/>
      <c r="E33" s="53" t="s">
        <v>47</v>
      </c>
      <c r="F33" s="54"/>
      <c r="G33" s="57"/>
    </row>
    <row r="34" spans="2:7" ht="15" customHeight="1" x14ac:dyDescent="0.25">
      <c r="B34" s="72" t="s">
        <v>49</v>
      </c>
      <c r="C34" s="73"/>
      <c r="E34" s="55"/>
      <c r="F34" s="56"/>
      <c r="G34" s="58"/>
    </row>
    <row r="35" spans="2:7" ht="8.25" customHeight="1" x14ac:dyDescent="0.25">
      <c r="B35" s="74"/>
      <c r="C35" s="75"/>
    </row>
    <row r="36" spans="2:7" ht="15" customHeight="1" x14ac:dyDescent="0.25">
      <c r="B36" s="74"/>
      <c r="C36" s="75"/>
      <c r="D36" s="40"/>
      <c r="E36" s="81" t="s">
        <v>46</v>
      </c>
      <c r="F36" s="46" t="s">
        <v>0</v>
      </c>
      <c r="G36" s="27"/>
    </row>
    <row r="37" spans="2:7" x14ac:dyDescent="0.25">
      <c r="B37" s="74"/>
      <c r="C37" s="75"/>
      <c r="E37" s="82"/>
      <c r="F37" s="46" t="s">
        <v>1</v>
      </c>
      <c r="G37" s="27"/>
    </row>
    <row r="38" spans="2:7" x14ac:dyDescent="0.25">
      <c r="B38" s="76"/>
      <c r="C38" s="77"/>
      <c r="E38" s="82"/>
      <c r="F38" s="46" t="s">
        <v>2</v>
      </c>
      <c r="G38" s="27"/>
    </row>
    <row r="39" spans="2:7" x14ac:dyDescent="0.25">
      <c r="B39" s="42"/>
      <c r="C39" s="41"/>
    </row>
    <row r="40" spans="2:7" ht="13.5" customHeight="1" x14ac:dyDescent="0.25">
      <c r="B40" s="62" t="s">
        <v>59</v>
      </c>
      <c r="C40" s="62"/>
      <c r="D40" s="62"/>
      <c r="E40" s="62"/>
      <c r="F40" s="62"/>
      <c r="G40" s="62"/>
    </row>
    <row r="41" spans="2:7" x14ac:dyDescent="0.25">
      <c r="B41" s="78" t="s">
        <v>3</v>
      </c>
      <c r="C41" s="78"/>
      <c r="D41" s="19"/>
      <c r="E41" s="61" t="s">
        <v>5</v>
      </c>
      <c r="F41" s="61"/>
      <c r="G41" s="19"/>
    </row>
    <row r="42" spans="2:7" x14ac:dyDescent="0.25">
      <c r="B42" s="61" t="s">
        <v>4</v>
      </c>
      <c r="C42" s="61"/>
      <c r="D42" s="19"/>
      <c r="E42" s="61" t="s">
        <v>6</v>
      </c>
      <c r="F42" s="61"/>
      <c r="G42" s="19"/>
    </row>
    <row r="43" spans="2:7" ht="10.5" customHeight="1" x14ac:dyDescent="0.25">
      <c r="B43" s="20"/>
      <c r="C43" s="20"/>
      <c r="D43" s="20"/>
      <c r="E43" s="20"/>
      <c r="F43" s="20"/>
      <c r="G43" s="20"/>
    </row>
    <row r="44" spans="2:7" x14ac:dyDescent="0.25">
      <c r="B44" s="62" t="s">
        <v>25</v>
      </c>
      <c r="C44" s="62"/>
      <c r="D44" s="62"/>
      <c r="E44" s="62"/>
      <c r="F44" s="62"/>
      <c r="G44" s="62"/>
    </row>
    <row r="45" spans="2:7" ht="13.5" customHeight="1" x14ac:dyDescent="0.25">
      <c r="B45" s="23" t="s">
        <v>36</v>
      </c>
      <c r="C45" s="6"/>
      <c r="D45" s="6"/>
      <c r="E45" s="6"/>
      <c r="F45" s="6"/>
      <c r="G45" s="6"/>
    </row>
    <row r="46" spans="2:7" ht="11.45" customHeight="1" x14ac:dyDescent="0.25">
      <c r="B46" s="23" t="s">
        <v>37</v>
      </c>
      <c r="C46" s="6"/>
      <c r="D46" s="6"/>
      <c r="E46" s="6"/>
      <c r="F46" s="6"/>
      <c r="G46" s="6"/>
    </row>
    <row r="47" spans="2:7" ht="11.45" customHeight="1" x14ac:dyDescent="0.25">
      <c r="B47" s="23" t="s">
        <v>31</v>
      </c>
      <c r="C47" s="6"/>
      <c r="D47" s="6"/>
      <c r="E47" s="6"/>
      <c r="F47" s="6"/>
      <c r="G47" s="6"/>
    </row>
    <row r="48" spans="2:7" ht="11.45" customHeight="1" x14ac:dyDescent="0.25">
      <c r="B48" s="23" t="s">
        <v>32</v>
      </c>
      <c r="C48" s="6"/>
      <c r="D48" s="6"/>
      <c r="E48" s="6"/>
      <c r="F48" s="6"/>
      <c r="G48" s="6"/>
    </row>
    <row r="49" spans="2:2" ht="11.45" customHeight="1" x14ac:dyDescent="0.25">
      <c r="B49" s="44" t="s">
        <v>30</v>
      </c>
    </row>
    <row r="50" spans="2:2" ht="11.45" customHeight="1" x14ac:dyDescent="0.25">
      <c r="B50" s="23" t="s">
        <v>43</v>
      </c>
    </row>
    <row r="51" spans="2:2" ht="11.45" customHeight="1" x14ac:dyDescent="0.25">
      <c r="B51" s="23" t="s">
        <v>42</v>
      </c>
    </row>
    <row r="52" spans="2:2" ht="11.45" customHeight="1" x14ac:dyDescent="0.25">
      <c r="B52" s="23" t="s">
        <v>44</v>
      </c>
    </row>
    <row r="53" spans="2:2" ht="11.45" customHeight="1" x14ac:dyDescent="0.25">
      <c r="B53" s="23" t="s">
        <v>50</v>
      </c>
    </row>
    <row r="54" spans="2:2" ht="11.45" customHeight="1" x14ac:dyDescent="0.25">
      <c r="B54" s="23" t="s">
        <v>51</v>
      </c>
    </row>
  </sheetData>
  <mergeCells count="35">
    <mergeCell ref="I1:M1"/>
    <mergeCell ref="E36:E38"/>
    <mergeCell ref="C11:G11"/>
    <mergeCell ref="B27:G27"/>
    <mergeCell ref="B1:G1"/>
    <mergeCell ref="D3:D5"/>
    <mergeCell ref="B3:B5"/>
    <mergeCell ref="C3:C5"/>
    <mergeCell ref="F3:F5"/>
    <mergeCell ref="B17:G17"/>
    <mergeCell ref="B22:G22"/>
    <mergeCell ref="B42:C42"/>
    <mergeCell ref="E41:F41"/>
    <mergeCell ref="E42:F42"/>
    <mergeCell ref="B44:G44"/>
    <mergeCell ref="I3:I5"/>
    <mergeCell ref="B29:B31"/>
    <mergeCell ref="E29:E31"/>
    <mergeCell ref="I17:I19"/>
    <mergeCell ref="I23:I25"/>
    <mergeCell ref="B34:C38"/>
    <mergeCell ref="B40:G40"/>
    <mergeCell ref="B41:C41"/>
    <mergeCell ref="B18:B20"/>
    <mergeCell ref="E18:E20"/>
    <mergeCell ref="B23:B25"/>
    <mergeCell ref="E23:E25"/>
    <mergeCell ref="M3:M5"/>
    <mergeCell ref="E33:F34"/>
    <mergeCell ref="G33:G34"/>
    <mergeCell ref="L15:L16"/>
    <mergeCell ref="M15:M16"/>
    <mergeCell ref="L3:L5"/>
    <mergeCell ref="L17:L19"/>
    <mergeCell ref="L23:L25"/>
  </mergeCells>
  <phoneticPr fontId="3" type="noConversion"/>
  <pageMargins left="0.5" right="0.5" top="0.5" bottom="0.75" header="0.5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Sheet1</vt:lpstr>
      <vt:lpstr>Sheet1!Area_de_impressao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Sa</dc:creator>
  <cp:lastModifiedBy>Leandro Sa</cp:lastModifiedBy>
  <cp:lastPrinted>2025-03-29T23:15:10Z</cp:lastPrinted>
  <dcterms:created xsi:type="dcterms:W3CDTF">2025-02-28T20:58:05Z</dcterms:created>
  <dcterms:modified xsi:type="dcterms:W3CDTF">2025-03-29T23:16:08Z</dcterms:modified>
</cp:coreProperties>
</file>