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\Desktop\Advanced Algorithm\AdvancedAlgorithms-assignments\third assignment\"/>
    </mc:Choice>
  </mc:AlternateContent>
  <xr:revisionPtr revIDLastSave="0" documentId="13_ncr:1_{D6B206B0-B10D-463E-BBF5-888425E4BC78}" xr6:coauthVersionLast="47" xr6:coauthVersionMax="47" xr10:uidLastSave="{00000000-0000-0000-0000-000000000000}"/>
  <bookViews>
    <workbookView xWindow="0" yWindow="0" windowWidth="20490" windowHeight="11520" xr2:uid="{00000000-000D-0000-FFFF-FFFF00000000}"/>
  </bookViews>
  <sheets>
    <sheet name="karg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8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2" i="1"/>
  <c r="L57" i="1"/>
  <c r="I57" i="1"/>
  <c r="I56" i="1"/>
  <c r="I55" i="1"/>
  <c r="L55" i="1" s="1"/>
  <c r="L54" i="1"/>
  <c r="I54" i="1"/>
  <c r="L53" i="1"/>
  <c r="I53" i="1"/>
  <c r="I52" i="1"/>
  <c r="L52" i="1" s="1"/>
  <c r="I51" i="1"/>
  <c r="L51" i="1" s="1"/>
  <c r="L50" i="1"/>
  <c r="N14" i="1" s="1"/>
  <c r="I50" i="1"/>
  <c r="L49" i="1"/>
  <c r="I49" i="1"/>
  <c r="I48" i="1"/>
  <c r="L48" i="1" s="1"/>
  <c r="I47" i="1"/>
  <c r="L47" i="1" s="1"/>
  <c r="L46" i="1"/>
  <c r="N13" i="1" s="1"/>
  <c r="I46" i="1"/>
  <c r="L45" i="1"/>
  <c r="N12" i="1" s="1"/>
  <c r="I45" i="1"/>
  <c r="I44" i="1"/>
  <c r="L44" i="1" s="1"/>
  <c r="I43" i="1"/>
  <c r="L43" i="1" s="1"/>
  <c r="L42" i="1"/>
  <c r="I42" i="1"/>
  <c r="L41" i="1"/>
  <c r="I41" i="1"/>
  <c r="I40" i="1"/>
  <c r="L40" i="1" s="1"/>
  <c r="I39" i="1"/>
  <c r="L39" i="1" s="1"/>
  <c r="L38" i="1"/>
  <c r="I38" i="1"/>
  <c r="L37" i="1"/>
  <c r="I37" i="1"/>
  <c r="I36" i="1"/>
  <c r="I35" i="1"/>
  <c r="L35" i="1" s="1"/>
  <c r="L34" i="1"/>
  <c r="I34" i="1"/>
  <c r="L33" i="1"/>
  <c r="I33" i="1"/>
  <c r="I32" i="1"/>
  <c r="L32" i="1" s="1"/>
  <c r="I31" i="1"/>
  <c r="L31" i="1" s="1"/>
  <c r="L30" i="1"/>
  <c r="I30" i="1"/>
  <c r="L29" i="1"/>
  <c r="I29" i="1"/>
  <c r="I28" i="1"/>
  <c r="L28" i="1" s="1"/>
  <c r="I27" i="1"/>
  <c r="L27" i="1" s="1"/>
  <c r="L26" i="1"/>
  <c r="I26" i="1"/>
  <c r="L25" i="1"/>
  <c r="I25" i="1"/>
  <c r="I24" i="1"/>
  <c r="I23" i="1"/>
  <c r="L23" i="1" s="1"/>
  <c r="L22" i="1"/>
  <c r="I22" i="1"/>
  <c r="L21" i="1"/>
  <c r="I21" i="1"/>
  <c r="I20" i="1"/>
  <c r="I19" i="1"/>
  <c r="L19" i="1" s="1"/>
  <c r="L18" i="1"/>
  <c r="I18" i="1"/>
  <c r="L17" i="1"/>
  <c r="I17" i="1"/>
  <c r="I16" i="1"/>
  <c r="L16" i="1" s="1"/>
  <c r="I15" i="1"/>
  <c r="L15" i="1" s="1"/>
  <c r="L14" i="1"/>
  <c r="I14" i="1"/>
  <c r="L13" i="1"/>
  <c r="I13" i="1"/>
  <c r="I12" i="1"/>
  <c r="L12" i="1" s="1"/>
  <c r="I11" i="1"/>
  <c r="L11" i="1" s="1"/>
  <c r="L10" i="1"/>
  <c r="I10" i="1"/>
  <c r="L9" i="1"/>
  <c r="I9" i="1"/>
  <c r="I8" i="1"/>
  <c r="I7" i="1"/>
  <c r="L7" i="1" s="1"/>
  <c r="L6" i="1"/>
  <c r="I6" i="1"/>
  <c r="L5" i="1"/>
  <c r="I5" i="1"/>
  <c r="I4" i="1"/>
  <c r="I3" i="1"/>
  <c r="L3" i="1" s="1"/>
  <c r="L2" i="1"/>
  <c r="I2" i="1"/>
  <c r="N5" i="1" l="1"/>
  <c r="N9" i="1"/>
  <c r="N11" i="1"/>
  <c r="N4" i="1"/>
  <c r="N8" i="1"/>
  <c r="L4" i="1"/>
  <c r="N2" i="1" s="1"/>
  <c r="L8" i="1"/>
  <c r="N3" i="1" s="1"/>
  <c r="L20" i="1"/>
  <c r="N6" i="1" s="1"/>
  <c r="L24" i="1"/>
  <c r="N7" i="1" s="1"/>
  <c r="L36" i="1"/>
  <c r="N10" i="1" s="1"/>
  <c r="L56" i="1"/>
  <c r="N15" i="1" s="1"/>
</calcChain>
</file>

<file path=xl/sharedStrings.xml><?xml version="1.0" encoding="utf-8"?>
<sst xmlns="http://schemas.openxmlformats.org/spreadsheetml/2006/main" count="72" uniqueCount="71">
  <si>
    <t>file</t>
  </si>
  <si>
    <t>min cut</t>
  </si>
  <si>
    <t>k repetition</t>
  </si>
  <si>
    <t>discovery time (ms)</t>
  </si>
  <si>
    <t>discovery iteration</t>
  </si>
  <si>
    <t>execution time (ms)</t>
  </si>
  <si>
    <t>N execution in 1 sec</t>
  </si>
  <si>
    <t>input_random_25_150</t>
  </si>
  <si>
    <t>input_random_29_200</t>
  </si>
  <si>
    <t>input_random_07_20</t>
  </si>
  <si>
    <t>input_random_14_60</t>
  </si>
  <si>
    <t>input_random_23_100</t>
  </si>
  <si>
    <t>input_random_02_10</t>
  </si>
  <si>
    <t>input_random_30_200</t>
  </si>
  <si>
    <t>input_random_36_250</t>
  </si>
  <si>
    <t>input_random_31_200</t>
  </si>
  <si>
    <t>input_random_40_300</t>
  </si>
  <si>
    <t>input_random_11_40</t>
  </si>
  <si>
    <t>input_random_22_100</t>
  </si>
  <si>
    <t>input_random_16_60</t>
  </si>
  <si>
    <t>input_random_05_20</t>
  </si>
  <si>
    <t>input_random_35_250</t>
  </si>
  <si>
    <t>input_random_19_80</t>
  </si>
  <si>
    <t>input_random_44_350</t>
  </si>
  <si>
    <t>input_random_39_300</t>
  </si>
  <si>
    <t>input_random_04_10</t>
  </si>
  <si>
    <t>input_random_26_150</t>
  </si>
  <si>
    <t>input_random_53_500</t>
  </si>
  <si>
    <t>input_random_38_300</t>
  </si>
  <si>
    <t>input_random_27_150</t>
  </si>
  <si>
    <t>input_random_21_100</t>
  </si>
  <si>
    <t>input_random_09_40</t>
  </si>
  <si>
    <t>input_random_48_400</t>
  </si>
  <si>
    <t>input_random_32_200</t>
  </si>
  <si>
    <t>input_random_17_80</t>
  </si>
  <si>
    <t>input_random_34_250</t>
  </si>
  <si>
    <t>input_random_24_100</t>
  </si>
  <si>
    <t>input_random_52_450</t>
  </si>
  <si>
    <t>input_random_06_20</t>
  </si>
  <si>
    <t>input_random_15_60</t>
  </si>
  <si>
    <t>input_random_03_10</t>
  </si>
  <si>
    <t>input_random_12_40</t>
  </si>
  <si>
    <t>input_random_01_10</t>
  </si>
  <si>
    <t>input_random_08_20</t>
  </si>
  <si>
    <t>input_random_10_40</t>
  </si>
  <si>
    <t>input_random_56_500</t>
  </si>
  <si>
    <t>input_random_45_400</t>
  </si>
  <si>
    <t>input_random_41_350</t>
  </si>
  <si>
    <t>input_random_51_450</t>
  </si>
  <si>
    <t>input_random_47_400</t>
  </si>
  <si>
    <t>input_random_13_60</t>
  </si>
  <si>
    <t>input_random_54_500</t>
  </si>
  <si>
    <t>input_random_18_80</t>
  </si>
  <si>
    <t>input_random_43_350</t>
  </si>
  <si>
    <t>input_random_37_300</t>
  </si>
  <si>
    <t>input_random_28_150</t>
  </si>
  <si>
    <t>input_random_49_450</t>
  </si>
  <si>
    <t>input_random_42_350</t>
  </si>
  <si>
    <t>input_random_33_250</t>
  </si>
  <si>
    <t>input_random_20_80</t>
  </si>
  <si>
    <t>input_random_50_450</t>
  </si>
  <si>
    <t>input_random_46_400</t>
  </si>
  <si>
    <t>input_random_55_500</t>
  </si>
  <si>
    <t>n</t>
  </si>
  <si>
    <t>n^2*log^3(n)</t>
  </si>
  <si>
    <t>constant</t>
  </si>
  <si>
    <t>choosen constant</t>
  </si>
  <si>
    <t>n^2*log^3(n)*constant</t>
  </si>
  <si>
    <t>Vertices</t>
  </si>
  <si>
    <t>Media I</t>
  </si>
  <si>
    <t>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</si>
</sst>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KARGER AND STEIN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Measured Time (ms)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karger!$M$2:$M$15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  <c:pt idx="11">
                  <c:v>400</c:v>
                </c:pt>
                <c:pt idx="12">
                  <c:v>450</c:v>
                </c:pt>
                <c:pt idx="13">
                  <c:v>500</c:v>
                </c:pt>
              </c:numCache>
            </c:numRef>
          </c:xVal>
          <c:yVal>
            <c:numRef>
              <c:f>karger!$Q$2:$Q$15</c:f>
              <c:numCache>
                <c:formatCode>General</c:formatCode>
                <c:ptCount val="14"/>
                <c:pt idx="0">
                  <c:v>8.6249999999999993E-2</c:v>
                </c:pt>
                <c:pt idx="1">
                  <c:v>0.50075000000000003</c:v>
                </c:pt>
                <c:pt idx="2">
                  <c:v>2.4299999999999997</c:v>
                </c:pt>
                <c:pt idx="3">
                  <c:v>6.1219999999999999</c:v>
                </c:pt>
                <c:pt idx="4">
                  <c:v>11.885999999999999</c:v>
                </c:pt>
                <c:pt idx="5">
                  <c:v>19.244500000000002</c:v>
                </c:pt>
                <c:pt idx="6">
                  <c:v>51.16375</c:v>
                </c:pt>
                <c:pt idx="7">
                  <c:v>98.117750000000001</c:v>
                </c:pt>
                <c:pt idx="8">
                  <c:v>162.22049999999999</c:v>
                </c:pt>
                <c:pt idx="9">
                  <c:v>279.47419999999994</c:v>
                </c:pt>
                <c:pt idx="10">
                  <c:v>359.34966666666668</c:v>
                </c:pt>
                <c:pt idx="11">
                  <c:v>490.10725000000002</c:v>
                </c:pt>
                <c:pt idx="12">
                  <c:v>647.27150000000006</c:v>
                </c:pt>
                <c:pt idx="13">
                  <c:v>812.24324999999999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71-4119-AF6E-6202054750FD}"/>
            </c:ext>
          </c:extLst>
        </c:ser>
        <c:ser>
          <c:idx val="1"/>
          <c:order val="1"/>
          <c:tx>
            <c:v>0.000174*n^2*log^3(n)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karger!$M$2:$M$15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  <c:pt idx="11">
                  <c:v>400</c:v>
                </c:pt>
                <c:pt idx="12">
                  <c:v>450</c:v>
                </c:pt>
                <c:pt idx="13">
                  <c:v>500</c:v>
                </c:pt>
              </c:numCache>
            </c:numRef>
          </c:xVal>
          <c:yVal>
            <c:numRef>
              <c:f>karger!$N$2:$N$15</c:f>
              <c:numCache>
                <c:formatCode>General</c:formatCode>
                <c:ptCount val="14"/>
                <c:pt idx="0">
                  <c:v>1.7399999999999999E-2</c:v>
                </c:pt>
                <c:pt idx="1">
                  <c:v>0.15327494467426467</c:v>
                </c:pt>
                <c:pt idx="2">
                  <c:v>1.1447365653717099</c:v>
                </c:pt>
                <c:pt idx="3">
                  <c:v>3.5217445204400701</c:v>
                </c:pt>
                <c:pt idx="4">
                  <c:v>7.6755091721393569</c:v>
                </c:pt>
                <c:pt idx="5">
                  <c:v>13.92</c:v>
                </c:pt>
                <c:pt idx="6">
                  <c:v>40.34252528124258</c:v>
                </c:pt>
                <c:pt idx="7">
                  <c:v>84.796139332902101</c:v>
                </c:pt>
                <c:pt idx="8">
                  <c:v>149.94921860566569</c:v>
                </c:pt>
                <c:pt idx="9">
                  <c:v>238.03101855341419</c:v>
                </c:pt>
                <c:pt idx="10">
                  <c:v>350.97122026486437</c:v>
                </c:pt>
                <c:pt idx="11">
                  <c:v>490.47982295764695</c:v>
                </c:pt>
                <c:pt idx="12">
                  <c:v>658.09772083473229</c:v>
                </c:pt>
                <c:pt idx="13">
                  <c:v>855.23099253248449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71-4119-AF6E-620205475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925728"/>
        <c:axId val="1204926544"/>
      </c:scatterChart>
      <c:valAx>
        <c:axId val="1204925728"/>
        <c:scaling>
          <c:orientation val="minMax"/>
          <c:max val="5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4926544"/>
        <c:crosses val="autoZero"/>
        <c:crossBetween val="midCat"/>
      </c:valAx>
      <c:valAx>
        <c:axId val="120492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492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0</xdr:rowOff>
    </xdr:from>
    <xdr:to>
      <xdr:col>25</xdr:col>
      <xdr:colOff>314325</xdr:colOff>
      <xdr:row>22</xdr:row>
      <xdr:rowOff>180974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5FD96C35-0B6C-4975-B7C9-5693C91E7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8"/>
  <sheetViews>
    <sheetView tabSelected="1" topLeftCell="O1" workbookViewId="0">
      <selection activeCell="AA14" sqref="AA14"/>
    </sheetView>
  </sheetViews>
  <sheetFormatPr defaultColWidth="11" defaultRowHeight="15.75" x14ac:dyDescent="0.25"/>
  <cols>
    <col min="1" max="1" width="19.875" bestFit="1" customWidth="1"/>
    <col min="2" max="2" width="7.375" bestFit="1" customWidth="1"/>
    <col min="3" max="3" width="10.5" bestFit="1" customWidth="1"/>
    <col min="4" max="4" width="17.5" bestFit="1" customWidth="1"/>
    <col min="5" max="5" width="16.375" bestFit="1" customWidth="1"/>
    <col min="6" max="6" width="17.875" bestFit="1" customWidth="1"/>
    <col min="7" max="7" width="17.625" bestFit="1" customWidth="1"/>
    <col min="9" max="10" width="11.875" bestFit="1" customWidth="1"/>
    <col min="11" max="11" width="15.25" bestFit="1" customWidth="1"/>
    <col min="12" max="12" width="19.8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P1" t="s">
        <v>68</v>
      </c>
      <c r="Q1" t="s">
        <v>70</v>
      </c>
    </row>
    <row r="2" spans="1:17" x14ac:dyDescent="0.25">
      <c r="A2" t="s">
        <v>42</v>
      </c>
      <c r="B2">
        <v>3056</v>
      </c>
      <c r="C2">
        <v>11</v>
      </c>
      <c r="D2">
        <v>6.4000000000000001E-2</v>
      </c>
      <c r="E2">
        <v>7</v>
      </c>
      <c r="F2">
        <v>8.5999999999999993E-2</v>
      </c>
      <c r="G2">
        <v>11585</v>
      </c>
      <c r="H2">
        <v>10</v>
      </c>
      <c r="I2">
        <f>POWER(H2,2) * POWER(LOG10(H2),3)</f>
        <v>100</v>
      </c>
      <c r="J2">
        <f>F2/I2</f>
        <v>8.5999999999999998E-4</v>
      </c>
      <c r="K2">
        <v>1.74E-4</v>
      </c>
      <c r="L2">
        <f>I2*$K$2</f>
        <v>1.7399999999999999E-2</v>
      </c>
      <c r="M2">
        <v>10</v>
      </c>
      <c r="N2">
        <f>AVERAGEIF(H:H,M2,L:L)</f>
        <v>1.7399999999999999E-2</v>
      </c>
      <c r="P2">
        <v>10</v>
      </c>
      <c r="Q2">
        <f>AVERAGEIF(H:H,P2,F:F)</f>
        <v>8.6249999999999993E-2</v>
      </c>
    </row>
    <row r="3" spans="1:17" x14ac:dyDescent="0.25">
      <c r="A3" t="s">
        <v>12</v>
      </c>
      <c r="B3">
        <v>223</v>
      </c>
      <c r="C3">
        <v>11</v>
      </c>
      <c r="D3">
        <v>1.0999999999999999E-2</v>
      </c>
      <c r="E3">
        <v>1</v>
      </c>
      <c r="F3">
        <v>8.5000000000000006E-2</v>
      </c>
      <c r="G3">
        <v>11797</v>
      </c>
      <c r="H3">
        <v>10</v>
      </c>
      <c r="I3">
        <f t="shared" ref="I3:I57" si="0">POWER(H3,2) * POWER(LOG10(H3),3)</f>
        <v>100</v>
      </c>
      <c r="J3">
        <f t="shared" ref="J3:J57" si="1">F3/I3</f>
        <v>8.5000000000000006E-4</v>
      </c>
      <c r="L3">
        <f t="shared" ref="L3:L57" si="2">I3*$K$2</f>
        <v>1.7399999999999999E-2</v>
      </c>
      <c r="M3">
        <v>20</v>
      </c>
      <c r="N3">
        <f t="shared" ref="N3:N15" si="3">AVERAGEIF(H:H,M3,L:L)</f>
        <v>0.15327494467426467</v>
      </c>
      <c r="P3">
        <v>20</v>
      </c>
      <c r="Q3">
        <f t="shared" ref="Q3:Q15" si="4">AVERAGEIF(H:H,P3,F:F)</f>
        <v>0.50075000000000003</v>
      </c>
    </row>
    <row r="4" spans="1:17" x14ac:dyDescent="0.25">
      <c r="A4" t="s">
        <v>40</v>
      </c>
      <c r="B4">
        <v>2302</v>
      </c>
      <c r="C4">
        <v>11</v>
      </c>
      <c r="D4">
        <v>1.7999999999999999E-2</v>
      </c>
      <c r="E4">
        <v>2</v>
      </c>
      <c r="F4">
        <v>8.5999999999999993E-2</v>
      </c>
      <c r="G4">
        <v>11566</v>
      </c>
      <c r="H4">
        <v>10</v>
      </c>
      <c r="I4">
        <f t="shared" si="0"/>
        <v>100</v>
      </c>
      <c r="J4">
        <f t="shared" si="1"/>
        <v>8.5999999999999998E-4</v>
      </c>
      <c r="L4">
        <f t="shared" si="2"/>
        <v>1.7399999999999999E-2</v>
      </c>
      <c r="M4">
        <v>40</v>
      </c>
      <c r="N4">
        <f t="shared" si="3"/>
        <v>1.1447365653717099</v>
      </c>
      <c r="P4">
        <v>40</v>
      </c>
      <c r="Q4">
        <f t="shared" si="4"/>
        <v>2.4299999999999997</v>
      </c>
    </row>
    <row r="5" spans="1:17" x14ac:dyDescent="0.25">
      <c r="A5" t="s">
        <v>25</v>
      </c>
      <c r="B5">
        <v>5152</v>
      </c>
      <c r="C5">
        <v>11</v>
      </c>
      <c r="D5">
        <v>0.115</v>
      </c>
      <c r="E5">
        <v>11</v>
      </c>
      <c r="F5">
        <v>8.7999999999999995E-2</v>
      </c>
      <c r="G5">
        <v>11402</v>
      </c>
      <c r="H5">
        <v>10</v>
      </c>
      <c r="I5">
        <f t="shared" si="0"/>
        <v>100</v>
      </c>
      <c r="J5">
        <f t="shared" si="1"/>
        <v>8.7999999999999992E-4</v>
      </c>
      <c r="L5">
        <f t="shared" si="2"/>
        <v>1.7399999999999999E-2</v>
      </c>
      <c r="M5">
        <v>60</v>
      </c>
      <c r="N5">
        <f t="shared" si="3"/>
        <v>3.5217445204400701</v>
      </c>
      <c r="P5">
        <v>60</v>
      </c>
      <c r="Q5">
        <f t="shared" si="4"/>
        <v>6.1219999999999999</v>
      </c>
    </row>
    <row r="6" spans="1:17" x14ac:dyDescent="0.25">
      <c r="A6" t="s">
        <v>20</v>
      </c>
      <c r="B6">
        <v>1526</v>
      </c>
      <c r="C6">
        <v>19</v>
      </c>
      <c r="D6">
        <v>2.9000000000000001E-2</v>
      </c>
      <c r="E6">
        <v>1</v>
      </c>
      <c r="F6">
        <v>0.496</v>
      </c>
      <c r="G6">
        <v>2017</v>
      </c>
      <c r="H6">
        <v>20</v>
      </c>
      <c r="I6">
        <f t="shared" si="0"/>
        <v>880.890486633705</v>
      </c>
      <c r="J6">
        <f t="shared" si="1"/>
        <v>5.6306658719342993E-4</v>
      </c>
      <c r="L6">
        <f t="shared" si="2"/>
        <v>0.15327494467426467</v>
      </c>
      <c r="M6">
        <v>80</v>
      </c>
      <c r="N6">
        <f t="shared" si="3"/>
        <v>7.6755091721393569</v>
      </c>
      <c r="P6">
        <v>80</v>
      </c>
      <c r="Q6">
        <f t="shared" si="4"/>
        <v>11.885999999999999</v>
      </c>
    </row>
    <row r="7" spans="1:17" x14ac:dyDescent="0.25">
      <c r="A7" t="s">
        <v>38</v>
      </c>
      <c r="B7">
        <v>1684</v>
      </c>
      <c r="C7">
        <v>19</v>
      </c>
      <c r="D7">
        <v>0.111</v>
      </c>
      <c r="E7">
        <v>4</v>
      </c>
      <c r="F7">
        <v>0.505</v>
      </c>
      <c r="G7">
        <v>1980</v>
      </c>
      <c r="H7">
        <v>20</v>
      </c>
      <c r="I7">
        <f t="shared" si="0"/>
        <v>880.890486633705</v>
      </c>
      <c r="J7">
        <f t="shared" si="1"/>
        <v>5.7328352123524621E-4</v>
      </c>
      <c r="L7">
        <f t="shared" si="2"/>
        <v>0.15327494467426467</v>
      </c>
      <c r="M7">
        <v>100</v>
      </c>
      <c r="N7">
        <f t="shared" si="3"/>
        <v>13.92</v>
      </c>
      <c r="P7">
        <v>100</v>
      </c>
      <c r="Q7">
        <f t="shared" si="4"/>
        <v>19.244500000000002</v>
      </c>
    </row>
    <row r="8" spans="1:17" x14ac:dyDescent="0.25">
      <c r="A8" t="s">
        <v>9</v>
      </c>
      <c r="B8">
        <v>522</v>
      </c>
      <c r="C8">
        <v>19</v>
      </c>
      <c r="D8">
        <v>2.9000000000000001E-2</v>
      </c>
      <c r="E8">
        <v>1</v>
      </c>
      <c r="F8">
        <v>0.5</v>
      </c>
      <c r="G8">
        <v>2000</v>
      </c>
      <c r="H8">
        <v>20</v>
      </c>
      <c r="I8">
        <f t="shared" si="0"/>
        <v>880.890486633705</v>
      </c>
      <c r="J8">
        <f t="shared" si="1"/>
        <v>5.6760744676757056E-4</v>
      </c>
      <c r="L8">
        <f t="shared" si="2"/>
        <v>0.15327494467426467</v>
      </c>
      <c r="M8">
        <v>150</v>
      </c>
      <c r="N8">
        <f t="shared" si="3"/>
        <v>40.34252528124258</v>
      </c>
      <c r="P8">
        <v>150</v>
      </c>
      <c r="Q8">
        <f t="shared" si="4"/>
        <v>51.16375</v>
      </c>
    </row>
    <row r="9" spans="1:17" x14ac:dyDescent="0.25">
      <c r="A9" t="s">
        <v>43</v>
      </c>
      <c r="B9">
        <v>2866</v>
      </c>
      <c r="C9">
        <v>19</v>
      </c>
      <c r="D9">
        <v>6.6000000000000003E-2</v>
      </c>
      <c r="E9">
        <v>2</v>
      </c>
      <c r="F9">
        <v>0.502</v>
      </c>
      <c r="G9">
        <v>1993</v>
      </c>
      <c r="H9">
        <v>20</v>
      </c>
      <c r="I9">
        <f t="shared" si="0"/>
        <v>880.890486633705</v>
      </c>
      <c r="J9">
        <f t="shared" si="1"/>
        <v>5.6987787655464082E-4</v>
      </c>
      <c r="L9">
        <f t="shared" si="2"/>
        <v>0.15327494467426467</v>
      </c>
      <c r="M9">
        <v>200</v>
      </c>
      <c r="N9">
        <f t="shared" si="3"/>
        <v>84.796139332902101</v>
      </c>
      <c r="P9">
        <v>200</v>
      </c>
      <c r="Q9">
        <f t="shared" si="4"/>
        <v>98.117750000000001</v>
      </c>
    </row>
    <row r="10" spans="1:17" x14ac:dyDescent="0.25">
      <c r="A10" t="s">
        <v>31</v>
      </c>
      <c r="B10">
        <v>2137</v>
      </c>
      <c r="C10">
        <v>28</v>
      </c>
      <c r="D10">
        <v>0.27300000000000002</v>
      </c>
      <c r="E10">
        <v>3</v>
      </c>
      <c r="F10">
        <v>2.4569999999999999</v>
      </c>
      <c r="G10">
        <v>408</v>
      </c>
      <c r="H10">
        <v>40</v>
      </c>
      <c r="I10">
        <f t="shared" si="0"/>
        <v>6578.9457779983322</v>
      </c>
      <c r="J10">
        <f t="shared" si="1"/>
        <v>3.7346409028279768E-4</v>
      </c>
      <c r="L10">
        <f t="shared" si="2"/>
        <v>1.1447365653717099</v>
      </c>
      <c r="M10">
        <v>250</v>
      </c>
      <c r="N10">
        <f t="shared" si="3"/>
        <v>149.94921860566569</v>
      </c>
      <c r="P10">
        <v>250</v>
      </c>
      <c r="Q10">
        <f t="shared" si="4"/>
        <v>162.22049999999999</v>
      </c>
    </row>
    <row r="11" spans="1:17" x14ac:dyDescent="0.25">
      <c r="A11" t="s">
        <v>44</v>
      </c>
      <c r="B11">
        <v>1446</v>
      </c>
      <c r="C11">
        <v>28</v>
      </c>
      <c r="D11">
        <v>0.27700000000000002</v>
      </c>
      <c r="E11">
        <v>3</v>
      </c>
      <c r="F11">
        <v>2.415</v>
      </c>
      <c r="G11">
        <v>415</v>
      </c>
      <c r="H11">
        <v>40</v>
      </c>
      <c r="I11">
        <f t="shared" si="0"/>
        <v>6578.9457779983322</v>
      </c>
      <c r="J11">
        <f t="shared" si="1"/>
        <v>3.6708008873950201E-4</v>
      </c>
      <c r="L11">
        <f t="shared" si="2"/>
        <v>1.1447365653717099</v>
      </c>
      <c r="M11">
        <v>300</v>
      </c>
      <c r="N11">
        <f t="shared" si="3"/>
        <v>238.03101855341419</v>
      </c>
      <c r="P11">
        <v>300</v>
      </c>
      <c r="Q11">
        <f t="shared" si="4"/>
        <v>279.47419999999994</v>
      </c>
    </row>
    <row r="12" spans="1:17" x14ac:dyDescent="0.25">
      <c r="A12" t="s">
        <v>17</v>
      </c>
      <c r="B12">
        <v>648</v>
      </c>
      <c r="C12">
        <v>28</v>
      </c>
      <c r="D12">
        <v>0.17199999999999999</v>
      </c>
      <c r="E12">
        <v>2</v>
      </c>
      <c r="F12">
        <v>2.4239999999999999</v>
      </c>
      <c r="G12">
        <v>413</v>
      </c>
      <c r="H12">
        <v>40</v>
      </c>
      <c r="I12">
        <f t="shared" si="0"/>
        <v>6578.9457779983322</v>
      </c>
      <c r="J12">
        <f t="shared" si="1"/>
        <v>3.6844808907020825E-4</v>
      </c>
      <c r="L12">
        <f t="shared" si="2"/>
        <v>1.1447365653717099</v>
      </c>
      <c r="M12">
        <v>350</v>
      </c>
      <c r="N12">
        <f t="shared" si="3"/>
        <v>350.97122026486437</v>
      </c>
      <c r="P12">
        <v>350</v>
      </c>
      <c r="Q12">
        <f t="shared" si="4"/>
        <v>359.34966666666668</v>
      </c>
    </row>
    <row r="13" spans="1:17" x14ac:dyDescent="0.25">
      <c r="A13" t="s">
        <v>41</v>
      </c>
      <c r="B13">
        <v>2486</v>
      </c>
      <c r="C13">
        <v>28</v>
      </c>
      <c r="D13">
        <v>0.109</v>
      </c>
      <c r="E13">
        <v>1</v>
      </c>
      <c r="F13">
        <v>2.4239999999999999</v>
      </c>
      <c r="G13">
        <v>413</v>
      </c>
      <c r="H13">
        <v>40</v>
      </c>
      <c r="I13">
        <f t="shared" si="0"/>
        <v>6578.9457779983322</v>
      </c>
      <c r="J13">
        <f t="shared" si="1"/>
        <v>3.6844808907020825E-4</v>
      </c>
      <c r="L13">
        <f t="shared" si="2"/>
        <v>1.1447365653717099</v>
      </c>
      <c r="M13">
        <v>400</v>
      </c>
      <c r="N13">
        <f t="shared" si="3"/>
        <v>490.47982295764695</v>
      </c>
      <c r="P13">
        <v>400</v>
      </c>
      <c r="Q13">
        <f t="shared" si="4"/>
        <v>490.10725000000002</v>
      </c>
    </row>
    <row r="14" spans="1:17" x14ac:dyDescent="0.25">
      <c r="A14" t="s">
        <v>50</v>
      </c>
      <c r="B14">
        <v>1282</v>
      </c>
      <c r="C14">
        <v>35</v>
      </c>
      <c r="D14">
        <v>0.16800000000000001</v>
      </c>
      <c r="E14">
        <v>1</v>
      </c>
      <c r="F14">
        <v>6.109</v>
      </c>
      <c r="G14">
        <v>164</v>
      </c>
      <c r="H14">
        <v>60</v>
      </c>
      <c r="I14">
        <f t="shared" si="0"/>
        <v>20239.911037011898</v>
      </c>
      <c r="J14">
        <f t="shared" si="1"/>
        <v>3.0182938990338056E-4</v>
      </c>
      <c r="L14">
        <f t="shared" si="2"/>
        <v>3.5217445204400701</v>
      </c>
      <c r="M14">
        <v>450</v>
      </c>
      <c r="N14">
        <f t="shared" si="3"/>
        <v>658.09772083473229</v>
      </c>
      <c r="P14">
        <v>450</v>
      </c>
      <c r="Q14">
        <f t="shared" si="4"/>
        <v>647.27150000000006</v>
      </c>
    </row>
    <row r="15" spans="1:17" x14ac:dyDescent="0.25">
      <c r="A15" t="s">
        <v>10</v>
      </c>
      <c r="B15">
        <v>299</v>
      </c>
      <c r="C15">
        <v>35</v>
      </c>
      <c r="D15">
        <v>0.189</v>
      </c>
      <c r="E15">
        <v>1</v>
      </c>
      <c r="F15">
        <v>6.1219999999999999</v>
      </c>
      <c r="G15">
        <v>164</v>
      </c>
      <c r="H15">
        <v>60</v>
      </c>
      <c r="I15">
        <f t="shared" si="0"/>
        <v>20239.911037011898</v>
      </c>
      <c r="J15">
        <f t="shared" si="1"/>
        <v>3.0247168521664689E-4</v>
      </c>
      <c r="L15">
        <f t="shared" si="2"/>
        <v>3.5217445204400701</v>
      </c>
      <c r="M15">
        <v>500</v>
      </c>
      <c r="N15">
        <f t="shared" si="3"/>
        <v>855.23099253248449</v>
      </c>
      <c r="P15">
        <v>500</v>
      </c>
      <c r="Q15">
        <f t="shared" si="4"/>
        <v>812.24324999999999</v>
      </c>
    </row>
    <row r="16" spans="1:17" x14ac:dyDescent="0.25">
      <c r="A16" t="s">
        <v>39</v>
      </c>
      <c r="B16">
        <v>2113</v>
      </c>
      <c r="C16">
        <v>35</v>
      </c>
      <c r="D16">
        <v>0.39600000000000002</v>
      </c>
      <c r="E16">
        <v>2</v>
      </c>
      <c r="F16">
        <v>6.1829999999999998</v>
      </c>
      <c r="G16">
        <v>162</v>
      </c>
      <c r="H16">
        <v>60</v>
      </c>
      <c r="I16">
        <f t="shared" si="0"/>
        <v>20239.911037011898</v>
      </c>
      <c r="J16">
        <f t="shared" si="1"/>
        <v>3.0548553245581959E-4</v>
      </c>
      <c r="L16">
        <f t="shared" si="2"/>
        <v>3.5217445204400701</v>
      </c>
    </row>
    <row r="17" spans="1:12" x14ac:dyDescent="0.25">
      <c r="A17" t="s">
        <v>19</v>
      </c>
      <c r="B17">
        <v>159</v>
      </c>
      <c r="C17">
        <v>35</v>
      </c>
      <c r="D17">
        <v>0.183</v>
      </c>
      <c r="E17">
        <v>1</v>
      </c>
      <c r="F17">
        <v>6.0739999999999998</v>
      </c>
      <c r="G17">
        <v>165</v>
      </c>
      <c r="H17">
        <v>60</v>
      </c>
      <c r="I17">
        <f t="shared" si="0"/>
        <v>20239.911037011898</v>
      </c>
      <c r="J17">
        <f t="shared" si="1"/>
        <v>3.0010013329074045E-4</v>
      </c>
      <c r="L17">
        <f t="shared" si="2"/>
        <v>3.5217445204400701</v>
      </c>
    </row>
    <row r="18" spans="1:12" x14ac:dyDescent="0.25">
      <c r="A18" t="s">
        <v>34</v>
      </c>
      <c r="B18">
        <v>969</v>
      </c>
      <c r="C18">
        <v>40</v>
      </c>
      <c r="D18">
        <v>0.81699999999999995</v>
      </c>
      <c r="E18">
        <v>2</v>
      </c>
      <c r="F18">
        <v>11.896000000000001</v>
      </c>
      <c r="G18">
        <v>85</v>
      </c>
      <c r="H18">
        <v>80</v>
      </c>
      <c r="I18">
        <f t="shared" si="0"/>
        <v>44112.121678961819</v>
      </c>
      <c r="J18">
        <f t="shared" si="1"/>
        <v>2.6967644146832099E-4</v>
      </c>
      <c r="L18">
        <f t="shared" si="2"/>
        <v>7.6755091721393569</v>
      </c>
    </row>
    <row r="19" spans="1:12" x14ac:dyDescent="0.25">
      <c r="A19" t="s">
        <v>52</v>
      </c>
      <c r="B19">
        <v>1756</v>
      </c>
      <c r="C19">
        <v>40</v>
      </c>
      <c r="D19">
        <v>3.3820000000000001</v>
      </c>
      <c r="E19">
        <v>11</v>
      </c>
      <c r="F19">
        <v>11.943</v>
      </c>
      <c r="G19">
        <v>84</v>
      </c>
      <c r="H19">
        <v>80</v>
      </c>
      <c r="I19">
        <f t="shared" si="0"/>
        <v>44112.121678961819</v>
      </c>
      <c r="J19">
        <f t="shared" si="1"/>
        <v>2.7074190824278389E-4</v>
      </c>
      <c r="L19">
        <f t="shared" si="2"/>
        <v>7.6755091721393569</v>
      </c>
    </row>
    <row r="20" spans="1:12" x14ac:dyDescent="0.25">
      <c r="A20" t="s">
        <v>22</v>
      </c>
      <c r="B20">
        <v>714</v>
      </c>
      <c r="C20">
        <v>40</v>
      </c>
      <c r="D20">
        <v>1.417</v>
      </c>
      <c r="E20">
        <v>4</v>
      </c>
      <c r="F20">
        <v>11.808</v>
      </c>
      <c r="G20">
        <v>85</v>
      </c>
      <c r="H20">
        <v>80</v>
      </c>
      <c r="I20">
        <f t="shared" si="0"/>
        <v>44112.121678961819</v>
      </c>
      <c r="J20">
        <f t="shared" si="1"/>
        <v>2.6768152495443292E-4</v>
      </c>
      <c r="L20">
        <f t="shared" si="2"/>
        <v>7.6755091721393569</v>
      </c>
    </row>
    <row r="21" spans="1:12" x14ac:dyDescent="0.25">
      <c r="A21" t="s">
        <v>59</v>
      </c>
      <c r="B21">
        <v>2610</v>
      </c>
      <c r="C21">
        <v>40</v>
      </c>
      <c r="D21">
        <v>0.312</v>
      </c>
      <c r="E21">
        <v>1</v>
      </c>
      <c r="F21">
        <v>11.897</v>
      </c>
      <c r="G21">
        <v>85</v>
      </c>
      <c r="H21">
        <v>80</v>
      </c>
      <c r="I21">
        <f t="shared" si="0"/>
        <v>44112.121678961819</v>
      </c>
      <c r="J21">
        <f t="shared" si="1"/>
        <v>2.6969911097416061E-4</v>
      </c>
      <c r="L21">
        <f t="shared" si="2"/>
        <v>7.6755091721393569</v>
      </c>
    </row>
    <row r="22" spans="1:12" x14ac:dyDescent="0.25">
      <c r="A22" t="s">
        <v>30</v>
      </c>
      <c r="B22">
        <v>341</v>
      </c>
      <c r="C22">
        <v>44</v>
      </c>
      <c r="D22">
        <v>0.86899999999999999</v>
      </c>
      <c r="E22">
        <v>2</v>
      </c>
      <c r="F22">
        <v>19.411000000000001</v>
      </c>
      <c r="G22">
        <v>52</v>
      </c>
      <c r="H22">
        <v>100</v>
      </c>
      <c r="I22">
        <f t="shared" si="0"/>
        <v>80000</v>
      </c>
      <c r="J22">
        <f t="shared" si="1"/>
        <v>2.4263750000000001E-4</v>
      </c>
      <c r="L22">
        <f t="shared" si="2"/>
        <v>13.92</v>
      </c>
    </row>
    <row r="23" spans="1:12" x14ac:dyDescent="0.25">
      <c r="A23" t="s">
        <v>18</v>
      </c>
      <c r="B23">
        <v>890</v>
      </c>
      <c r="C23">
        <v>44</v>
      </c>
      <c r="D23">
        <v>2.6190000000000002</v>
      </c>
      <c r="E23">
        <v>5</v>
      </c>
      <c r="F23">
        <v>19.111000000000001</v>
      </c>
      <c r="G23">
        <v>53</v>
      </c>
      <c r="H23">
        <v>100</v>
      </c>
      <c r="I23">
        <f t="shared" si="0"/>
        <v>80000</v>
      </c>
      <c r="J23">
        <f t="shared" si="1"/>
        <v>2.388875E-4</v>
      </c>
      <c r="L23">
        <f t="shared" si="2"/>
        <v>13.92</v>
      </c>
    </row>
    <row r="24" spans="1:12" x14ac:dyDescent="0.25">
      <c r="A24" t="s">
        <v>11</v>
      </c>
      <c r="B24">
        <v>772</v>
      </c>
      <c r="C24">
        <v>44</v>
      </c>
      <c r="D24">
        <v>0.54500000000000004</v>
      </c>
      <c r="E24">
        <v>1</v>
      </c>
      <c r="F24">
        <v>19.201000000000001</v>
      </c>
      <c r="G24">
        <v>53</v>
      </c>
      <c r="H24">
        <v>100</v>
      </c>
      <c r="I24">
        <f t="shared" si="0"/>
        <v>80000</v>
      </c>
      <c r="J24">
        <f t="shared" si="1"/>
        <v>2.4001250000000001E-4</v>
      </c>
      <c r="L24">
        <f t="shared" si="2"/>
        <v>13.92</v>
      </c>
    </row>
    <row r="25" spans="1:12" x14ac:dyDescent="0.25">
      <c r="A25" t="s">
        <v>36</v>
      </c>
      <c r="B25">
        <v>1561</v>
      </c>
      <c r="C25">
        <v>44</v>
      </c>
      <c r="D25">
        <v>0.86399999999999999</v>
      </c>
      <c r="E25">
        <v>2</v>
      </c>
      <c r="F25">
        <v>19.254999999999999</v>
      </c>
      <c r="G25">
        <v>52</v>
      </c>
      <c r="H25">
        <v>100</v>
      </c>
      <c r="I25">
        <f t="shared" si="0"/>
        <v>80000</v>
      </c>
      <c r="J25">
        <f t="shared" si="1"/>
        <v>2.4068749999999999E-4</v>
      </c>
      <c r="L25">
        <f t="shared" si="2"/>
        <v>13.92</v>
      </c>
    </row>
    <row r="26" spans="1:12" x14ac:dyDescent="0.25">
      <c r="A26" t="s">
        <v>7</v>
      </c>
      <c r="B26">
        <v>951</v>
      </c>
      <c r="C26">
        <v>52</v>
      </c>
      <c r="D26">
        <v>7.4569999999999999</v>
      </c>
      <c r="E26">
        <v>2</v>
      </c>
      <c r="F26">
        <v>52.661000000000001</v>
      </c>
      <c r="G26">
        <v>19</v>
      </c>
      <c r="H26">
        <v>150</v>
      </c>
      <c r="I26">
        <f t="shared" si="0"/>
        <v>231853.59357035963</v>
      </c>
      <c r="J26">
        <f t="shared" si="1"/>
        <v>2.2713040237618397E-4</v>
      </c>
      <c r="L26">
        <f t="shared" si="2"/>
        <v>40.34252528124258</v>
      </c>
    </row>
    <row r="27" spans="1:12" x14ac:dyDescent="0.25">
      <c r="A27" t="s">
        <v>26</v>
      </c>
      <c r="B27">
        <v>424</v>
      </c>
      <c r="C27">
        <v>52</v>
      </c>
      <c r="D27">
        <v>1.3380000000000001</v>
      </c>
      <c r="E27">
        <v>1</v>
      </c>
      <c r="F27">
        <v>50.822000000000003</v>
      </c>
      <c r="G27">
        <v>20</v>
      </c>
      <c r="H27">
        <v>150</v>
      </c>
      <c r="I27">
        <f t="shared" si="0"/>
        <v>231853.59357035963</v>
      </c>
      <c r="J27">
        <f t="shared" si="1"/>
        <v>2.1919867282357762E-4</v>
      </c>
      <c r="L27">
        <f t="shared" si="2"/>
        <v>40.34252528124258</v>
      </c>
    </row>
    <row r="28" spans="1:12" x14ac:dyDescent="0.25">
      <c r="A28" t="s">
        <v>29</v>
      </c>
      <c r="B28">
        <v>1153</v>
      </c>
      <c r="C28">
        <v>52</v>
      </c>
      <c r="D28">
        <v>5.0599999999999996</v>
      </c>
      <c r="E28">
        <v>4</v>
      </c>
      <c r="F28">
        <v>50.69</v>
      </c>
      <c r="G28">
        <v>20</v>
      </c>
      <c r="H28">
        <v>150</v>
      </c>
      <c r="I28">
        <f t="shared" si="0"/>
        <v>231853.59357035963</v>
      </c>
      <c r="J28">
        <f t="shared" si="1"/>
        <v>2.1862934802697944E-4</v>
      </c>
      <c r="L28">
        <f t="shared" si="2"/>
        <v>40.34252528124258</v>
      </c>
    </row>
    <row r="29" spans="1:12" x14ac:dyDescent="0.25">
      <c r="A29" t="s">
        <v>55</v>
      </c>
      <c r="B29">
        <v>707</v>
      </c>
      <c r="C29">
        <v>52</v>
      </c>
      <c r="D29">
        <v>7.1890000000000001</v>
      </c>
      <c r="E29">
        <v>7</v>
      </c>
      <c r="F29">
        <v>50.481999999999999</v>
      </c>
      <c r="G29">
        <v>20</v>
      </c>
      <c r="H29">
        <v>150</v>
      </c>
      <c r="I29">
        <f t="shared" si="0"/>
        <v>231853.59357035963</v>
      </c>
      <c r="J29">
        <f t="shared" si="1"/>
        <v>2.1773223016567325E-4</v>
      </c>
      <c r="L29">
        <f t="shared" si="2"/>
        <v>40.34252528124258</v>
      </c>
    </row>
    <row r="30" spans="1:12" x14ac:dyDescent="0.25">
      <c r="A30" t="s">
        <v>8</v>
      </c>
      <c r="B30">
        <v>484</v>
      </c>
      <c r="C30">
        <v>58</v>
      </c>
      <c r="D30">
        <v>6.5949999999999998</v>
      </c>
      <c r="E30">
        <v>4</v>
      </c>
      <c r="F30">
        <v>97.468000000000004</v>
      </c>
      <c r="G30">
        <v>11</v>
      </c>
      <c r="H30">
        <v>200</v>
      </c>
      <c r="I30">
        <f t="shared" si="0"/>
        <v>487334.13409713848</v>
      </c>
      <c r="J30">
        <f t="shared" si="1"/>
        <v>2.0000240734331995E-4</v>
      </c>
      <c r="L30">
        <f t="shared" si="2"/>
        <v>84.796139332902101</v>
      </c>
    </row>
    <row r="31" spans="1:12" x14ac:dyDescent="0.25">
      <c r="A31" t="s">
        <v>13</v>
      </c>
      <c r="B31">
        <v>850</v>
      </c>
      <c r="C31">
        <v>58</v>
      </c>
      <c r="D31">
        <v>2.3029999999999999</v>
      </c>
      <c r="E31">
        <v>1</v>
      </c>
      <c r="F31">
        <v>97.45</v>
      </c>
      <c r="G31">
        <v>11</v>
      </c>
      <c r="H31">
        <v>200</v>
      </c>
      <c r="I31">
        <f t="shared" si="0"/>
        <v>487334.13409713848</v>
      </c>
      <c r="J31">
        <f t="shared" si="1"/>
        <v>1.9996547169949655E-4</v>
      </c>
      <c r="L31">
        <f t="shared" si="2"/>
        <v>84.796139332902101</v>
      </c>
    </row>
    <row r="32" spans="1:12" x14ac:dyDescent="0.25">
      <c r="A32" t="s">
        <v>15</v>
      </c>
      <c r="B32">
        <v>1382</v>
      </c>
      <c r="C32">
        <v>58</v>
      </c>
      <c r="D32">
        <v>4.93</v>
      </c>
      <c r="E32">
        <v>3</v>
      </c>
      <c r="F32">
        <v>97.424999999999997</v>
      </c>
      <c r="G32">
        <v>11</v>
      </c>
      <c r="H32">
        <v>200</v>
      </c>
      <c r="I32">
        <f t="shared" si="0"/>
        <v>487334.13409713848</v>
      </c>
      <c r="J32">
        <f t="shared" si="1"/>
        <v>1.9991417219418625E-4</v>
      </c>
      <c r="L32">
        <f t="shared" si="2"/>
        <v>84.796139332902101</v>
      </c>
    </row>
    <row r="33" spans="1:12" x14ac:dyDescent="0.25">
      <c r="A33" t="s">
        <v>33</v>
      </c>
      <c r="B33">
        <v>1102</v>
      </c>
      <c r="C33">
        <v>58</v>
      </c>
      <c r="D33">
        <v>6.758</v>
      </c>
      <c r="E33">
        <v>4</v>
      </c>
      <c r="F33">
        <v>100.128</v>
      </c>
      <c r="G33">
        <v>10</v>
      </c>
      <c r="H33">
        <v>200</v>
      </c>
      <c r="I33">
        <f t="shared" si="0"/>
        <v>487334.13409713848</v>
      </c>
      <c r="J33">
        <f t="shared" si="1"/>
        <v>2.0546067470833442E-4</v>
      </c>
      <c r="L33">
        <f t="shared" si="2"/>
        <v>84.796139332902101</v>
      </c>
    </row>
    <row r="34" spans="1:12" x14ac:dyDescent="0.25">
      <c r="A34" t="s">
        <v>58</v>
      </c>
      <c r="B34">
        <v>346</v>
      </c>
      <c r="C34">
        <v>63</v>
      </c>
      <c r="D34">
        <v>8.3650000000000002</v>
      </c>
      <c r="E34">
        <v>3</v>
      </c>
      <c r="F34">
        <v>164.93700000000001</v>
      </c>
      <c r="G34">
        <v>7</v>
      </c>
      <c r="H34">
        <v>250</v>
      </c>
      <c r="I34">
        <f t="shared" si="0"/>
        <v>861777.11842336599</v>
      </c>
      <c r="J34">
        <f t="shared" si="1"/>
        <v>1.9139171425409241E-4</v>
      </c>
      <c r="L34">
        <f t="shared" si="2"/>
        <v>149.94921860566569</v>
      </c>
    </row>
    <row r="35" spans="1:12" x14ac:dyDescent="0.25">
      <c r="A35" t="s">
        <v>35</v>
      </c>
      <c r="B35">
        <v>381</v>
      </c>
      <c r="C35">
        <v>63</v>
      </c>
      <c r="D35">
        <v>2.464</v>
      </c>
      <c r="E35">
        <v>1</v>
      </c>
      <c r="F35">
        <v>161.602</v>
      </c>
      <c r="G35">
        <v>7</v>
      </c>
      <c r="H35">
        <v>250</v>
      </c>
      <c r="I35">
        <f t="shared" si="0"/>
        <v>861777.11842336599</v>
      </c>
      <c r="J35">
        <f t="shared" si="1"/>
        <v>1.8752180412454355E-4</v>
      </c>
      <c r="L35">
        <f t="shared" si="2"/>
        <v>149.94921860566569</v>
      </c>
    </row>
    <row r="36" spans="1:12" x14ac:dyDescent="0.25">
      <c r="A36" t="s">
        <v>21</v>
      </c>
      <c r="B36">
        <v>129</v>
      </c>
      <c r="C36">
        <v>63</v>
      </c>
      <c r="D36">
        <v>2.4700000000000002</v>
      </c>
      <c r="E36">
        <v>1</v>
      </c>
      <c r="F36">
        <v>160.57300000000001</v>
      </c>
      <c r="G36">
        <v>7</v>
      </c>
      <c r="H36">
        <v>250</v>
      </c>
      <c r="I36">
        <f t="shared" si="0"/>
        <v>861777.11842336599</v>
      </c>
      <c r="J36">
        <f t="shared" si="1"/>
        <v>1.8632775988966925E-4</v>
      </c>
      <c r="L36">
        <f t="shared" si="2"/>
        <v>149.94921860566569</v>
      </c>
    </row>
    <row r="37" spans="1:12" x14ac:dyDescent="0.25">
      <c r="A37" t="s">
        <v>14</v>
      </c>
      <c r="B37">
        <v>670</v>
      </c>
      <c r="C37">
        <v>63</v>
      </c>
      <c r="D37">
        <v>2.7280000000000002</v>
      </c>
      <c r="E37">
        <v>1</v>
      </c>
      <c r="F37">
        <v>161.77000000000001</v>
      </c>
      <c r="G37">
        <v>7</v>
      </c>
      <c r="H37">
        <v>250</v>
      </c>
      <c r="I37">
        <f t="shared" si="0"/>
        <v>861777.11842336599</v>
      </c>
      <c r="J37">
        <f t="shared" si="1"/>
        <v>1.8771675012207404E-4</v>
      </c>
      <c r="L37">
        <f t="shared" si="2"/>
        <v>149.94921860566569</v>
      </c>
    </row>
    <row r="38" spans="1:12" x14ac:dyDescent="0.25">
      <c r="A38" t="s">
        <v>54</v>
      </c>
      <c r="B38">
        <v>1137</v>
      </c>
      <c r="C38">
        <v>68</v>
      </c>
      <c r="D38">
        <v>3.4889999999999999</v>
      </c>
      <c r="E38">
        <v>1</v>
      </c>
      <c r="F38">
        <v>257.01900000000001</v>
      </c>
      <c r="G38">
        <v>4</v>
      </c>
      <c r="H38">
        <v>300</v>
      </c>
      <c r="I38">
        <f t="shared" si="0"/>
        <v>1367994.3595023805</v>
      </c>
      <c r="J38">
        <f t="shared" si="1"/>
        <v>1.8788016062689969E-4</v>
      </c>
      <c r="L38">
        <f t="shared" si="2"/>
        <v>238.03101855341421</v>
      </c>
    </row>
    <row r="39" spans="1:12" x14ac:dyDescent="0.25">
      <c r="A39" t="s">
        <v>28</v>
      </c>
      <c r="B39">
        <v>869</v>
      </c>
      <c r="C39">
        <v>68</v>
      </c>
      <c r="D39">
        <v>3.7160000000000002</v>
      </c>
      <c r="E39">
        <v>1</v>
      </c>
      <c r="F39">
        <v>261.51299999999998</v>
      </c>
      <c r="G39">
        <v>4</v>
      </c>
      <c r="H39">
        <v>300</v>
      </c>
      <c r="I39">
        <f t="shared" si="0"/>
        <v>1367994.3595023805</v>
      </c>
      <c r="J39">
        <f t="shared" si="1"/>
        <v>1.9116526189123144E-4</v>
      </c>
      <c r="L39">
        <f t="shared" si="2"/>
        <v>238.03101855341421</v>
      </c>
    </row>
    <row r="40" spans="1:12" x14ac:dyDescent="0.25">
      <c r="A40" t="s">
        <v>24</v>
      </c>
      <c r="B40">
        <v>868</v>
      </c>
      <c r="C40">
        <v>68</v>
      </c>
      <c r="D40">
        <v>25.933</v>
      </c>
      <c r="E40">
        <v>7</v>
      </c>
      <c r="F40">
        <v>262.94499999999999</v>
      </c>
      <c r="G40">
        <v>4</v>
      </c>
      <c r="H40">
        <v>300</v>
      </c>
      <c r="I40">
        <f t="shared" si="0"/>
        <v>1367994.3595023805</v>
      </c>
      <c r="J40">
        <f t="shared" si="1"/>
        <v>1.9221204983304791E-4</v>
      </c>
      <c r="L40">
        <f t="shared" si="2"/>
        <v>238.03101855341421</v>
      </c>
    </row>
    <row r="41" spans="1:12" x14ac:dyDescent="0.25">
      <c r="A41" t="s">
        <v>16</v>
      </c>
      <c r="B41">
        <v>1148</v>
      </c>
      <c r="C41">
        <v>68</v>
      </c>
      <c r="D41">
        <v>11.25</v>
      </c>
      <c r="E41">
        <v>3</v>
      </c>
      <c r="F41">
        <v>254.70599999999999</v>
      </c>
      <c r="G41">
        <v>4</v>
      </c>
      <c r="H41">
        <v>300</v>
      </c>
      <c r="I41">
        <f t="shared" si="0"/>
        <v>1367994.3595023805</v>
      </c>
      <c r="J41">
        <f t="shared" si="1"/>
        <v>1.8618936418177297E-4</v>
      </c>
      <c r="L41">
        <f t="shared" si="2"/>
        <v>238.03101855341421</v>
      </c>
    </row>
    <row r="42" spans="1:12" x14ac:dyDescent="0.25">
      <c r="A42" t="s">
        <v>47</v>
      </c>
      <c r="B42">
        <v>676</v>
      </c>
      <c r="C42">
        <v>71</v>
      </c>
      <c r="D42">
        <v>51.415999999999997</v>
      </c>
      <c r="E42">
        <v>10</v>
      </c>
      <c r="F42">
        <v>361.18799999999999</v>
      </c>
      <c r="G42">
        <v>3</v>
      </c>
      <c r="H42">
        <v>300</v>
      </c>
      <c r="I42">
        <f t="shared" si="0"/>
        <v>1367994.3595023805</v>
      </c>
      <c r="J42">
        <f t="shared" si="1"/>
        <v>2.6402740441955124E-4</v>
      </c>
      <c r="L42">
        <f t="shared" si="2"/>
        <v>238.03101855341421</v>
      </c>
    </row>
    <row r="43" spans="1:12" x14ac:dyDescent="0.25">
      <c r="A43" t="s">
        <v>57</v>
      </c>
      <c r="B43">
        <v>290</v>
      </c>
      <c r="C43">
        <v>71</v>
      </c>
      <c r="D43">
        <v>15.993</v>
      </c>
      <c r="E43">
        <v>3</v>
      </c>
      <c r="F43">
        <v>360.666</v>
      </c>
      <c r="G43">
        <v>3</v>
      </c>
      <c r="H43">
        <v>350</v>
      </c>
      <c r="I43">
        <f t="shared" si="0"/>
        <v>2017075.9785337034</v>
      </c>
      <c r="J43">
        <f t="shared" si="1"/>
        <v>1.7880635327489406E-4</v>
      </c>
      <c r="L43">
        <f t="shared" si="2"/>
        <v>350.97122026486437</v>
      </c>
    </row>
    <row r="44" spans="1:12" x14ac:dyDescent="0.25">
      <c r="A44" t="s">
        <v>53</v>
      </c>
      <c r="B44">
        <v>818</v>
      </c>
      <c r="C44">
        <v>71</v>
      </c>
      <c r="D44">
        <v>32.079000000000001</v>
      </c>
      <c r="E44">
        <v>6</v>
      </c>
      <c r="F44">
        <v>359.108</v>
      </c>
      <c r="G44">
        <v>3</v>
      </c>
      <c r="H44">
        <v>350</v>
      </c>
      <c r="I44">
        <f t="shared" si="0"/>
        <v>2017075.9785337034</v>
      </c>
      <c r="J44">
        <f t="shared" si="1"/>
        <v>1.7803394806230877E-4</v>
      </c>
      <c r="L44">
        <f t="shared" si="2"/>
        <v>350.97122026486437</v>
      </c>
    </row>
    <row r="45" spans="1:12" x14ac:dyDescent="0.25">
      <c r="A45" t="s">
        <v>23</v>
      </c>
      <c r="B45">
        <v>175</v>
      </c>
      <c r="C45">
        <v>71</v>
      </c>
      <c r="D45">
        <v>16.808</v>
      </c>
      <c r="E45">
        <v>3</v>
      </c>
      <c r="F45">
        <v>358.27499999999998</v>
      </c>
      <c r="G45">
        <v>3</v>
      </c>
      <c r="H45">
        <v>350</v>
      </c>
      <c r="I45">
        <f t="shared" si="0"/>
        <v>2017075.9785337034</v>
      </c>
      <c r="J45">
        <f t="shared" si="1"/>
        <v>1.7762097403016273E-4</v>
      </c>
      <c r="L45">
        <f t="shared" si="2"/>
        <v>350.97122026486437</v>
      </c>
    </row>
    <row r="46" spans="1:12" x14ac:dyDescent="0.25">
      <c r="A46" t="s">
        <v>46</v>
      </c>
      <c r="B46">
        <v>508</v>
      </c>
      <c r="C46">
        <v>75</v>
      </c>
      <c r="D46">
        <v>20.373000000000001</v>
      </c>
      <c r="E46">
        <v>3</v>
      </c>
      <c r="F46">
        <v>489.95299999999997</v>
      </c>
      <c r="G46">
        <v>3</v>
      </c>
      <c r="H46">
        <v>400</v>
      </c>
      <c r="I46">
        <f t="shared" si="0"/>
        <v>2818849.557227856</v>
      </c>
      <c r="J46">
        <f t="shared" si="1"/>
        <v>1.7381310710381967E-4</v>
      </c>
      <c r="L46">
        <f t="shared" si="2"/>
        <v>490.47982295764695</v>
      </c>
    </row>
    <row r="47" spans="1:12" x14ac:dyDescent="0.25">
      <c r="A47" t="s">
        <v>61</v>
      </c>
      <c r="B47">
        <v>904</v>
      </c>
      <c r="C47">
        <v>75</v>
      </c>
      <c r="D47">
        <v>20.359000000000002</v>
      </c>
      <c r="E47">
        <v>3</v>
      </c>
      <c r="F47">
        <v>490.29899999999998</v>
      </c>
      <c r="G47">
        <v>3</v>
      </c>
      <c r="H47">
        <v>400</v>
      </c>
      <c r="I47">
        <f t="shared" si="0"/>
        <v>2818849.557227856</v>
      </c>
      <c r="J47">
        <f t="shared" si="1"/>
        <v>1.7393585221418315E-4</v>
      </c>
      <c r="L47">
        <f t="shared" si="2"/>
        <v>490.47982295764695</v>
      </c>
    </row>
    <row r="48" spans="1:12" x14ac:dyDescent="0.25">
      <c r="A48" t="s">
        <v>49</v>
      </c>
      <c r="B48">
        <v>362</v>
      </c>
      <c r="C48">
        <v>75</v>
      </c>
      <c r="D48">
        <v>33.206000000000003</v>
      </c>
      <c r="E48">
        <v>5</v>
      </c>
      <c r="F48">
        <v>488.42</v>
      </c>
      <c r="G48">
        <v>3</v>
      </c>
      <c r="H48">
        <v>400</v>
      </c>
      <c r="I48">
        <f t="shared" si="0"/>
        <v>2818849.557227856</v>
      </c>
      <c r="J48">
        <f t="shared" si="1"/>
        <v>1.7326926821888551E-4</v>
      </c>
      <c r="L48">
        <f t="shared" si="2"/>
        <v>490.47982295764695</v>
      </c>
    </row>
    <row r="49" spans="1:12" x14ac:dyDescent="0.25">
      <c r="A49" t="s">
        <v>32</v>
      </c>
      <c r="B49">
        <v>509</v>
      </c>
      <c r="C49">
        <v>75</v>
      </c>
      <c r="D49">
        <v>26.818999999999999</v>
      </c>
      <c r="E49">
        <v>4</v>
      </c>
      <c r="F49">
        <v>491.75700000000001</v>
      </c>
      <c r="G49">
        <v>3</v>
      </c>
      <c r="H49">
        <v>400</v>
      </c>
      <c r="I49">
        <f t="shared" si="0"/>
        <v>2818849.557227856</v>
      </c>
      <c r="J49">
        <f t="shared" si="1"/>
        <v>1.7445308450005011E-4</v>
      </c>
      <c r="L49">
        <f t="shared" si="2"/>
        <v>490.47982295764695</v>
      </c>
    </row>
    <row r="50" spans="1:12" x14ac:dyDescent="0.25">
      <c r="A50" t="s">
        <v>56</v>
      </c>
      <c r="B50">
        <v>400</v>
      </c>
      <c r="C50">
        <v>78</v>
      </c>
      <c r="D50">
        <v>8.2650000000000006</v>
      </c>
      <c r="E50">
        <v>1</v>
      </c>
      <c r="F50">
        <v>640.31600000000003</v>
      </c>
      <c r="G50">
        <v>2</v>
      </c>
      <c r="H50">
        <v>450</v>
      </c>
      <c r="I50">
        <f t="shared" si="0"/>
        <v>3782170.8093950129</v>
      </c>
      <c r="J50">
        <f t="shared" si="1"/>
        <v>1.6929854104141411E-4</v>
      </c>
      <c r="L50">
        <f t="shared" si="2"/>
        <v>658.09772083473229</v>
      </c>
    </row>
    <row r="51" spans="1:12" x14ac:dyDescent="0.25">
      <c r="A51" t="s">
        <v>60</v>
      </c>
      <c r="B51">
        <v>364</v>
      </c>
      <c r="C51">
        <v>78</v>
      </c>
      <c r="D51">
        <v>16.768999999999998</v>
      </c>
      <c r="E51">
        <v>2</v>
      </c>
      <c r="F51">
        <v>642.51</v>
      </c>
      <c r="G51">
        <v>2</v>
      </c>
      <c r="H51">
        <v>450</v>
      </c>
      <c r="I51">
        <f t="shared" si="0"/>
        <v>3782170.8093950129</v>
      </c>
      <c r="J51">
        <f t="shared" si="1"/>
        <v>1.6987863118291433E-4</v>
      </c>
      <c r="L51">
        <f t="shared" si="2"/>
        <v>658.09772083473229</v>
      </c>
    </row>
    <row r="52" spans="1:12" x14ac:dyDescent="0.25">
      <c r="A52" t="s">
        <v>48</v>
      </c>
      <c r="B52">
        <v>336</v>
      </c>
      <c r="C52">
        <v>78</v>
      </c>
      <c r="D52">
        <v>9.4429999999999996</v>
      </c>
      <c r="E52">
        <v>1</v>
      </c>
      <c r="F52">
        <v>655.32899999999995</v>
      </c>
      <c r="G52">
        <v>2</v>
      </c>
      <c r="H52">
        <v>450</v>
      </c>
      <c r="I52">
        <f t="shared" si="0"/>
        <v>3782170.8093950129</v>
      </c>
      <c r="J52">
        <f t="shared" si="1"/>
        <v>1.7326795457575455E-4</v>
      </c>
      <c r="L52">
        <f t="shared" si="2"/>
        <v>658.09772083473229</v>
      </c>
    </row>
    <row r="53" spans="1:12" x14ac:dyDescent="0.25">
      <c r="A53" t="s">
        <v>37</v>
      </c>
      <c r="B53">
        <v>639</v>
      </c>
      <c r="C53">
        <v>78</v>
      </c>
      <c r="D53">
        <v>9.1969999999999992</v>
      </c>
      <c r="E53">
        <v>1</v>
      </c>
      <c r="F53">
        <v>650.93100000000004</v>
      </c>
      <c r="G53">
        <v>2</v>
      </c>
      <c r="H53">
        <v>450</v>
      </c>
      <c r="I53">
        <f t="shared" si="0"/>
        <v>3782170.8093950129</v>
      </c>
      <c r="J53">
        <f t="shared" si="1"/>
        <v>1.7210513030851756E-4</v>
      </c>
      <c r="L53">
        <f t="shared" si="2"/>
        <v>658.09772083473229</v>
      </c>
    </row>
    <row r="54" spans="1:12" x14ac:dyDescent="0.25">
      <c r="A54" t="s">
        <v>27</v>
      </c>
      <c r="B54">
        <v>43</v>
      </c>
      <c r="C54">
        <v>80</v>
      </c>
      <c r="D54">
        <v>10.492000000000001</v>
      </c>
      <c r="E54">
        <v>1</v>
      </c>
      <c r="F54">
        <v>818.39599999999996</v>
      </c>
      <c r="G54">
        <v>2</v>
      </c>
      <c r="H54">
        <v>500</v>
      </c>
      <c r="I54">
        <f t="shared" si="0"/>
        <v>4915120.6467384165</v>
      </c>
      <c r="J54">
        <f t="shared" si="1"/>
        <v>1.6650578059423067E-4</v>
      </c>
      <c r="L54">
        <f t="shared" si="2"/>
        <v>855.23099253248449</v>
      </c>
    </row>
    <row r="55" spans="1:12" x14ac:dyDescent="0.25">
      <c r="A55" t="s">
        <v>51</v>
      </c>
      <c r="B55">
        <v>805</v>
      </c>
      <c r="C55">
        <v>80</v>
      </c>
      <c r="D55">
        <v>10.894</v>
      </c>
      <c r="E55">
        <v>1</v>
      </c>
      <c r="F55">
        <v>810.06899999999996</v>
      </c>
      <c r="G55">
        <v>2</v>
      </c>
      <c r="H55">
        <v>500</v>
      </c>
      <c r="I55">
        <f t="shared" si="0"/>
        <v>4915120.6467384165</v>
      </c>
      <c r="J55">
        <f t="shared" si="1"/>
        <v>1.6481162075595169E-4</v>
      </c>
      <c r="L55">
        <f t="shared" si="2"/>
        <v>855.23099253248449</v>
      </c>
    </row>
    <row r="56" spans="1:12" x14ac:dyDescent="0.25">
      <c r="A56" t="s">
        <v>62</v>
      </c>
      <c r="B56">
        <v>363</v>
      </c>
      <c r="C56">
        <v>80</v>
      </c>
      <c r="D56">
        <v>10.750999999999999</v>
      </c>
      <c r="E56">
        <v>1</v>
      </c>
      <c r="F56">
        <v>806.94899999999996</v>
      </c>
      <c r="G56">
        <v>2</v>
      </c>
      <c r="H56">
        <v>500</v>
      </c>
      <c r="I56">
        <f t="shared" si="0"/>
        <v>4915120.6467384165</v>
      </c>
      <c r="J56">
        <f t="shared" si="1"/>
        <v>1.641768448828365E-4</v>
      </c>
      <c r="L56">
        <f t="shared" si="2"/>
        <v>855.23099253248449</v>
      </c>
    </row>
    <row r="57" spans="1:12" x14ac:dyDescent="0.25">
      <c r="A57" t="s">
        <v>45</v>
      </c>
      <c r="B57">
        <v>584</v>
      </c>
      <c r="C57">
        <v>80</v>
      </c>
      <c r="D57">
        <v>73.024000000000001</v>
      </c>
      <c r="E57">
        <v>7</v>
      </c>
      <c r="F57">
        <v>813.55899999999997</v>
      </c>
      <c r="G57">
        <v>2</v>
      </c>
      <c r="H57">
        <v>500</v>
      </c>
      <c r="I57">
        <f t="shared" si="0"/>
        <v>4915120.6467384165</v>
      </c>
      <c r="J57">
        <f t="shared" si="1"/>
        <v>1.6552167453709661E-4</v>
      </c>
      <c r="L57">
        <f t="shared" si="2"/>
        <v>855.23099253248449</v>
      </c>
    </row>
    <row r="58" spans="1:12" x14ac:dyDescent="0.25">
      <c r="J58">
        <f>AVERAGE(J2:J57)</f>
        <v>2.9444912373899178E-4</v>
      </c>
    </row>
  </sheetData>
  <sortState xmlns:xlrd2="http://schemas.microsoft.com/office/spreadsheetml/2017/richdata2" ref="A2:G58">
    <sortCondition ref="A2:A58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karger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Albiero</dc:creator>
  <cp:lastModifiedBy>Cristiano Panighel</cp:lastModifiedBy>
  <dcterms:created xsi:type="dcterms:W3CDTF">2022-05-23T10:51:23Z</dcterms:created>
  <dcterms:modified xsi:type="dcterms:W3CDTF">2022-05-23T11:42:13Z</dcterms:modified>
</cp:coreProperties>
</file>