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826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28" i="1" l="1"/>
  <c r="E29" i="1" s="1"/>
  <c r="E25" i="1"/>
  <c r="E26" i="1" s="1"/>
  <c r="E22" i="1" l="1"/>
  <c r="E18" i="1"/>
  <c r="E10" i="1"/>
  <c r="E6" i="1"/>
  <c r="E21" i="1" l="1"/>
  <c r="E17" i="1"/>
  <c r="E9" i="1"/>
  <c r="E5" i="1"/>
  <c r="Z26" i="1"/>
  <c r="W29" i="1"/>
  <c r="V28" i="1"/>
  <c r="U25" i="1"/>
  <c r="T24" i="1"/>
  <c r="AY19" i="1"/>
  <c r="AY18" i="1"/>
  <c r="AZ23" i="1"/>
  <c r="AX23" i="1"/>
  <c r="AV27" i="1"/>
  <c r="AU27" i="1"/>
  <c r="AT27" i="1"/>
  <c r="AS27" i="1"/>
  <c r="AR27" i="1"/>
  <c r="AQ27" i="1"/>
  <c r="AP27" i="1"/>
  <c r="AO27" i="1"/>
  <c r="AN27" i="1"/>
  <c r="AM27" i="1"/>
  <c r="AL22" i="1"/>
  <c r="AK22" i="1"/>
  <c r="AJ22" i="1"/>
  <c r="AI22" i="1"/>
  <c r="AH22" i="1"/>
  <c r="AG22" i="1"/>
  <c r="AF22" i="1"/>
  <c r="AE22" i="1"/>
  <c r="AD22" i="1"/>
  <c r="AC22" i="1"/>
  <c r="AW27" i="1"/>
  <c r="S17" i="1"/>
  <c r="R16" i="1"/>
  <c r="O13" i="1"/>
  <c r="N12" i="1"/>
  <c r="G8" i="1"/>
  <c r="AB11" i="1"/>
  <c r="AA10" i="1"/>
  <c r="Y9" i="1"/>
  <c r="X7" i="1"/>
  <c r="M6" i="1"/>
  <c r="L6" i="1"/>
  <c r="K4" i="1"/>
  <c r="J4" i="1"/>
  <c r="I4" i="1"/>
  <c r="H4" i="1"/>
  <c r="G5" i="1"/>
  <c r="G4" i="1"/>
  <c r="E24" i="1" l="1"/>
  <c r="E27" i="1"/>
  <c r="E12" i="1"/>
  <c r="E13" i="1" s="1"/>
  <c r="E14" i="1" s="1"/>
  <c r="E16" i="1"/>
  <c r="E4" i="1"/>
  <c r="E8" i="1"/>
  <c r="E20" i="1"/>
</calcChain>
</file>

<file path=xl/sharedStrings.xml><?xml version="1.0" encoding="utf-8"?>
<sst xmlns="http://schemas.openxmlformats.org/spreadsheetml/2006/main" count="101" uniqueCount="82">
  <si>
    <t>Iteração</t>
  </si>
  <si>
    <t>Fase</t>
  </si>
  <si>
    <t>Início</t>
  </si>
  <si>
    <t>Fim</t>
  </si>
  <si>
    <t>Iteração 1</t>
  </si>
  <si>
    <t xml:space="preserve">Elaboração: </t>
  </si>
  <si>
    <t>Login do Usuário</t>
  </si>
  <si>
    <t xml:space="preserve">Construção: </t>
  </si>
  <si>
    <t>Cadastrar Manifestante</t>
  </si>
  <si>
    <t>Alterar Senha do Usuário</t>
  </si>
  <si>
    <t>Validar CPF na Receita Federal</t>
  </si>
  <si>
    <t>Usuário</t>
  </si>
  <si>
    <t>Iteração 2</t>
  </si>
  <si>
    <t>Elaboração:</t>
  </si>
  <si>
    <t>Cadastrar Manifestações pelo usuário interno/externo</t>
  </si>
  <si>
    <t>Construção:</t>
  </si>
  <si>
    <t>Manifestação</t>
  </si>
  <si>
    <t>Manter Manifestações “Recebidas”</t>
  </si>
  <si>
    <t>Manter Manifestações “em análise”</t>
  </si>
  <si>
    <t>Manter Manifestações “Aguardando retorno da unidade”</t>
  </si>
  <si>
    <t>Manter Manifestações “Retornou da Unidade”</t>
  </si>
  <si>
    <t>Manter Manifestações “Aguardando Revisão”</t>
  </si>
  <si>
    <t>Manter Manifestações “Respondidas”</t>
  </si>
  <si>
    <t>Manter Respostas referentes a LAI</t>
  </si>
  <si>
    <t>Iteração 3</t>
  </si>
  <si>
    <t>Manter Banco de Respostas</t>
  </si>
  <si>
    <t>Consultar Assunto</t>
  </si>
  <si>
    <t>Consultar Pesquisa Geral</t>
  </si>
  <si>
    <t>Consultar manifestações  pelo usuário interno</t>
  </si>
  <si>
    <t xml:space="preserve">Manter  Órgãos </t>
  </si>
  <si>
    <t>Cadastrar Assuntos</t>
  </si>
  <si>
    <t>Iteração 4</t>
  </si>
  <si>
    <t>Cadastrar Perfil</t>
  </si>
  <si>
    <t>Manter Perfil de Acesso</t>
  </si>
  <si>
    <t>Relatório de Manifestações X Respostas X Servidores</t>
  </si>
  <si>
    <t>Relatório de Manifestações Arquivadas</t>
  </si>
  <si>
    <t>Relatório de Manifestações Canceladas</t>
  </si>
  <si>
    <t>Relatório de Manifestações vencidas e vincendas</t>
  </si>
  <si>
    <t>Relatório de Manifestações nas Unidades</t>
  </si>
  <si>
    <t>Relatório de Produtividade por Servidor</t>
  </si>
  <si>
    <t>Relatório de Demandas Total e por Período</t>
  </si>
  <si>
    <t>Relatório de Demandas por Tipo</t>
  </si>
  <si>
    <t>Relatório de Demandas por Unidade</t>
  </si>
  <si>
    <t>Relatório de Manifestações por órgão responsável</t>
  </si>
  <si>
    <t>Iteração 5</t>
  </si>
  <si>
    <t>Relatório de Assunto por período</t>
  </si>
  <si>
    <t>Relatório de Pesquisa de Satisfação</t>
  </si>
  <si>
    <t xml:space="preserve">Relatório de Manifestações por Servidor </t>
  </si>
  <si>
    <t>Relatório de Manifestações por UF</t>
  </si>
  <si>
    <t>Relatório de Manifestações atendidas no Prazo</t>
  </si>
  <si>
    <t>Relatório de Manifestações Atendidas direto pela Ouvidoria</t>
  </si>
  <si>
    <t>Relatório de Manifestações por forma de Entrada</t>
  </si>
  <si>
    <t>Relatório de Pedidos de Acesso a Informação em aberto por Unidades</t>
  </si>
  <si>
    <t>Relatório de Pedidos de Acesso a informação em aberto na Ouvidoria</t>
  </si>
  <si>
    <t>Relatório de Pedidos de Acesso à informação por período</t>
  </si>
  <si>
    <t>Relatório de Demandas por Manifestantes</t>
  </si>
  <si>
    <t>Auditoria</t>
  </si>
  <si>
    <t>Consultar Log de Auditoria</t>
  </si>
  <si>
    <t>UC001_Efetuar Login Externo</t>
  </si>
  <si>
    <t>UC002_Efetuar Login Interno</t>
  </si>
  <si>
    <t>UC003_Cadastrar Manifestação</t>
  </si>
  <si>
    <t>UC004_Consultar Manifestação</t>
  </si>
  <si>
    <t>Manter Manifestações “Em análise”</t>
  </si>
  <si>
    <t xml:space="preserve">Manter Manifestações “Aguardando Retorno da Unidade” </t>
  </si>
  <si>
    <t>Manter Log de Auditoria</t>
  </si>
  <si>
    <t>Caso de Uso</t>
  </si>
  <si>
    <t>Requisito</t>
  </si>
  <si>
    <t>Ponto de Função</t>
  </si>
  <si>
    <t>UC005_Usuário_Ouvidoria</t>
  </si>
  <si>
    <t>UC006_Cadastrar_Órgão</t>
  </si>
  <si>
    <t>UC007_Cadastrar_Perfil</t>
  </si>
  <si>
    <t>UC008_Manter_Perfil_Acesso</t>
  </si>
  <si>
    <t>Iteração 6</t>
  </si>
  <si>
    <t>Relatórios I</t>
  </si>
  <si>
    <t>Manter Recurso 1ª Instância</t>
  </si>
  <si>
    <t>Manter Recurso 2ª Instância</t>
  </si>
  <si>
    <t>Manter Recurso</t>
  </si>
  <si>
    <t>Relatórios II</t>
  </si>
  <si>
    <t>Iteração 7</t>
  </si>
  <si>
    <t>Esforço Estimado [PF]
Esforço Estimado [Horas]
Esforço Estimado [Recursos]</t>
  </si>
  <si>
    <t>Manter Manifestações Recebidas da Unidade</t>
  </si>
  <si>
    <t>Manter Manifestações Enviadas da 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</si>
</sst>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[$-F800]dddd\,\ mmmm\ dd\,\ yyyy"/>
    <numFmt numFmtId="165" formatCode="&quot;R$&quot;\ #,##0.00"/>
    <numFmt numFmtId="166" formatCode="#,##0_ ;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C0C0C0"/>
      </right>
      <top/>
      <bottom style="mediumDashed">
        <color rgb="FF808080"/>
      </bottom>
      <diagonal/>
    </border>
    <border>
      <left/>
      <right style="medium">
        <color rgb="FFC0C0C0"/>
      </right>
      <top/>
      <bottom style="mediumDashed">
        <color rgb="FF808080"/>
      </bottom>
      <diagonal/>
    </border>
    <border>
      <left style="medium">
        <color indexed="64"/>
      </left>
      <right style="medium">
        <color rgb="FFC0C0C0"/>
      </right>
      <top/>
      <bottom style="medium">
        <color indexed="64"/>
      </bottom>
      <diagonal/>
    </border>
    <border>
      <left/>
      <right style="medium">
        <color rgb="FFC0C0C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rgb="FF80808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C0C0C0"/>
      </right>
      <top style="medium">
        <color indexed="64"/>
      </top>
      <bottom style="mediumDashed">
        <color rgb="FF808080"/>
      </bottom>
      <diagonal/>
    </border>
    <border>
      <left/>
      <right style="medium">
        <color rgb="FFC0C0C0"/>
      </right>
      <top style="medium">
        <color indexed="64"/>
      </top>
      <bottom style="mediumDashed">
        <color rgb="FF808080"/>
      </bottom>
      <diagonal/>
    </border>
    <border>
      <left/>
      <right style="medium">
        <color indexed="64"/>
      </right>
      <top style="medium">
        <color indexed="64"/>
      </top>
      <bottom style="mediumDashed">
        <color rgb="FF808080"/>
      </bottom>
      <diagonal/>
    </border>
    <border>
      <left/>
      <right style="medium">
        <color indexed="64"/>
      </right>
      <top/>
      <bottom style="mediumDashed">
        <color rgb="FF80808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C0C0C0"/>
      </right>
      <top/>
      <bottom/>
      <diagonal/>
    </border>
    <border>
      <left/>
      <right/>
      <top style="medium">
        <color indexed="64"/>
      </top>
      <bottom style="mediumDashed">
        <color rgb="FF808080"/>
      </bottom>
      <diagonal/>
    </border>
    <border>
      <left/>
      <right/>
      <top/>
      <bottom style="mediumDashed">
        <color rgb="FF80808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Dashed">
        <color rgb="FF80808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64" fontId="3" fillId="3" borderId="6" xfId="0" applyNumberFormat="1" applyFont="1" applyFill="1" applyBorder="1" applyAlignment="1">
      <alignment vertical="center"/>
    </xf>
    <xf numFmtId="0" fontId="0" fillId="4" borderId="0" xfId="0" applyFill="1"/>
    <xf numFmtId="0" fontId="0" fillId="4" borderId="0" xfId="0" applyFill="1" applyAlignment="1">
      <alignment textRotation="90"/>
    </xf>
    <xf numFmtId="0" fontId="0" fillId="0" borderId="0" xfId="0" applyAlignment="1">
      <alignment textRotation="90"/>
    </xf>
    <xf numFmtId="0" fontId="2" fillId="0" borderId="15" xfId="0" applyFont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14" fontId="3" fillId="3" borderId="18" xfId="0" applyNumberFormat="1" applyFont="1" applyFill="1" applyBorder="1" applyAlignment="1">
      <alignment vertical="center"/>
    </xf>
    <xf numFmtId="14" fontId="3" fillId="3" borderId="19" xfId="0" applyNumberFormat="1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164" fontId="3" fillId="3" borderId="17" xfId="0" applyNumberFormat="1" applyFont="1" applyFill="1" applyBorder="1" applyAlignment="1">
      <alignment vertical="center"/>
    </xf>
    <xf numFmtId="0" fontId="3" fillId="5" borderId="21" xfId="0" applyFont="1" applyFill="1" applyBorder="1" applyAlignment="1">
      <alignment textRotation="90"/>
    </xf>
    <xf numFmtId="164" fontId="3" fillId="3" borderId="22" xfId="0" applyNumberFormat="1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0" borderId="15" xfId="0" applyBorder="1"/>
    <xf numFmtId="0" fontId="0" fillId="0" borderId="26" xfId="0" applyBorder="1"/>
    <xf numFmtId="0" fontId="0" fillId="0" borderId="27" xfId="0" applyBorder="1"/>
    <xf numFmtId="0" fontId="0" fillId="0" borderId="4" xfId="0" applyBorder="1"/>
    <xf numFmtId="0" fontId="0" fillId="0" borderId="0" xfId="0" applyBorder="1"/>
    <xf numFmtId="0" fontId="0" fillId="0" borderId="13" xfId="0" applyBorder="1"/>
    <xf numFmtId="0" fontId="0" fillId="0" borderId="20" xfId="0" applyBorder="1"/>
    <xf numFmtId="0" fontId="0" fillId="0" borderId="24" xfId="0" applyBorder="1"/>
    <xf numFmtId="0" fontId="0" fillId="0" borderId="14" xfId="0" applyBorder="1"/>
    <xf numFmtId="1" fontId="3" fillId="3" borderId="25" xfId="0" applyNumberFormat="1" applyFont="1" applyFill="1" applyBorder="1" applyAlignment="1">
      <alignment vertical="center"/>
    </xf>
    <xf numFmtId="164" fontId="3" fillId="3" borderId="23" xfId="0" applyNumberFormat="1" applyFont="1" applyFill="1" applyBorder="1" applyAlignment="1">
      <alignment vertical="center"/>
    </xf>
    <xf numFmtId="164" fontId="3" fillId="3" borderId="8" xfId="0" applyNumberFormat="1" applyFont="1" applyFill="1" applyBorder="1" applyAlignment="1">
      <alignment vertical="center"/>
    </xf>
    <xf numFmtId="164" fontId="3" fillId="3" borderId="24" xfId="0" applyNumberFormat="1" applyFont="1" applyFill="1" applyBorder="1" applyAlignment="1">
      <alignment vertical="center"/>
    </xf>
    <xf numFmtId="166" fontId="3" fillId="3" borderId="28" xfId="1" applyNumberFormat="1" applyFont="1" applyFill="1" applyBorder="1" applyAlignment="1">
      <alignment horizontal="left" vertical="center" indent="2"/>
    </xf>
    <xf numFmtId="166" fontId="0" fillId="0" borderId="0" xfId="1" applyNumberFormat="1" applyFont="1" applyBorder="1"/>
    <xf numFmtId="166" fontId="3" fillId="3" borderId="29" xfId="1" applyNumberFormat="1" applyFont="1" applyFill="1" applyBorder="1" applyAlignment="1">
      <alignment horizontal="left" vertical="center" indent="2"/>
    </xf>
    <xf numFmtId="166" fontId="0" fillId="0" borderId="26" xfId="0" applyNumberFormat="1" applyBorder="1"/>
    <xf numFmtId="166" fontId="0" fillId="0" borderId="0" xfId="0" applyNumberFormat="1" applyBorder="1"/>
    <xf numFmtId="166" fontId="0" fillId="0" borderId="24" xfId="0" applyNumberFormat="1" applyBorder="1"/>
    <xf numFmtId="164" fontId="4" fillId="0" borderId="33" xfId="0" applyNumberFormat="1" applyFont="1" applyBorder="1" applyAlignment="1">
      <alignment vertical="center"/>
    </xf>
    <xf numFmtId="2" fontId="3" fillId="3" borderId="12" xfId="0" applyNumberFormat="1" applyFont="1" applyFill="1" applyBorder="1" applyAlignment="1">
      <alignment vertical="center"/>
    </xf>
    <xf numFmtId="165" fontId="0" fillId="5" borderId="30" xfId="0" applyNumberFormat="1" applyFill="1" applyBorder="1"/>
    <xf numFmtId="165" fontId="0" fillId="5" borderId="31" xfId="0" applyNumberFormat="1" applyFill="1" applyBorder="1"/>
    <xf numFmtId="165" fontId="0" fillId="5" borderId="32" xfId="0" applyNumberFormat="1" applyFill="1" applyBorder="1"/>
    <xf numFmtId="14" fontId="3" fillId="6" borderId="18" xfId="0" applyNumberFormat="1" applyFont="1" applyFill="1" applyBorder="1" applyAlignment="1">
      <alignment vertical="center"/>
    </xf>
    <xf numFmtId="14" fontId="3" fillId="6" borderId="19" xfId="0" applyNumberFormat="1" applyFont="1" applyFill="1" applyBorder="1" applyAlignment="1">
      <alignment vertical="center"/>
    </xf>
    <xf numFmtId="0" fontId="3" fillId="6" borderId="19" xfId="0" applyFont="1" applyFill="1" applyBorder="1" applyAlignment="1">
      <alignment vertical="center"/>
    </xf>
    <xf numFmtId="0" fontId="3" fillId="6" borderId="14" xfId="0" applyFont="1" applyFill="1" applyBorder="1" applyAlignment="1">
      <alignment vertical="center"/>
    </xf>
    <xf numFmtId="164" fontId="3" fillId="6" borderId="18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</cellXfs>
  <cellStyles count="2">
    <cellStyle name="Moeda" xfId="1" builtinId="4"/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"/>
  <sheetViews>
    <sheetView tabSelected="1" topLeftCell="A3" workbookViewId="0">
      <selection activeCell="F14" sqref="F14"/>
    </sheetView>
  </sheetViews>
  <sheetFormatPr defaultRowHeight="15" x14ac:dyDescent="0.25"/>
  <cols>
    <col min="1" max="1" width="9.5703125" bestFit="1" customWidth="1"/>
    <col min="2" max="2" width="12.28515625" customWidth="1"/>
    <col min="3" max="3" width="31.7109375" bestFit="1" customWidth="1"/>
    <col min="4" max="4" width="33.85546875" bestFit="1" customWidth="1"/>
    <col min="5" max="5" width="26.28515625" bestFit="1" customWidth="1"/>
    <col min="6" max="6" width="49.5703125" bestFit="1" customWidth="1"/>
    <col min="7" max="13" width="5.140625" bestFit="1" customWidth="1"/>
    <col min="14" max="15" width="6.140625" bestFit="1" customWidth="1"/>
    <col min="16" max="19" width="5.140625" bestFit="1" customWidth="1"/>
    <col min="20" max="21" width="6.140625" bestFit="1" customWidth="1"/>
    <col min="22" max="24" width="5.140625" bestFit="1" customWidth="1"/>
    <col min="25" max="26" width="6.140625" bestFit="1" customWidth="1"/>
    <col min="27" max="27" width="5.140625" bestFit="1" customWidth="1"/>
    <col min="28" max="28" width="6.140625" bestFit="1" customWidth="1"/>
    <col min="29" max="50" width="5.140625" bestFit="1" customWidth="1"/>
    <col min="51" max="51" width="6.140625" bestFit="1" customWidth="1"/>
    <col min="52" max="52" width="5.140625" bestFit="1" customWidth="1"/>
    <col min="53" max="53" width="4" customWidth="1"/>
  </cols>
  <sheetData>
    <row r="1" spans="1:52" s="15" customFormat="1" ht="101.25" customHeight="1" thickBot="1" x14ac:dyDescent="0.3">
      <c r="A1" s="14"/>
      <c r="B1" s="14"/>
      <c r="C1" s="14"/>
      <c r="D1" s="14"/>
      <c r="E1" s="14"/>
      <c r="F1" s="3" t="s">
        <v>66</v>
      </c>
      <c r="G1" s="25" t="s">
        <v>6</v>
      </c>
      <c r="H1" s="25" t="s">
        <v>8</v>
      </c>
      <c r="I1" s="25" t="s">
        <v>9</v>
      </c>
      <c r="J1" s="25" t="s">
        <v>10</v>
      </c>
      <c r="K1" s="25" t="s">
        <v>11</v>
      </c>
      <c r="L1" s="25" t="s">
        <v>14</v>
      </c>
      <c r="M1" s="25" t="s">
        <v>16</v>
      </c>
      <c r="N1" s="25" t="s">
        <v>17</v>
      </c>
      <c r="O1" s="25" t="s">
        <v>18</v>
      </c>
      <c r="P1" s="25" t="s">
        <v>19</v>
      </c>
      <c r="Q1" s="25" t="s">
        <v>20</v>
      </c>
      <c r="R1" s="25" t="s">
        <v>21</v>
      </c>
      <c r="S1" s="25" t="s">
        <v>22</v>
      </c>
      <c r="T1" s="25" t="s">
        <v>23</v>
      </c>
      <c r="U1" s="25" t="s">
        <v>25</v>
      </c>
      <c r="V1" s="25" t="s">
        <v>26</v>
      </c>
      <c r="W1" s="25" t="s">
        <v>27</v>
      </c>
      <c r="X1" s="25" t="s">
        <v>28</v>
      </c>
      <c r="Y1" s="25" t="s">
        <v>29</v>
      </c>
      <c r="Z1" s="25" t="s">
        <v>30</v>
      </c>
      <c r="AA1" s="25" t="s">
        <v>32</v>
      </c>
      <c r="AB1" s="25" t="s">
        <v>33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42</v>
      </c>
      <c r="AL1" s="25" t="s">
        <v>43</v>
      </c>
      <c r="AM1" s="25" t="s">
        <v>45</v>
      </c>
      <c r="AN1" s="25" t="s">
        <v>46</v>
      </c>
      <c r="AO1" s="25" t="s">
        <v>47</v>
      </c>
      <c r="AP1" s="25" t="s">
        <v>48</v>
      </c>
      <c r="AQ1" s="25" t="s">
        <v>49</v>
      </c>
      <c r="AR1" s="25" t="s">
        <v>50</v>
      </c>
      <c r="AS1" s="25" t="s">
        <v>51</v>
      </c>
      <c r="AT1" s="25" t="s">
        <v>52</v>
      </c>
      <c r="AU1" s="25" t="s">
        <v>53</v>
      </c>
      <c r="AV1" s="25" t="s">
        <v>54</v>
      </c>
      <c r="AW1" s="25" t="s">
        <v>55</v>
      </c>
      <c r="AX1" s="25" t="s">
        <v>56</v>
      </c>
      <c r="AY1" s="25" t="s">
        <v>76</v>
      </c>
      <c r="AZ1" s="25" t="s">
        <v>57</v>
      </c>
    </row>
    <row r="2" spans="1:52" ht="15.75" thickBot="1" x14ac:dyDescent="0.3">
      <c r="A2" s="13"/>
      <c r="B2" s="13"/>
      <c r="C2" s="13"/>
      <c r="D2" s="13"/>
      <c r="E2" s="13"/>
      <c r="F2" s="2" t="s">
        <v>67</v>
      </c>
      <c r="G2" s="42">
        <v>5</v>
      </c>
      <c r="H2" s="42">
        <v>4</v>
      </c>
      <c r="I2" s="42">
        <v>4</v>
      </c>
      <c r="J2" s="42">
        <v>4</v>
      </c>
      <c r="K2" s="42">
        <v>7</v>
      </c>
      <c r="L2" s="42">
        <v>4</v>
      </c>
      <c r="M2" s="42">
        <v>7</v>
      </c>
      <c r="N2" s="42">
        <v>20</v>
      </c>
      <c r="O2" s="42">
        <v>16</v>
      </c>
      <c r="P2" s="42">
        <v>4</v>
      </c>
      <c r="Q2" s="42">
        <v>4</v>
      </c>
      <c r="R2" s="42">
        <v>4</v>
      </c>
      <c r="S2" s="42">
        <v>4</v>
      </c>
      <c r="T2" s="42">
        <v>12</v>
      </c>
      <c r="U2" s="42">
        <v>27</v>
      </c>
      <c r="V2" s="42">
        <v>4</v>
      </c>
      <c r="W2" s="42">
        <v>4</v>
      </c>
      <c r="X2" s="42">
        <v>4</v>
      </c>
      <c r="Y2" s="42">
        <v>23</v>
      </c>
      <c r="Z2" s="42">
        <v>23</v>
      </c>
      <c r="AA2" s="42">
        <v>4</v>
      </c>
      <c r="AB2" s="42">
        <v>19</v>
      </c>
      <c r="AC2" s="42">
        <v>5</v>
      </c>
      <c r="AD2" s="42">
        <v>5</v>
      </c>
      <c r="AE2" s="42">
        <v>5</v>
      </c>
      <c r="AF2" s="42">
        <v>5</v>
      </c>
      <c r="AG2" s="42">
        <v>5</v>
      </c>
      <c r="AH2" s="42">
        <v>5</v>
      </c>
      <c r="AI2" s="42">
        <v>5</v>
      </c>
      <c r="AJ2" s="42">
        <v>5</v>
      </c>
      <c r="AK2" s="42">
        <v>5</v>
      </c>
      <c r="AL2" s="42">
        <v>5</v>
      </c>
      <c r="AM2" s="42">
        <v>5</v>
      </c>
      <c r="AN2" s="42">
        <v>5</v>
      </c>
      <c r="AO2" s="42">
        <v>5</v>
      </c>
      <c r="AP2" s="42">
        <v>5</v>
      </c>
      <c r="AQ2" s="42">
        <v>5</v>
      </c>
      <c r="AR2" s="42">
        <v>5</v>
      </c>
      <c r="AS2" s="42">
        <v>5</v>
      </c>
      <c r="AT2" s="42">
        <v>5</v>
      </c>
      <c r="AU2" s="42">
        <v>5</v>
      </c>
      <c r="AV2" s="42">
        <v>5</v>
      </c>
      <c r="AW2" s="42">
        <v>5</v>
      </c>
      <c r="AX2" s="42">
        <v>7</v>
      </c>
      <c r="AY2" s="42">
        <v>20</v>
      </c>
      <c r="AZ2" s="44">
        <v>4</v>
      </c>
    </row>
    <row r="3" spans="1:52" ht="49.5" customHeight="1" thickBot="1" x14ac:dyDescent="0.3">
      <c r="A3" s="1" t="s">
        <v>0</v>
      </c>
      <c r="B3" s="2" t="s">
        <v>1</v>
      </c>
      <c r="C3" s="3" t="s">
        <v>2</v>
      </c>
      <c r="D3" s="3" t="s">
        <v>3</v>
      </c>
      <c r="E3" s="58" t="s">
        <v>79</v>
      </c>
      <c r="F3" s="3" t="s">
        <v>65</v>
      </c>
      <c r="G3" s="50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2"/>
    </row>
    <row r="4" spans="1:52" ht="15.75" thickBot="1" x14ac:dyDescent="0.3">
      <c r="A4" s="16" t="s">
        <v>4</v>
      </c>
      <c r="B4" s="17" t="s">
        <v>5</v>
      </c>
      <c r="C4" s="24">
        <v>41758</v>
      </c>
      <c r="D4" s="26">
        <v>41759</v>
      </c>
      <c r="E4" s="38">
        <f>SUM(G4:AZ7)</f>
        <v>51</v>
      </c>
      <c r="F4" s="53" t="s">
        <v>58</v>
      </c>
      <c r="G4" s="29">
        <f>G2</f>
        <v>5</v>
      </c>
      <c r="H4" s="30">
        <f>H2</f>
        <v>4</v>
      </c>
      <c r="I4" s="30">
        <f>I2</f>
        <v>4</v>
      </c>
      <c r="J4" s="30">
        <f>J2</f>
        <v>4</v>
      </c>
      <c r="K4" s="30">
        <f>K2</f>
        <v>7</v>
      </c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1"/>
    </row>
    <row r="5" spans="1:52" ht="32.25" customHeight="1" thickBot="1" x14ac:dyDescent="0.3">
      <c r="A5" s="4"/>
      <c r="B5" s="5" t="s">
        <v>7</v>
      </c>
      <c r="C5" s="12">
        <v>41774</v>
      </c>
      <c r="D5" s="39">
        <v>41859</v>
      </c>
      <c r="E5" s="49">
        <f>E4*8</f>
        <v>408</v>
      </c>
      <c r="F5" s="54" t="s">
        <v>59</v>
      </c>
      <c r="G5" s="32">
        <f>G2</f>
        <v>5</v>
      </c>
      <c r="H5" s="33"/>
      <c r="I5" s="33"/>
      <c r="J5" s="33"/>
      <c r="K5" s="33">
        <v>7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4"/>
    </row>
    <row r="6" spans="1:52" ht="15.75" thickBot="1" x14ac:dyDescent="0.3">
      <c r="A6" s="4"/>
      <c r="B6" s="5"/>
      <c r="C6" s="12"/>
      <c r="D6" s="39"/>
      <c r="E6" s="27">
        <f>E5/160</f>
        <v>2.5499999999999998</v>
      </c>
      <c r="F6" s="55" t="s">
        <v>60</v>
      </c>
      <c r="G6" s="32"/>
      <c r="H6" s="33"/>
      <c r="I6" s="33"/>
      <c r="J6" s="33"/>
      <c r="K6" s="33"/>
      <c r="L6" s="33">
        <f>L2</f>
        <v>4</v>
      </c>
      <c r="M6" s="33">
        <f>M2</f>
        <v>7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4"/>
    </row>
    <row r="7" spans="1:52" ht="15.75" thickBot="1" x14ac:dyDescent="0.3">
      <c r="A7" s="21"/>
      <c r="B7" s="7"/>
      <c r="C7" s="40"/>
      <c r="D7" s="41"/>
      <c r="E7" s="28"/>
      <c r="F7" s="56" t="s">
        <v>61</v>
      </c>
      <c r="G7" s="35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>
        <f>X2</f>
        <v>4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7"/>
    </row>
    <row r="8" spans="1:52" ht="15.75" thickBot="1" x14ac:dyDescent="0.3">
      <c r="A8" s="9" t="s">
        <v>12</v>
      </c>
      <c r="B8" s="23" t="s">
        <v>13</v>
      </c>
      <c r="C8" s="24">
        <v>41785</v>
      </c>
      <c r="D8" s="26">
        <v>41845</v>
      </c>
      <c r="E8" s="38">
        <f>SUM(G8:AZ11)</f>
        <v>51</v>
      </c>
      <c r="F8" s="57" t="s">
        <v>68</v>
      </c>
      <c r="G8" s="29">
        <f>G2</f>
        <v>5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ht="15.75" thickBot="1" x14ac:dyDescent="0.3">
      <c r="A9" s="10"/>
      <c r="B9" s="6" t="s">
        <v>15</v>
      </c>
      <c r="C9" s="12">
        <v>41850</v>
      </c>
      <c r="D9" s="39">
        <v>41880</v>
      </c>
      <c r="E9" s="49">
        <f>E8*8</f>
        <v>408</v>
      </c>
      <c r="F9" s="54" t="s">
        <v>69</v>
      </c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>
        <f>Y2</f>
        <v>23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ht="15.75" thickBot="1" x14ac:dyDescent="0.3">
      <c r="A10" s="10"/>
      <c r="B10" s="6"/>
      <c r="C10" s="12"/>
      <c r="D10" s="39"/>
      <c r="E10" s="27">
        <f>E9/160</f>
        <v>2.5499999999999998</v>
      </c>
      <c r="F10" s="55" t="s">
        <v>70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>
        <f>AA2</f>
        <v>4</v>
      </c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ht="15.75" thickBot="1" x14ac:dyDescent="0.3">
      <c r="A11" s="10"/>
      <c r="B11" s="6"/>
      <c r="C11" s="12"/>
      <c r="D11" s="39"/>
      <c r="E11" s="27"/>
      <c r="F11" s="55" t="s">
        <v>71</v>
      </c>
      <c r="G11" s="35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>
        <f>AB2</f>
        <v>19</v>
      </c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7"/>
    </row>
    <row r="12" spans="1:52" ht="15.75" thickBot="1" x14ac:dyDescent="0.3">
      <c r="A12" s="9" t="s">
        <v>24</v>
      </c>
      <c r="B12" s="23" t="s">
        <v>13</v>
      </c>
      <c r="C12" s="24">
        <v>41813</v>
      </c>
      <c r="D12" s="26">
        <v>41852</v>
      </c>
      <c r="E12" s="38">
        <f>SUM(G12:AZ15)</f>
        <v>36</v>
      </c>
      <c r="F12" s="53" t="s">
        <v>17</v>
      </c>
      <c r="G12" s="29"/>
      <c r="H12" s="30"/>
      <c r="I12" s="30"/>
      <c r="J12" s="30"/>
      <c r="K12" s="30"/>
      <c r="L12" s="30"/>
      <c r="M12" s="30"/>
      <c r="N12" s="30">
        <f>N2</f>
        <v>20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1"/>
    </row>
    <row r="13" spans="1:52" ht="15.75" thickBot="1" x14ac:dyDescent="0.3">
      <c r="A13" s="10"/>
      <c r="B13" s="6" t="s">
        <v>15</v>
      </c>
      <c r="C13" s="12">
        <v>41806</v>
      </c>
      <c r="D13" s="48">
        <v>41901</v>
      </c>
      <c r="E13" s="49">
        <f>E12*8</f>
        <v>288</v>
      </c>
      <c r="F13" s="54" t="s">
        <v>62</v>
      </c>
      <c r="G13" s="32"/>
      <c r="H13" s="33"/>
      <c r="I13" s="33"/>
      <c r="J13" s="33"/>
      <c r="K13" s="33"/>
      <c r="L13" s="33"/>
      <c r="M13" s="33"/>
      <c r="N13" s="33"/>
      <c r="O13" s="33">
        <f>O2</f>
        <v>16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ht="15.75" thickBot="1" x14ac:dyDescent="0.3">
      <c r="A14" s="10"/>
      <c r="B14" s="6"/>
      <c r="C14" s="12"/>
      <c r="D14" s="39"/>
      <c r="E14" s="27">
        <f>E13/160</f>
        <v>1.8</v>
      </c>
      <c r="F14" s="55" t="s">
        <v>63</v>
      </c>
      <c r="G14" s="32"/>
      <c r="H14" s="33"/>
      <c r="I14" s="33"/>
      <c r="J14" s="33"/>
      <c r="K14" s="33"/>
      <c r="L14" s="33"/>
      <c r="M14" s="33"/>
      <c r="N14" s="33"/>
      <c r="O14" s="33"/>
      <c r="P14" s="33">
        <v>0</v>
      </c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ht="15.75" thickBot="1" x14ac:dyDescent="0.3">
      <c r="A15" s="11"/>
      <c r="B15" s="8"/>
      <c r="C15" s="40"/>
      <c r="D15" s="41"/>
      <c r="E15" s="28"/>
      <c r="F15" s="56" t="s">
        <v>20</v>
      </c>
      <c r="G15" s="35"/>
      <c r="H15" s="36"/>
      <c r="I15" s="36"/>
      <c r="J15" s="36"/>
      <c r="K15" s="36"/>
      <c r="L15" s="36"/>
      <c r="M15" s="36"/>
      <c r="N15" s="36"/>
      <c r="O15" s="36"/>
      <c r="P15" s="36"/>
      <c r="Q15" s="36">
        <v>0</v>
      </c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7"/>
    </row>
    <row r="16" spans="1:52" ht="15.75" thickBot="1" x14ac:dyDescent="0.3">
      <c r="A16" s="9" t="s">
        <v>31</v>
      </c>
      <c r="B16" s="23" t="s">
        <v>13</v>
      </c>
      <c r="C16" s="24">
        <v>41841</v>
      </c>
      <c r="D16" s="26">
        <v>41866</v>
      </c>
      <c r="E16" s="38">
        <f>SUM(G16:AZ19)</f>
        <v>28</v>
      </c>
      <c r="F16" s="18" t="s">
        <v>21</v>
      </c>
      <c r="G16" s="29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>
        <f>R2</f>
        <v>4</v>
      </c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1"/>
    </row>
    <row r="17" spans="1:52" ht="15.75" thickBot="1" x14ac:dyDescent="0.3">
      <c r="A17" s="10"/>
      <c r="B17" s="6" t="s">
        <v>15</v>
      </c>
      <c r="C17" s="12">
        <v>41827</v>
      </c>
      <c r="D17" s="48">
        <v>41922</v>
      </c>
      <c r="E17" s="49">
        <f>E16*8</f>
        <v>224</v>
      </c>
      <c r="F17" s="19" t="s">
        <v>22</v>
      </c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>
        <f>S2</f>
        <v>4</v>
      </c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ht="15.75" thickBot="1" x14ac:dyDescent="0.3">
      <c r="A18" s="10"/>
      <c r="B18" s="6"/>
      <c r="C18" s="12"/>
      <c r="D18" s="39"/>
      <c r="E18" s="27">
        <f>E17/160</f>
        <v>1.4</v>
      </c>
      <c r="F18" s="20" t="s">
        <v>74</v>
      </c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43">
        <f>AY2/2</f>
        <v>10</v>
      </c>
      <c r="AZ18" s="34"/>
    </row>
    <row r="19" spans="1:52" ht="15.75" thickBot="1" x14ac:dyDescent="0.3">
      <c r="A19" s="11"/>
      <c r="B19" s="8"/>
      <c r="C19" s="40"/>
      <c r="D19" s="41"/>
      <c r="E19" s="28"/>
      <c r="F19" s="22" t="s">
        <v>75</v>
      </c>
      <c r="G19" s="35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>
        <f>AY2/2</f>
        <v>10</v>
      </c>
      <c r="AZ19" s="37"/>
    </row>
    <row r="20" spans="1:52" ht="15.75" thickBot="1" x14ac:dyDescent="0.3">
      <c r="A20" s="9" t="s">
        <v>44</v>
      </c>
      <c r="B20" s="23" t="s">
        <v>13</v>
      </c>
      <c r="C20" s="24">
        <v>41862</v>
      </c>
      <c r="D20" s="26">
        <v>41880</v>
      </c>
      <c r="E20" s="38">
        <f>SUM(G20:AZ23)</f>
        <v>61</v>
      </c>
      <c r="F20" s="18" t="s">
        <v>80</v>
      </c>
      <c r="G20" s="29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1"/>
    </row>
    <row r="21" spans="1:52" ht="15.75" thickBot="1" x14ac:dyDescent="0.3">
      <c r="A21" s="10"/>
      <c r="B21" s="6" t="s">
        <v>15</v>
      </c>
      <c r="C21" s="12">
        <v>41848</v>
      </c>
      <c r="D21" s="48">
        <v>41943</v>
      </c>
      <c r="E21" s="49">
        <f>E20*8</f>
        <v>488</v>
      </c>
      <c r="F21" s="19" t="s">
        <v>81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ht="15.75" thickBot="1" x14ac:dyDescent="0.3">
      <c r="A22" s="10"/>
      <c r="B22" s="6"/>
      <c r="C22" s="12"/>
      <c r="D22" s="39"/>
      <c r="E22" s="27">
        <f>E21/160</f>
        <v>3.05</v>
      </c>
      <c r="F22" s="20" t="s">
        <v>73</v>
      </c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>
        <f t="shared" ref="AC22:AL22" si="0">AC2</f>
        <v>5</v>
      </c>
      <c r="AD22" s="33">
        <f t="shared" si="0"/>
        <v>5</v>
      </c>
      <c r="AE22" s="33">
        <f t="shared" si="0"/>
        <v>5</v>
      </c>
      <c r="AF22" s="33">
        <f t="shared" si="0"/>
        <v>5</v>
      </c>
      <c r="AG22" s="33">
        <f t="shared" si="0"/>
        <v>5</v>
      </c>
      <c r="AH22" s="33">
        <f t="shared" si="0"/>
        <v>5</v>
      </c>
      <c r="AI22" s="33">
        <f t="shared" si="0"/>
        <v>5</v>
      </c>
      <c r="AJ22" s="33">
        <f t="shared" si="0"/>
        <v>5</v>
      </c>
      <c r="AK22" s="33">
        <f t="shared" si="0"/>
        <v>5</v>
      </c>
      <c r="AL22" s="33">
        <f t="shared" si="0"/>
        <v>5</v>
      </c>
      <c r="AX22" s="33"/>
      <c r="AY22" s="33"/>
      <c r="AZ22" s="34"/>
    </row>
    <row r="23" spans="1:52" ht="15.75" thickBot="1" x14ac:dyDescent="0.3">
      <c r="A23" s="11"/>
      <c r="B23" s="8"/>
      <c r="C23" s="40"/>
      <c r="D23" s="41"/>
      <c r="E23" s="28"/>
      <c r="F23" s="22" t="s">
        <v>64</v>
      </c>
      <c r="G23" s="35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>
        <f>AX2</f>
        <v>7</v>
      </c>
      <c r="AY23" s="36"/>
      <c r="AZ23" s="37">
        <f>AZ2</f>
        <v>4</v>
      </c>
    </row>
    <row r="24" spans="1:52" ht="15.75" thickBot="1" x14ac:dyDescent="0.3">
      <c r="A24" s="9" t="s">
        <v>72</v>
      </c>
      <c r="B24" s="23" t="s">
        <v>13</v>
      </c>
      <c r="C24" s="24">
        <v>41862</v>
      </c>
      <c r="D24" s="26">
        <v>41899</v>
      </c>
      <c r="E24" s="38">
        <f>SUM(G24:AZ26)</f>
        <v>62</v>
      </c>
      <c r="F24" s="18" t="s">
        <v>23</v>
      </c>
      <c r="G24" s="29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45">
        <f>T2</f>
        <v>12</v>
      </c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1"/>
    </row>
    <row r="25" spans="1:52" ht="15.75" thickBot="1" x14ac:dyDescent="0.3">
      <c r="A25" s="10"/>
      <c r="B25" s="6" t="s">
        <v>15</v>
      </c>
      <c r="C25" s="12">
        <v>41848</v>
      </c>
      <c r="D25" s="48">
        <v>41943</v>
      </c>
      <c r="E25" s="49">
        <f>E24*8</f>
        <v>496</v>
      </c>
      <c r="F25" s="19" t="s">
        <v>25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46">
        <f>U2</f>
        <v>27</v>
      </c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ht="15.75" thickBot="1" x14ac:dyDescent="0.3">
      <c r="A26" s="11"/>
      <c r="B26" s="8"/>
      <c r="C26" s="40"/>
      <c r="D26" s="41"/>
      <c r="E26" s="28">
        <f>E25/160</f>
        <v>3.1</v>
      </c>
      <c r="F26" s="22" t="s">
        <v>30</v>
      </c>
      <c r="G26" s="35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47">
        <f>Z2</f>
        <v>23</v>
      </c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7"/>
    </row>
    <row r="27" spans="1:52" ht="15.75" thickBot="1" x14ac:dyDescent="0.3">
      <c r="A27" s="9" t="s">
        <v>78</v>
      </c>
      <c r="B27" s="23" t="s">
        <v>13</v>
      </c>
      <c r="C27" s="24">
        <v>41862</v>
      </c>
      <c r="D27" s="24">
        <v>41914</v>
      </c>
      <c r="E27" s="38">
        <f>SUM(G27:AZ30)</f>
        <v>63</v>
      </c>
      <c r="F27" s="18" t="s">
        <v>77</v>
      </c>
      <c r="G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45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3">
        <f t="shared" ref="AM27:AW27" si="1">AM2</f>
        <v>5</v>
      </c>
      <c r="AN27" s="33">
        <f t="shared" si="1"/>
        <v>5</v>
      </c>
      <c r="AO27" s="33">
        <f t="shared" si="1"/>
        <v>5</v>
      </c>
      <c r="AP27" s="33">
        <f t="shared" si="1"/>
        <v>5</v>
      </c>
      <c r="AQ27" s="33">
        <f t="shared" si="1"/>
        <v>5</v>
      </c>
      <c r="AR27" s="33">
        <f t="shared" si="1"/>
        <v>5</v>
      </c>
      <c r="AS27" s="33">
        <f t="shared" si="1"/>
        <v>5</v>
      </c>
      <c r="AT27" s="33">
        <f t="shared" si="1"/>
        <v>5</v>
      </c>
      <c r="AU27" s="33">
        <f t="shared" si="1"/>
        <v>5</v>
      </c>
      <c r="AV27" s="33">
        <f t="shared" si="1"/>
        <v>5</v>
      </c>
      <c r="AW27" s="33">
        <f t="shared" si="1"/>
        <v>5</v>
      </c>
      <c r="AX27" s="30"/>
      <c r="AY27" s="30"/>
      <c r="AZ27" s="31"/>
    </row>
    <row r="28" spans="1:52" ht="15.75" thickBot="1" x14ac:dyDescent="0.3">
      <c r="A28" s="10"/>
      <c r="B28" s="6" t="s">
        <v>15</v>
      </c>
      <c r="C28" s="12">
        <v>41848</v>
      </c>
      <c r="D28" s="12">
        <v>41943</v>
      </c>
      <c r="E28" s="49">
        <f>E27*8</f>
        <v>504</v>
      </c>
      <c r="F28" s="19" t="s">
        <v>26</v>
      </c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46">
        <f>V2</f>
        <v>4</v>
      </c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</row>
    <row r="29" spans="1:52" ht="15.75" thickBot="1" x14ac:dyDescent="0.3">
      <c r="A29" s="10"/>
      <c r="B29" s="6"/>
      <c r="C29" s="12"/>
      <c r="D29" s="12"/>
      <c r="E29" s="49">
        <f>E28/160</f>
        <v>3.15</v>
      </c>
      <c r="F29" s="20" t="s">
        <v>27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46">
        <f>W2</f>
        <v>4</v>
      </c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</row>
    <row r="30" spans="1:52" ht="15.75" thickBot="1" x14ac:dyDescent="0.3">
      <c r="A30" s="11"/>
      <c r="B30" s="8"/>
      <c r="C30" s="40"/>
      <c r="D30" s="40"/>
      <c r="E30" s="28"/>
      <c r="F30" s="22"/>
      <c r="G30" s="35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47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7"/>
    </row>
  </sheetData>
  <conditionalFormatting sqref="F1:AZ1">
    <cfRule type="expression" dxfId="0" priority="4">
      <formula>SUM(F4:F30)&gt;0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Gurgel</dc:creator>
  <cp:lastModifiedBy>Carlos Gurgel</cp:lastModifiedBy>
  <dcterms:created xsi:type="dcterms:W3CDTF">2014-07-17T11:34:08Z</dcterms:created>
  <dcterms:modified xsi:type="dcterms:W3CDTF">2014-08-11T15:08:20Z</dcterms:modified>
</cp:coreProperties>
</file>