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61859b64caffaf/Área de Trabalho/PRATICA01/"/>
    </mc:Choice>
  </mc:AlternateContent>
  <xr:revisionPtr revIDLastSave="2" documentId="8_{BC683C41-E496-43DC-A79F-562E2E9C20B1}" xr6:coauthVersionLast="46" xr6:coauthVersionMax="46" xr10:uidLastSave="{7490D308-2CF5-4918-9A2E-96435C12B68C}"/>
  <bookViews>
    <workbookView xWindow="-108" yWindow="-108" windowWidth="23256" windowHeight="12576" activeTab="2" xr2:uid="{31A42D1F-3552-4BF1-86F9-27587B79CA8E}"/>
  </bookViews>
  <sheets>
    <sheet name="pacotes_trabalho" sheetId="1" r:id="rId1"/>
    <sheet name="DURAÇÂO_TRABALHO" sheetId="3" r:id="rId2"/>
    <sheet name="CUSTO_PROJETO (3)" sheetId="5" r:id="rId3"/>
  </sheets>
  <definedNames>
    <definedName name="DadosExternos_1" localSheetId="2" hidden="1">'CUSTO_PROJETO (3)'!$A$1:$C$8</definedName>
    <definedName name="DadosExternos_1" localSheetId="1" hidden="1">DURAÇÂO_TRABALHO!$A$1:$C$7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5" l="1"/>
  <c r="B9" i="3"/>
  <c r="D6" i="5"/>
  <c r="D5" i="5"/>
  <c r="D4" i="5"/>
  <c r="D3" i="5"/>
  <c r="D2" i="5"/>
  <c r="E8" i="5"/>
  <c r="C9" i="5"/>
  <c r="B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864FEB-33F7-41AC-86A4-EF8EB6F68FA6}" keepAlive="1" name="Consulta - pacotes trabalho" description="Conexão com a consulta 'pacotes trabalho' na pasta de trabalho." type="5" refreshedVersion="6" background="1" saveData="1">
    <dbPr connection="Provider=Microsoft.Mashup.OleDb.1;Data Source=$Workbook$;Location=&quot;pacotes trabalho&quot;;Extended Properties=&quot;&quot;" command="SELECT * FROM [pacotes trabalho]"/>
  </connection>
  <connection id="2" xr16:uid="{2946A298-39B8-4B14-8010-58B0CD027ED1}" keepAlive="1" name="Consulta - pacotes trabalho (2)" description="Conexão com a consulta 'pacotes trabalho (2)' na pasta de trabalho." type="5" refreshedVersion="6" background="1" saveData="1">
    <dbPr connection="Provider=Microsoft.Mashup.OleDb.1;Data Source=$Workbook$;Location=&quot;pacotes trabalho (2)&quot;;Extended Properties=&quot;&quot;" command="SELECT * FROM [pacotes trabalho (2)]"/>
  </connection>
  <connection id="3" xr16:uid="{99F77301-12B6-4228-98A3-9603AE178288}" keepAlive="1" name="Consulta - pacotes trabalho (3)" description="Conexão com a consulta 'pacotes trabalho (3)' na pasta de trabalho." type="5" refreshedVersion="6" background="1" saveData="1">
    <dbPr connection="Provider=Microsoft.Mashup.OleDb.1;Data Source=$Workbook$;Location=&quot;pacotes trabalho (3)&quot;;Extended Properties=&quot;&quot;" command="SELECT * FROM [pacotes trabalho (3)]"/>
  </connection>
</connections>
</file>

<file path=xl/sharedStrings.xml><?xml version="1.0" encoding="utf-8"?>
<sst xmlns="http://schemas.openxmlformats.org/spreadsheetml/2006/main" count="39" uniqueCount="20">
  <si>
    <t>lista de atividades</t>
  </si>
  <si>
    <t>duração</t>
  </si>
  <si>
    <t>custo de execução</t>
  </si>
  <si>
    <t>montagem dos paineis e subconjuntos</t>
  </si>
  <si>
    <t>pintura do painel</t>
  </si>
  <si>
    <t>montagem dos mecanismos</t>
  </si>
  <si>
    <t>aplicação de dinidrol</t>
  </si>
  <si>
    <t>regulagem de portas</t>
  </si>
  <si>
    <t>entrega ao cliente</t>
  </si>
  <si>
    <t>24 horas</t>
  </si>
  <si>
    <t>48 horas</t>
  </si>
  <si>
    <t>10 horas</t>
  </si>
  <si>
    <t>2 horas</t>
  </si>
  <si>
    <t>1 hora</t>
  </si>
  <si>
    <t>Coluna1</t>
  </si>
  <si>
    <t>total de horas trabalhadas</t>
  </si>
  <si>
    <t>duraçâo media das atividades</t>
  </si>
  <si>
    <t>custo total do projeto</t>
  </si>
  <si>
    <t xml:space="preserve"> </t>
  </si>
  <si>
    <t>Coluna2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</si>
</sst>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2F71840-DE2C-445A-A078-901A3E91C00C}" autoFormatId="16" applyNumberFormats="0" applyBorderFormats="0" applyFontFormats="0" applyPatternFormats="0" applyAlignmentFormats="0" applyWidthHeightFormats="0">
  <queryTableRefresh nextId="4">
    <queryTableFields count="3">
      <queryTableField id="1" name="lista de atividades" tableColumnId="1"/>
      <queryTableField id="2" name="duração" tableColumnId="2"/>
      <queryTableField id="3" name="custo de execução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E364D1A7-2936-4C6D-A965-765689CB7F34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lista de atividades" tableColumnId="1"/>
      <queryTableField id="2" name="duração" tableColumnId="2"/>
      <queryTableField id="3" name="custo de execução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4444D6-B392-4F97-8EB9-36C33A3050ED}" name="pacotes_trabalho" displayName="pacotes_trabalho" ref="A1:C8" tableType="queryTable" totalsRowCount="1">
  <autoFilter ref="A1:C7" xr:uid="{8D3F1442-E8D3-47A5-982B-F4976D4ADFE3}"/>
  <tableColumns count="3">
    <tableColumn id="1" xr3:uid="{D3302BBD-7AA3-40A1-A2DE-5D88EA7634DF}" uniqueName="1" name="lista de atividades" totalsRowLabel="total de horas trabalhadas" queryTableFieldId="1" dataDxfId="9" totalsRowDxfId="8"/>
    <tableColumn id="2" xr3:uid="{6EAD6E27-2BE1-479B-B33F-F3DB16E6DD05}" uniqueName="2" name="duração" totalsRowFunction="custom" queryTableFieldId="2" dataDxfId="7" totalsRowDxfId="6">
      <totalsRowFormula>(B2+B3+B4+B5+B6+B7)</totalsRowFormula>
    </tableColumn>
    <tableColumn id="3" xr3:uid="{B20B5841-28E2-48BA-90A6-AEDD34CB901B}" uniqueName="3" name="custo de execução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18BF9D-42A1-4343-BFE7-24BBECB7CEE4}" name="pacotes_trabalho__3" displayName="pacotes_trabalho__3" ref="A1:E9" tableType="queryTable" totalsRowCount="1">
  <tableColumns count="5">
    <tableColumn id="1" xr3:uid="{61248D0D-1B29-4E45-ABE4-9B69F9DA3562}" uniqueName="1" name="lista de atividades" totalsRowLabel="custo total do projeto" queryTableFieldId="1" dataDxfId="5" totalsRowDxfId="4"/>
    <tableColumn id="2" xr3:uid="{54800061-D72B-43D1-AD46-A8AB167BBDD9}" uniqueName="2" name="duração" queryTableFieldId="2" dataDxfId="3" totalsRowDxfId="2"/>
    <tableColumn id="3" xr3:uid="{39D83F1D-AC19-42AF-B7CD-DF327A9A287D}" uniqueName="3" name="custo de execução" totalsRowFunction="custom" queryTableFieldId="3">
      <totalsRowFormula>(C2+C3+C4+C5+C6+C7)</totalsRowFormula>
    </tableColumn>
    <tableColumn id="4" xr3:uid="{DD15BF7E-6CAB-4AAE-8863-94A55B9B4292}" uniqueName="4" name="Coluna1" queryTableFieldId="4" dataDxfId="1">
      <calculatedColumnFormula>(B2+C2)/2</calculatedColumnFormula>
    </tableColumn>
    <tableColumn id="5" xr3:uid="{6EE38359-6173-480F-B5D0-EBA2821DA583}" uniqueName="5" name="Coluna2" queryTableFieldId="5" dataDxfId="0">
      <calculatedColumnFormula>(B2+C2)/2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09F4-87B8-4454-AFB7-FF7654E4B892}">
  <dimension ref="A1:C7"/>
  <sheetViews>
    <sheetView workbookViewId="0">
      <selection activeCell="C10" sqref="C10"/>
    </sheetView>
  </sheetViews>
  <sheetFormatPr defaultRowHeight="14.4" x14ac:dyDescent="0.3"/>
  <cols>
    <col min="1" max="1" width="47.44140625" customWidth="1"/>
    <col min="2" max="2" width="40.77734375" customWidth="1"/>
    <col min="3" max="3" width="2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>
        <v>888</v>
      </c>
    </row>
    <row r="3" spans="1:3" x14ac:dyDescent="0.3">
      <c r="A3" t="s">
        <v>4</v>
      </c>
      <c r="B3" t="s">
        <v>10</v>
      </c>
      <c r="C3" s="1">
        <v>1776</v>
      </c>
    </row>
    <row r="4" spans="1:3" x14ac:dyDescent="0.3">
      <c r="A4" t="s">
        <v>5</v>
      </c>
      <c r="B4" t="s">
        <v>11</v>
      </c>
      <c r="C4">
        <v>370</v>
      </c>
    </row>
    <row r="5" spans="1:3" x14ac:dyDescent="0.3">
      <c r="A5" t="s">
        <v>6</v>
      </c>
      <c r="B5" t="s">
        <v>12</v>
      </c>
      <c r="C5">
        <v>74</v>
      </c>
    </row>
    <row r="6" spans="1:3" x14ac:dyDescent="0.3">
      <c r="A6" t="s">
        <v>7</v>
      </c>
      <c r="B6" t="s">
        <v>11</v>
      </c>
      <c r="C6">
        <v>370</v>
      </c>
    </row>
    <row r="7" spans="1:3" x14ac:dyDescent="0.3">
      <c r="A7" t="s">
        <v>8</v>
      </c>
      <c r="B7" t="s">
        <v>13</v>
      </c>
      <c r="C7">
        <v>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CE07-7CA3-4FDA-9B55-CC512B1CCC94}">
  <dimension ref="A1:C9"/>
  <sheetViews>
    <sheetView workbookViewId="0">
      <selection activeCell="B10" sqref="B10"/>
    </sheetView>
  </sheetViews>
  <sheetFormatPr defaultRowHeight="14.4" x14ac:dyDescent="0.3"/>
  <cols>
    <col min="1" max="1" width="32.44140625" bestFit="1" customWidth="1"/>
    <col min="2" max="2" width="11" bestFit="1" customWidth="1"/>
    <col min="3" max="3" width="1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 s="2">
        <v>24</v>
      </c>
      <c r="C2">
        <v>888</v>
      </c>
    </row>
    <row r="3" spans="1:3" x14ac:dyDescent="0.3">
      <c r="A3" s="2" t="s">
        <v>4</v>
      </c>
      <c r="B3" s="2">
        <v>48</v>
      </c>
      <c r="C3">
        <v>1776</v>
      </c>
    </row>
    <row r="4" spans="1:3" x14ac:dyDescent="0.3">
      <c r="A4" s="2" t="s">
        <v>5</v>
      </c>
      <c r="B4" s="2">
        <v>10</v>
      </c>
      <c r="C4">
        <v>370</v>
      </c>
    </row>
    <row r="5" spans="1:3" x14ac:dyDescent="0.3">
      <c r="A5" s="2" t="s">
        <v>6</v>
      </c>
      <c r="B5" s="2">
        <v>2</v>
      </c>
      <c r="C5">
        <v>74</v>
      </c>
    </row>
    <row r="6" spans="1:3" x14ac:dyDescent="0.3">
      <c r="A6" s="2" t="s">
        <v>7</v>
      </c>
      <c r="B6" s="2">
        <v>10</v>
      </c>
      <c r="C6">
        <v>370</v>
      </c>
    </row>
    <row r="7" spans="1:3" x14ac:dyDescent="0.3">
      <c r="A7" s="2" t="s">
        <v>8</v>
      </c>
      <c r="B7" s="2">
        <v>1</v>
      </c>
      <c r="C7">
        <v>37</v>
      </c>
    </row>
    <row r="8" spans="1:3" x14ac:dyDescent="0.3">
      <c r="A8" s="2" t="s">
        <v>15</v>
      </c>
      <c r="B8" s="2">
        <f>(B2+B3+B4+B5+B6+B7)</f>
        <v>95</v>
      </c>
    </row>
    <row r="9" spans="1:3" x14ac:dyDescent="0.3">
      <c r="A9" t="s">
        <v>16</v>
      </c>
      <c r="B9">
        <f>(B2+B3+B4+B5+B6++B7)/7</f>
        <v>13.571428571428571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8906-8DA4-4834-8A53-6EECC45DDB67}">
  <dimension ref="A1:E9"/>
  <sheetViews>
    <sheetView tabSelected="1" workbookViewId="0">
      <selection activeCell="D6" sqref="D6"/>
    </sheetView>
  </sheetViews>
  <sheetFormatPr defaultRowHeight="14.4" x14ac:dyDescent="0.3"/>
  <cols>
    <col min="1" max="1" width="32.44140625" bestFit="1" customWidth="1"/>
    <col min="2" max="2" width="10.109375" bestFit="1" customWidth="1"/>
    <col min="3" max="3" width="18.77734375" bestFit="1" customWidth="1"/>
    <col min="4" max="4" width="2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14</v>
      </c>
      <c r="E1" t="s">
        <v>19</v>
      </c>
    </row>
    <row r="2" spans="1:5" x14ac:dyDescent="0.3">
      <c r="A2" s="2" t="s">
        <v>3</v>
      </c>
      <c r="B2" s="2">
        <v>24</v>
      </c>
      <c r="C2">
        <v>888</v>
      </c>
      <c r="D2">
        <f>(B2+C2)/24</f>
        <v>38</v>
      </c>
      <c r="E2" s="2"/>
    </row>
    <row r="3" spans="1:5" x14ac:dyDescent="0.3">
      <c r="A3" s="2" t="s">
        <v>4</v>
      </c>
      <c r="B3" s="2">
        <v>48</v>
      </c>
      <c r="C3">
        <v>1776</v>
      </c>
      <c r="D3">
        <f>(B3+C3)/48</f>
        <v>38</v>
      </c>
      <c r="E3" s="2"/>
    </row>
    <row r="4" spans="1:5" x14ac:dyDescent="0.3">
      <c r="A4" s="2" t="s">
        <v>5</v>
      </c>
      <c r="B4" s="2">
        <v>10</v>
      </c>
      <c r="C4">
        <v>370</v>
      </c>
      <c r="D4">
        <f>(B4+C4)/10</f>
        <v>38</v>
      </c>
      <c r="E4" s="2"/>
    </row>
    <row r="5" spans="1:5" x14ac:dyDescent="0.3">
      <c r="A5" s="2" t="s">
        <v>6</v>
      </c>
      <c r="B5" s="2">
        <v>2</v>
      </c>
      <c r="C5">
        <v>74</v>
      </c>
      <c r="D5">
        <f>(B5+C5)/2</f>
        <v>38</v>
      </c>
      <c r="E5" s="2"/>
    </row>
    <row r="6" spans="1:5" x14ac:dyDescent="0.3">
      <c r="A6" s="2" t="s">
        <v>7</v>
      </c>
      <c r="B6" s="2">
        <v>10</v>
      </c>
      <c r="C6">
        <v>370</v>
      </c>
      <c r="D6">
        <f>(B6+C6)/10</f>
        <v>38</v>
      </c>
      <c r="E6" s="2"/>
    </row>
    <row r="7" spans="1:5" x14ac:dyDescent="0.3">
      <c r="A7" s="2" t="s">
        <v>8</v>
      </c>
      <c r="B7" s="2">
        <v>1</v>
      </c>
      <c r="C7">
        <v>37</v>
      </c>
      <c r="D7">
        <f>(B7+C7)/1</f>
        <v>38</v>
      </c>
      <c r="E7" s="2"/>
    </row>
    <row r="8" spans="1:5" x14ac:dyDescent="0.3">
      <c r="A8" s="2"/>
      <c r="B8" s="2"/>
      <c r="D8" t="s">
        <v>18</v>
      </c>
      <c r="E8" s="2">
        <f>(B8+C8)/2</f>
        <v>0</v>
      </c>
    </row>
    <row r="9" spans="1:5" x14ac:dyDescent="0.3">
      <c r="A9" s="2" t="s">
        <v>17</v>
      </c>
      <c r="B9" s="2"/>
      <c r="C9">
        <f>(C2+C3+C4+C5+C6+C7)</f>
        <v>3515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6D2B24-59F5-41AA-9B10-0C4AFA7FC6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pacotes_trabalho</vt:lpstr>
      <vt:lpstr>DURAÇÂO_TRABALHO</vt:lpstr>
      <vt:lpstr>CUSTO_PROJETO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edmar santtos nogueira</cp:lastModifiedBy>
  <dcterms:created xsi:type="dcterms:W3CDTF">2021-03-20T17:51:45Z</dcterms:created>
  <dcterms:modified xsi:type="dcterms:W3CDTF">2021-03-23T19:45:03Z</dcterms:modified>
</cp:coreProperties>
</file>