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9200" windowHeight="11610"/>
  </bookViews>
  <sheets>
    <sheet name="角色表1" sheetId="1" r:id="rId1"/>
    <sheet name="角色表第二页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1" i="1" l="1"/>
  <c r="F23" i="1"/>
  <c r="E18" i="1"/>
  <c r="G19" i="1" s="1"/>
  <c r="P1" i="1"/>
  <c r="O3" i="1"/>
  <c r="E9" i="1"/>
  <c r="C24" i="1"/>
  <c r="P2" i="1" s="1"/>
  <c r="C23" i="1"/>
  <c r="E26" i="1"/>
  <c r="C16" i="1"/>
  <c r="C19" i="1"/>
  <c r="C13" i="1"/>
  <c r="C10" i="1"/>
  <c r="G22" i="1"/>
  <c r="E22" i="1"/>
  <c r="D82" i="1"/>
  <c r="B82" i="1"/>
  <c r="G26" i="1" l="1"/>
  <c r="E30" i="1" l="1"/>
  <c r="G27" i="1"/>
  <c r="C22" i="1"/>
  <c r="C26" i="1" s="1"/>
  <c r="E15" i="1"/>
  <c r="F16" i="1" s="1"/>
  <c r="E12" i="1"/>
  <c r="F13" i="1" s="1"/>
  <c r="G10" i="1"/>
  <c r="E27" i="1" l="1"/>
  <c r="E28" i="1"/>
  <c r="E29" i="1"/>
  <c r="C28" i="1"/>
  <c r="C27" i="1"/>
  <c r="C29" i="1"/>
  <c r="C30" i="1"/>
</calcChain>
</file>

<file path=xl/comments1.xml><?xml version="1.0" encoding="utf-8"?>
<comments xmlns="http://schemas.openxmlformats.org/spreadsheetml/2006/main">
  <authors>
    <author>作者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限于个人水平，无法计算总返点，总返点计算请用劣势返点加上其他返点
</t>
        </r>
      </text>
    </comment>
    <comment ref="A6" authorId="0">
      <text>
        <r>
          <rPr>
            <b/>
            <sz val="9"/>
            <color indexed="81"/>
            <rFont val="宋体"/>
            <family val="3"/>
            <charset val="134"/>
          </rPr>
          <t>请在蓝色的区域填入内容，橘黄色为自动计算部分，如果是新手，请不要解除锁定。</t>
        </r>
      </text>
    </comment>
    <comment ref="H14" authorId="0">
      <text>
        <r>
          <rPr>
            <sz val="9"/>
            <color indexed="81"/>
            <rFont val="宋体"/>
            <family val="3"/>
            <charset val="134"/>
          </rPr>
          <t xml:space="preserve">默认攻击部位为躯干
</t>
        </r>
      </text>
    </comment>
    <comment ref="C2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购买的速度请在右边记录
</t>
        </r>
      </text>
    </comment>
    <comment ref="P34" authorId="0">
      <text>
        <r>
          <rPr>
            <b/>
            <sz val="9"/>
            <color indexed="81"/>
            <rFont val="宋体"/>
            <family val="3"/>
            <charset val="134"/>
          </rPr>
          <t>花费请参考技能花费表</t>
        </r>
      </text>
    </comment>
    <comment ref="M36" authorId="0">
      <text>
        <r>
          <rPr>
            <b/>
            <sz val="9"/>
            <color indexed="81"/>
            <rFont val="宋体"/>
            <family val="3"/>
            <charset val="134"/>
          </rPr>
          <t>参考格式：
IQ+5=15</t>
        </r>
      </text>
    </comment>
  </commentList>
</comments>
</file>

<file path=xl/sharedStrings.xml><?xml version="1.0" encoding="utf-8"?>
<sst xmlns="http://schemas.openxmlformats.org/spreadsheetml/2006/main" count="208" uniqueCount="175">
  <si>
    <t>角色名</t>
    <phoneticPr fontId="1" type="noConversion"/>
  </si>
  <si>
    <t>游戏者</t>
    <phoneticPr fontId="1" type="noConversion"/>
  </si>
  <si>
    <t>总点数</t>
    <phoneticPr fontId="1" type="noConversion"/>
  </si>
  <si>
    <t>身高</t>
    <phoneticPr fontId="1" type="noConversion"/>
  </si>
  <si>
    <t>体重</t>
    <phoneticPr fontId="1" type="noConversion"/>
  </si>
  <si>
    <t>大小加减值</t>
    <phoneticPr fontId="1" type="noConversion"/>
  </si>
  <si>
    <t>年龄</t>
    <phoneticPr fontId="1" type="noConversion"/>
  </si>
  <si>
    <t>外表</t>
    <phoneticPr fontId="1" type="noConversion"/>
  </si>
  <si>
    <t>角色表</t>
    <phoneticPr fontId="1" type="noConversion"/>
  </si>
  <si>
    <t>灵巧</t>
    <phoneticPr fontId="1" type="noConversion"/>
  </si>
  <si>
    <t>智力</t>
    <phoneticPr fontId="1" type="noConversion"/>
  </si>
  <si>
    <t>现在</t>
    <phoneticPr fontId="1" type="noConversion"/>
  </si>
  <si>
    <t>意志</t>
    <phoneticPr fontId="1" type="noConversion"/>
  </si>
  <si>
    <t>语言</t>
    <phoneticPr fontId="1" type="noConversion"/>
  </si>
  <si>
    <t>口语</t>
    <phoneticPr fontId="1" type="noConversion"/>
  </si>
  <si>
    <t>阅读/写作</t>
    <phoneticPr fontId="1" type="noConversion"/>
  </si>
  <si>
    <t>技术水平</t>
    <phoneticPr fontId="1" type="noConversion"/>
  </si>
  <si>
    <t>文化了解程度</t>
    <phoneticPr fontId="1" type="noConversion"/>
  </si>
  <si>
    <t>基本举重（力量*力量）/5</t>
    <phoneticPr fontId="1" type="noConversion"/>
  </si>
  <si>
    <t>基本移动</t>
    <phoneticPr fontId="1" type="noConversion"/>
  </si>
  <si>
    <t>阻击</t>
    <phoneticPr fontId="1" type="noConversion"/>
  </si>
  <si>
    <t>负重</t>
    <phoneticPr fontId="1" type="noConversion"/>
  </si>
  <si>
    <t>移动</t>
    <phoneticPr fontId="1" type="noConversion"/>
  </si>
  <si>
    <t>躲闪</t>
    <phoneticPr fontId="1" type="noConversion"/>
  </si>
  <si>
    <t>零 (0) =基本举重</t>
    <phoneticPr fontId="1" type="noConversion"/>
  </si>
  <si>
    <t>轻度(1)=2*基本举重</t>
    <phoneticPr fontId="1" type="noConversion"/>
  </si>
  <si>
    <t>中度(2)=3*基本举重</t>
    <phoneticPr fontId="1" type="noConversion"/>
  </si>
  <si>
    <t>重度(3)=6*基本举重</t>
    <phoneticPr fontId="1" type="noConversion"/>
  </si>
  <si>
    <t>超重(4)=10*基本举重</t>
    <phoneticPr fontId="1" type="noConversion"/>
  </si>
  <si>
    <t>基本移动*1</t>
    <phoneticPr fontId="1" type="noConversion"/>
  </si>
  <si>
    <t>基本移动*0.8</t>
    <phoneticPr fontId="1" type="noConversion"/>
  </si>
  <si>
    <t>基本移动*0.6</t>
    <phoneticPr fontId="1" type="noConversion"/>
  </si>
  <si>
    <t>基本移动*0.4</t>
    <phoneticPr fontId="1" type="noConversion"/>
  </si>
  <si>
    <t>基本移动*0.2</t>
    <phoneticPr fontId="1" type="noConversion"/>
  </si>
  <si>
    <t>劣势和怪癖</t>
    <phoneticPr fontId="1" type="noConversion"/>
  </si>
  <si>
    <t>技能</t>
    <phoneticPr fontId="1" type="noConversion"/>
  </si>
  <si>
    <t>技能名</t>
    <phoneticPr fontId="1" type="noConversion"/>
  </si>
  <si>
    <t>水平</t>
    <phoneticPr fontId="1" type="noConversion"/>
  </si>
  <si>
    <t>角色名</t>
    <phoneticPr fontId="1" type="noConversion"/>
  </si>
  <si>
    <t>手动武器</t>
    <phoneticPr fontId="1" type="noConversion"/>
  </si>
  <si>
    <t>武器</t>
    <phoneticPr fontId="1" type="noConversion"/>
  </si>
  <si>
    <t>伤害值</t>
    <phoneticPr fontId="1" type="noConversion"/>
  </si>
  <si>
    <t>攻击距离</t>
    <phoneticPr fontId="1" type="noConversion"/>
  </si>
  <si>
    <t>挡开</t>
    <phoneticPr fontId="1" type="noConversion"/>
  </si>
  <si>
    <t>注释</t>
    <phoneticPr fontId="1" type="noConversion"/>
  </si>
  <si>
    <t>价值</t>
    <phoneticPr fontId="1" type="noConversion"/>
  </si>
  <si>
    <t>重量</t>
    <phoneticPr fontId="1" type="noConversion"/>
  </si>
  <si>
    <t>长距离武器</t>
    <phoneticPr fontId="1" type="noConversion"/>
  </si>
  <si>
    <t>精确值</t>
    <phoneticPr fontId="1" type="noConversion"/>
  </si>
  <si>
    <t>距离</t>
    <phoneticPr fontId="1" type="noConversion"/>
  </si>
  <si>
    <t>每轮射数</t>
    <phoneticPr fontId="1" type="noConversion"/>
  </si>
  <si>
    <t>射数</t>
    <phoneticPr fontId="1" type="noConversion"/>
  </si>
  <si>
    <t>力量值</t>
    <phoneticPr fontId="1" type="noConversion"/>
  </si>
  <si>
    <t>体积</t>
    <phoneticPr fontId="1" type="noConversion"/>
  </si>
  <si>
    <t>后坐力</t>
    <phoneticPr fontId="1" type="noConversion"/>
  </si>
  <si>
    <t>合法程度</t>
    <phoneticPr fontId="1" type="noConversion"/>
  </si>
  <si>
    <t>速度/距离表</t>
    <phoneticPr fontId="1" type="noConversion"/>
  </si>
  <si>
    <t>速度/距离</t>
    <phoneticPr fontId="1" type="noConversion"/>
  </si>
  <si>
    <t>直线距离</t>
    <phoneticPr fontId="1" type="noConversion"/>
  </si>
  <si>
    <t>1英尺</t>
    <phoneticPr fontId="1" type="noConversion"/>
  </si>
  <si>
    <t>1码</t>
    <phoneticPr fontId="1" type="noConversion"/>
  </si>
  <si>
    <t>2码</t>
    <phoneticPr fontId="1" type="noConversion"/>
  </si>
  <si>
    <t>3码</t>
    <phoneticPr fontId="1" type="noConversion"/>
  </si>
  <si>
    <t>5码</t>
    <phoneticPr fontId="1" type="noConversion"/>
  </si>
  <si>
    <t>10码</t>
    <phoneticPr fontId="1" type="noConversion"/>
  </si>
  <si>
    <t>15码</t>
    <phoneticPr fontId="1" type="noConversion"/>
  </si>
  <si>
    <t>20码</t>
    <phoneticPr fontId="1" type="noConversion"/>
  </si>
  <si>
    <t>30码</t>
    <phoneticPr fontId="1" type="noConversion"/>
  </si>
  <si>
    <t>50码</t>
    <phoneticPr fontId="1" type="noConversion"/>
  </si>
  <si>
    <t>70码</t>
    <phoneticPr fontId="1" type="noConversion"/>
  </si>
  <si>
    <t>100码</t>
    <phoneticPr fontId="1" type="noConversion"/>
  </si>
  <si>
    <t>150码</t>
    <phoneticPr fontId="1" type="noConversion"/>
  </si>
  <si>
    <t>200码</t>
    <phoneticPr fontId="1" type="noConversion"/>
  </si>
  <si>
    <t>300码</t>
    <phoneticPr fontId="1" type="noConversion"/>
  </si>
  <si>
    <t>500码</t>
    <phoneticPr fontId="1" type="noConversion"/>
  </si>
  <si>
    <t>700码</t>
    <phoneticPr fontId="1" type="noConversion"/>
  </si>
  <si>
    <t>攻击部位</t>
    <phoneticPr fontId="1" type="noConversion"/>
  </si>
  <si>
    <t>加减值</t>
    <phoneticPr fontId="1" type="noConversion"/>
  </si>
  <si>
    <t>躯干</t>
    <phoneticPr fontId="1" type="noConversion"/>
  </si>
  <si>
    <t>四肢</t>
    <phoneticPr fontId="1" type="noConversion"/>
  </si>
  <si>
    <t>胯下</t>
    <phoneticPr fontId="1" type="noConversion"/>
  </si>
  <si>
    <t>手</t>
    <phoneticPr fontId="1" type="noConversion"/>
  </si>
  <si>
    <t>脸</t>
    <phoneticPr fontId="1" type="noConversion"/>
  </si>
  <si>
    <t>头部</t>
    <phoneticPr fontId="1" type="noConversion"/>
  </si>
  <si>
    <t>捅或刺可以伤及内
脏，减值为-3，或伤
及眼睛，减值为-9。</t>
    <phoneticPr fontId="1" type="noConversion"/>
  </si>
  <si>
    <t>角色注释</t>
    <phoneticPr fontId="1" type="noConversion"/>
  </si>
  <si>
    <t>总点数</t>
    <phoneticPr fontId="1" type="noConversion"/>
  </si>
  <si>
    <t>基本属性/具体特点</t>
    <phoneticPr fontId="1" type="noConversion"/>
  </si>
  <si>
    <t>优势/长处/技术水平/语言/</t>
    <phoneticPr fontId="1" type="noConversion"/>
  </si>
  <si>
    <t>文化了解程度</t>
    <phoneticPr fontId="1" type="noConversion"/>
  </si>
  <si>
    <t>劣势/怪癖</t>
    <phoneticPr fontId="1" type="noConversion"/>
  </si>
  <si>
    <t>技能/技术</t>
    <phoneticPr fontId="1" type="noConversion"/>
  </si>
  <si>
    <t>其他</t>
    <phoneticPr fontId="1" type="noConversion"/>
  </si>
  <si>
    <t>盔甲和随身物品</t>
    <phoneticPr fontId="1" type="noConversion"/>
  </si>
  <si>
    <t>物件</t>
    <phoneticPr fontId="1" type="noConversion"/>
  </si>
  <si>
    <t>放置的地方</t>
    <phoneticPr fontId="1" type="noConversion"/>
  </si>
  <si>
    <t>力量</t>
    <phoneticPr fontId="1" type="noConversion"/>
  </si>
  <si>
    <t>疲劳（fp）</t>
    <phoneticPr fontId="1" type="noConversion"/>
  </si>
  <si>
    <t>生命（hp）</t>
    <phoneticPr fontId="1" type="noConversion"/>
  </si>
  <si>
    <t>感知</t>
    <phoneticPr fontId="1" type="noConversion"/>
  </si>
  <si>
    <t>体质</t>
    <phoneticPr fontId="1" type="noConversion"/>
  </si>
  <si>
    <t>优势和长处</t>
    <phoneticPr fontId="1" type="noConversion"/>
  </si>
  <si>
    <t>花费</t>
    <phoneticPr fontId="1" type="noConversion"/>
  </si>
  <si>
    <t>花费</t>
    <phoneticPr fontId="1" type="noConversion"/>
  </si>
  <si>
    <t>剩余点数</t>
    <phoneticPr fontId="1" type="noConversion"/>
  </si>
  <si>
    <t>背景</t>
    <phoneticPr fontId="1" type="noConversion"/>
  </si>
  <si>
    <t>闪避</t>
    <phoneticPr fontId="1" type="noConversion"/>
  </si>
  <si>
    <t>防御（DR）</t>
    <phoneticPr fontId="1" type="noConversion"/>
  </si>
  <si>
    <t>头部：</t>
    <phoneticPr fontId="1" type="noConversion"/>
  </si>
  <si>
    <t>四肢：</t>
    <phoneticPr fontId="1" type="noConversion"/>
  </si>
  <si>
    <t>脚部：</t>
    <phoneticPr fontId="1" type="noConversion"/>
  </si>
  <si>
    <t>躯干：</t>
    <phoneticPr fontId="1" type="noConversion"/>
  </si>
  <si>
    <t>此处应有头像</t>
    <phoneticPr fontId="1" type="noConversion"/>
  </si>
  <si>
    <t>挥击计算</t>
    <phoneticPr fontId="1" type="noConversion"/>
  </si>
  <si>
    <t>+</t>
    <phoneticPr fontId="1" type="noConversion"/>
  </si>
  <si>
    <t>戳击</t>
    <phoneticPr fontId="1" type="noConversion"/>
  </si>
  <si>
    <t>挥舞</t>
    <phoneticPr fontId="1" type="noConversion"/>
  </si>
  <si>
    <t>1d-6</t>
    <phoneticPr fontId="1" type="noConversion"/>
  </si>
  <si>
    <t>1d-6</t>
    <phoneticPr fontId="1" type="noConversion"/>
  </si>
  <si>
    <t>1d-5</t>
    <phoneticPr fontId="1" type="noConversion"/>
  </si>
  <si>
    <t>1d-5</t>
    <phoneticPr fontId="1" type="noConversion"/>
  </si>
  <si>
    <t>1d-4</t>
    <phoneticPr fontId="1" type="noConversion"/>
  </si>
  <si>
    <t>1d-4</t>
    <phoneticPr fontId="1" type="noConversion"/>
  </si>
  <si>
    <t>1d-3</t>
    <phoneticPr fontId="1" type="noConversion"/>
  </si>
  <si>
    <t>1d-3</t>
    <phoneticPr fontId="1" type="noConversion"/>
  </si>
  <si>
    <t>1d-2</t>
    <phoneticPr fontId="1" type="noConversion"/>
  </si>
  <si>
    <t>1d-2</t>
    <phoneticPr fontId="1" type="noConversion"/>
  </si>
  <si>
    <t>1d-1</t>
    <phoneticPr fontId="1" type="noConversion"/>
  </si>
  <si>
    <t>1d-1</t>
    <phoneticPr fontId="1" type="noConversion"/>
  </si>
  <si>
    <t>1d</t>
    <phoneticPr fontId="1" type="noConversion"/>
  </si>
  <si>
    <t>1d+1</t>
    <phoneticPr fontId="1" type="noConversion"/>
  </si>
  <si>
    <t>1d+1</t>
    <phoneticPr fontId="1" type="noConversion"/>
  </si>
  <si>
    <t>1d+2</t>
    <phoneticPr fontId="1" type="noConversion"/>
  </si>
  <si>
    <t>1d+2</t>
    <phoneticPr fontId="1" type="noConversion"/>
  </si>
  <si>
    <t>2d-1</t>
    <phoneticPr fontId="1" type="noConversion"/>
  </si>
  <si>
    <t>2d</t>
    <phoneticPr fontId="1" type="noConversion"/>
  </si>
  <si>
    <t>2d</t>
    <phoneticPr fontId="1" type="noConversion"/>
  </si>
  <si>
    <t>2d+1</t>
    <phoneticPr fontId="1" type="noConversion"/>
  </si>
  <si>
    <t>2d+1</t>
    <phoneticPr fontId="1" type="noConversion"/>
  </si>
  <si>
    <t>2d+2</t>
    <phoneticPr fontId="1" type="noConversion"/>
  </si>
  <si>
    <t>3d-1</t>
    <phoneticPr fontId="1" type="noConversion"/>
  </si>
  <si>
    <t>3d</t>
    <phoneticPr fontId="1" type="noConversion"/>
  </si>
  <si>
    <t>3d</t>
    <phoneticPr fontId="1" type="noConversion"/>
  </si>
  <si>
    <t>1d-3</t>
    <phoneticPr fontId="1" type="noConversion"/>
  </si>
  <si>
    <t>1d-2</t>
    <phoneticPr fontId="1" type="noConversion"/>
  </si>
  <si>
    <t>d1-2</t>
    <phoneticPr fontId="1" type="noConversion"/>
  </si>
  <si>
    <t>1d</t>
    <phoneticPr fontId="1" type="noConversion"/>
  </si>
  <si>
    <t>1d+2</t>
    <phoneticPr fontId="1" type="noConversion"/>
  </si>
  <si>
    <t>2d-1</t>
    <phoneticPr fontId="1" type="noConversion"/>
  </si>
  <si>
    <t>2d</t>
    <phoneticPr fontId="1" type="noConversion"/>
  </si>
  <si>
    <t>2d+2</t>
    <phoneticPr fontId="1" type="noConversion"/>
  </si>
  <si>
    <t>3d</t>
    <phoneticPr fontId="1" type="noConversion"/>
  </si>
  <si>
    <t>3d+1</t>
    <phoneticPr fontId="1" type="noConversion"/>
  </si>
  <si>
    <t>3d+2</t>
    <phoneticPr fontId="1" type="noConversion"/>
  </si>
  <si>
    <t>4d-1</t>
    <phoneticPr fontId="1" type="noConversion"/>
  </si>
  <si>
    <t>4d</t>
    <phoneticPr fontId="1" type="noConversion"/>
  </si>
  <si>
    <t>4d+1</t>
    <phoneticPr fontId="1" type="noConversion"/>
  </si>
  <si>
    <t>4d+2</t>
    <phoneticPr fontId="1" type="noConversion"/>
  </si>
  <si>
    <t>5d-1</t>
    <phoneticPr fontId="1" type="noConversion"/>
  </si>
  <si>
    <t>5d</t>
    <phoneticPr fontId="1" type="noConversion"/>
  </si>
  <si>
    <t>5d+1</t>
    <phoneticPr fontId="1" type="noConversion"/>
  </si>
  <si>
    <t>5d+1</t>
    <phoneticPr fontId="1" type="noConversion"/>
  </si>
  <si>
    <t>5d+2</t>
    <phoneticPr fontId="1" type="noConversion"/>
  </si>
  <si>
    <t>挥伤</t>
    <phoneticPr fontId="1" type="noConversion"/>
  </si>
  <si>
    <t>戳伤</t>
    <phoneticPr fontId="1" type="noConversion"/>
  </si>
  <si>
    <t>花费：</t>
    <phoneticPr fontId="1" type="noConversion"/>
  </si>
  <si>
    <t>花费：</t>
    <phoneticPr fontId="1" type="noConversion"/>
  </si>
  <si>
    <t>基本速度</t>
    <phoneticPr fontId="1" type="noConversion"/>
  </si>
  <si>
    <t>劣势返点</t>
    <phoneticPr fontId="1" type="noConversion"/>
  </si>
  <si>
    <t>剩余资金</t>
    <phoneticPr fontId="1" type="noConversion"/>
  </si>
  <si>
    <t>总资金</t>
    <phoneticPr fontId="1" type="noConversion"/>
  </si>
  <si>
    <t>闪避修正：</t>
    <phoneticPr fontId="1" type="noConversion"/>
  </si>
  <si>
    <t>后退闪避：</t>
    <phoneticPr fontId="1" type="noConversion"/>
  </si>
  <si>
    <t>负重修正：</t>
    <phoneticPr fontId="1" type="noConversion"/>
  </si>
  <si>
    <t>目前负重：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</si>
</sst>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9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2" fillId="0" borderId="8" xfId="0" applyFont="1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1" xfId="0" applyBorder="1" applyAlignment="1">
      <alignment vertical="top"/>
    </xf>
    <xf numFmtId="0" fontId="2" fillId="0" borderId="0" xfId="0" applyFon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14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0" xfId="0" applyProtection="1">
      <alignment vertical="center"/>
      <protection locked="0"/>
    </xf>
    <xf numFmtId="0" fontId="2" fillId="0" borderId="0" xfId="0" applyFont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4" xfId="0" applyBorder="1" applyProtection="1">
      <alignment vertical="center"/>
    </xf>
    <xf numFmtId="0" fontId="0" fillId="0" borderId="16" xfId="0" applyBorder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8" fillId="0" borderId="0" xfId="0" applyFont="1" applyBorder="1" applyProtection="1">
      <alignment vertical="center"/>
    </xf>
    <xf numFmtId="0" fontId="0" fillId="0" borderId="0" xfId="0" applyBorder="1" applyAlignment="1" applyProtection="1">
      <alignment horizontal="left" vertical="center"/>
    </xf>
    <xf numFmtId="0" fontId="9" fillId="0" borderId="0" xfId="0" applyFont="1" applyBorder="1" applyProtection="1">
      <alignment vertical="center"/>
    </xf>
    <xf numFmtId="0" fontId="0" fillId="0" borderId="0" xfId="0" applyBorder="1" applyProtection="1">
      <alignment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Fill="1" applyBorder="1" applyProtection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10" fillId="0" borderId="23" xfId="0" applyFont="1" applyBorder="1" applyAlignment="1" applyProtection="1">
      <alignment horizontal="center" vertical="top"/>
      <protection locked="0"/>
    </xf>
    <xf numFmtId="0" fontId="10" fillId="0" borderId="17" xfId="0" applyFont="1" applyBorder="1" applyAlignment="1" applyProtection="1">
      <alignment horizontal="center" vertical="top"/>
      <protection locked="0"/>
    </xf>
    <xf numFmtId="0" fontId="0" fillId="0" borderId="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4" xfId="0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vertical="center"/>
      <protection locked="0"/>
    </xf>
    <xf numFmtId="0" fontId="0" fillId="4" borderId="21" xfId="0" applyFill="1" applyBorder="1" applyProtection="1">
      <alignment vertical="center"/>
      <protection locked="0"/>
    </xf>
    <xf numFmtId="0" fontId="2" fillId="4" borderId="8" xfId="0" applyFont="1" applyFill="1" applyBorder="1" applyAlignment="1" applyProtection="1">
      <alignment horizontal="center" vertical="top"/>
      <protection locked="0"/>
    </xf>
    <xf numFmtId="0" fontId="2" fillId="4" borderId="12" xfId="0" applyFont="1" applyFill="1" applyBorder="1" applyAlignment="1" applyProtection="1">
      <alignment horizontal="center" vertical="top"/>
      <protection locked="0"/>
    </xf>
    <xf numFmtId="0" fontId="2" fillId="4" borderId="6" xfId="0" applyFont="1" applyFill="1" applyBorder="1" applyAlignment="1" applyProtection="1">
      <alignment horizontal="center" vertical="top"/>
      <protection locked="0"/>
    </xf>
    <xf numFmtId="0" fontId="2" fillId="4" borderId="13" xfId="0" applyFont="1" applyFill="1" applyBorder="1" applyAlignment="1" applyProtection="1">
      <alignment horizontal="center" vertical="top"/>
      <protection locked="0"/>
    </xf>
    <xf numFmtId="0" fontId="3" fillId="4" borderId="8" xfId="0" applyFont="1" applyFill="1" applyBorder="1" applyAlignment="1" applyProtection="1">
      <alignment horizontal="center" vertical="top"/>
      <protection locked="0"/>
    </xf>
    <xf numFmtId="0" fontId="3" fillId="4" borderId="12" xfId="0" applyFont="1" applyFill="1" applyBorder="1" applyAlignment="1" applyProtection="1">
      <alignment horizontal="center" vertical="top"/>
      <protection locked="0"/>
    </xf>
    <xf numFmtId="0" fontId="3" fillId="4" borderId="6" xfId="0" applyFont="1" applyFill="1" applyBorder="1" applyAlignment="1" applyProtection="1">
      <alignment horizontal="center" vertical="top"/>
      <protection locked="0"/>
    </xf>
    <xf numFmtId="0" fontId="3" fillId="4" borderId="13" xfId="0" applyFont="1" applyFill="1" applyBorder="1" applyAlignment="1" applyProtection="1">
      <alignment horizontal="center" vertical="top"/>
      <protection locked="0"/>
    </xf>
    <xf numFmtId="0" fontId="10" fillId="4" borderId="23" xfId="0" applyFont="1" applyFill="1" applyBorder="1" applyAlignment="1" applyProtection="1">
      <alignment horizontal="left" vertical="top"/>
      <protection locked="0"/>
    </xf>
    <xf numFmtId="0" fontId="10" fillId="4" borderId="17" xfId="0" applyFont="1" applyFill="1" applyBorder="1" applyAlignment="1" applyProtection="1">
      <alignment horizontal="left" vertical="top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top"/>
      <protection locked="0"/>
    </xf>
    <xf numFmtId="0" fontId="0" fillId="4" borderId="13" xfId="0" applyFill="1" applyBorder="1" applyAlignment="1" applyProtection="1">
      <alignment horizontal="left" vertical="top"/>
      <protection locked="0"/>
    </xf>
    <xf numFmtId="0" fontId="0" fillId="4" borderId="15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4" borderId="13" xfId="0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6" xfId="0" applyFill="1" applyBorder="1" applyProtection="1">
      <alignment vertical="center"/>
      <protection locked="0"/>
    </xf>
    <xf numFmtId="0" fontId="0" fillId="4" borderId="7" xfId="0" applyFill="1" applyBorder="1" applyProtection="1">
      <alignment vertical="center"/>
      <protection locked="0"/>
    </xf>
    <xf numFmtId="0" fontId="0" fillId="4" borderId="13" xfId="0" applyFill="1" applyBorder="1" applyProtection="1">
      <alignment vertical="center"/>
      <protection locked="0"/>
    </xf>
    <xf numFmtId="0" fontId="0" fillId="4" borderId="0" xfId="0" applyFill="1" applyProtection="1">
      <alignment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2" fillId="4" borderId="10" xfId="0" applyFont="1" applyFill="1" applyBorder="1" applyAlignment="1" applyProtection="1">
      <alignment horizontal="center" vertical="center"/>
      <protection locked="0"/>
    </xf>
    <xf numFmtId="0" fontId="0" fillId="4" borderId="19" xfId="0" applyFill="1" applyBorder="1" applyProtection="1">
      <alignment vertical="center"/>
      <protection locked="0"/>
    </xf>
    <xf numFmtId="0" fontId="0" fillId="4" borderId="17" xfId="0" applyFill="1" applyBorder="1" applyProtection="1">
      <alignment vertical="center"/>
      <protection locked="0"/>
    </xf>
    <xf numFmtId="0" fontId="2" fillId="4" borderId="8" xfId="0" applyFont="1" applyFill="1" applyBorder="1" applyAlignment="1" applyProtection="1">
      <alignment horizontal="center" vertical="center"/>
      <protection locked="0"/>
    </xf>
    <xf numFmtId="0" fontId="2" fillId="4" borderId="0" xfId="0" applyFont="1" applyFill="1" applyBorder="1" applyAlignment="1" applyProtection="1">
      <alignment horizontal="center" vertical="center"/>
      <protection locked="0"/>
    </xf>
    <xf numFmtId="0" fontId="0" fillId="4" borderId="0" xfId="0" applyFill="1" applyBorder="1" applyProtection="1">
      <alignment vertical="center"/>
      <protection locked="0"/>
    </xf>
    <xf numFmtId="0" fontId="0" fillId="4" borderId="12" xfId="0" applyFill="1" applyBorder="1" applyProtection="1">
      <alignment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4" borderId="15" xfId="0" applyFill="1" applyBorder="1" applyAlignment="1" applyProtection="1">
      <alignment horizontal="left" vertical="center"/>
      <protection locked="0"/>
    </xf>
    <xf numFmtId="0" fontId="0" fillId="4" borderId="2" xfId="0" applyFill="1" applyBorder="1" applyAlignment="1" applyProtection="1">
      <alignment horizontal="left" vertical="center"/>
      <protection locked="0"/>
    </xf>
    <xf numFmtId="0" fontId="0" fillId="4" borderId="9" xfId="0" applyFill="1" applyBorder="1" applyAlignment="1" applyProtection="1">
      <alignment horizontal="center" vertical="top" wrapText="1"/>
      <protection locked="0"/>
    </xf>
    <xf numFmtId="0" fontId="0" fillId="4" borderId="10" xfId="0" applyFill="1" applyBorder="1" applyAlignment="1" applyProtection="1">
      <alignment horizontal="center" vertical="top" wrapText="1"/>
      <protection locked="0"/>
    </xf>
    <xf numFmtId="0" fontId="0" fillId="4" borderId="11" xfId="0" applyFill="1" applyBorder="1" applyAlignment="1" applyProtection="1">
      <alignment horizontal="center" vertical="top" wrapText="1"/>
      <protection locked="0"/>
    </xf>
    <xf numFmtId="0" fontId="0" fillId="4" borderId="8" xfId="0" applyFill="1" applyBorder="1" applyAlignment="1" applyProtection="1">
      <alignment horizontal="center" vertical="top" wrapText="1"/>
      <protection locked="0"/>
    </xf>
    <xf numFmtId="0" fontId="0" fillId="4" borderId="0" xfId="0" applyFill="1" applyBorder="1" applyAlignment="1" applyProtection="1">
      <alignment horizontal="center" vertical="top" wrapText="1"/>
      <protection locked="0"/>
    </xf>
    <xf numFmtId="0" fontId="0" fillId="4" borderId="12" xfId="0" applyFill="1" applyBorder="1" applyAlignment="1" applyProtection="1">
      <alignment horizontal="center" vertical="top" wrapText="1"/>
      <protection locked="0"/>
    </xf>
    <xf numFmtId="0" fontId="0" fillId="4" borderId="6" xfId="0" applyFill="1" applyBorder="1" applyAlignment="1" applyProtection="1">
      <alignment horizontal="center" vertical="top" wrapText="1"/>
      <protection locked="0"/>
    </xf>
    <xf numFmtId="0" fontId="0" fillId="4" borderId="7" xfId="0" applyFill="1" applyBorder="1" applyAlignment="1" applyProtection="1">
      <alignment horizontal="center" vertical="top" wrapText="1"/>
      <protection locked="0"/>
    </xf>
    <xf numFmtId="0" fontId="0" fillId="4" borderId="13" xfId="0" applyFill="1" applyBorder="1" applyAlignment="1" applyProtection="1">
      <alignment horizontal="center" vertical="top" wrapText="1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0" fillId="4" borderId="11" xfId="0" applyFill="1" applyBorder="1" applyAlignment="1" applyProtection="1">
      <alignment horizontal="center" vertical="top"/>
      <protection locked="0"/>
    </xf>
    <xf numFmtId="0" fontId="0" fillId="4" borderId="8" xfId="0" applyFill="1" applyBorder="1" applyAlignment="1" applyProtection="1">
      <alignment horizontal="center" vertical="top"/>
      <protection locked="0"/>
    </xf>
    <xf numFmtId="0" fontId="0" fillId="4" borderId="12" xfId="0" applyFill="1" applyBorder="1" applyAlignment="1" applyProtection="1">
      <alignment horizontal="center" vertical="top"/>
      <protection locked="0"/>
    </xf>
    <xf numFmtId="0" fontId="0" fillId="4" borderId="6" xfId="0" applyFill="1" applyBorder="1" applyAlignment="1" applyProtection="1">
      <alignment horizontal="center" vertical="top"/>
      <protection locked="0"/>
    </xf>
    <xf numFmtId="0" fontId="0" fillId="4" borderId="13" xfId="0" applyFill="1" applyBorder="1" applyAlignment="1" applyProtection="1">
      <alignment horizontal="center" vertical="top"/>
      <protection locked="0"/>
    </xf>
    <xf numFmtId="0" fontId="0" fillId="4" borderId="1" xfId="0" applyFill="1" applyBorder="1" applyProtection="1">
      <alignment vertical="center"/>
      <protection locked="0"/>
    </xf>
    <xf numFmtId="0" fontId="0" fillId="4" borderId="2" xfId="0" applyFill="1" applyBorder="1" applyProtection="1">
      <alignment vertical="center"/>
      <protection locked="0"/>
    </xf>
    <xf numFmtId="0" fontId="0" fillId="4" borderId="15" xfId="0" applyFill="1" applyBorder="1" applyAlignment="1" applyProtection="1">
      <alignment horizontal="left" vertical="top"/>
      <protection locked="0"/>
    </xf>
    <xf numFmtId="0" fontId="0" fillId="4" borderId="2" xfId="0" applyFill="1" applyBorder="1" applyAlignment="1" applyProtection="1">
      <alignment horizontal="left" vertical="top"/>
      <protection locked="0"/>
    </xf>
    <xf numFmtId="0" fontId="0" fillId="4" borderId="21" xfId="0" applyFill="1" applyBorder="1" applyAlignment="1" applyProtection="1">
      <alignment horizontal="left" vertical="top"/>
      <protection locked="0"/>
    </xf>
    <xf numFmtId="0" fontId="0" fillId="4" borderId="18" xfId="0" applyFill="1" applyBorder="1" applyAlignment="1" applyProtection="1">
      <alignment horizontal="left" vertical="top"/>
      <protection locked="0"/>
    </xf>
    <xf numFmtId="0" fontId="0" fillId="4" borderId="17" xfId="0" applyFill="1" applyBorder="1" applyAlignment="1" applyProtection="1">
      <alignment horizontal="left" vertical="top"/>
      <protection locked="0"/>
    </xf>
    <xf numFmtId="0" fontId="0" fillId="4" borderId="26" xfId="0" applyFill="1" applyBorder="1" applyAlignment="1" applyProtection="1">
      <alignment horizontal="center" vertical="top"/>
      <protection locked="0"/>
    </xf>
    <xf numFmtId="0" fontId="0" fillId="4" borderId="27" xfId="0" applyFill="1" applyBorder="1" applyAlignment="1" applyProtection="1">
      <alignment horizontal="center" vertical="top"/>
      <protection locked="0"/>
    </xf>
    <xf numFmtId="0" fontId="0" fillId="4" borderId="15" xfId="0" applyFill="1" applyBorder="1" applyAlignment="1" applyProtection="1">
      <alignment horizontal="center" vertical="top"/>
      <protection locked="0"/>
    </xf>
    <xf numFmtId="0" fontId="0" fillId="4" borderId="2" xfId="0" applyFill="1" applyBorder="1" applyAlignment="1" applyProtection="1">
      <alignment horizontal="center" vertical="top"/>
      <protection locked="0"/>
    </xf>
    <xf numFmtId="0" fontId="0" fillId="4" borderId="21" xfId="0" applyFill="1" applyBorder="1" applyAlignment="1" applyProtection="1">
      <alignment horizontal="center" vertical="top"/>
      <protection locked="0"/>
    </xf>
    <xf numFmtId="0" fontId="0" fillId="4" borderId="28" xfId="0" applyFill="1" applyBorder="1" applyAlignment="1" applyProtection="1">
      <alignment horizontal="center" vertical="center"/>
      <protection locked="0"/>
    </xf>
    <xf numFmtId="0" fontId="0" fillId="4" borderId="22" xfId="0" applyFill="1" applyBorder="1" applyAlignment="1" applyProtection="1">
      <alignment horizontal="center" vertical="center"/>
      <protection locked="0"/>
    </xf>
    <xf numFmtId="0" fontId="0" fillId="4" borderId="28" xfId="0" applyFill="1" applyBorder="1" applyAlignment="1" applyProtection="1">
      <alignment horizontal="center" vertical="top"/>
      <protection locked="0"/>
    </xf>
    <xf numFmtId="0" fontId="0" fillId="4" borderId="16" xfId="0" applyFill="1" applyBorder="1" applyAlignment="1" applyProtection="1">
      <alignment horizontal="center" vertical="top"/>
      <protection locked="0"/>
    </xf>
    <xf numFmtId="0" fontId="0" fillId="4" borderId="15" xfId="0" applyFill="1" applyBorder="1" applyAlignment="1" applyProtection="1">
      <alignment vertical="top"/>
      <protection locked="0"/>
    </xf>
    <xf numFmtId="0" fontId="0" fillId="4" borderId="2" xfId="0" applyFill="1" applyBorder="1" applyAlignment="1" applyProtection="1">
      <alignment vertical="top"/>
      <protection locked="0"/>
    </xf>
    <xf numFmtId="0" fontId="0" fillId="4" borderId="21" xfId="0" applyFill="1" applyBorder="1" applyAlignment="1" applyProtection="1">
      <alignment vertical="top"/>
      <protection locked="0"/>
    </xf>
    <xf numFmtId="0" fontId="0" fillId="4" borderId="8" xfId="0" applyFill="1" applyBorder="1" applyProtection="1">
      <alignment vertical="center"/>
      <protection locked="0"/>
    </xf>
    <xf numFmtId="0" fontId="0" fillId="4" borderId="1" xfId="0" applyFill="1" applyBorder="1" applyAlignment="1" applyProtection="1">
      <alignment horizontal="left" vertical="top"/>
      <protection locked="0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4" borderId="10" xfId="0" applyFill="1" applyBorder="1" applyAlignment="1" applyProtection="1">
      <alignment horizontal="left" vertical="top"/>
      <protection locked="0"/>
    </xf>
    <xf numFmtId="0" fontId="0" fillId="4" borderId="11" xfId="0" applyFill="1" applyBorder="1" applyAlignment="1" applyProtection="1">
      <alignment horizontal="left" vertical="top"/>
      <protection locked="0"/>
    </xf>
    <xf numFmtId="0" fontId="0" fillId="4" borderId="8" xfId="0" applyFill="1" applyBorder="1" applyAlignment="1" applyProtection="1">
      <alignment horizontal="left" vertical="top"/>
      <protection locked="0"/>
    </xf>
    <xf numFmtId="0" fontId="0" fillId="4" borderId="0" xfId="0" applyFill="1" applyBorder="1" applyAlignment="1" applyProtection="1">
      <alignment horizontal="left" vertical="top"/>
      <protection locked="0"/>
    </xf>
    <xf numFmtId="0" fontId="0" fillId="4" borderId="12" xfId="0" applyFill="1" applyBorder="1" applyAlignment="1" applyProtection="1">
      <alignment horizontal="left" vertical="top"/>
      <protection locked="0"/>
    </xf>
    <xf numFmtId="0" fontId="0" fillId="4" borderId="6" xfId="0" applyFill="1" applyBorder="1" applyAlignment="1" applyProtection="1">
      <alignment horizontal="left" vertical="top"/>
      <protection locked="0"/>
    </xf>
    <xf numFmtId="0" fontId="0" fillId="4" borderId="20" xfId="0" applyFill="1" applyBorder="1" applyAlignment="1" applyProtection="1">
      <alignment horizontal="left" vertical="top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top"/>
    </xf>
    <xf numFmtId="0" fontId="0" fillId="0" borderId="13" xfId="0" applyBorder="1" applyAlignment="1" applyProtection="1">
      <alignment horizontal="left" vertical="top"/>
    </xf>
    <xf numFmtId="0" fontId="2" fillId="0" borderId="23" xfId="0" applyFont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top"/>
    </xf>
    <xf numFmtId="0" fontId="2" fillId="0" borderId="11" xfId="0" applyFont="1" applyBorder="1" applyAlignment="1" applyProtection="1">
      <alignment horizontal="center" vertical="top"/>
    </xf>
    <xf numFmtId="0" fontId="2" fillId="0" borderId="0" xfId="0" applyFont="1" applyBorder="1" applyProtection="1">
      <alignment vertical="center"/>
    </xf>
    <xf numFmtId="0" fontId="2" fillId="0" borderId="11" xfId="0" applyFont="1" applyBorder="1" applyAlignment="1" applyProtection="1">
      <alignment vertical="center"/>
    </xf>
    <xf numFmtId="0" fontId="2" fillId="0" borderId="6" xfId="0" applyFont="1" applyBorder="1" applyAlignment="1" applyProtection="1">
      <alignment horizontal="center" vertical="top"/>
    </xf>
    <xf numFmtId="0" fontId="2" fillId="0" borderId="13" xfId="0" applyFont="1" applyBorder="1" applyAlignment="1" applyProtection="1">
      <alignment horizontal="center" vertical="top"/>
    </xf>
    <xf numFmtId="0" fontId="0" fillId="0" borderId="1" xfId="0" applyBorder="1" applyAlignment="1" applyProtection="1">
      <alignment vertical="top"/>
    </xf>
    <xf numFmtId="0" fontId="2" fillId="0" borderId="13" xfId="0" applyFont="1" applyBorder="1" applyAlignment="1" applyProtection="1">
      <alignment vertical="center"/>
    </xf>
    <xf numFmtId="0" fontId="2" fillId="0" borderId="24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25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left" vertical="top"/>
    </xf>
    <xf numFmtId="0" fontId="0" fillId="0" borderId="1" xfId="0" applyBorder="1" applyAlignment="1" applyProtection="1">
      <alignment horizontal="left" vertical="top"/>
    </xf>
    <xf numFmtId="0" fontId="0" fillId="0" borderId="20" xfId="0" applyBorder="1" applyAlignment="1" applyProtection="1">
      <alignment horizontal="left" vertical="top"/>
    </xf>
    <xf numFmtId="0" fontId="2" fillId="0" borderId="9" xfId="0" applyFont="1" applyBorder="1" applyProtection="1">
      <alignment vertical="center"/>
    </xf>
    <xf numFmtId="0" fontId="0" fillId="0" borderId="10" xfId="0" applyBorder="1" applyProtection="1">
      <alignment vertical="center"/>
    </xf>
    <xf numFmtId="0" fontId="2" fillId="0" borderId="10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top"/>
    </xf>
    <xf numFmtId="0" fontId="3" fillId="0" borderId="11" xfId="0" applyFont="1" applyBorder="1" applyAlignment="1" applyProtection="1">
      <alignment horizontal="center" vertical="top"/>
    </xf>
    <xf numFmtId="0" fontId="3" fillId="0" borderId="6" xfId="0" applyFont="1" applyBorder="1" applyAlignment="1" applyProtection="1">
      <alignment horizontal="center" vertical="top"/>
    </xf>
    <xf numFmtId="0" fontId="3" fillId="0" borderId="13" xfId="0" applyFont="1" applyBorder="1" applyAlignment="1" applyProtection="1">
      <alignment horizontal="center" vertical="top"/>
    </xf>
    <xf numFmtId="0" fontId="3" fillId="0" borderId="8" xfId="0" applyFont="1" applyBorder="1" applyAlignment="1" applyProtection="1">
      <alignment horizontal="center" vertical="top"/>
    </xf>
    <xf numFmtId="0" fontId="3" fillId="0" borderId="12" xfId="0" applyFont="1" applyBorder="1" applyAlignment="1" applyProtection="1">
      <alignment horizontal="center" vertical="top"/>
    </xf>
    <xf numFmtId="0" fontId="0" fillId="3" borderId="5" xfId="0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16" xfId="0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3" borderId="1" xfId="0" applyFill="1" applyBorder="1" applyProtection="1">
      <alignment vertical="center"/>
    </xf>
    <xf numFmtId="0" fontId="0" fillId="3" borderId="2" xfId="0" applyFill="1" applyBorder="1" applyProtection="1">
      <alignment vertical="center"/>
    </xf>
    <xf numFmtId="0" fontId="0" fillId="3" borderId="7" xfId="0" applyFill="1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20" xfId="0" applyFill="1" applyBorder="1" applyProtection="1">
      <alignment vertical="center"/>
    </xf>
    <xf numFmtId="0" fontId="0" fillId="3" borderId="21" xfId="0" applyFill="1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533400</xdr:colOff>
      <xdr:row>4</xdr:row>
      <xdr:rowOff>143110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"/>
          <a:ext cx="2743200" cy="838434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659714</xdr:colOff>
      <xdr:row>4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717114" cy="8572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36</xdr:row>
      <xdr:rowOff>9524</xdr:rowOff>
    </xdr:from>
    <xdr:to>
      <xdr:col>6</xdr:col>
      <xdr:colOff>28247</xdr:colOff>
      <xdr:row>47</xdr:row>
      <xdr:rowOff>0</xdr:rowOff>
    </xdr:to>
    <xdr:pic>
      <xdr:nvPicPr>
        <xdr:cNvPr id="2051" name="Picture 3" descr="C:\Users\Administrator\AppData\Roaming\Tencent\Users\2491306091\QQ\WinTemp\RichOle\7}O3LZ_`14L5{]`CQ`[K%84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43200" y="6238874"/>
          <a:ext cx="1399847" cy="189547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3"/>
  <sheetViews>
    <sheetView showGridLines="0" tabSelected="1" workbookViewId="0">
      <selection activeCell="K18" sqref="K18:O18"/>
    </sheetView>
  </sheetViews>
  <sheetFormatPr defaultRowHeight="13.5" x14ac:dyDescent="0.15"/>
  <cols>
    <col min="3" max="3" width="11" customWidth="1"/>
    <col min="4" max="4" width="10.875" customWidth="1"/>
  </cols>
  <sheetData>
    <row r="1" spans="1:16" x14ac:dyDescent="0.15">
      <c r="A1" s="29"/>
      <c r="B1" s="29"/>
      <c r="C1" s="29"/>
      <c r="D1" s="29"/>
      <c r="E1" s="50" t="s">
        <v>0</v>
      </c>
      <c r="F1" s="51"/>
      <c r="G1" s="108"/>
      <c r="H1" s="108"/>
      <c r="I1" s="30" t="s">
        <v>1</v>
      </c>
      <c r="J1" s="148"/>
      <c r="K1" s="31"/>
      <c r="L1" s="32" t="s">
        <v>2</v>
      </c>
      <c r="M1" s="108">
        <v>0</v>
      </c>
      <c r="N1" s="108"/>
      <c r="O1" s="22" t="s">
        <v>168</v>
      </c>
      <c r="P1" s="221">
        <f>ABS(SUM(H47:I57))</f>
        <v>0</v>
      </c>
    </row>
    <row r="2" spans="1:16" x14ac:dyDescent="0.15">
      <c r="A2" s="29"/>
      <c r="B2" s="29"/>
      <c r="C2" s="29"/>
      <c r="D2" s="29"/>
      <c r="E2" s="33" t="s">
        <v>3</v>
      </c>
      <c r="F2" s="148"/>
      <c r="G2" s="33" t="s">
        <v>4</v>
      </c>
      <c r="H2" s="149"/>
      <c r="I2" s="52" t="s">
        <v>5</v>
      </c>
      <c r="J2" s="53"/>
      <c r="K2" s="148"/>
      <c r="L2" s="148"/>
      <c r="M2" s="33" t="s">
        <v>6</v>
      </c>
      <c r="N2" s="148"/>
      <c r="O2" s="22" t="s">
        <v>104</v>
      </c>
      <c r="P2" s="222">
        <f>M1+P1-(C10+C13+C16+C19+G10+F13+F16+C24+G19+SUM(H35:I44)+SUM(P35:P57))</f>
        <v>0</v>
      </c>
    </row>
    <row r="3" spans="1:16" x14ac:dyDescent="0.15">
      <c r="A3" s="29"/>
      <c r="B3" s="29"/>
      <c r="C3" s="29"/>
      <c r="D3" s="29"/>
      <c r="E3" s="33" t="s">
        <v>7</v>
      </c>
      <c r="F3" s="108"/>
      <c r="G3" s="108"/>
      <c r="H3" s="108"/>
      <c r="I3" s="108"/>
      <c r="J3" s="108"/>
      <c r="K3" s="108"/>
      <c r="L3" s="34" t="s">
        <v>170</v>
      </c>
      <c r="M3" s="95"/>
      <c r="N3" s="35" t="s">
        <v>169</v>
      </c>
      <c r="O3" s="228">
        <f>M3-(SUM(角色表第二页!M5:M9)+SUM(角色表第二页!M14:M22)+SUM(角色表第二页!M26:M63))</f>
        <v>0</v>
      </c>
      <c r="P3" s="228"/>
    </row>
    <row r="4" spans="1:16" ht="14.25" thickBo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15">
      <c r="A5" s="29"/>
      <c r="B5" s="29"/>
      <c r="C5" s="29"/>
      <c r="D5" s="29"/>
      <c r="E5" s="29"/>
      <c r="F5" s="29"/>
      <c r="G5" s="29"/>
      <c r="H5" s="203" t="s">
        <v>13</v>
      </c>
      <c r="I5" s="204"/>
      <c r="J5" s="204"/>
      <c r="K5" s="204"/>
      <c r="L5" s="204"/>
      <c r="M5" s="205" t="s">
        <v>14</v>
      </c>
      <c r="N5" s="204"/>
      <c r="O5" s="180" t="s">
        <v>15</v>
      </c>
      <c r="P5" s="181"/>
    </row>
    <row r="6" spans="1:16" ht="14.25" thickBot="1" x14ac:dyDescent="0.2">
      <c r="A6" s="206" t="s">
        <v>8</v>
      </c>
      <c r="B6" s="207"/>
      <c r="C6" s="207"/>
      <c r="D6" s="207"/>
      <c r="E6" s="29"/>
      <c r="F6" s="29"/>
      <c r="G6" s="29"/>
      <c r="H6" s="107"/>
      <c r="I6" s="108"/>
      <c r="J6" s="108"/>
      <c r="K6" s="108"/>
      <c r="L6" s="108"/>
      <c r="M6" s="108"/>
      <c r="N6" s="108"/>
      <c r="O6" s="109"/>
      <c r="P6" s="110"/>
    </row>
    <row r="7" spans="1:16" ht="14.25" thickBot="1" x14ac:dyDescent="0.2">
      <c r="A7" s="207"/>
      <c r="B7" s="207"/>
      <c r="C7" s="207"/>
      <c r="D7" s="207"/>
      <c r="E7" s="29"/>
      <c r="F7" s="29"/>
      <c r="G7" s="29"/>
      <c r="H7" s="111"/>
      <c r="I7" s="112"/>
      <c r="J7" s="112"/>
      <c r="K7" s="112"/>
      <c r="L7" s="112"/>
      <c r="M7" s="112"/>
      <c r="N7" s="112"/>
      <c r="O7" s="113"/>
      <c r="P7" s="114"/>
    </row>
    <row r="8" spans="1:16" ht="14.25" thickBot="1" x14ac:dyDescent="0.2">
      <c r="A8" s="207"/>
      <c r="B8" s="207"/>
      <c r="C8" s="207"/>
      <c r="D8" s="207"/>
      <c r="E8" s="29"/>
      <c r="F8" s="33" t="s">
        <v>11</v>
      </c>
      <c r="G8" s="29"/>
      <c r="H8" s="111"/>
      <c r="I8" s="112"/>
      <c r="J8" s="112"/>
      <c r="K8" s="112"/>
      <c r="L8" s="112"/>
      <c r="M8" s="112"/>
      <c r="N8" s="112"/>
      <c r="O8" s="115"/>
      <c r="P8" s="116"/>
    </row>
    <row r="9" spans="1:16" ht="14.25" thickBot="1" x14ac:dyDescent="0.2">
      <c r="A9" s="208" t="s">
        <v>96</v>
      </c>
      <c r="B9" s="93">
        <v>10</v>
      </c>
      <c r="C9" s="37" t="s">
        <v>166</v>
      </c>
      <c r="D9" s="208" t="s">
        <v>98</v>
      </c>
      <c r="E9" s="93">
        <f>B9</f>
        <v>10</v>
      </c>
      <c r="F9" s="54"/>
      <c r="G9" s="29" t="s">
        <v>166</v>
      </c>
      <c r="H9" s="111"/>
      <c r="I9" s="112"/>
      <c r="J9" s="112"/>
      <c r="K9" s="112"/>
      <c r="L9" s="112"/>
      <c r="M9" s="112"/>
      <c r="N9" s="112"/>
      <c r="O9" s="115"/>
      <c r="P9" s="116"/>
    </row>
    <row r="10" spans="1:16" ht="14.25" thickBot="1" x14ac:dyDescent="0.2">
      <c r="A10" s="208"/>
      <c r="B10" s="94"/>
      <c r="C10" s="215">
        <f>(B9-10)*10</f>
        <v>0</v>
      </c>
      <c r="D10" s="208"/>
      <c r="E10" s="94"/>
      <c r="F10" s="55"/>
      <c r="G10" s="220">
        <f>(E9-B9)*2</f>
        <v>0</v>
      </c>
      <c r="H10" s="111"/>
      <c r="I10" s="112"/>
      <c r="J10" s="112"/>
      <c r="K10" s="112"/>
      <c r="L10" s="112"/>
      <c r="M10" s="112"/>
      <c r="N10" s="112"/>
      <c r="O10" s="115"/>
      <c r="P10" s="116"/>
    </row>
    <row r="11" spans="1:16" ht="14.25" thickBot="1" x14ac:dyDescent="0.2">
      <c r="A11" s="40"/>
      <c r="B11" s="29"/>
      <c r="C11" s="40"/>
      <c r="D11" s="40"/>
      <c r="E11" s="29"/>
      <c r="F11" s="29"/>
      <c r="G11" s="40"/>
      <c r="H11" s="111"/>
      <c r="I11" s="112"/>
      <c r="J11" s="112"/>
      <c r="K11" s="112"/>
      <c r="L11" s="112"/>
      <c r="M11" s="112"/>
      <c r="N11" s="112"/>
      <c r="O11" s="115"/>
      <c r="P11" s="116"/>
    </row>
    <row r="12" spans="1:16" ht="14.25" customHeight="1" thickBot="1" x14ac:dyDescent="0.2">
      <c r="A12" s="208" t="s">
        <v>9</v>
      </c>
      <c r="B12" s="93">
        <v>10</v>
      </c>
      <c r="C12" s="41" t="s">
        <v>166</v>
      </c>
      <c r="D12" s="208" t="s">
        <v>12</v>
      </c>
      <c r="E12" s="93">
        <f>B15</f>
        <v>10</v>
      </c>
      <c r="F12" s="40" t="s">
        <v>165</v>
      </c>
      <c r="G12" s="40"/>
      <c r="H12" s="117"/>
      <c r="I12" s="118"/>
      <c r="J12" s="118"/>
      <c r="K12" s="118"/>
      <c r="L12" s="118"/>
      <c r="M12" s="118"/>
      <c r="N12" s="118"/>
      <c r="O12" s="118"/>
      <c r="P12" s="119"/>
    </row>
    <row r="13" spans="1:16" ht="14.25" customHeight="1" thickBot="1" x14ac:dyDescent="0.2">
      <c r="A13" s="208"/>
      <c r="B13" s="94"/>
      <c r="C13" s="215">
        <f>(B12-10)*20</f>
        <v>0</v>
      </c>
      <c r="D13" s="208"/>
      <c r="E13" s="94"/>
      <c r="F13" s="220">
        <f>(E12-B15)*5</f>
        <v>0</v>
      </c>
      <c r="G13" s="40"/>
      <c r="H13" s="29"/>
      <c r="I13" s="29"/>
      <c r="J13" s="29"/>
      <c r="K13" s="29"/>
      <c r="L13" s="29"/>
      <c r="M13" s="29"/>
      <c r="N13" s="29"/>
      <c r="O13" s="29"/>
      <c r="P13" s="29"/>
    </row>
    <row r="14" spans="1:16" ht="14.25" customHeight="1" thickBot="1" x14ac:dyDescent="0.2">
      <c r="A14" s="40"/>
      <c r="B14" s="29"/>
      <c r="C14" s="40"/>
      <c r="D14" s="40"/>
      <c r="E14" s="29"/>
      <c r="F14" s="40"/>
      <c r="G14" s="40"/>
      <c r="H14" s="209" t="s">
        <v>107</v>
      </c>
      <c r="I14" s="210"/>
      <c r="J14" s="29"/>
      <c r="K14" s="121" t="s">
        <v>16</v>
      </c>
      <c r="L14" s="122"/>
      <c r="M14" s="123"/>
      <c r="N14" s="123"/>
      <c r="O14" s="123"/>
      <c r="P14" s="124"/>
    </row>
    <row r="15" spans="1:16" ht="13.5" customHeight="1" thickBot="1" x14ac:dyDescent="0.2">
      <c r="A15" s="208" t="s">
        <v>10</v>
      </c>
      <c r="B15" s="93">
        <v>10</v>
      </c>
      <c r="C15" s="41" t="s">
        <v>166</v>
      </c>
      <c r="D15" s="208" t="s">
        <v>99</v>
      </c>
      <c r="E15" s="93">
        <f>B15</f>
        <v>10</v>
      </c>
      <c r="F15" s="40" t="s">
        <v>166</v>
      </c>
      <c r="G15" s="40"/>
      <c r="H15" s="211"/>
      <c r="I15" s="212"/>
      <c r="J15" s="29"/>
      <c r="K15" s="125" t="s">
        <v>17</v>
      </c>
      <c r="L15" s="126"/>
      <c r="M15" s="127"/>
      <c r="N15" s="127"/>
      <c r="O15" s="127"/>
      <c r="P15" s="128"/>
    </row>
    <row r="16" spans="1:16" ht="14.25" customHeight="1" thickBot="1" x14ac:dyDescent="0.2">
      <c r="A16" s="208"/>
      <c r="B16" s="94"/>
      <c r="C16" s="215">
        <f>(B15-10)*20</f>
        <v>0</v>
      </c>
      <c r="D16" s="208"/>
      <c r="E16" s="94"/>
      <c r="F16" s="220">
        <f>(E15-B15)*5</f>
        <v>0</v>
      </c>
      <c r="G16" s="40"/>
      <c r="H16" s="105" t="s">
        <v>111</v>
      </c>
      <c r="I16" s="106"/>
      <c r="J16" s="29"/>
      <c r="K16" s="129"/>
      <c r="L16" s="130"/>
      <c r="M16" s="130"/>
      <c r="N16" s="130"/>
      <c r="O16" s="130"/>
      <c r="P16" s="119"/>
    </row>
    <row r="17" spans="1:16" ht="14.25" customHeight="1" thickBot="1" x14ac:dyDescent="0.2">
      <c r="A17" s="40"/>
      <c r="B17" s="29"/>
      <c r="C17" s="40"/>
      <c r="D17" s="40"/>
      <c r="E17" s="29"/>
      <c r="F17" s="33" t="s">
        <v>11</v>
      </c>
      <c r="G17" s="40"/>
      <c r="H17" s="105" t="s">
        <v>108</v>
      </c>
      <c r="I17" s="106"/>
      <c r="J17" s="29"/>
      <c r="K17" s="131"/>
      <c r="L17" s="132"/>
      <c r="M17" s="132"/>
      <c r="N17" s="132"/>
      <c r="O17" s="132"/>
      <c r="P17" s="124"/>
    </row>
    <row r="18" spans="1:16" ht="14.25" customHeight="1" thickBot="1" x14ac:dyDescent="0.2">
      <c r="A18" s="208" t="s">
        <v>100</v>
      </c>
      <c r="B18" s="93">
        <v>10</v>
      </c>
      <c r="C18" s="41" t="s">
        <v>165</v>
      </c>
      <c r="D18" s="208" t="s">
        <v>97</v>
      </c>
      <c r="E18" s="93">
        <f>B18</f>
        <v>10</v>
      </c>
      <c r="F18" s="54"/>
      <c r="G18" s="40" t="s">
        <v>165</v>
      </c>
      <c r="H18" s="105" t="s">
        <v>109</v>
      </c>
      <c r="I18" s="106"/>
      <c r="J18" s="29"/>
      <c r="K18" s="131"/>
      <c r="L18" s="132"/>
      <c r="M18" s="132"/>
      <c r="N18" s="132"/>
      <c r="O18" s="132"/>
      <c r="P18" s="124"/>
    </row>
    <row r="19" spans="1:16" ht="14.25" customHeight="1" thickBot="1" x14ac:dyDescent="0.2">
      <c r="A19" s="208"/>
      <c r="B19" s="94"/>
      <c r="C19" s="215">
        <f>(B18-10)*10</f>
        <v>0</v>
      </c>
      <c r="D19" s="208"/>
      <c r="E19" s="94"/>
      <c r="F19" s="55"/>
      <c r="G19" s="220">
        <f>(E18-B18)*3</f>
        <v>0</v>
      </c>
      <c r="H19" s="105" t="s">
        <v>110</v>
      </c>
      <c r="I19" s="106"/>
      <c r="J19" s="29"/>
      <c r="K19" s="131"/>
      <c r="L19" s="132"/>
      <c r="M19" s="132"/>
      <c r="N19" s="132"/>
      <c r="O19" s="132"/>
      <c r="P19" s="124"/>
    </row>
    <row r="20" spans="1:16" ht="14.25" customHeight="1" thickBot="1" x14ac:dyDescent="0.2">
      <c r="A20" s="38"/>
      <c r="B20" s="38"/>
      <c r="C20" s="38"/>
      <c r="D20" s="38"/>
      <c r="E20" s="38"/>
      <c r="F20" s="38"/>
      <c r="G20" s="38"/>
      <c r="H20" s="67"/>
      <c r="I20" s="68"/>
      <c r="J20" s="29"/>
      <c r="K20" s="117"/>
      <c r="L20" s="118"/>
      <c r="M20" s="118"/>
      <c r="N20" s="118"/>
      <c r="O20" s="118"/>
      <c r="P20" s="119"/>
    </row>
    <row r="21" spans="1:16" ht="14.25" thickBot="1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</row>
    <row r="22" spans="1:16" ht="13.5" customHeight="1" thickBot="1" x14ac:dyDescent="0.2">
      <c r="A22" s="178" t="s">
        <v>18</v>
      </c>
      <c r="B22" s="178"/>
      <c r="C22" s="216">
        <f>B9*B9/5</f>
        <v>20</v>
      </c>
      <c r="D22" s="43" t="s">
        <v>163</v>
      </c>
      <c r="E22" s="219" t="str">
        <f>VLOOKUP(B9,G63:I93,3,0)</f>
        <v>1d</v>
      </c>
      <c r="F22" s="48" t="s">
        <v>164</v>
      </c>
      <c r="G22" s="219" t="str">
        <f>VLOOKUP(B9,G63:I93,2,0)</f>
        <v>1d-2</v>
      </c>
      <c r="H22" s="209" t="s">
        <v>43</v>
      </c>
      <c r="I22" s="210"/>
      <c r="J22" s="29"/>
      <c r="K22" s="186" t="s">
        <v>105</v>
      </c>
      <c r="L22" s="187"/>
      <c r="M22" s="187"/>
      <c r="N22" s="187"/>
      <c r="O22" s="187"/>
      <c r="P22" s="188"/>
    </row>
    <row r="23" spans="1:16" ht="14.25" thickBot="1" x14ac:dyDescent="0.2">
      <c r="A23" s="179" t="s">
        <v>167</v>
      </c>
      <c r="B23" s="179"/>
      <c r="C23" s="217">
        <f>(B12+B18)/4</f>
        <v>5</v>
      </c>
      <c r="D23" s="95"/>
      <c r="E23" s="23" t="s">
        <v>19</v>
      </c>
      <c r="F23" s="221">
        <f>INT(D23+C23)</f>
        <v>5</v>
      </c>
      <c r="G23" s="42"/>
      <c r="H23" s="213"/>
      <c r="I23" s="214"/>
      <c r="J23" s="29"/>
      <c r="K23" s="133"/>
      <c r="L23" s="134"/>
      <c r="M23" s="134"/>
      <c r="N23" s="135"/>
      <c r="O23" s="142" t="s">
        <v>112</v>
      </c>
      <c r="P23" s="143"/>
    </row>
    <row r="24" spans="1:16" ht="14.25" thickBot="1" x14ac:dyDescent="0.2">
      <c r="A24" s="66" t="s">
        <v>165</v>
      </c>
      <c r="B24" s="66"/>
      <c r="C24" s="218">
        <f>20*D23</f>
        <v>0</v>
      </c>
      <c r="D24" s="218"/>
      <c r="E24" s="29"/>
      <c r="F24" s="29"/>
      <c r="G24" s="29"/>
      <c r="H24" s="97"/>
      <c r="I24" s="98"/>
      <c r="J24" s="29"/>
      <c r="K24" s="136"/>
      <c r="L24" s="137"/>
      <c r="M24" s="137"/>
      <c r="N24" s="138"/>
      <c r="O24" s="144"/>
      <c r="P24" s="145"/>
    </row>
    <row r="25" spans="1:16" x14ac:dyDescent="0.15">
      <c r="A25" s="59" t="s">
        <v>21</v>
      </c>
      <c r="B25" s="57"/>
      <c r="C25" s="36"/>
      <c r="D25" s="57" t="s">
        <v>22</v>
      </c>
      <c r="E25" s="57"/>
      <c r="F25" s="57" t="s">
        <v>106</v>
      </c>
      <c r="G25" s="58"/>
      <c r="H25" s="97"/>
      <c r="I25" s="98"/>
      <c r="J25" s="29"/>
      <c r="K25" s="136"/>
      <c r="L25" s="137"/>
      <c r="M25" s="137"/>
      <c r="N25" s="138"/>
      <c r="O25" s="144"/>
      <c r="P25" s="145"/>
    </row>
    <row r="26" spans="1:16" ht="14.25" thickBot="1" x14ac:dyDescent="0.2">
      <c r="A26" s="62" t="s">
        <v>24</v>
      </c>
      <c r="B26" s="63"/>
      <c r="C26" s="221">
        <f>C22</f>
        <v>20</v>
      </c>
      <c r="D26" s="44" t="s">
        <v>29</v>
      </c>
      <c r="E26" s="224">
        <f>(B12+B18)/4</f>
        <v>5</v>
      </c>
      <c r="F26" s="45" t="s">
        <v>23</v>
      </c>
      <c r="G26" s="226">
        <f>INT(F23+3)</f>
        <v>8</v>
      </c>
      <c r="H26" s="99"/>
      <c r="I26" s="100"/>
      <c r="J26" s="29"/>
      <c r="K26" s="136"/>
      <c r="L26" s="137"/>
      <c r="M26" s="137"/>
      <c r="N26" s="138"/>
      <c r="O26" s="144"/>
      <c r="P26" s="145"/>
    </row>
    <row r="27" spans="1:16" ht="13.5" customHeight="1" x14ac:dyDescent="0.15">
      <c r="A27" s="62" t="s">
        <v>25</v>
      </c>
      <c r="B27" s="63"/>
      <c r="C27" s="222">
        <f>2*C26</f>
        <v>40</v>
      </c>
      <c r="D27" s="46" t="s">
        <v>30</v>
      </c>
      <c r="E27" s="225">
        <f>E26*0.8</f>
        <v>4</v>
      </c>
      <c r="F27" s="47" t="s">
        <v>172</v>
      </c>
      <c r="G27" s="227">
        <f>G26+3</f>
        <v>11</v>
      </c>
      <c r="H27" s="209" t="s">
        <v>20</v>
      </c>
      <c r="I27" s="210"/>
      <c r="J27" s="29"/>
      <c r="K27" s="136"/>
      <c r="L27" s="137"/>
      <c r="M27" s="137"/>
      <c r="N27" s="138"/>
      <c r="O27" s="144"/>
      <c r="P27" s="145"/>
    </row>
    <row r="28" spans="1:16" ht="13.5" customHeight="1" x14ac:dyDescent="0.15">
      <c r="A28" s="60" t="s">
        <v>26</v>
      </c>
      <c r="B28" s="64"/>
      <c r="C28" s="222">
        <f>3*C26</f>
        <v>60</v>
      </c>
      <c r="D28" s="46" t="s">
        <v>31</v>
      </c>
      <c r="E28" s="225">
        <f>0.6*E26</f>
        <v>3</v>
      </c>
      <c r="F28" s="47" t="s">
        <v>171</v>
      </c>
      <c r="G28" s="96"/>
      <c r="H28" s="213"/>
      <c r="I28" s="214"/>
      <c r="J28" s="29"/>
      <c r="K28" s="136"/>
      <c r="L28" s="137"/>
      <c r="M28" s="137"/>
      <c r="N28" s="138"/>
      <c r="O28" s="144"/>
      <c r="P28" s="145"/>
    </row>
    <row r="29" spans="1:16" ht="13.5" customHeight="1" x14ac:dyDescent="0.15">
      <c r="A29" s="60" t="s">
        <v>27</v>
      </c>
      <c r="B29" s="64"/>
      <c r="C29" s="222">
        <f>6*C26</f>
        <v>120</v>
      </c>
      <c r="D29" s="46" t="s">
        <v>32</v>
      </c>
      <c r="E29" s="225">
        <f>0.4*E26</f>
        <v>2</v>
      </c>
      <c r="F29" s="49"/>
      <c r="G29" s="96"/>
      <c r="H29" s="101"/>
      <c r="I29" s="102"/>
      <c r="J29" s="29"/>
      <c r="K29" s="136"/>
      <c r="L29" s="137"/>
      <c r="M29" s="137"/>
      <c r="N29" s="138"/>
      <c r="O29" s="144"/>
      <c r="P29" s="145"/>
    </row>
    <row r="30" spans="1:16" ht="14.25" customHeight="1" thickBot="1" x14ac:dyDescent="0.2">
      <c r="A30" s="60" t="s">
        <v>28</v>
      </c>
      <c r="B30" s="61"/>
      <c r="C30" s="222">
        <f>10*C26</f>
        <v>200</v>
      </c>
      <c r="D30" s="46" t="s">
        <v>33</v>
      </c>
      <c r="E30" s="225">
        <f>0.2*E26</f>
        <v>1</v>
      </c>
      <c r="F30" s="49"/>
      <c r="G30" s="96"/>
      <c r="H30" s="101"/>
      <c r="I30" s="102"/>
      <c r="J30" s="29"/>
      <c r="K30" s="139"/>
      <c r="L30" s="140"/>
      <c r="M30" s="140"/>
      <c r="N30" s="141"/>
      <c r="O30" s="146"/>
      <c r="P30" s="147"/>
    </row>
    <row r="31" spans="1:16" ht="14.25" customHeight="1" thickBot="1" x14ac:dyDescent="0.2">
      <c r="A31" s="65" t="s">
        <v>174</v>
      </c>
      <c r="B31" s="66"/>
      <c r="C31" s="223">
        <f>SUM(角色表第二页!O5:O9)+SUM(角色表第二页!O14:O22)+SUM(角色表第二页!O27:O63)</f>
        <v>0</v>
      </c>
      <c r="D31" s="38" t="s">
        <v>173</v>
      </c>
      <c r="E31" s="38"/>
      <c r="F31" s="38"/>
      <c r="G31" s="39"/>
      <c r="H31" s="103"/>
      <c r="I31" s="104"/>
      <c r="J31" s="29"/>
      <c r="K31" s="29"/>
      <c r="L31" s="29"/>
      <c r="M31" s="29"/>
      <c r="N31" s="29"/>
      <c r="O31" s="29"/>
      <c r="P31" s="29"/>
    </row>
    <row r="32" spans="1:16" ht="14.25" thickBot="1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16" ht="14.25" thickBot="1" x14ac:dyDescent="0.2">
      <c r="A33" s="180" t="s">
        <v>101</v>
      </c>
      <c r="B33" s="180"/>
      <c r="C33" s="180"/>
      <c r="D33" s="180"/>
      <c r="E33" s="180"/>
      <c r="F33" s="180"/>
      <c r="G33" s="181"/>
      <c r="H33" s="180" t="s">
        <v>102</v>
      </c>
      <c r="I33" s="181"/>
      <c r="J33" s="29"/>
      <c r="K33" s="186" t="s">
        <v>35</v>
      </c>
      <c r="L33" s="187"/>
      <c r="M33" s="187"/>
      <c r="N33" s="187"/>
      <c r="O33" s="187"/>
      <c r="P33" s="188"/>
    </row>
    <row r="34" spans="1:16" ht="14.25" thickBot="1" x14ac:dyDescent="0.2">
      <c r="A34" s="182"/>
      <c r="B34" s="56"/>
      <c r="C34" s="56"/>
      <c r="D34" s="56"/>
      <c r="E34" s="56"/>
      <c r="F34" s="56"/>
      <c r="G34" s="183"/>
      <c r="H34" s="184"/>
      <c r="I34" s="185"/>
      <c r="J34" s="29"/>
      <c r="K34" s="189" t="s">
        <v>36</v>
      </c>
      <c r="L34" s="190"/>
      <c r="M34" s="47"/>
      <c r="N34" s="191" t="s">
        <v>37</v>
      </c>
      <c r="O34" s="47"/>
      <c r="P34" s="192" t="s">
        <v>103</v>
      </c>
    </row>
    <row r="35" spans="1:16" ht="14.25" thickBot="1" x14ac:dyDescent="0.2">
      <c r="A35" s="150"/>
      <c r="B35" s="151"/>
      <c r="C35" s="151"/>
      <c r="D35" s="151"/>
      <c r="E35" s="151"/>
      <c r="F35" s="151"/>
      <c r="G35" s="152"/>
      <c r="H35" s="109"/>
      <c r="I35" s="110"/>
      <c r="J35" s="29"/>
      <c r="K35" s="193"/>
      <c r="L35" s="194"/>
      <c r="M35" s="195"/>
      <c r="N35" s="195"/>
      <c r="O35" s="195"/>
      <c r="P35" s="196"/>
    </row>
    <row r="36" spans="1:16" ht="14.25" thickBot="1" x14ac:dyDescent="0.2">
      <c r="A36" s="150"/>
      <c r="B36" s="151"/>
      <c r="C36" s="151"/>
      <c r="D36" s="151"/>
      <c r="E36" s="151"/>
      <c r="F36" s="151"/>
      <c r="G36" s="152"/>
      <c r="H36" s="153"/>
      <c r="I36" s="154"/>
      <c r="J36" s="29"/>
      <c r="K36" s="155"/>
      <c r="L36" s="156"/>
      <c r="M36" s="157"/>
      <c r="N36" s="158"/>
      <c r="O36" s="158"/>
      <c r="P36" s="124"/>
    </row>
    <row r="37" spans="1:16" ht="14.25" thickBot="1" x14ac:dyDescent="0.2">
      <c r="A37" s="150"/>
      <c r="B37" s="151"/>
      <c r="C37" s="151"/>
      <c r="D37" s="151"/>
      <c r="E37" s="151"/>
      <c r="F37" s="151"/>
      <c r="G37" s="152"/>
      <c r="H37" s="153"/>
      <c r="I37" s="154"/>
      <c r="J37" s="29"/>
      <c r="K37" s="157"/>
      <c r="L37" s="159"/>
      <c r="M37" s="157"/>
      <c r="N37" s="158"/>
      <c r="O37" s="158"/>
      <c r="P37" s="124"/>
    </row>
    <row r="38" spans="1:16" ht="14.25" thickBot="1" x14ac:dyDescent="0.2">
      <c r="A38" s="150"/>
      <c r="B38" s="151"/>
      <c r="C38" s="151"/>
      <c r="D38" s="151"/>
      <c r="E38" s="151"/>
      <c r="F38" s="151"/>
      <c r="G38" s="152"/>
      <c r="H38" s="153"/>
      <c r="I38" s="154"/>
      <c r="J38" s="29"/>
      <c r="K38" s="157"/>
      <c r="L38" s="159"/>
      <c r="M38" s="157"/>
      <c r="N38" s="158"/>
      <c r="O38" s="158"/>
      <c r="P38" s="124"/>
    </row>
    <row r="39" spans="1:16" ht="14.25" thickBot="1" x14ac:dyDescent="0.2">
      <c r="A39" s="150"/>
      <c r="B39" s="151"/>
      <c r="C39" s="151"/>
      <c r="D39" s="151"/>
      <c r="E39" s="151"/>
      <c r="F39" s="151"/>
      <c r="G39" s="152"/>
      <c r="H39" s="153"/>
      <c r="I39" s="154"/>
      <c r="J39" s="29"/>
      <c r="K39" s="157"/>
      <c r="L39" s="159"/>
      <c r="M39" s="157"/>
      <c r="N39" s="158"/>
      <c r="O39" s="158"/>
      <c r="P39" s="124"/>
    </row>
    <row r="40" spans="1:16" ht="14.25" thickBot="1" x14ac:dyDescent="0.2">
      <c r="A40" s="150"/>
      <c r="B40" s="151"/>
      <c r="C40" s="151"/>
      <c r="D40" s="151"/>
      <c r="E40" s="151"/>
      <c r="F40" s="151"/>
      <c r="G40" s="152"/>
      <c r="H40" s="153"/>
      <c r="I40" s="154"/>
      <c r="J40" s="29"/>
      <c r="K40" s="157"/>
      <c r="L40" s="159"/>
      <c r="M40" s="157"/>
      <c r="N40" s="158"/>
      <c r="O40" s="158"/>
      <c r="P40" s="124"/>
    </row>
    <row r="41" spans="1:16" ht="14.25" thickBot="1" x14ac:dyDescent="0.2">
      <c r="A41" s="150"/>
      <c r="B41" s="151"/>
      <c r="C41" s="151"/>
      <c r="D41" s="151"/>
      <c r="E41" s="151"/>
      <c r="F41" s="151"/>
      <c r="G41" s="152"/>
      <c r="H41" s="153"/>
      <c r="I41" s="154"/>
      <c r="J41" s="29"/>
      <c r="K41" s="157"/>
      <c r="L41" s="159"/>
      <c r="M41" s="157"/>
      <c r="N41" s="158"/>
      <c r="O41" s="158"/>
      <c r="P41" s="124"/>
    </row>
    <row r="42" spans="1:16" ht="14.25" thickBot="1" x14ac:dyDescent="0.2">
      <c r="A42" s="150"/>
      <c r="B42" s="151"/>
      <c r="C42" s="151"/>
      <c r="D42" s="151"/>
      <c r="E42" s="151"/>
      <c r="F42" s="151"/>
      <c r="G42" s="152"/>
      <c r="H42" s="153"/>
      <c r="I42" s="154"/>
      <c r="J42" s="29"/>
      <c r="K42" s="157"/>
      <c r="L42" s="159"/>
      <c r="M42" s="157"/>
      <c r="N42" s="158"/>
      <c r="O42" s="158"/>
      <c r="P42" s="124"/>
    </row>
    <row r="43" spans="1:16" ht="14.25" thickBot="1" x14ac:dyDescent="0.2">
      <c r="A43" s="150"/>
      <c r="B43" s="151"/>
      <c r="C43" s="151"/>
      <c r="D43" s="151"/>
      <c r="E43" s="151"/>
      <c r="F43" s="151"/>
      <c r="G43" s="152"/>
      <c r="H43" s="153"/>
      <c r="I43" s="154"/>
      <c r="J43" s="29"/>
      <c r="K43" s="157"/>
      <c r="L43" s="159"/>
      <c r="M43" s="157"/>
      <c r="N43" s="158"/>
      <c r="O43" s="158"/>
      <c r="P43" s="124"/>
    </row>
    <row r="44" spans="1:16" ht="14.25" thickBot="1" x14ac:dyDescent="0.2">
      <c r="A44" s="150"/>
      <c r="B44" s="151"/>
      <c r="C44" s="151"/>
      <c r="D44" s="151"/>
      <c r="E44" s="151"/>
      <c r="F44" s="151"/>
      <c r="G44" s="152"/>
      <c r="H44" s="153"/>
      <c r="I44" s="154"/>
      <c r="J44" s="29"/>
      <c r="K44" s="157"/>
      <c r="L44" s="159"/>
      <c r="M44" s="157"/>
      <c r="N44" s="158"/>
      <c r="O44" s="158"/>
      <c r="P44" s="124"/>
    </row>
    <row r="45" spans="1:16" ht="14.25" thickBot="1" x14ac:dyDescent="0.2">
      <c r="A45" s="197" t="s">
        <v>34</v>
      </c>
      <c r="B45" s="198"/>
      <c r="C45" s="198"/>
      <c r="D45" s="198"/>
      <c r="E45" s="198"/>
      <c r="F45" s="198"/>
      <c r="G45" s="199"/>
      <c r="H45" s="180" t="s">
        <v>102</v>
      </c>
      <c r="I45" s="181"/>
      <c r="J45" s="29"/>
      <c r="K45" s="157"/>
      <c r="L45" s="159"/>
      <c r="M45" s="157"/>
      <c r="N45" s="158"/>
      <c r="O45" s="158"/>
      <c r="P45" s="124"/>
    </row>
    <row r="46" spans="1:16" ht="14.25" thickBot="1" x14ac:dyDescent="0.2">
      <c r="A46" s="200"/>
      <c r="B46" s="201"/>
      <c r="C46" s="201"/>
      <c r="D46" s="201"/>
      <c r="E46" s="201"/>
      <c r="F46" s="201"/>
      <c r="G46" s="202"/>
      <c r="H46" s="184"/>
      <c r="I46" s="185"/>
      <c r="J46" s="29"/>
      <c r="K46" s="157"/>
      <c r="L46" s="159"/>
      <c r="M46" s="157"/>
      <c r="N46" s="158"/>
      <c r="O46" s="158"/>
      <c r="P46" s="124"/>
    </row>
    <row r="47" spans="1:16" ht="14.25" thickBot="1" x14ac:dyDescent="0.2">
      <c r="A47" s="150"/>
      <c r="B47" s="151"/>
      <c r="C47" s="151"/>
      <c r="D47" s="151"/>
      <c r="E47" s="151"/>
      <c r="F47" s="151"/>
      <c r="G47" s="152"/>
      <c r="H47" s="153"/>
      <c r="I47" s="154"/>
      <c r="J47" s="29"/>
      <c r="K47" s="157"/>
      <c r="L47" s="159"/>
      <c r="M47" s="157"/>
      <c r="N47" s="158"/>
      <c r="O47" s="158"/>
      <c r="P47" s="124"/>
    </row>
    <row r="48" spans="1:16" ht="14.25" thickBot="1" x14ac:dyDescent="0.2">
      <c r="A48" s="150"/>
      <c r="B48" s="151"/>
      <c r="C48" s="151"/>
      <c r="D48" s="151"/>
      <c r="E48" s="151"/>
      <c r="F48" s="151"/>
      <c r="G48" s="152"/>
      <c r="H48" s="153"/>
      <c r="I48" s="154"/>
      <c r="J48" s="29"/>
      <c r="K48" s="157"/>
      <c r="L48" s="159"/>
      <c r="M48" s="157"/>
      <c r="N48" s="158"/>
      <c r="O48" s="158"/>
      <c r="P48" s="124"/>
    </row>
    <row r="49" spans="1:16" ht="14.25" thickBot="1" x14ac:dyDescent="0.2">
      <c r="A49" s="150"/>
      <c r="B49" s="151"/>
      <c r="C49" s="151"/>
      <c r="D49" s="151"/>
      <c r="E49" s="151"/>
      <c r="F49" s="151"/>
      <c r="G49" s="152"/>
      <c r="H49" s="153"/>
      <c r="I49" s="154"/>
      <c r="J49" s="29"/>
      <c r="K49" s="157"/>
      <c r="L49" s="159"/>
      <c r="M49" s="157"/>
      <c r="N49" s="158"/>
      <c r="O49" s="158"/>
      <c r="P49" s="124"/>
    </row>
    <row r="50" spans="1:16" ht="14.25" thickBot="1" x14ac:dyDescent="0.2">
      <c r="A50" s="150"/>
      <c r="B50" s="151"/>
      <c r="C50" s="151"/>
      <c r="D50" s="151"/>
      <c r="E50" s="151"/>
      <c r="F50" s="151"/>
      <c r="G50" s="152"/>
      <c r="H50" s="153"/>
      <c r="I50" s="154"/>
      <c r="J50" s="29"/>
      <c r="K50" s="157"/>
      <c r="L50" s="159"/>
      <c r="M50" s="157"/>
      <c r="N50" s="158"/>
      <c r="O50" s="158"/>
      <c r="P50" s="124"/>
    </row>
    <row r="51" spans="1:16" ht="14.25" thickBot="1" x14ac:dyDescent="0.2">
      <c r="A51" s="150"/>
      <c r="B51" s="151"/>
      <c r="C51" s="151"/>
      <c r="D51" s="151"/>
      <c r="E51" s="151"/>
      <c r="F51" s="151"/>
      <c r="G51" s="152"/>
      <c r="H51" s="153"/>
      <c r="I51" s="154"/>
      <c r="J51" s="29"/>
      <c r="K51" s="157"/>
      <c r="L51" s="159"/>
      <c r="M51" s="157"/>
      <c r="N51" s="158"/>
      <c r="O51" s="158"/>
      <c r="P51" s="124"/>
    </row>
    <row r="52" spans="1:16" ht="14.25" thickBot="1" x14ac:dyDescent="0.2">
      <c r="A52" s="150"/>
      <c r="B52" s="151"/>
      <c r="C52" s="151"/>
      <c r="D52" s="151"/>
      <c r="E52" s="151"/>
      <c r="F52" s="151"/>
      <c r="G52" s="152"/>
      <c r="H52" s="153"/>
      <c r="I52" s="154"/>
      <c r="J52" s="29"/>
      <c r="K52" s="157"/>
      <c r="L52" s="159"/>
      <c r="M52" s="157"/>
      <c r="N52" s="158"/>
      <c r="O52" s="158"/>
      <c r="P52" s="124"/>
    </row>
    <row r="53" spans="1:16" ht="14.25" thickBot="1" x14ac:dyDescent="0.2">
      <c r="A53" s="150"/>
      <c r="B53" s="151"/>
      <c r="C53" s="151"/>
      <c r="D53" s="151"/>
      <c r="E53" s="151"/>
      <c r="F53" s="151"/>
      <c r="G53" s="152"/>
      <c r="H53" s="153"/>
      <c r="I53" s="154"/>
      <c r="J53" s="29"/>
      <c r="K53" s="157"/>
      <c r="L53" s="159"/>
      <c r="M53" s="157"/>
      <c r="N53" s="158"/>
      <c r="O53" s="158"/>
      <c r="P53" s="124"/>
    </row>
    <row r="54" spans="1:16" ht="14.25" thickBot="1" x14ac:dyDescent="0.2">
      <c r="A54" s="150"/>
      <c r="B54" s="151"/>
      <c r="C54" s="151"/>
      <c r="D54" s="151"/>
      <c r="E54" s="151"/>
      <c r="F54" s="151"/>
      <c r="G54" s="152"/>
      <c r="H54" s="153"/>
      <c r="I54" s="154"/>
      <c r="J54" s="29"/>
      <c r="K54" s="157"/>
      <c r="L54" s="159"/>
      <c r="M54" s="157"/>
      <c r="N54" s="158"/>
      <c r="O54" s="158"/>
      <c r="P54" s="124"/>
    </row>
    <row r="55" spans="1:16" ht="14.25" thickBot="1" x14ac:dyDescent="0.2">
      <c r="A55" s="150"/>
      <c r="B55" s="151"/>
      <c r="C55" s="151"/>
      <c r="D55" s="151"/>
      <c r="E55" s="151"/>
      <c r="F55" s="151"/>
      <c r="G55" s="152"/>
      <c r="H55" s="109"/>
      <c r="I55" s="110"/>
      <c r="J55" s="29"/>
      <c r="K55" s="157"/>
      <c r="L55" s="159"/>
      <c r="M55" s="157"/>
      <c r="N55" s="158"/>
      <c r="O55" s="158"/>
      <c r="P55" s="124"/>
    </row>
    <row r="56" spans="1:16" ht="14.25" thickBot="1" x14ac:dyDescent="0.2">
      <c r="A56" s="150"/>
      <c r="B56" s="151"/>
      <c r="C56" s="151"/>
      <c r="D56" s="151"/>
      <c r="E56" s="151"/>
      <c r="F56" s="151"/>
      <c r="G56" s="152"/>
      <c r="H56" s="153"/>
      <c r="I56" s="154"/>
      <c r="J56" s="29"/>
      <c r="K56" s="157"/>
      <c r="L56" s="159"/>
      <c r="M56" s="157"/>
      <c r="N56" s="158"/>
      <c r="O56" s="158"/>
      <c r="P56" s="124"/>
    </row>
    <row r="57" spans="1:16" ht="14.25" thickBot="1" x14ac:dyDescent="0.2">
      <c r="A57" s="117"/>
      <c r="B57" s="118"/>
      <c r="C57" s="118"/>
      <c r="D57" s="118"/>
      <c r="E57" s="118"/>
      <c r="F57" s="118"/>
      <c r="G57" s="119"/>
      <c r="H57" s="118"/>
      <c r="I57" s="119"/>
      <c r="J57" s="29"/>
      <c r="K57" s="160"/>
      <c r="L57" s="161"/>
      <c r="M57" s="162"/>
      <c r="N57" s="163"/>
      <c r="O57" s="163"/>
      <c r="P57" s="119"/>
    </row>
    <row r="63" spans="1:16" x14ac:dyDescent="0.15">
      <c r="H63" t="s">
        <v>115</v>
      </c>
      <c r="I63" t="s">
        <v>116</v>
      </c>
    </row>
    <row r="64" spans="1:16" x14ac:dyDescent="0.15">
      <c r="G64">
        <v>1</v>
      </c>
      <c r="H64" t="s">
        <v>117</v>
      </c>
      <c r="I64" t="s">
        <v>119</v>
      </c>
    </row>
    <row r="65" spans="7:9" x14ac:dyDescent="0.15">
      <c r="G65">
        <v>2</v>
      </c>
      <c r="H65" t="s">
        <v>118</v>
      </c>
      <c r="I65" t="s">
        <v>119</v>
      </c>
    </row>
    <row r="66" spans="7:9" x14ac:dyDescent="0.15">
      <c r="G66">
        <v>3</v>
      </c>
      <c r="H66" t="s">
        <v>119</v>
      </c>
      <c r="I66" t="s">
        <v>121</v>
      </c>
    </row>
    <row r="67" spans="7:9" x14ac:dyDescent="0.15">
      <c r="G67">
        <v>4</v>
      </c>
      <c r="H67" t="s">
        <v>120</v>
      </c>
      <c r="I67" t="s">
        <v>122</v>
      </c>
    </row>
    <row r="68" spans="7:9" x14ac:dyDescent="0.15">
      <c r="G68">
        <v>5</v>
      </c>
      <c r="H68" t="s">
        <v>121</v>
      </c>
      <c r="I68" t="s">
        <v>143</v>
      </c>
    </row>
    <row r="69" spans="7:9" x14ac:dyDescent="0.15">
      <c r="G69">
        <v>6</v>
      </c>
      <c r="H69" t="s">
        <v>122</v>
      </c>
      <c r="I69" t="s">
        <v>124</v>
      </c>
    </row>
    <row r="70" spans="7:9" x14ac:dyDescent="0.15">
      <c r="G70">
        <v>7</v>
      </c>
      <c r="H70" t="s">
        <v>123</v>
      </c>
      <c r="I70" t="s">
        <v>144</v>
      </c>
    </row>
    <row r="71" spans="7:9" x14ac:dyDescent="0.15">
      <c r="G71">
        <v>8</v>
      </c>
      <c r="H71" t="s">
        <v>124</v>
      </c>
      <c r="I71" t="s">
        <v>145</v>
      </c>
    </row>
    <row r="72" spans="7:9" x14ac:dyDescent="0.15">
      <c r="G72">
        <v>9</v>
      </c>
      <c r="H72" t="s">
        <v>125</v>
      </c>
      <c r="I72" t="s">
        <v>127</v>
      </c>
    </row>
    <row r="73" spans="7:9" x14ac:dyDescent="0.15">
      <c r="G73">
        <v>10</v>
      </c>
      <c r="H73" t="s">
        <v>126</v>
      </c>
      <c r="I73" t="s">
        <v>146</v>
      </c>
    </row>
    <row r="74" spans="7:9" x14ac:dyDescent="0.15">
      <c r="G74">
        <v>11</v>
      </c>
      <c r="H74" t="s">
        <v>127</v>
      </c>
      <c r="I74" t="s">
        <v>131</v>
      </c>
    </row>
    <row r="75" spans="7:9" x14ac:dyDescent="0.15">
      <c r="G75">
        <v>12</v>
      </c>
      <c r="H75" t="s">
        <v>128</v>
      </c>
      <c r="I75" t="s">
        <v>147</v>
      </c>
    </row>
    <row r="76" spans="7:9" x14ac:dyDescent="0.15">
      <c r="G76">
        <v>13</v>
      </c>
      <c r="H76" t="s">
        <v>129</v>
      </c>
      <c r="I76" t="s">
        <v>148</v>
      </c>
    </row>
    <row r="77" spans="7:9" x14ac:dyDescent="0.15">
      <c r="G77">
        <v>14</v>
      </c>
      <c r="H77" t="s">
        <v>129</v>
      </c>
      <c r="I77" t="s">
        <v>149</v>
      </c>
    </row>
    <row r="78" spans="7:9" x14ac:dyDescent="0.15">
      <c r="G78">
        <v>15</v>
      </c>
      <c r="H78" t="s">
        <v>130</v>
      </c>
      <c r="I78" t="s">
        <v>137</v>
      </c>
    </row>
    <row r="79" spans="7:9" x14ac:dyDescent="0.15">
      <c r="G79">
        <v>16</v>
      </c>
      <c r="H79" t="s">
        <v>131</v>
      </c>
      <c r="I79" t="s">
        <v>150</v>
      </c>
    </row>
    <row r="80" spans="7:9" x14ac:dyDescent="0.15">
      <c r="G80">
        <v>17</v>
      </c>
      <c r="H80" t="s">
        <v>132</v>
      </c>
      <c r="I80" s="26" t="s">
        <v>140</v>
      </c>
    </row>
    <row r="81" spans="1:9" x14ac:dyDescent="0.15">
      <c r="G81">
        <v>18</v>
      </c>
      <c r="H81" t="s">
        <v>133</v>
      </c>
      <c r="I81" t="s">
        <v>151</v>
      </c>
    </row>
    <row r="82" spans="1:9" x14ac:dyDescent="0.15">
      <c r="A82" t="s">
        <v>113</v>
      </c>
      <c r="B82" t="str">
        <f>ROUNDDOWN(B9/4,0)&amp;"d6"</f>
        <v>2d6</v>
      </c>
      <c r="C82" t="s">
        <v>114</v>
      </c>
      <c r="D82">
        <f>MOD(B9,4)</f>
        <v>2</v>
      </c>
      <c r="G82">
        <v>19</v>
      </c>
      <c r="H82" t="s">
        <v>134</v>
      </c>
      <c r="I82" t="s">
        <v>152</v>
      </c>
    </row>
    <row r="83" spans="1:9" x14ac:dyDescent="0.15">
      <c r="G83">
        <v>20</v>
      </c>
      <c r="H83" t="s">
        <v>134</v>
      </c>
      <c r="I83" t="s">
        <v>153</v>
      </c>
    </row>
    <row r="84" spans="1:9" x14ac:dyDescent="0.15">
      <c r="G84">
        <v>21</v>
      </c>
      <c r="H84" t="s">
        <v>135</v>
      </c>
      <c r="I84" t="s">
        <v>154</v>
      </c>
    </row>
    <row r="85" spans="1:9" x14ac:dyDescent="0.15">
      <c r="G85">
        <v>22</v>
      </c>
      <c r="H85" t="s">
        <v>136</v>
      </c>
      <c r="I85" t="s">
        <v>155</v>
      </c>
    </row>
    <row r="86" spans="1:9" x14ac:dyDescent="0.15">
      <c r="G86">
        <v>23</v>
      </c>
      <c r="H86" t="s">
        <v>137</v>
      </c>
      <c r="I86" t="s">
        <v>156</v>
      </c>
    </row>
    <row r="87" spans="1:9" x14ac:dyDescent="0.15">
      <c r="G87">
        <v>24</v>
      </c>
      <c r="H87" t="s">
        <v>138</v>
      </c>
      <c r="I87" t="s">
        <v>157</v>
      </c>
    </row>
    <row r="88" spans="1:9" x14ac:dyDescent="0.15">
      <c r="G88">
        <v>25</v>
      </c>
      <c r="H88" t="s">
        <v>139</v>
      </c>
      <c r="I88" t="s">
        <v>158</v>
      </c>
    </row>
    <row r="89" spans="1:9" x14ac:dyDescent="0.15">
      <c r="G89">
        <v>26</v>
      </c>
      <c r="H89" t="s">
        <v>139</v>
      </c>
      <c r="I89" t="s">
        <v>159</v>
      </c>
    </row>
    <row r="90" spans="1:9" x14ac:dyDescent="0.15">
      <c r="G90">
        <v>27</v>
      </c>
      <c r="H90" t="s">
        <v>140</v>
      </c>
      <c r="I90" t="s">
        <v>160</v>
      </c>
    </row>
    <row r="91" spans="1:9" x14ac:dyDescent="0.15">
      <c r="G91">
        <v>28</v>
      </c>
      <c r="H91" t="s">
        <v>140</v>
      </c>
      <c r="I91" t="s">
        <v>161</v>
      </c>
    </row>
    <row r="92" spans="1:9" x14ac:dyDescent="0.15">
      <c r="G92">
        <v>29</v>
      </c>
      <c r="H92" t="s">
        <v>141</v>
      </c>
      <c r="I92" t="s">
        <v>162</v>
      </c>
    </row>
    <row r="93" spans="1:9" x14ac:dyDescent="0.15">
      <c r="G93">
        <v>30</v>
      </c>
      <c r="H93" t="s">
        <v>142</v>
      </c>
      <c r="I93" t="s">
        <v>162</v>
      </c>
    </row>
  </sheetData>
  <sheetProtection sheet="1" objects="1" scenarios="1" selectLockedCells="1"/>
  <mergeCells count="164">
    <mergeCell ref="M41:O41"/>
    <mergeCell ref="M42:O42"/>
    <mergeCell ref="M43:O43"/>
    <mergeCell ref="M44:O44"/>
    <mergeCell ref="M45:O45"/>
    <mergeCell ref="M46:O46"/>
    <mergeCell ref="M56:O56"/>
    <mergeCell ref="M57:O57"/>
    <mergeCell ref="M47:O47"/>
    <mergeCell ref="M48:O48"/>
    <mergeCell ref="M49:O49"/>
    <mergeCell ref="M50:O50"/>
    <mergeCell ref="M51:O51"/>
    <mergeCell ref="M52:O52"/>
    <mergeCell ref="M53:O53"/>
    <mergeCell ref="M54:O54"/>
    <mergeCell ref="M55:O55"/>
    <mergeCell ref="H20:I20"/>
    <mergeCell ref="K34:L35"/>
    <mergeCell ref="M36:O36"/>
    <mergeCell ref="M37:O37"/>
    <mergeCell ref="K36:L36"/>
    <mergeCell ref="K37:L37"/>
    <mergeCell ref="M38:O38"/>
    <mergeCell ref="M39:O39"/>
    <mergeCell ref="M40:O40"/>
    <mergeCell ref="K55:L55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56:L56"/>
    <mergeCell ref="K57:L57"/>
    <mergeCell ref="H14:I15"/>
    <mergeCell ref="H22:I23"/>
    <mergeCell ref="H24:I26"/>
    <mergeCell ref="H55:I55"/>
    <mergeCell ref="H56:I56"/>
    <mergeCell ref="H34:I34"/>
    <mergeCell ref="H33:I33"/>
    <mergeCell ref="K33:P33"/>
    <mergeCell ref="H39:I39"/>
    <mergeCell ref="H40:I40"/>
    <mergeCell ref="H41:I41"/>
    <mergeCell ref="H42:I42"/>
    <mergeCell ref="H43:I43"/>
    <mergeCell ref="H44:I44"/>
    <mergeCell ref="K47:L47"/>
    <mergeCell ref="K48:L48"/>
    <mergeCell ref="K49:L49"/>
    <mergeCell ref="K50:L50"/>
    <mergeCell ref="K51:L51"/>
    <mergeCell ref="K52:L52"/>
    <mergeCell ref="K53:L53"/>
    <mergeCell ref="K54:L54"/>
    <mergeCell ref="A56:G56"/>
    <mergeCell ref="H46:I46"/>
    <mergeCell ref="H47:I47"/>
    <mergeCell ref="H48:I48"/>
    <mergeCell ref="H49:I49"/>
    <mergeCell ref="H50:I50"/>
    <mergeCell ref="H51:I51"/>
    <mergeCell ref="H52:I52"/>
    <mergeCell ref="H53:I53"/>
    <mergeCell ref="H54:I54"/>
    <mergeCell ref="A50:G50"/>
    <mergeCell ref="A51:G51"/>
    <mergeCell ref="A52:G52"/>
    <mergeCell ref="A53:G53"/>
    <mergeCell ref="A54:G54"/>
    <mergeCell ref="A55:G55"/>
    <mergeCell ref="A46:G46"/>
    <mergeCell ref="A47:G47"/>
    <mergeCell ref="A48:G48"/>
    <mergeCell ref="A49:G49"/>
    <mergeCell ref="A39:G39"/>
    <mergeCell ref="A40:G40"/>
    <mergeCell ref="A41:G41"/>
    <mergeCell ref="A42:G42"/>
    <mergeCell ref="A43:G43"/>
    <mergeCell ref="A44:G44"/>
    <mergeCell ref="A45:G45"/>
    <mergeCell ref="H45:I45"/>
    <mergeCell ref="A34:G34"/>
    <mergeCell ref="A35:G35"/>
    <mergeCell ref="A36:G36"/>
    <mergeCell ref="A37:G37"/>
    <mergeCell ref="A38:G38"/>
    <mergeCell ref="H35:I35"/>
    <mergeCell ref="H36:I36"/>
    <mergeCell ref="H37:I37"/>
    <mergeCell ref="H38:I38"/>
    <mergeCell ref="A33:G33"/>
    <mergeCell ref="K22:P22"/>
    <mergeCell ref="A22:B22"/>
    <mergeCell ref="A23:B23"/>
    <mergeCell ref="A30:B30"/>
    <mergeCell ref="H27:I28"/>
    <mergeCell ref="H29:I31"/>
    <mergeCell ref="A25:B25"/>
    <mergeCell ref="D25:E25"/>
    <mergeCell ref="F25:G25"/>
    <mergeCell ref="A26:B26"/>
    <mergeCell ref="A27:B27"/>
    <mergeCell ref="A28:B28"/>
    <mergeCell ref="A29:B29"/>
    <mergeCell ref="O23:P30"/>
    <mergeCell ref="K23:N30"/>
    <mergeCell ref="A24:B24"/>
    <mergeCell ref="C24:D24"/>
    <mergeCell ref="A31:B31"/>
    <mergeCell ref="A18:A19"/>
    <mergeCell ref="B12:B13"/>
    <mergeCell ref="B15:B16"/>
    <mergeCell ref="B18:B19"/>
    <mergeCell ref="A15:A16"/>
    <mergeCell ref="A12:A13"/>
    <mergeCell ref="O5:P5"/>
    <mergeCell ref="H6:N6"/>
    <mergeCell ref="H7:N7"/>
    <mergeCell ref="H8:N8"/>
    <mergeCell ref="H9:N9"/>
    <mergeCell ref="H10:N10"/>
    <mergeCell ref="F9:F10"/>
    <mergeCell ref="D12:D13"/>
    <mergeCell ref="E12:E13"/>
    <mergeCell ref="D9:D10"/>
    <mergeCell ref="E9:E10"/>
    <mergeCell ref="A6:D8"/>
    <mergeCell ref="A9:A10"/>
    <mergeCell ref="B9:B10"/>
    <mergeCell ref="K14:L14"/>
    <mergeCell ref="K15:L15"/>
    <mergeCell ref="K16:O16"/>
    <mergeCell ref="K17:O17"/>
    <mergeCell ref="E1:F1"/>
    <mergeCell ref="I2:J2"/>
    <mergeCell ref="D15:D16"/>
    <mergeCell ref="E15:E16"/>
    <mergeCell ref="D18:D19"/>
    <mergeCell ref="E18:E19"/>
    <mergeCell ref="F18:F19"/>
    <mergeCell ref="K18:O18"/>
    <mergeCell ref="K19:O19"/>
    <mergeCell ref="H11:N11"/>
    <mergeCell ref="O7:P7"/>
    <mergeCell ref="O8:P8"/>
    <mergeCell ref="O9:P9"/>
    <mergeCell ref="O10:P10"/>
    <mergeCell ref="O11:P11"/>
    <mergeCell ref="O6:P6"/>
    <mergeCell ref="G1:H1"/>
    <mergeCell ref="M1:N1"/>
    <mergeCell ref="O3:P3"/>
    <mergeCell ref="F3:K3"/>
    <mergeCell ref="H16:I16"/>
    <mergeCell ref="H17:I17"/>
    <mergeCell ref="H18:I18"/>
    <mergeCell ref="H19:I19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showGridLines="0" workbookViewId="0">
      <selection activeCell="H42" sqref="H42:L42"/>
    </sheetView>
  </sheetViews>
  <sheetFormatPr defaultRowHeight="13.5" x14ac:dyDescent="0.15"/>
  <sheetData>
    <row r="1" spans="1:16" ht="14.25" thickBot="1" x14ac:dyDescent="0.2"/>
    <row r="2" spans="1:16" x14ac:dyDescent="0.15">
      <c r="E2" s="78" t="s">
        <v>39</v>
      </c>
      <c r="F2" s="79"/>
      <c r="G2" s="79"/>
      <c r="H2" s="79"/>
      <c r="I2" s="79"/>
      <c r="J2" s="79"/>
      <c r="K2" s="79"/>
      <c r="L2" s="80"/>
      <c r="M2" s="11"/>
      <c r="N2" s="4"/>
      <c r="O2" s="4"/>
      <c r="P2" s="13"/>
    </row>
    <row r="3" spans="1:16" x14ac:dyDescent="0.15">
      <c r="E3" s="14" t="s">
        <v>40</v>
      </c>
      <c r="F3" s="5"/>
      <c r="G3" s="5"/>
      <c r="H3" s="9" t="s">
        <v>41</v>
      </c>
      <c r="I3" s="5"/>
      <c r="J3" s="9" t="s">
        <v>42</v>
      </c>
      <c r="K3" s="9" t="s">
        <v>43</v>
      </c>
      <c r="L3" s="8" t="s">
        <v>44</v>
      </c>
      <c r="M3" s="10" t="s">
        <v>45</v>
      </c>
      <c r="N3" s="5"/>
      <c r="O3" s="16" t="s">
        <v>46</v>
      </c>
      <c r="P3" s="13"/>
    </row>
    <row r="4" spans="1:16" x14ac:dyDescent="0.15">
      <c r="E4" s="90"/>
      <c r="F4" s="69"/>
      <c r="G4" s="69"/>
      <c r="H4" s="69"/>
      <c r="I4" s="69"/>
      <c r="J4" s="69"/>
      <c r="K4" s="69"/>
      <c r="L4" s="70"/>
      <c r="M4" s="90"/>
      <c r="N4" s="69"/>
      <c r="O4" s="70"/>
      <c r="P4" s="13"/>
    </row>
    <row r="5" spans="1:16" x14ac:dyDescent="0.15">
      <c r="E5" s="164"/>
      <c r="F5" s="165"/>
      <c r="G5" s="165"/>
      <c r="H5" s="165"/>
      <c r="I5" s="165"/>
      <c r="J5" s="165"/>
      <c r="K5" s="165"/>
      <c r="L5" s="166"/>
      <c r="M5" s="164"/>
      <c r="N5" s="165"/>
      <c r="O5" s="166"/>
      <c r="P5" s="13"/>
    </row>
    <row r="6" spans="1:16" x14ac:dyDescent="0.15">
      <c r="A6" s="91" t="s">
        <v>8</v>
      </c>
      <c r="B6" s="92"/>
      <c r="C6" s="92"/>
      <c r="D6" s="92"/>
      <c r="E6" s="164"/>
      <c r="F6" s="165"/>
      <c r="G6" s="165"/>
      <c r="H6" s="165"/>
      <c r="I6" s="165"/>
      <c r="J6" s="165"/>
      <c r="K6" s="165"/>
      <c r="L6" s="166"/>
      <c r="M6" s="164"/>
      <c r="N6" s="165"/>
      <c r="O6" s="166"/>
      <c r="P6" s="13"/>
    </row>
    <row r="7" spans="1:16" x14ac:dyDescent="0.15">
      <c r="A7" s="92"/>
      <c r="B7" s="92"/>
      <c r="C7" s="92"/>
      <c r="D7" s="92"/>
      <c r="E7" s="164"/>
      <c r="F7" s="165"/>
      <c r="G7" s="165"/>
      <c r="H7" s="165"/>
      <c r="I7" s="165"/>
      <c r="J7" s="165"/>
      <c r="K7" s="165"/>
      <c r="L7" s="166"/>
      <c r="M7" s="164"/>
      <c r="N7" s="165"/>
      <c r="O7" s="166"/>
      <c r="P7" s="13"/>
    </row>
    <row r="8" spans="1:16" x14ac:dyDescent="0.15">
      <c r="A8" s="92"/>
      <c r="B8" s="92"/>
      <c r="C8" s="92"/>
      <c r="D8" s="92"/>
      <c r="E8" s="164"/>
      <c r="F8" s="165"/>
      <c r="G8" s="165"/>
      <c r="H8" s="165"/>
      <c r="I8" s="165"/>
      <c r="J8" s="165"/>
      <c r="K8" s="165"/>
      <c r="L8" s="166"/>
      <c r="M8" s="164"/>
      <c r="N8" s="165"/>
      <c r="O8" s="166"/>
      <c r="P8" s="13"/>
    </row>
    <row r="9" spans="1:16" ht="14.25" thickBot="1" x14ac:dyDescent="0.2">
      <c r="A9" s="25" t="s">
        <v>38</v>
      </c>
      <c r="B9" s="168"/>
      <c r="C9" s="168"/>
      <c r="D9" s="168"/>
      <c r="E9" s="117"/>
      <c r="F9" s="118"/>
      <c r="G9" s="118"/>
      <c r="H9" s="118"/>
      <c r="I9" s="118"/>
      <c r="J9" s="118"/>
      <c r="K9" s="118"/>
      <c r="L9" s="119"/>
      <c r="M9" s="167"/>
      <c r="N9" s="127"/>
      <c r="O9" s="127"/>
      <c r="P9" s="13"/>
    </row>
    <row r="10" spans="1:16" ht="14.25" thickBot="1" x14ac:dyDescent="0.2">
      <c r="M10" s="4"/>
      <c r="N10" s="4"/>
      <c r="O10" s="4"/>
    </row>
    <row r="11" spans="1:16" x14ac:dyDescent="0.15">
      <c r="A11" s="78" t="s">
        <v>47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80"/>
      <c r="M11" s="11"/>
      <c r="N11" s="4"/>
      <c r="O11" s="12"/>
    </row>
    <row r="12" spans="1:16" x14ac:dyDescent="0.15">
      <c r="A12" s="14" t="s">
        <v>40</v>
      </c>
      <c r="B12" s="9"/>
      <c r="C12" s="9" t="s">
        <v>41</v>
      </c>
      <c r="D12" s="9" t="s">
        <v>48</v>
      </c>
      <c r="E12" s="9" t="s">
        <v>49</v>
      </c>
      <c r="F12" s="9" t="s">
        <v>50</v>
      </c>
      <c r="G12" s="9" t="s">
        <v>51</v>
      </c>
      <c r="H12" s="9" t="s">
        <v>52</v>
      </c>
      <c r="I12" s="9" t="s">
        <v>53</v>
      </c>
      <c r="J12" s="9" t="s">
        <v>54</v>
      </c>
      <c r="K12" s="9" t="s">
        <v>55</v>
      </c>
      <c r="L12" s="8" t="s">
        <v>44</v>
      </c>
      <c r="M12" s="16" t="s">
        <v>45</v>
      </c>
      <c r="O12" s="8" t="s">
        <v>46</v>
      </c>
    </row>
    <row r="13" spans="1:16" x14ac:dyDescent="0.15">
      <c r="A13" s="90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70"/>
      <c r="M13" s="90"/>
      <c r="N13" s="69"/>
      <c r="O13" s="70"/>
    </row>
    <row r="14" spans="1:16" x14ac:dyDescent="0.15">
      <c r="A14" s="164"/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M14" s="164"/>
      <c r="N14" s="165"/>
      <c r="O14" s="166"/>
    </row>
    <row r="15" spans="1:16" x14ac:dyDescent="0.15">
      <c r="A15" s="164"/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M15" s="164"/>
      <c r="N15" s="165"/>
      <c r="O15" s="166"/>
    </row>
    <row r="16" spans="1:16" x14ac:dyDescent="0.15">
      <c r="A16" s="164"/>
      <c r="B16" s="165"/>
      <c r="C16" s="165"/>
      <c r="D16" s="165"/>
      <c r="E16" s="165"/>
      <c r="F16" s="165"/>
      <c r="G16" s="165"/>
      <c r="H16" s="165"/>
      <c r="I16" s="165"/>
      <c r="J16" s="165"/>
      <c r="K16" s="165"/>
      <c r="L16" s="166"/>
      <c r="M16" s="164"/>
      <c r="N16" s="165"/>
      <c r="O16" s="166"/>
    </row>
    <row r="17" spans="1:15" x14ac:dyDescent="0.15">
      <c r="A17" s="164"/>
      <c r="B17" s="165"/>
      <c r="C17" s="165"/>
      <c r="D17" s="165"/>
      <c r="E17" s="165"/>
      <c r="F17" s="165"/>
      <c r="G17" s="165"/>
      <c r="H17" s="165"/>
      <c r="I17" s="165"/>
      <c r="J17" s="165"/>
      <c r="K17" s="165"/>
      <c r="L17" s="166"/>
      <c r="M17" s="164"/>
      <c r="N17" s="165"/>
      <c r="O17" s="166"/>
    </row>
    <row r="18" spans="1:15" x14ac:dyDescent="0.15">
      <c r="A18" s="164"/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6"/>
      <c r="M18" s="164"/>
      <c r="N18" s="165"/>
      <c r="O18" s="166"/>
    </row>
    <row r="19" spans="1:15" x14ac:dyDescent="0.15">
      <c r="A19" s="164"/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6"/>
      <c r="M19" s="164"/>
      <c r="N19" s="165"/>
      <c r="O19" s="166"/>
    </row>
    <row r="20" spans="1:15" x14ac:dyDescent="0.15">
      <c r="A20" s="164"/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6"/>
      <c r="M20" s="164"/>
      <c r="N20" s="165"/>
      <c r="O20" s="166"/>
    </row>
    <row r="21" spans="1:15" x14ac:dyDescent="0.15">
      <c r="A21" s="164"/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6"/>
      <c r="M21" s="164"/>
      <c r="N21" s="165"/>
      <c r="O21" s="166"/>
    </row>
    <row r="22" spans="1:15" ht="14.25" thickBot="1" x14ac:dyDescent="0.2">
      <c r="A22" s="117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9"/>
      <c r="M22" s="120"/>
      <c r="N22" s="118"/>
      <c r="O22" s="119"/>
    </row>
    <row r="23" spans="1:15" ht="14.25" thickBot="1" x14ac:dyDescent="0.2">
      <c r="M23" s="4"/>
    </row>
    <row r="24" spans="1:15" ht="14.25" thickBot="1" x14ac:dyDescent="0.2">
      <c r="A24" s="83" t="s">
        <v>56</v>
      </c>
      <c r="B24" s="84"/>
      <c r="C24" s="85"/>
      <c r="E24" s="78" t="s">
        <v>76</v>
      </c>
      <c r="F24" s="80"/>
      <c r="H24" s="87" t="s">
        <v>93</v>
      </c>
      <c r="I24" s="88"/>
      <c r="J24" s="88"/>
      <c r="K24" s="88"/>
      <c r="L24" s="88"/>
      <c r="M24" s="88"/>
      <c r="N24" s="88"/>
      <c r="O24" s="89"/>
    </row>
    <row r="25" spans="1:15" x14ac:dyDescent="0.15">
      <c r="A25" s="13" t="s">
        <v>57</v>
      </c>
      <c r="B25" s="5"/>
      <c r="C25" s="6" t="s">
        <v>58</v>
      </c>
      <c r="E25" s="10" t="s">
        <v>77</v>
      </c>
      <c r="F25" s="8" t="s">
        <v>78</v>
      </c>
      <c r="H25" s="10" t="s">
        <v>94</v>
      </c>
      <c r="I25" s="5"/>
      <c r="J25" s="5"/>
      <c r="K25" s="82" t="s">
        <v>95</v>
      </c>
      <c r="L25" s="82"/>
      <c r="M25" s="10" t="s">
        <v>45</v>
      </c>
      <c r="N25" s="5"/>
      <c r="O25" s="8" t="s">
        <v>46</v>
      </c>
    </row>
    <row r="26" spans="1:15" x14ac:dyDescent="0.15">
      <c r="A26" s="18">
        <v>0</v>
      </c>
      <c r="B26" s="19"/>
      <c r="C26" s="20" t="s">
        <v>59</v>
      </c>
      <c r="E26" s="18">
        <v>0</v>
      </c>
      <c r="F26" s="20" t="s">
        <v>78</v>
      </c>
      <c r="H26" s="90"/>
      <c r="I26" s="69"/>
      <c r="J26" s="69"/>
      <c r="K26" s="69"/>
      <c r="L26" s="70"/>
      <c r="M26" s="27"/>
      <c r="N26" s="24"/>
      <c r="O26" s="28"/>
    </row>
    <row r="27" spans="1:15" x14ac:dyDescent="0.15">
      <c r="A27" s="18">
        <v>0</v>
      </c>
      <c r="B27" s="19"/>
      <c r="C27" s="20" t="s">
        <v>60</v>
      </c>
      <c r="E27" s="18">
        <v>-2</v>
      </c>
      <c r="F27" s="20" t="s">
        <v>79</v>
      </c>
      <c r="H27" s="150"/>
      <c r="I27" s="151"/>
      <c r="J27" s="151"/>
      <c r="K27" s="151"/>
      <c r="L27" s="152"/>
      <c r="M27" s="164"/>
      <c r="N27" s="165"/>
      <c r="O27" s="166"/>
    </row>
    <row r="28" spans="1:15" x14ac:dyDescent="0.15">
      <c r="A28" s="3">
        <v>0</v>
      </c>
      <c r="B28" s="5"/>
      <c r="C28" s="15" t="s">
        <v>61</v>
      </c>
      <c r="E28" s="3">
        <v>-3</v>
      </c>
      <c r="F28" s="15" t="s">
        <v>80</v>
      </c>
      <c r="H28" s="150"/>
      <c r="I28" s="151"/>
      <c r="J28" s="151"/>
      <c r="K28" s="151"/>
      <c r="L28" s="152"/>
      <c r="M28" s="164"/>
      <c r="N28" s="165"/>
      <c r="O28" s="166"/>
    </row>
    <row r="29" spans="1:15" x14ac:dyDescent="0.15">
      <c r="A29" s="3">
        <v>-1</v>
      </c>
      <c r="B29" s="5"/>
      <c r="C29" s="15" t="s">
        <v>62</v>
      </c>
      <c r="E29" s="3">
        <v>-4</v>
      </c>
      <c r="F29" s="15" t="s">
        <v>81</v>
      </c>
      <c r="H29" s="150"/>
      <c r="I29" s="151"/>
      <c r="J29" s="151"/>
      <c r="K29" s="151"/>
      <c r="L29" s="152"/>
      <c r="M29" s="164"/>
      <c r="N29" s="165"/>
      <c r="O29" s="166"/>
    </row>
    <row r="30" spans="1:15" x14ac:dyDescent="0.15">
      <c r="A30" s="18">
        <v>-2</v>
      </c>
      <c r="B30" s="19"/>
      <c r="C30" s="20" t="s">
        <v>63</v>
      </c>
      <c r="E30" s="18">
        <v>-5</v>
      </c>
      <c r="F30" s="20" t="s">
        <v>82</v>
      </c>
      <c r="H30" s="150"/>
      <c r="I30" s="151"/>
      <c r="J30" s="151"/>
      <c r="K30" s="151"/>
      <c r="L30" s="152"/>
      <c r="M30" s="164"/>
      <c r="N30" s="165"/>
      <c r="O30" s="166"/>
    </row>
    <row r="31" spans="1:15" x14ac:dyDescent="0.15">
      <c r="A31" s="18">
        <v>-4</v>
      </c>
      <c r="B31" s="19"/>
      <c r="C31" s="20" t="s">
        <v>64</v>
      </c>
      <c r="E31" s="18">
        <v>-7</v>
      </c>
      <c r="F31" s="20" t="s">
        <v>83</v>
      </c>
      <c r="H31" s="150"/>
      <c r="I31" s="151"/>
      <c r="J31" s="151"/>
      <c r="K31" s="151"/>
      <c r="L31" s="152"/>
      <c r="M31" s="164"/>
      <c r="N31" s="165"/>
      <c r="O31" s="166"/>
    </row>
    <row r="32" spans="1:15" x14ac:dyDescent="0.15">
      <c r="A32" s="3">
        <v>-5</v>
      </c>
      <c r="B32" s="5"/>
      <c r="C32" s="15" t="s">
        <v>65</v>
      </c>
      <c r="E32" s="86" t="s">
        <v>84</v>
      </c>
      <c r="F32" s="75"/>
      <c r="H32" s="150"/>
      <c r="I32" s="151"/>
      <c r="J32" s="151"/>
      <c r="K32" s="151"/>
      <c r="L32" s="152"/>
      <c r="M32" s="164"/>
      <c r="N32" s="165"/>
      <c r="O32" s="166"/>
    </row>
    <row r="33" spans="1:15" x14ac:dyDescent="0.15">
      <c r="A33" s="3">
        <v>-6</v>
      </c>
      <c r="B33" s="5"/>
      <c r="C33" s="15" t="s">
        <v>66</v>
      </c>
      <c r="E33" s="74"/>
      <c r="F33" s="75"/>
      <c r="H33" s="150"/>
      <c r="I33" s="151"/>
      <c r="J33" s="151"/>
      <c r="K33" s="151"/>
      <c r="L33" s="152"/>
      <c r="M33" s="164"/>
      <c r="N33" s="165"/>
      <c r="O33" s="166"/>
    </row>
    <row r="34" spans="1:15" x14ac:dyDescent="0.15">
      <c r="A34" s="18">
        <v>-7</v>
      </c>
      <c r="B34" s="19"/>
      <c r="C34" s="20" t="s">
        <v>67</v>
      </c>
      <c r="E34" s="74"/>
      <c r="F34" s="75"/>
      <c r="H34" s="150"/>
      <c r="I34" s="151"/>
      <c r="J34" s="151"/>
      <c r="K34" s="151"/>
      <c r="L34" s="152"/>
      <c r="M34" s="164"/>
      <c r="N34" s="165"/>
      <c r="O34" s="166"/>
    </row>
    <row r="35" spans="1:15" ht="14.25" thickBot="1" x14ac:dyDescent="0.2">
      <c r="A35" s="18">
        <v>-8</v>
      </c>
      <c r="B35" s="19"/>
      <c r="C35" s="20" t="s">
        <v>68</v>
      </c>
      <c r="E35" s="76"/>
      <c r="F35" s="77"/>
      <c r="H35" s="150"/>
      <c r="I35" s="151"/>
      <c r="J35" s="151"/>
      <c r="K35" s="151"/>
      <c r="L35" s="152"/>
      <c r="M35" s="164"/>
      <c r="N35" s="165"/>
      <c r="O35" s="166"/>
    </row>
    <row r="36" spans="1:15" x14ac:dyDescent="0.15">
      <c r="A36" s="3">
        <v>-9</v>
      </c>
      <c r="B36" s="5"/>
      <c r="C36" s="15" t="s">
        <v>69</v>
      </c>
      <c r="H36" s="150"/>
      <c r="I36" s="151"/>
      <c r="J36" s="151"/>
      <c r="K36" s="151"/>
      <c r="L36" s="152"/>
      <c r="M36" s="164"/>
      <c r="N36" s="165"/>
      <c r="O36" s="166"/>
    </row>
    <row r="37" spans="1:15" x14ac:dyDescent="0.15">
      <c r="A37" s="3">
        <v>-10</v>
      </c>
      <c r="B37" s="5"/>
      <c r="C37" s="15" t="s">
        <v>70</v>
      </c>
      <c r="H37" s="150"/>
      <c r="I37" s="151"/>
      <c r="J37" s="151"/>
      <c r="K37" s="151"/>
      <c r="L37" s="152"/>
      <c r="M37" s="164"/>
      <c r="N37" s="165"/>
      <c r="O37" s="166"/>
    </row>
    <row r="38" spans="1:15" x14ac:dyDescent="0.15">
      <c r="A38" s="18">
        <v>-11</v>
      </c>
      <c r="B38" s="19"/>
      <c r="C38" s="20" t="s">
        <v>71</v>
      </c>
      <c r="H38" s="150"/>
      <c r="I38" s="151"/>
      <c r="J38" s="151"/>
      <c r="K38" s="151"/>
      <c r="L38" s="152"/>
      <c r="M38" s="164"/>
      <c r="N38" s="165"/>
      <c r="O38" s="166"/>
    </row>
    <row r="39" spans="1:15" x14ac:dyDescent="0.15">
      <c r="A39" s="18">
        <v>-12</v>
      </c>
      <c r="B39" s="19"/>
      <c r="C39" s="20" t="s">
        <v>72</v>
      </c>
      <c r="H39" s="150"/>
      <c r="I39" s="151"/>
      <c r="J39" s="151"/>
      <c r="K39" s="151"/>
      <c r="L39" s="152"/>
      <c r="M39" s="164"/>
      <c r="N39" s="165"/>
      <c r="O39" s="166"/>
    </row>
    <row r="40" spans="1:15" x14ac:dyDescent="0.15">
      <c r="A40" s="3">
        <v>-13</v>
      </c>
      <c r="B40" s="5"/>
      <c r="C40" s="15" t="s">
        <v>73</v>
      </c>
      <c r="H40" s="150"/>
      <c r="I40" s="151"/>
      <c r="J40" s="151"/>
      <c r="K40" s="151"/>
      <c r="L40" s="152"/>
      <c r="M40" s="164"/>
      <c r="N40" s="165"/>
      <c r="O40" s="166"/>
    </row>
    <row r="41" spans="1:15" x14ac:dyDescent="0.15">
      <c r="A41" s="3">
        <v>-14</v>
      </c>
      <c r="B41" s="5"/>
      <c r="C41" s="15" t="s">
        <v>74</v>
      </c>
      <c r="H41" s="150"/>
      <c r="I41" s="151"/>
      <c r="J41" s="151"/>
      <c r="K41" s="151"/>
      <c r="L41" s="152"/>
      <c r="M41" s="164"/>
      <c r="N41" s="165"/>
      <c r="O41" s="166"/>
    </row>
    <row r="42" spans="1:15" x14ac:dyDescent="0.15">
      <c r="A42" s="18">
        <v>-15</v>
      </c>
      <c r="B42" s="19"/>
      <c r="C42" s="20" t="s">
        <v>75</v>
      </c>
      <c r="H42" s="150"/>
      <c r="I42" s="151"/>
      <c r="J42" s="151"/>
      <c r="K42" s="151"/>
      <c r="L42" s="152"/>
      <c r="M42" s="164"/>
      <c r="N42" s="165"/>
      <c r="O42" s="166"/>
    </row>
    <row r="43" spans="1:15" x14ac:dyDescent="0.15">
      <c r="A43" s="3"/>
      <c r="B43" s="5"/>
      <c r="C43" s="15"/>
      <c r="H43" s="150"/>
      <c r="I43" s="151"/>
      <c r="J43" s="151"/>
      <c r="K43" s="151"/>
      <c r="L43" s="152"/>
      <c r="M43" s="164"/>
      <c r="N43" s="165"/>
      <c r="O43" s="166"/>
    </row>
    <row r="44" spans="1:15" ht="14.25" thickBot="1" x14ac:dyDescent="0.2">
      <c r="A44" s="2"/>
      <c r="B44" s="1"/>
      <c r="C44" s="7"/>
      <c r="H44" s="150"/>
      <c r="I44" s="151"/>
      <c r="J44" s="151"/>
      <c r="K44" s="151"/>
      <c r="L44" s="152"/>
      <c r="M44" s="164"/>
      <c r="N44" s="165"/>
      <c r="O44" s="166"/>
    </row>
    <row r="45" spans="1:15" x14ac:dyDescent="0.15">
      <c r="H45" s="150"/>
      <c r="I45" s="151"/>
      <c r="J45" s="151"/>
      <c r="K45" s="151"/>
      <c r="L45" s="152"/>
      <c r="M45" s="164"/>
      <c r="N45" s="165"/>
      <c r="O45" s="166"/>
    </row>
    <row r="46" spans="1:15" x14ac:dyDescent="0.15">
      <c r="H46" s="150"/>
      <c r="I46" s="151"/>
      <c r="J46" s="151"/>
      <c r="K46" s="151"/>
      <c r="L46" s="152"/>
      <c r="M46" s="164"/>
      <c r="N46" s="165"/>
      <c r="O46" s="166"/>
    </row>
    <row r="47" spans="1:15" ht="14.25" thickBot="1" x14ac:dyDescent="0.2">
      <c r="H47" s="150"/>
      <c r="I47" s="151"/>
      <c r="J47" s="151"/>
      <c r="K47" s="151"/>
      <c r="L47" s="152"/>
      <c r="M47" s="164"/>
      <c r="N47" s="165"/>
      <c r="O47" s="166"/>
    </row>
    <row r="48" spans="1:15" ht="14.25" thickBot="1" x14ac:dyDescent="0.2">
      <c r="A48" s="78" t="s">
        <v>85</v>
      </c>
      <c r="B48" s="79"/>
      <c r="C48" s="79"/>
      <c r="D48" s="79"/>
      <c r="E48" s="79"/>
      <c r="F48" s="80"/>
      <c r="H48" s="150"/>
      <c r="I48" s="151"/>
      <c r="J48" s="151"/>
      <c r="K48" s="151"/>
      <c r="L48" s="152"/>
      <c r="M48" s="164"/>
      <c r="N48" s="165"/>
      <c r="O48" s="166"/>
    </row>
    <row r="49" spans="1:15" x14ac:dyDescent="0.15">
      <c r="A49" s="169"/>
      <c r="B49" s="170"/>
      <c r="C49" s="170"/>
      <c r="D49" s="170"/>
      <c r="E49" s="170"/>
      <c r="F49" s="171"/>
      <c r="H49" s="150"/>
      <c r="I49" s="151"/>
      <c r="J49" s="151"/>
      <c r="K49" s="151"/>
      <c r="L49" s="152"/>
      <c r="M49" s="164"/>
      <c r="N49" s="165"/>
      <c r="O49" s="166"/>
    </row>
    <row r="50" spans="1:15" x14ac:dyDescent="0.15">
      <c r="A50" s="172"/>
      <c r="B50" s="173"/>
      <c r="C50" s="173"/>
      <c r="D50" s="173"/>
      <c r="E50" s="173"/>
      <c r="F50" s="174"/>
      <c r="H50" s="150"/>
      <c r="I50" s="151"/>
      <c r="J50" s="151"/>
      <c r="K50" s="151"/>
      <c r="L50" s="152"/>
      <c r="M50" s="164"/>
      <c r="N50" s="165"/>
      <c r="O50" s="166"/>
    </row>
    <row r="51" spans="1:15" x14ac:dyDescent="0.15">
      <c r="A51" s="172"/>
      <c r="B51" s="173"/>
      <c r="C51" s="173"/>
      <c r="D51" s="173"/>
      <c r="E51" s="173"/>
      <c r="F51" s="174"/>
      <c r="H51" s="150"/>
      <c r="I51" s="151"/>
      <c r="J51" s="151"/>
      <c r="K51" s="151"/>
      <c r="L51" s="152"/>
      <c r="M51" s="164"/>
      <c r="N51" s="165"/>
      <c r="O51" s="166"/>
    </row>
    <row r="52" spans="1:15" x14ac:dyDescent="0.15">
      <c r="A52" s="172"/>
      <c r="B52" s="173"/>
      <c r="C52" s="173"/>
      <c r="D52" s="173"/>
      <c r="E52" s="173"/>
      <c r="F52" s="174"/>
      <c r="H52" s="150"/>
      <c r="I52" s="151"/>
      <c r="J52" s="151"/>
      <c r="K52" s="151"/>
      <c r="L52" s="152"/>
      <c r="M52" s="164"/>
      <c r="N52" s="165"/>
      <c r="O52" s="166"/>
    </row>
    <row r="53" spans="1:15" x14ac:dyDescent="0.15">
      <c r="A53" s="172"/>
      <c r="B53" s="173"/>
      <c r="C53" s="173"/>
      <c r="D53" s="173"/>
      <c r="E53" s="173"/>
      <c r="F53" s="174"/>
      <c r="H53" s="150"/>
      <c r="I53" s="151"/>
      <c r="J53" s="151"/>
      <c r="K53" s="151"/>
      <c r="L53" s="152"/>
      <c r="M53" s="164"/>
      <c r="N53" s="165"/>
      <c r="O53" s="166"/>
    </row>
    <row r="54" spans="1:15" x14ac:dyDescent="0.15">
      <c r="A54" s="172"/>
      <c r="B54" s="173"/>
      <c r="C54" s="173"/>
      <c r="D54" s="173"/>
      <c r="E54" s="173"/>
      <c r="F54" s="174"/>
      <c r="H54" s="150"/>
      <c r="I54" s="151"/>
      <c r="J54" s="151"/>
      <c r="K54" s="151"/>
      <c r="L54" s="152"/>
      <c r="M54" s="164"/>
      <c r="N54" s="165"/>
      <c r="O54" s="166"/>
    </row>
    <row r="55" spans="1:15" x14ac:dyDescent="0.15">
      <c r="A55" s="172"/>
      <c r="B55" s="173"/>
      <c r="C55" s="173"/>
      <c r="D55" s="173"/>
      <c r="E55" s="173"/>
      <c r="F55" s="174"/>
      <c r="H55" s="150"/>
      <c r="I55" s="151"/>
      <c r="J55" s="151"/>
      <c r="K55" s="151"/>
      <c r="L55" s="152"/>
      <c r="M55" s="164"/>
      <c r="N55" s="165"/>
      <c r="O55" s="166"/>
    </row>
    <row r="56" spans="1:15" ht="14.25" thickBot="1" x14ac:dyDescent="0.2">
      <c r="A56" s="175"/>
      <c r="B56" s="109"/>
      <c r="C56" s="109"/>
      <c r="D56" s="109"/>
      <c r="E56" s="109"/>
      <c r="F56" s="110"/>
      <c r="H56" s="150"/>
      <c r="I56" s="151"/>
      <c r="J56" s="151"/>
      <c r="K56" s="151"/>
      <c r="L56" s="152"/>
      <c r="M56" s="164"/>
      <c r="N56" s="165"/>
      <c r="O56" s="166"/>
    </row>
    <row r="57" spans="1:15" x14ac:dyDescent="0.15">
      <c r="A57" s="78" t="s">
        <v>86</v>
      </c>
      <c r="B57" s="79"/>
      <c r="C57" s="79"/>
      <c r="D57" s="79"/>
      <c r="E57" s="79"/>
      <c r="F57" s="80"/>
      <c r="H57" s="150"/>
      <c r="I57" s="151"/>
      <c r="J57" s="151"/>
      <c r="K57" s="151"/>
      <c r="L57" s="152"/>
      <c r="M57" s="164"/>
      <c r="N57" s="165"/>
      <c r="O57" s="166"/>
    </row>
    <row r="58" spans="1:15" x14ac:dyDescent="0.15">
      <c r="A58" s="81" t="s">
        <v>87</v>
      </c>
      <c r="B58" s="82"/>
      <c r="C58" s="168"/>
      <c r="D58" s="168"/>
      <c r="E58" s="168"/>
      <c r="F58" s="176"/>
      <c r="H58" s="150"/>
      <c r="I58" s="151"/>
      <c r="J58" s="151"/>
      <c r="K58" s="151"/>
      <c r="L58" s="152"/>
      <c r="M58" s="164"/>
      <c r="N58" s="165"/>
      <c r="O58" s="166"/>
    </row>
    <row r="59" spans="1:15" x14ac:dyDescent="0.15">
      <c r="A59" s="71" t="s">
        <v>88</v>
      </c>
      <c r="B59" s="72"/>
      <c r="C59" s="72"/>
      <c r="D59" s="72"/>
      <c r="E59" s="72"/>
      <c r="F59" s="73"/>
      <c r="H59" s="150"/>
      <c r="I59" s="151"/>
      <c r="J59" s="151"/>
      <c r="K59" s="151"/>
      <c r="L59" s="152"/>
      <c r="M59" s="164"/>
      <c r="N59" s="165"/>
      <c r="O59" s="166"/>
    </row>
    <row r="60" spans="1:15" x14ac:dyDescent="0.15">
      <c r="A60" s="71" t="s">
        <v>89</v>
      </c>
      <c r="B60" s="72"/>
      <c r="C60" s="168"/>
      <c r="D60" s="168"/>
      <c r="E60" s="168"/>
      <c r="F60" s="176"/>
      <c r="H60" s="150"/>
      <c r="I60" s="151"/>
      <c r="J60" s="151"/>
      <c r="K60" s="151"/>
      <c r="L60" s="152"/>
      <c r="M60" s="164"/>
      <c r="N60" s="165"/>
      <c r="O60" s="166"/>
    </row>
    <row r="61" spans="1:15" x14ac:dyDescent="0.15">
      <c r="A61" s="17" t="s">
        <v>90</v>
      </c>
      <c r="B61" s="168"/>
      <c r="C61" s="168"/>
      <c r="D61" s="168"/>
      <c r="E61" s="168"/>
      <c r="F61" s="176"/>
      <c r="H61" s="150"/>
      <c r="I61" s="151"/>
      <c r="J61" s="151"/>
      <c r="K61" s="151"/>
      <c r="L61" s="152"/>
      <c r="M61" s="164"/>
      <c r="N61" s="165"/>
      <c r="O61" s="166"/>
    </row>
    <row r="62" spans="1:15" x14ac:dyDescent="0.15">
      <c r="A62" s="13" t="s">
        <v>91</v>
      </c>
      <c r="B62" s="151"/>
      <c r="C62" s="151"/>
      <c r="D62" s="151"/>
      <c r="E62" s="151"/>
      <c r="F62" s="152"/>
      <c r="H62" s="150"/>
      <c r="I62" s="151"/>
      <c r="J62" s="151"/>
      <c r="K62" s="151"/>
      <c r="L62" s="152"/>
      <c r="M62" s="164"/>
      <c r="N62" s="165"/>
      <c r="O62" s="166"/>
    </row>
    <row r="63" spans="1:15" ht="14.25" thickBot="1" x14ac:dyDescent="0.2">
      <c r="A63" s="21" t="s">
        <v>92</v>
      </c>
      <c r="B63" s="177"/>
      <c r="C63" s="177"/>
      <c r="D63" s="177"/>
      <c r="E63" s="177"/>
      <c r="F63" s="161"/>
      <c r="H63" s="117"/>
      <c r="I63" s="118"/>
      <c r="J63" s="118"/>
      <c r="K63" s="118"/>
      <c r="L63" s="119"/>
      <c r="M63" s="118"/>
      <c r="N63" s="118"/>
      <c r="O63" s="119"/>
    </row>
  </sheetData>
  <sheetProtection sheet="1" objects="1" scenarios="1"/>
  <mergeCells count="61">
    <mergeCell ref="E2:L2"/>
    <mergeCell ref="E4:L4"/>
    <mergeCell ref="M13:O13"/>
    <mergeCell ref="A13:L13"/>
    <mergeCell ref="M4:O4"/>
    <mergeCell ref="A11:L11"/>
    <mergeCell ref="A6:D8"/>
    <mergeCell ref="B9:D9"/>
    <mergeCell ref="A24:C24"/>
    <mergeCell ref="E24:F24"/>
    <mergeCell ref="E32:F35"/>
    <mergeCell ref="A48:F48"/>
    <mergeCell ref="H29:L29"/>
    <mergeCell ref="H30:L30"/>
    <mergeCell ref="H31:L31"/>
    <mergeCell ref="H32:L32"/>
    <mergeCell ref="H24:O24"/>
    <mergeCell ref="K25:L25"/>
    <mergeCell ref="H26:L26"/>
    <mergeCell ref="H27:L27"/>
    <mergeCell ref="H28:L28"/>
    <mergeCell ref="H43:L43"/>
    <mergeCell ref="H44:L44"/>
    <mergeCell ref="A49:F56"/>
    <mergeCell ref="A57:F57"/>
    <mergeCell ref="A58:B58"/>
    <mergeCell ref="C58:F58"/>
    <mergeCell ref="H33:L33"/>
    <mergeCell ref="H34:L34"/>
    <mergeCell ref="H35:L35"/>
    <mergeCell ref="H36:L36"/>
    <mergeCell ref="H37:L37"/>
    <mergeCell ref="H38:L38"/>
    <mergeCell ref="H39:L39"/>
    <mergeCell ref="H40:L40"/>
    <mergeCell ref="H41:L41"/>
    <mergeCell ref="H42:L42"/>
    <mergeCell ref="H62:L62"/>
    <mergeCell ref="H55:L55"/>
    <mergeCell ref="H56:L56"/>
    <mergeCell ref="H57:L57"/>
    <mergeCell ref="H58:L58"/>
    <mergeCell ref="H59:L59"/>
    <mergeCell ref="H60:L60"/>
    <mergeCell ref="H45:L45"/>
    <mergeCell ref="H46:L46"/>
    <mergeCell ref="H47:L47"/>
    <mergeCell ref="H48:L48"/>
    <mergeCell ref="H61:L61"/>
    <mergeCell ref="H49:L49"/>
    <mergeCell ref="H50:L50"/>
    <mergeCell ref="H51:L51"/>
    <mergeCell ref="H52:L52"/>
    <mergeCell ref="H53:L53"/>
    <mergeCell ref="H54:L54"/>
    <mergeCell ref="B61:F61"/>
    <mergeCell ref="B62:F62"/>
    <mergeCell ref="B63:F63"/>
    <mergeCell ref="A59:F59"/>
    <mergeCell ref="A60:B60"/>
    <mergeCell ref="C60:F60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角色表1</vt:lpstr>
      <vt:lpstr>角色表第二页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2018-05-05T10:06:54Z</dcterms:modified>
</cp:coreProperties>
</file>