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juiyhuan_iu_edu/Documents/Active writing Manuscript/Calcium_Imaging_Development/Statistical_Analysis/Analysis_FGFRcKO_Ephys_dendrite/data/"/>
    </mc:Choice>
  </mc:AlternateContent>
  <xr:revisionPtr revIDLastSave="67" documentId="8_{F9A4470E-0192-4A6D-B5EB-0466C8B31A06}" xr6:coauthVersionLast="47" xr6:coauthVersionMax="47" xr10:uidLastSave="{47811F88-1CF3-4FD5-8594-A57DE62FB4D6}"/>
  <bookViews>
    <workbookView xWindow="-120" yWindow="-120" windowWidth="29040" windowHeight="17640" xr2:uid="{24D68B58-A957-4E9F-A01E-EF8D9BE11F91}"/>
  </bookViews>
  <sheets>
    <sheet name="Multilevel" sheetId="1" r:id="rId1"/>
  </sheets>
  <definedNames>
    <definedName name="_xlnm._FilterDatabase" localSheetId="0" hidden="1">Multilevel!$A$1:$AL$57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4" i="1" l="1"/>
  <c r="AE144" i="1"/>
  <c r="V144" i="1"/>
  <c r="H144" i="1"/>
  <c r="G144" i="1"/>
  <c r="F144" i="1"/>
  <c r="AF143" i="1"/>
  <c r="AE143" i="1"/>
  <c r="V143" i="1"/>
  <c r="H143" i="1"/>
  <c r="G143" i="1"/>
  <c r="F143" i="1"/>
  <c r="AF142" i="1"/>
  <c r="AE142" i="1"/>
  <c r="V142" i="1"/>
  <c r="H142" i="1"/>
  <c r="G142" i="1"/>
  <c r="F142" i="1"/>
  <c r="AF141" i="1"/>
  <c r="AE141" i="1"/>
  <c r="V141" i="1"/>
  <c r="H141" i="1"/>
  <c r="G141" i="1"/>
  <c r="F141" i="1"/>
  <c r="AF140" i="1"/>
  <c r="AE140" i="1"/>
  <c r="V140" i="1"/>
  <c r="H140" i="1"/>
  <c r="G140" i="1"/>
  <c r="F140" i="1"/>
  <c r="AF139" i="1"/>
  <c r="AE139" i="1"/>
  <c r="V139" i="1"/>
  <c r="H139" i="1"/>
  <c r="G139" i="1"/>
  <c r="F139" i="1"/>
  <c r="AF138" i="1"/>
  <c r="AE138" i="1"/>
  <c r="V138" i="1"/>
  <c r="H138" i="1"/>
  <c r="G138" i="1"/>
  <c r="F138" i="1"/>
  <c r="AF137" i="1"/>
  <c r="AE137" i="1"/>
  <c r="V137" i="1"/>
  <c r="H137" i="1"/>
  <c r="G137" i="1"/>
  <c r="F137" i="1"/>
  <c r="AF136" i="1"/>
  <c r="AE136" i="1"/>
  <c r="V136" i="1"/>
  <c r="H136" i="1"/>
  <c r="G136" i="1"/>
  <c r="F136" i="1"/>
  <c r="AF135" i="1"/>
  <c r="AE135" i="1"/>
  <c r="V135" i="1"/>
  <c r="H135" i="1"/>
  <c r="G135" i="1"/>
  <c r="F135" i="1"/>
  <c r="AF134" i="1"/>
  <c r="AE134" i="1"/>
  <c r="V134" i="1"/>
  <c r="H134" i="1"/>
  <c r="G134" i="1"/>
  <c r="F134" i="1"/>
  <c r="AF133" i="1"/>
  <c r="AE133" i="1"/>
  <c r="V133" i="1"/>
  <c r="H133" i="1"/>
  <c r="G133" i="1"/>
  <c r="F133" i="1"/>
  <c r="AF132" i="1"/>
  <c r="AE132" i="1"/>
  <c r="V132" i="1"/>
  <c r="H132" i="1"/>
  <c r="G132" i="1"/>
  <c r="F132" i="1"/>
  <c r="AF131" i="1"/>
  <c r="AE131" i="1"/>
  <c r="V131" i="1"/>
  <c r="H131" i="1"/>
  <c r="G131" i="1"/>
  <c r="F131" i="1"/>
  <c r="AF130" i="1"/>
  <c r="AE130" i="1"/>
  <c r="V130" i="1"/>
  <c r="H130" i="1"/>
  <c r="G130" i="1"/>
  <c r="F130" i="1"/>
  <c r="AF129" i="1"/>
  <c r="AE129" i="1"/>
  <c r="V129" i="1"/>
  <c r="H129" i="1"/>
  <c r="G129" i="1"/>
  <c r="F129" i="1"/>
  <c r="AF128" i="1"/>
  <c r="AE128" i="1"/>
  <c r="V128" i="1"/>
  <c r="H128" i="1"/>
  <c r="G128" i="1"/>
  <c r="F128" i="1"/>
  <c r="AF127" i="1"/>
  <c r="AE127" i="1"/>
  <c r="V127" i="1"/>
  <c r="H127" i="1"/>
  <c r="G127" i="1"/>
  <c r="F127" i="1"/>
  <c r="AF126" i="1"/>
  <c r="AE126" i="1"/>
  <c r="V126" i="1"/>
  <c r="H126" i="1"/>
  <c r="G126" i="1"/>
  <c r="F126" i="1"/>
  <c r="AF125" i="1"/>
  <c r="AE125" i="1"/>
  <c r="V125" i="1"/>
  <c r="H125" i="1"/>
  <c r="G125" i="1"/>
  <c r="F125" i="1"/>
  <c r="AF124" i="1"/>
  <c r="AE124" i="1"/>
  <c r="V124" i="1"/>
  <c r="H124" i="1"/>
  <c r="G124" i="1"/>
  <c r="F124" i="1"/>
  <c r="AF123" i="1"/>
  <c r="AE123" i="1"/>
  <c r="V123" i="1"/>
  <c r="H123" i="1"/>
  <c r="G123" i="1"/>
  <c r="F123" i="1"/>
  <c r="AF122" i="1"/>
  <c r="AE122" i="1"/>
  <c r="V122" i="1"/>
  <c r="H122" i="1"/>
  <c r="G122" i="1"/>
  <c r="F122" i="1"/>
  <c r="AF121" i="1"/>
  <c r="AE121" i="1"/>
  <c r="V121" i="1"/>
  <c r="H121" i="1"/>
  <c r="G121" i="1"/>
  <c r="F121" i="1"/>
  <c r="AF120" i="1"/>
  <c r="AE120" i="1"/>
  <c r="V120" i="1"/>
  <c r="H120" i="1"/>
  <c r="G120" i="1"/>
  <c r="F120" i="1"/>
  <c r="AF119" i="1"/>
  <c r="AE119" i="1"/>
  <c r="V119" i="1"/>
  <c r="H119" i="1"/>
  <c r="G119" i="1"/>
  <c r="F119" i="1"/>
  <c r="AF118" i="1"/>
  <c r="AE118" i="1"/>
  <c r="V118" i="1"/>
  <c r="H118" i="1"/>
  <c r="G118" i="1"/>
  <c r="F118" i="1"/>
  <c r="AF117" i="1"/>
  <c r="AE117" i="1"/>
  <c r="V117" i="1"/>
  <c r="H117" i="1"/>
  <c r="G117" i="1"/>
  <c r="F117" i="1"/>
  <c r="AF116" i="1"/>
  <c r="AE116" i="1"/>
  <c r="V116" i="1"/>
  <c r="H116" i="1"/>
  <c r="G116" i="1"/>
  <c r="F116" i="1"/>
  <c r="AF115" i="1"/>
  <c r="AE115" i="1"/>
  <c r="V115" i="1"/>
  <c r="H115" i="1"/>
  <c r="G115" i="1"/>
  <c r="F115" i="1"/>
  <c r="AF114" i="1"/>
  <c r="AE114" i="1"/>
  <c r="V114" i="1"/>
  <c r="H114" i="1"/>
  <c r="G114" i="1"/>
  <c r="F114" i="1"/>
  <c r="AF113" i="1"/>
  <c r="AE113" i="1"/>
  <c r="V113" i="1"/>
  <c r="H113" i="1"/>
  <c r="G113" i="1"/>
  <c r="F113" i="1"/>
  <c r="AF112" i="1"/>
  <c r="AE112" i="1"/>
  <c r="V112" i="1"/>
  <c r="H112" i="1"/>
  <c r="G112" i="1"/>
  <c r="F112" i="1"/>
  <c r="AF111" i="1"/>
  <c r="AE111" i="1"/>
  <c r="V111" i="1"/>
  <c r="H111" i="1"/>
  <c r="G111" i="1"/>
  <c r="F111" i="1"/>
  <c r="AF110" i="1"/>
  <c r="AE110" i="1"/>
  <c r="V110" i="1"/>
  <c r="H110" i="1"/>
  <c r="G110" i="1"/>
  <c r="F110" i="1"/>
  <c r="AF109" i="1"/>
  <c r="AE109" i="1"/>
  <c r="V109" i="1"/>
  <c r="H109" i="1"/>
  <c r="F109" i="1"/>
  <c r="AF108" i="1"/>
  <c r="AE108" i="1"/>
  <c r="V108" i="1"/>
  <c r="H108" i="1"/>
  <c r="F108" i="1"/>
  <c r="AF107" i="1"/>
  <c r="AE107" i="1"/>
  <c r="V107" i="1"/>
  <c r="H107" i="1"/>
  <c r="F107" i="1"/>
  <c r="AF106" i="1"/>
  <c r="AE106" i="1"/>
  <c r="V106" i="1"/>
  <c r="H106" i="1"/>
  <c r="F106" i="1"/>
  <c r="AF105" i="1"/>
  <c r="AE105" i="1"/>
  <c r="V105" i="1"/>
  <c r="H105" i="1"/>
  <c r="F105" i="1"/>
  <c r="AF104" i="1"/>
  <c r="AE104" i="1"/>
  <c r="V104" i="1"/>
  <c r="H104" i="1"/>
  <c r="F104" i="1"/>
  <c r="AF103" i="1"/>
  <c r="AE103" i="1"/>
  <c r="V103" i="1"/>
  <c r="H103" i="1"/>
  <c r="F103" i="1"/>
  <c r="AF102" i="1"/>
  <c r="AE102" i="1"/>
  <c r="V102" i="1"/>
  <c r="H102" i="1"/>
  <c r="F102" i="1"/>
  <c r="AF101" i="1"/>
  <c r="AE101" i="1"/>
  <c r="V101" i="1"/>
  <c r="H101" i="1"/>
  <c r="G101" i="1"/>
  <c r="F101" i="1"/>
  <c r="AF100" i="1"/>
  <c r="AE100" i="1"/>
  <c r="V100" i="1"/>
  <c r="H100" i="1"/>
  <c r="G100" i="1"/>
  <c r="F100" i="1"/>
  <c r="AF99" i="1"/>
  <c r="AE99" i="1"/>
  <c r="V99" i="1"/>
  <c r="H99" i="1"/>
  <c r="G99" i="1"/>
  <c r="F99" i="1"/>
  <c r="AF98" i="1"/>
  <c r="AE98" i="1"/>
  <c r="V98" i="1"/>
  <c r="H98" i="1"/>
  <c r="G98" i="1"/>
  <c r="F98" i="1"/>
  <c r="AF97" i="1"/>
  <c r="AE97" i="1"/>
  <c r="V97" i="1"/>
  <c r="H97" i="1"/>
  <c r="G97" i="1"/>
  <c r="F97" i="1"/>
  <c r="AF96" i="1"/>
  <c r="AE96" i="1"/>
  <c r="V96" i="1"/>
  <c r="H96" i="1"/>
  <c r="G96" i="1"/>
  <c r="F96" i="1"/>
  <c r="AF95" i="1"/>
  <c r="AE95" i="1"/>
  <c r="V95" i="1"/>
  <c r="H95" i="1"/>
  <c r="G95" i="1"/>
  <c r="F95" i="1"/>
  <c r="AF94" i="1"/>
  <c r="AE94" i="1"/>
  <c r="V94" i="1"/>
  <c r="H94" i="1"/>
  <c r="G94" i="1"/>
  <c r="F94" i="1"/>
  <c r="AF93" i="1"/>
  <c r="AE93" i="1"/>
  <c r="V93" i="1"/>
  <c r="H93" i="1"/>
  <c r="G93" i="1"/>
  <c r="F93" i="1"/>
  <c r="AF92" i="1"/>
  <c r="AE92" i="1"/>
  <c r="V92" i="1"/>
  <c r="H92" i="1"/>
  <c r="G92" i="1"/>
  <c r="F92" i="1"/>
  <c r="AF91" i="1"/>
  <c r="AE91" i="1"/>
  <c r="V91" i="1"/>
  <c r="H91" i="1"/>
  <c r="G91" i="1"/>
  <c r="F91" i="1"/>
  <c r="AF90" i="1"/>
  <c r="AE90" i="1"/>
  <c r="V90" i="1"/>
  <c r="H90" i="1"/>
  <c r="G90" i="1"/>
  <c r="F90" i="1"/>
  <c r="AF89" i="1"/>
  <c r="AE89" i="1"/>
  <c r="V89" i="1"/>
  <c r="H89" i="1"/>
  <c r="F89" i="1"/>
  <c r="AF88" i="1"/>
  <c r="AE88" i="1"/>
  <c r="V88" i="1"/>
  <c r="H88" i="1"/>
  <c r="F88" i="1"/>
  <c r="AF87" i="1"/>
  <c r="AE87" i="1"/>
  <c r="V87" i="1"/>
  <c r="H87" i="1"/>
  <c r="G87" i="1"/>
  <c r="F87" i="1"/>
  <c r="AF86" i="1"/>
  <c r="AE86" i="1"/>
  <c r="V86" i="1"/>
  <c r="H86" i="1"/>
  <c r="G86" i="1"/>
  <c r="F86" i="1"/>
  <c r="AF85" i="1"/>
  <c r="AE85" i="1"/>
  <c r="V85" i="1"/>
  <c r="H85" i="1"/>
  <c r="G85" i="1"/>
  <c r="F85" i="1"/>
  <c r="AF84" i="1"/>
  <c r="AE84" i="1"/>
  <c r="V84" i="1"/>
  <c r="H84" i="1"/>
  <c r="G84" i="1"/>
  <c r="F84" i="1"/>
  <c r="AF83" i="1"/>
  <c r="AE83" i="1"/>
  <c r="V83" i="1"/>
  <c r="H83" i="1"/>
  <c r="G83" i="1"/>
  <c r="F83" i="1"/>
  <c r="AF82" i="1"/>
  <c r="AE82" i="1"/>
  <c r="V82" i="1"/>
  <c r="H82" i="1"/>
  <c r="G82" i="1"/>
  <c r="F82" i="1"/>
  <c r="AF81" i="1"/>
  <c r="AE81" i="1"/>
  <c r="V81" i="1"/>
  <c r="H81" i="1"/>
  <c r="G81" i="1"/>
  <c r="F81" i="1"/>
  <c r="AF80" i="1"/>
  <c r="AE80" i="1"/>
  <c r="V80" i="1"/>
  <c r="H80" i="1"/>
  <c r="G80" i="1"/>
  <c r="F80" i="1"/>
  <c r="AF79" i="1"/>
  <c r="AE79" i="1"/>
  <c r="V79" i="1"/>
  <c r="H79" i="1"/>
  <c r="G79" i="1"/>
  <c r="F79" i="1"/>
  <c r="AF78" i="1"/>
  <c r="AE78" i="1"/>
  <c r="V78" i="1"/>
  <c r="H78" i="1"/>
  <c r="G78" i="1"/>
  <c r="F78" i="1"/>
  <c r="AF77" i="1"/>
  <c r="AE77" i="1"/>
  <c r="V77" i="1"/>
  <c r="H77" i="1"/>
  <c r="G77" i="1"/>
  <c r="F77" i="1"/>
  <c r="AF76" i="1"/>
  <c r="AE76" i="1"/>
  <c r="V76" i="1"/>
  <c r="H76" i="1"/>
  <c r="G76" i="1"/>
  <c r="F76" i="1"/>
  <c r="AF75" i="1"/>
  <c r="AE75" i="1"/>
  <c r="V75" i="1"/>
  <c r="H75" i="1"/>
  <c r="G75" i="1"/>
  <c r="F75" i="1"/>
  <c r="AF74" i="1"/>
  <c r="AE74" i="1"/>
  <c r="V74" i="1"/>
  <c r="H74" i="1"/>
  <c r="G74" i="1"/>
  <c r="F74" i="1"/>
  <c r="AF73" i="1"/>
  <c r="AE73" i="1"/>
  <c r="V73" i="1"/>
  <c r="H73" i="1"/>
  <c r="G73" i="1"/>
  <c r="F73" i="1"/>
  <c r="AF72" i="1"/>
  <c r="AE72" i="1"/>
  <c r="V72" i="1"/>
  <c r="H72" i="1"/>
  <c r="G72" i="1"/>
  <c r="F72" i="1"/>
  <c r="AF71" i="1"/>
  <c r="AE71" i="1"/>
  <c r="V71" i="1"/>
  <c r="H71" i="1"/>
  <c r="G71" i="1"/>
  <c r="F71" i="1"/>
  <c r="AF70" i="1"/>
  <c r="AE70" i="1"/>
  <c r="V70" i="1"/>
  <c r="H70" i="1"/>
  <c r="G70" i="1"/>
  <c r="F70" i="1"/>
  <c r="AF69" i="1"/>
  <c r="AE69" i="1"/>
  <c r="V69" i="1"/>
  <c r="H69" i="1"/>
  <c r="G69" i="1"/>
  <c r="F69" i="1"/>
  <c r="AF68" i="1"/>
  <c r="AE68" i="1"/>
  <c r="V68" i="1"/>
  <c r="H68" i="1"/>
  <c r="G68" i="1"/>
  <c r="F68" i="1"/>
  <c r="AF67" i="1"/>
  <c r="AE67" i="1"/>
  <c r="V67" i="1"/>
  <c r="H67" i="1"/>
  <c r="G67" i="1"/>
  <c r="F67" i="1"/>
  <c r="AF66" i="1"/>
  <c r="AE66" i="1"/>
  <c r="V66" i="1"/>
  <c r="H66" i="1"/>
  <c r="G66" i="1"/>
  <c r="F66" i="1"/>
  <c r="AF65" i="1"/>
  <c r="AE65" i="1"/>
  <c r="V65" i="1"/>
  <c r="H65" i="1"/>
  <c r="G65" i="1"/>
  <c r="F65" i="1"/>
  <c r="AF64" i="1"/>
  <c r="AE64" i="1"/>
  <c r="V64" i="1"/>
  <c r="H64" i="1"/>
  <c r="G64" i="1"/>
  <c r="F64" i="1"/>
  <c r="AF63" i="1"/>
  <c r="AE63" i="1"/>
  <c r="V63" i="1"/>
  <c r="H63" i="1"/>
  <c r="G63" i="1"/>
  <c r="F63" i="1"/>
  <c r="AF62" i="1"/>
  <c r="AE62" i="1"/>
  <c r="V62" i="1"/>
  <c r="H62" i="1"/>
  <c r="G62" i="1"/>
  <c r="F62" i="1"/>
  <c r="AF61" i="1"/>
  <c r="AE61" i="1"/>
  <c r="V61" i="1"/>
  <c r="H61" i="1"/>
  <c r="G61" i="1"/>
  <c r="F61" i="1"/>
  <c r="AF60" i="1"/>
  <c r="AE60" i="1"/>
  <c r="V60" i="1"/>
  <c r="H60" i="1"/>
  <c r="G60" i="1"/>
  <c r="F60" i="1"/>
  <c r="AF59" i="1"/>
  <c r="AE59" i="1"/>
  <c r="V59" i="1"/>
  <c r="H59" i="1"/>
  <c r="G59" i="1"/>
  <c r="F59" i="1"/>
  <c r="AF58" i="1"/>
  <c r="AE58" i="1"/>
  <c r="V58" i="1"/>
  <c r="H58" i="1"/>
  <c r="G58" i="1"/>
  <c r="F58" i="1"/>
  <c r="AF57" i="1"/>
  <c r="AE57" i="1"/>
  <c r="V57" i="1"/>
  <c r="H57" i="1"/>
  <c r="G57" i="1"/>
  <c r="F57" i="1"/>
  <c r="AF56" i="1"/>
  <c r="AE56" i="1"/>
  <c r="V56" i="1"/>
  <c r="H56" i="1"/>
  <c r="G56" i="1"/>
  <c r="F56" i="1"/>
  <c r="AF55" i="1"/>
  <c r="AE55" i="1"/>
  <c r="V55" i="1"/>
  <c r="H55" i="1"/>
  <c r="G55" i="1"/>
  <c r="F55" i="1"/>
  <c r="AF54" i="1"/>
  <c r="AE54" i="1"/>
  <c r="V54" i="1"/>
  <c r="H54" i="1"/>
  <c r="G54" i="1"/>
  <c r="F54" i="1"/>
  <c r="Z53" i="1"/>
  <c r="AD53" i="1"/>
  <c r="AF53" i="1"/>
  <c r="AE53" i="1"/>
  <c r="V53" i="1"/>
  <c r="H53" i="1"/>
  <c r="G53" i="1"/>
  <c r="F53" i="1"/>
  <c r="Z52" i="1"/>
  <c r="AD52" i="1"/>
  <c r="AF52" i="1"/>
  <c r="AE52" i="1"/>
  <c r="V52" i="1"/>
  <c r="H52" i="1"/>
  <c r="G52" i="1"/>
  <c r="F52" i="1"/>
  <c r="Z51" i="1"/>
  <c r="AD51" i="1"/>
  <c r="AF51" i="1"/>
  <c r="AE51" i="1"/>
  <c r="V51" i="1"/>
  <c r="H51" i="1"/>
  <c r="G51" i="1"/>
  <c r="F51" i="1"/>
  <c r="AF50" i="1"/>
  <c r="AE50" i="1"/>
  <c r="V50" i="1"/>
  <c r="H50" i="1"/>
  <c r="G50" i="1"/>
  <c r="F50" i="1"/>
  <c r="AF49" i="1"/>
  <c r="AE49" i="1"/>
  <c r="V49" i="1"/>
  <c r="H49" i="1"/>
  <c r="G49" i="1"/>
  <c r="F49" i="1"/>
  <c r="AF48" i="1"/>
  <c r="AE48" i="1"/>
  <c r="V48" i="1"/>
  <c r="H48" i="1"/>
  <c r="G48" i="1"/>
  <c r="F48" i="1"/>
  <c r="AF47" i="1"/>
  <c r="AE47" i="1"/>
  <c r="V47" i="1"/>
  <c r="H47" i="1"/>
  <c r="G47" i="1"/>
  <c r="F47" i="1"/>
  <c r="AF46" i="1"/>
  <c r="AE46" i="1"/>
  <c r="V46" i="1"/>
  <c r="H46" i="1"/>
  <c r="G46" i="1"/>
  <c r="F46" i="1"/>
  <c r="AF45" i="1"/>
  <c r="AE45" i="1"/>
  <c r="V45" i="1"/>
  <c r="H45" i="1"/>
  <c r="G45" i="1"/>
  <c r="F45" i="1"/>
  <c r="AF44" i="1"/>
  <c r="AE44" i="1"/>
  <c r="V44" i="1"/>
  <c r="H44" i="1"/>
  <c r="G44" i="1"/>
  <c r="F44" i="1"/>
  <c r="AF43" i="1"/>
  <c r="AE43" i="1"/>
  <c r="V43" i="1"/>
  <c r="H43" i="1"/>
  <c r="G43" i="1"/>
  <c r="F43" i="1"/>
  <c r="AF42" i="1"/>
  <c r="AE42" i="1"/>
  <c r="V42" i="1"/>
  <c r="H42" i="1"/>
  <c r="G42" i="1"/>
  <c r="F42" i="1"/>
  <c r="AF41" i="1"/>
  <c r="AE41" i="1"/>
  <c r="V41" i="1"/>
  <c r="H41" i="1"/>
  <c r="G41" i="1"/>
  <c r="F41" i="1"/>
  <c r="Z40" i="1"/>
  <c r="AD40" i="1"/>
  <c r="AF40" i="1"/>
  <c r="AE40" i="1"/>
  <c r="V40" i="1"/>
  <c r="H40" i="1"/>
  <c r="G40" i="1"/>
  <c r="F40" i="1"/>
  <c r="AF39" i="1"/>
  <c r="AE39" i="1"/>
  <c r="V39" i="1"/>
  <c r="H39" i="1"/>
  <c r="G39" i="1"/>
  <c r="F39" i="1"/>
  <c r="AF38" i="1"/>
  <c r="AE38" i="1"/>
  <c r="V38" i="1"/>
  <c r="H38" i="1"/>
  <c r="G38" i="1"/>
  <c r="F38" i="1"/>
  <c r="AF37" i="1"/>
  <c r="AE37" i="1"/>
  <c r="V37" i="1"/>
  <c r="H37" i="1"/>
  <c r="G37" i="1"/>
  <c r="F37" i="1"/>
  <c r="AF36" i="1"/>
  <c r="AE36" i="1"/>
  <c r="V36" i="1"/>
  <c r="H36" i="1"/>
  <c r="G36" i="1"/>
  <c r="F36" i="1"/>
  <c r="AF35" i="1"/>
  <c r="AE35" i="1"/>
  <c r="V35" i="1"/>
  <c r="H35" i="1"/>
  <c r="G35" i="1"/>
  <c r="F35" i="1"/>
  <c r="AF34" i="1"/>
  <c r="AE34" i="1"/>
  <c r="V34" i="1"/>
  <c r="H34" i="1"/>
  <c r="G34" i="1"/>
  <c r="F34" i="1"/>
  <c r="AF33" i="1"/>
  <c r="AE33" i="1"/>
  <c r="V33" i="1"/>
  <c r="H33" i="1"/>
  <c r="G33" i="1"/>
  <c r="F33" i="1"/>
  <c r="AF32" i="1"/>
  <c r="AE32" i="1"/>
  <c r="V32" i="1"/>
  <c r="H32" i="1"/>
  <c r="G32" i="1"/>
  <c r="F32" i="1"/>
  <c r="AF31" i="1"/>
  <c r="AE31" i="1"/>
  <c r="V31" i="1"/>
  <c r="H31" i="1"/>
  <c r="G31" i="1"/>
  <c r="F31" i="1"/>
  <c r="AF30" i="1"/>
  <c r="AE30" i="1"/>
  <c r="V30" i="1"/>
  <c r="H30" i="1"/>
  <c r="G30" i="1"/>
  <c r="F30" i="1"/>
  <c r="AF29" i="1"/>
  <c r="AE29" i="1"/>
  <c r="V29" i="1"/>
  <c r="H29" i="1"/>
  <c r="G29" i="1"/>
  <c r="F29" i="1"/>
  <c r="AF28" i="1"/>
  <c r="AE28" i="1"/>
  <c r="V28" i="1"/>
  <c r="H28" i="1"/>
  <c r="G28" i="1"/>
  <c r="F28" i="1"/>
  <c r="AF27" i="1"/>
  <c r="AE27" i="1"/>
  <c r="V27" i="1"/>
  <c r="H27" i="1"/>
  <c r="G27" i="1"/>
  <c r="F27" i="1"/>
  <c r="AF26" i="1"/>
  <c r="AE26" i="1"/>
  <c r="V26" i="1"/>
  <c r="H26" i="1"/>
  <c r="G26" i="1"/>
  <c r="F26" i="1"/>
  <c r="AF25" i="1"/>
  <c r="AE25" i="1"/>
  <c r="V25" i="1"/>
  <c r="H25" i="1"/>
  <c r="G25" i="1"/>
  <c r="F25" i="1"/>
  <c r="AF24" i="1"/>
  <c r="AE24" i="1"/>
  <c r="V24" i="1"/>
  <c r="H24" i="1"/>
  <c r="G24" i="1"/>
  <c r="F24" i="1"/>
  <c r="AF23" i="1"/>
  <c r="AE23" i="1"/>
  <c r="V23" i="1"/>
  <c r="H23" i="1"/>
  <c r="G23" i="1"/>
  <c r="F23" i="1"/>
  <c r="AF22" i="1"/>
  <c r="AE22" i="1"/>
  <c r="V22" i="1"/>
  <c r="H22" i="1"/>
  <c r="G22" i="1"/>
  <c r="F22" i="1"/>
  <c r="AF21" i="1"/>
  <c r="AE21" i="1"/>
  <c r="V21" i="1"/>
  <c r="H21" i="1"/>
  <c r="G21" i="1"/>
  <c r="F21" i="1"/>
  <c r="AF20" i="1"/>
  <c r="AE20" i="1"/>
  <c r="V20" i="1"/>
  <c r="H20" i="1"/>
  <c r="G20" i="1"/>
  <c r="F20" i="1"/>
  <c r="AF19" i="1"/>
  <c r="AE19" i="1"/>
  <c r="V19" i="1"/>
  <c r="H19" i="1"/>
  <c r="G19" i="1"/>
  <c r="F19" i="1"/>
  <c r="AF18" i="1"/>
  <c r="AE18" i="1"/>
  <c r="V18" i="1"/>
  <c r="H18" i="1"/>
  <c r="G18" i="1"/>
  <c r="F18" i="1"/>
  <c r="AF17" i="1"/>
  <c r="AE17" i="1"/>
  <c r="V17" i="1"/>
  <c r="H17" i="1"/>
  <c r="G17" i="1"/>
  <c r="F17" i="1"/>
  <c r="AF16" i="1"/>
  <c r="AE16" i="1"/>
  <c r="V16" i="1"/>
  <c r="H16" i="1"/>
  <c r="G16" i="1"/>
  <c r="F16" i="1"/>
  <c r="AF15" i="1"/>
  <c r="AE15" i="1"/>
  <c r="V15" i="1"/>
  <c r="H15" i="1"/>
  <c r="G15" i="1"/>
  <c r="F15" i="1"/>
  <c r="AF14" i="1"/>
  <c r="AE14" i="1"/>
  <c r="V14" i="1"/>
  <c r="H14" i="1"/>
  <c r="G14" i="1"/>
  <c r="F14" i="1"/>
  <c r="AF13" i="1"/>
  <c r="AE13" i="1"/>
  <c r="V13" i="1"/>
  <c r="H13" i="1"/>
  <c r="G13" i="1"/>
  <c r="F13" i="1"/>
  <c r="AF12" i="1"/>
  <c r="AE12" i="1"/>
  <c r="V12" i="1"/>
  <c r="H12" i="1"/>
  <c r="G12" i="1"/>
  <c r="F12" i="1"/>
  <c r="AF11" i="1"/>
  <c r="AE11" i="1"/>
  <c r="V11" i="1"/>
  <c r="H11" i="1"/>
  <c r="G11" i="1"/>
  <c r="F11" i="1"/>
  <c r="AF10" i="1"/>
  <c r="AE10" i="1"/>
  <c r="V10" i="1"/>
  <c r="H10" i="1"/>
  <c r="G10" i="1"/>
  <c r="F10" i="1"/>
  <c r="AF9" i="1"/>
  <c r="AE9" i="1"/>
  <c r="V9" i="1"/>
  <c r="H9" i="1"/>
  <c r="G9" i="1"/>
  <c r="F9" i="1"/>
  <c r="AF8" i="1"/>
  <c r="AE8" i="1"/>
  <c r="V8" i="1"/>
  <c r="H8" i="1"/>
  <c r="G8" i="1"/>
  <c r="F8" i="1"/>
  <c r="AF7" i="1"/>
  <c r="AE7" i="1"/>
  <c r="V7" i="1"/>
  <c r="H7" i="1"/>
  <c r="G7" i="1"/>
  <c r="F7" i="1"/>
  <c r="AF6" i="1"/>
  <c r="AE6" i="1"/>
  <c r="V6" i="1"/>
  <c r="H6" i="1"/>
  <c r="G6" i="1"/>
  <c r="F6" i="1"/>
  <c r="AF5" i="1"/>
  <c r="AE5" i="1"/>
  <c r="V5" i="1"/>
  <c r="H5" i="1"/>
  <c r="G5" i="1"/>
  <c r="F5" i="1"/>
  <c r="AF4" i="1"/>
  <c r="AE4" i="1"/>
  <c r="V4" i="1"/>
  <c r="H4" i="1"/>
  <c r="G4" i="1"/>
  <c r="F4" i="1"/>
  <c r="AF3" i="1"/>
  <c r="AE3" i="1"/>
  <c r="V3" i="1"/>
  <c r="H3" i="1"/>
  <c r="G3" i="1"/>
  <c r="F3" i="1"/>
  <c r="AF2" i="1"/>
  <c r="AE2" i="1"/>
  <c r="V2" i="1"/>
  <c r="H2" i="1"/>
  <c r="G2" i="1"/>
  <c r="F2" i="1"/>
</calcChain>
</file>

<file path=xl/sharedStrings.xml><?xml version="1.0" encoding="utf-8"?>
<sst xmlns="http://schemas.openxmlformats.org/spreadsheetml/2006/main" count="899" uniqueCount="244">
  <si>
    <t>Recording date</t>
  </si>
  <si>
    <t>Age</t>
  </si>
  <si>
    <t>ID</t>
  </si>
  <si>
    <t>subject_id</t>
  </si>
  <si>
    <t>section_id</t>
  </si>
  <si>
    <t>cell_id</t>
  </si>
  <si>
    <t>Sex</t>
  </si>
  <si>
    <t>Cell morphology</t>
  </si>
  <si>
    <r>
      <t>pipette resistance (M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>)</t>
    </r>
  </si>
  <si>
    <t>Before_Cm</t>
  </si>
  <si>
    <t>Before_Rm</t>
  </si>
  <si>
    <t>Before_Ra</t>
  </si>
  <si>
    <t>Before_Tau</t>
  </si>
  <si>
    <t>Before_Hoding_current</t>
  </si>
  <si>
    <t>After_Cm</t>
  </si>
  <si>
    <t>After_Rm</t>
  </si>
  <si>
    <t>After_Ra</t>
  </si>
  <si>
    <t>After_Tau</t>
  </si>
  <si>
    <t>After_holding_current</t>
  </si>
  <si>
    <t>Rejection (&gt;25%)</t>
  </si>
  <si>
    <t>sEPSC_Time</t>
  </si>
  <si>
    <t>sEPSC_Event#</t>
  </si>
  <si>
    <t>sEPSC_Amp</t>
  </si>
  <si>
    <t>sEPSC_Freq</t>
  </si>
  <si>
    <t>sIPSC_Time</t>
  </si>
  <si>
    <t>sIPSC_Event#</t>
  </si>
  <si>
    <t>sIPSC_Amp</t>
  </si>
  <si>
    <t>sIPSC_Freq</t>
  </si>
  <si>
    <t>E/I ratio</t>
  </si>
  <si>
    <t>Synaptic drive ratio (E/I)</t>
  </si>
  <si>
    <t>Neg</t>
  </si>
  <si>
    <t>P11</t>
  </si>
  <si>
    <t>FGFR-tri_Ncre21-5#1_S1_C1</t>
  </si>
  <si>
    <t>M</t>
  </si>
  <si>
    <t>apical dendrite</t>
  </si>
  <si>
    <t>FGFR-tri_Ncre21-5#1_S4_C1</t>
  </si>
  <si>
    <t>maybe bSC cell</t>
  </si>
  <si>
    <t>FGFR-tri_Ncre21-5#1_S5_C1</t>
  </si>
  <si>
    <t>FGFR-tri_Ncre22-3#2_S1_C2</t>
  </si>
  <si>
    <t>F</t>
  </si>
  <si>
    <t>FGFR-tri_Ncre22-3#2_S2_C1</t>
  </si>
  <si>
    <t>NA</t>
  </si>
  <si>
    <t>FGFR-tri_Ncre22-3#2_S5_C1</t>
  </si>
  <si>
    <t>FGFR-tri_Ncre22-3#1_S5_C2</t>
  </si>
  <si>
    <t>+</t>
  </si>
  <si>
    <t>P12</t>
  </si>
  <si>
    <t>FGFR-tri_Ncre22-3#3_S1_C1</t>
  </si>
  <si>
    <t>FGFR-tri-Ncre22-4#1_S4_C1</t>
  </si>
  <si>
    <t>layer IV, NA</t>
  </si>
  <si>
    <t>FGFR-tri-Ncre22-4#2_S4_C1</t>
  </si>
  <si>
    <t>FGFR-tri-Ncre22-4#9_S2_C1</t>
  </si>
  <si>
    <t>FGFR-tri-Ncre22-4#9_S3_C1</t>
  </si>
  <si>
    <t>FGFR-tri-Ncre23-1#2_S2_C1</t>
  </si>
  <si>
    <t>see apical dendrite, no cell body</t>
  </si>
  <si>
    <t>FGFR-tri-Ncre23-1#2_S3_C1</t>
  </si>
  <si>
    <t>Apical dendrite</t>
  </si>
  <si>
    <t>FGFR-tri-Ncre23-1#1_S4_C1</t>
  </si>
  <si>
    <t>P13</t>
  </si>
  <si>
    <t>FGFR-tri-Ncre24-2#1_S5_C1</t>
  </si>
  <si>
    <t>Layer IV, apical dendritem, image</t>
  </si>
  <si>
    <t>FGFR-tri-Ncre24-2#2_S2_C1</t>
  </si>
  <si>
    <t>Layer 4, see axon, bSC cell, scan</t>
  </si>
  <si>
    <t>FGFR-tri-Ncre26-1#1_S1_C1</t>
  </si>
  <si>
    <t>L4, apical dendrite</t>
  </si>
  <si>
    <t>FGFR-tri-Ncre26-1#1_S3_C2</t>
  </si>
  <si>
    <t>L4, cell shrink</t>
  </si>
  <si>
    <t>FGFR-tri-Ncre26-1#2_S1_C2</t>
  </si>
  <si>
    <t>FGFR-tri-Ncre27-1#2_S1_C1</t>
  </si>
  <si>
    <t>L4, bSC, see clear axon</t>
  </si>
  <si>
    <t>FGFR-tri-Ncre27-1#2_S7_C2</t>
  </si>
  <si>
    <t>L4, bSC</t>
  </si>
  <si>
    <t>FGFR-tri-Ncre27-1#3_S2_C1</t>
  </si>
  <si>
    <t>L4</t>
  </si>
  <si>
    <t>FGFR-tri-Ncre27-1#3_S4_C1</t>
  </si>
  <si>
    <t>FGFR-tri-Ncre27-1#3_S5_C1</t>
  </si>
  <si>
    <t>FGFR-tri-Ncre24-6#2_S1_C1</t>
  </si>
  <si>
    <t>FGFR-tri-Ncre24-6#1_S3_C1</t>
  </si>
  <si>
    <t>FGFR-tri-Ncre24-6#4_S1_C1</t>
  </si>
  <si>
    <t>L4, bSCs</t>
  </si>
  <si>
    <t>FGFR-tri-Ncre24-6#4_S2_C1</t>
  </si>
  <si>
    <t>FGFR-tri-Ncre24-6#4_S3_C1</t>
  </si>
  <si>
    <t>L4, no cell body</t>
  </si>
  <si>
    <t>FGFR-tri-Ncre24-6#3_S3_C1</t>
  </si>
  <si>
    <t>FGFR-tri-Ncre24-6#5_S1_C1</t>
  </si>
  <si>
    <t>FGFR-tri-Ncre24-6#5_S2_C1</t>
  </si>
  <si>
    <t>FGFR-tri-Ncre24-6#5_S4_C1</t>
  </si>
  <si>
    <t>FGFR-tri-Ncre24-6#5_S6_C1</t>
  </si>
  <si>
    <t>FGFR-tri-Ncre27-3#1_S5_C1</t>
  </si>
  <si>
    <t>L4 image</t>
  </si>
  <si>
    <t>FGFR-tri-Ncre27-3#3_S4_C1</t>
  </si>
  <si>
    <t>FGFR-tri-Ncre27-3#3_S6_C1</t>
  </si>
  <si>
    <t>FGFR-tri-Ncre27-3#4_S1_C2</t>
  </si>
  <si>
    <t>L4, see apical dendrite, but no cell</t>
  </si>
  <si>
    <t>FGFR-tri-Ncre27-3#4_S3_C1</t>
  </si>
  <si>
    <t>L4, maybe bSc</t>
  </si>
  <si>
    <t>FGFR-tri-Ncre27-3#4_S4_C1</t>
  </si>
  <si>
    <t>L4, see apical dendrite</t>
  </si>
  <si>
    <t>FGFR-tri-Ncre36-1#1_S2_C2</t>
  </si>
  <si>
    <t>no morphology…, bacause lose section</t>
  </si>
  <si>
    <t>FGFR-tri-Ncre36-1#2_S1_C1</t>
  </si>
  <si>
    <t>FGFR-tri-Ncre36-1#2_S3_C1</t>
  </si>
  <si>
    <t>FGFR-tri-Ncre36-1#4_S1_C2</t>
  </si>
  <si>
    <t>FGFR-tri-Ncre36-1#4_S2_C1</t>
  </si>
  <si>
    <t>L4, bSc</t>
  </si>
  <si>
    <t>FGFR-tri-Ncre36-1#4_S3_C1</t>
  </si>
  <si>
    <t>FGFR-tri-Ncre36-1#4_S4_C2</t>
  </si>
  <si>
    <t>FGFR-tri-Ncre36-1#7_S1_C2</t>
  </si>
  <si>
    <t>FGFR-tri-Ncre36-2#1_S2_C1</t>
  </si>
  <si>
    <t>L4, apical dendrite is cut</t>
  </si>
  <si>
    <t>FGFR-tri-Ncre36-2#1_S3_C1</t>
  </si>
  <si>
    <t>FGFR-tri-Ncre36-2#1_S3_C2</t>
  </si>
  <si>
    <t>FGFR-tri-Ncre36-4#1_S2_C1</t>
  </si>
  <si>
    <t>FGFR-tri-Ncre36-4#1_S5_C1</t>
  </si>
  <si>
    <t>P15</t>
  </si>
  <si>
    <t>FGFR-tri-Ncre19-6#2_S2_C1</t>
  </si>
  <si>
    <t>maybe spiny stellate cell, but no scan</t>
  </si>
  <si>
    <t>FGFR-tri-Ncre19-6#2_S4_C1</t>
  </si>
  <si>
    <t>maybe spiny stellate cell</t>
  </si>
  <si>
    <t>P16</t>
  </si>
  <si>
    <t>FGFR-tri-Ncre19-6#4_S4_C1</t>
  </si>
  <si>
    <t>N/A</t>
  </si>
  <si>
    <t>FGFR-tri-Ncre21-3#1_S2_C2</t>
  </si>
  <si>
    <t>FGFR-tri-Ncre21-3#2_S1_C1</t>
  </si>
  <si>
    <t>FGFR-tri-Ncre21-3#3_S2_C1</t>
  </si>
  <si>
    <t>N/A, see axon trace, but no dendrite…</t>
  </si>
  <si>
    <t>FGFR-tri-Ncre21-4#1_S2_C1</t>
  </si>
  <si>
    <t>FGFR-tri-Ncre21-4#1_S3_C1</t>
  </si>
  <si>
    <t>FGFR-tri-Ncre21-4#2_S2_C2</t>
  </si>
  <si>
    <t>FGFR-tri-Ncre21-4#2_S5_C1</t>
  </si>
  <si>
    <t>FGFR-tri-Ncre21-4#3_S2_C1</t>
  </si>
  <si>
    <t>FGFR-tri-Ncre21-4#3_S3_C3</t>
  </si>
  <si>
    <t>FGFR-tri-Ncre21-4#4_S1_C2</t>
  </si>
  <si>
    <t>FGFR-tri-Ncre21-4#4_S2_C3</t>
  </si>
  <si>
    <t>FGFR-tri-Ncre21-4#5_S1_C3</t>
  </si>
  <si>
    <t>FGFR-tri-Ncre21-4#5_S4_C1</t>
  </si>
  <si>
    <t>FGFR-tri-Ncre21-4#6_S1_C1</t>
  </si>
  <si>
    <t>no complete cell, apical dendrite</t>
  </si>
  <si>
    <t>P17</t>
  </si>
  <si>
    <t>FGFR-tri-Ncre21-4#7_S3_C1</t>
  </si>
  <si>
    <t>FGFR-tri-Ncre21-4#7_S4_C1</t>
  </si>
  <si>
    <t>FGFR-tri-Ncre22-2#1_S1_C1</t>
  </si>
  <si>
    <t>complete cell, apical dendrite</t>
  </si>
  <si>
    <t>FGFR-tri-Ncre22-2#5_S1_C2</t>
  </si>
  <si>
    <t>FGFR-tri-Ncre22-2#5_S4_C1</t>
  </si>
  <si>
    <t>P14</t>
  </si>
  <si>
    <t>FGFR-tri-Ncre22-3#5_S2_C2</t>
  </si>
  <si>
    <t>bSc</t>
  </si>
  <si>
    <t>FGFR-tri-Ncre22-3#5_S3_C2</t>
  </si>
  <si>
    <t>maybe bSc</t>
  </si>
  <si>
    <t>FGFR-tri-Ncre22-3#5_S4_C1</t>
  </si>
  <si>
    <t>FGFR-tri-Ncre22-3#4_S3_C1</t>
  </si>
  <si>
    <t>FGFR-tri-Ncre22-3#7_S1_C1</t>
  </si>
  <si>
    <t>maybe bSC</t>
  </si>
  <si>
    <t>FGFR-tri-Ncre22-3#7_S2_C1</t>
  </si>
  <si>
    <t>bSC</t>
  </si>
  <si>
    <t>FGFR-tri-Ncre22-3#7_S3_C1</t>
  </si>
  <si>
    <t>FGFR-tri-Ncre22-3#6_S3_C2</t>
  </si>
  <si>
    <t>FGFR-tri-Ncre22-3#8_S3_C1</t>
  </si>
  <si>
    <t>FGFR-tri-Ncre22-3#9_S1_C1</t>
  </si>
  <si>
    <t>FGFR-tri-Ncre22-3#10_S1_C1</t>
  </si>
  <si>
    <t>S1</t>
  </si>
  <si>
    <t>FGFR-tri-Ncre22-3#10_S4_C1</t>
  </si>
  <si>
    <t>S4</t>
  </si>
  <si>
    <t>FGFR-tri-Ncre22-4#3_S1_C1</t>
  </si>
  <si>
    <t>FGFR-tri-Ncre22-4#3_S2_C2</t>
  </si>
  <si>
    <t>FGFR-tri-Ncre22-4#3_S3_C2</t>
  </si>
  <si>
    <t>FGFR-tri-Ncre22-4#3_S4_C1</t>
  </si>
  <si>
    <t>FGFR-tri-Ncre22-4#3_S5_C1</t>
  </si>
  <si>
    <t>FGFR-tri-Ncre22-4#4_S1_C2</t>
  </si>
  <si>
    <t>FGFR-tri-Ncre22-4#7_S2_C1</t>
  </si>
  <si>
    <t>FGFR-tri-Ncre22-4#7_S4_C1</t>
  </si>
  <si>
    <t>P20</t>
  </si>
  <si>
    <t>FGFR-tri-Ncre31-2Rf#2_S1_C1</t>
  </si>
  <si>
    <t>FGFR-tri-Ncre31-2Rf#2_S2_C1</t>
  </si>
  <si>
    <t>FGFR-tri-Ncre31-2Rf#2_S3_C1</t>
  </si>
  <si>
    <t>L4, not complete cell</t>
  </si>
  <si>
    <t>FGFR-tri-Ncre31-2Rf#2_S4_C2</t>
  </si>
  <si>
    <t>FGFR-tri-Ncre31-2LRf#3_S2_C1</t>
  </si>
  <si>
    <t>S2</t>
  </si>
  <si>
    <t>FGFR-tri-Ncre31-2LRf#3_S3_C1</t>
  </si>
  <si>
    <t>S3</t>
  </si>
  <si>
    <t>L4, no cell body…</t>
  </si>
  <si>
    <t>FGFR-tri-Ncre31-2Lf#1_S1_C2</t>
  </si>
  <si>
    <t>FGFR-tri-Ncre31-2Lf#1_S2_C2</t>
  </si>
  <si>
    <t>L4, look like bSC</t>
  </si>
  <si>
    <t>P21</t>
  </si>
  <si>
    <t>FGFR-tri-Ncre30-4Lf#1_S1_C2</t>
  </si>
  <si>
    <t>L4, apical ldendrite</t>
  </si>
  <si>
    <t>FGFR-tri-Ncre30-4Lf#1_S2_C1</t>
  </si>
  <si>
    <t>FGFR-tri-Ncre31-2_2Lf#4_S2_C1</t>
  </si>
  <si>
    <t>L4, but fragmented cell</t>
  </si>
  <si>
    <t>FGFR-tri-Ncre31-2_2Lf#4_S3_C2</t>
  </si>
  <si>
    <t>P19</t>
  </si>
  <si>
    <t>FGFR-tri-Ncre24-2#3_S7_C1</t>
  </si>
  <si>
    <t>FGFR-tri-Ncre24-2#6_S2_C2</t>
  </si>
  <si>
    <t>L4, but no morphology</t>
  </si>
  <si>
    <t>FGFR-tri-Ncre24-2#5_S1_C1</t>
  </si>
  <si>
    <t>FGFR-tri-Ncre27-2#5_S2_C2</t>
  </si>
  <si>
    <t>FGFR-tri-Ncre27-2#5_S3_C1</t>
  </si>
  <si>
    <t>L4, but no cell body</t>
  </si>
  <si>
    <t>FGFR-tri-Ncre27-2#7_S2_C2</t>
  </si>
  <si>
    <t>FGFR-tri-Ncre28-1#5_S3_C1</t>
  </si>
  <si>
    <t>FGFR-tri-Ncre28-1#1_S2_C1</t>
  </si>
  <si>
    <t>FGFR-tri-Ncre28-1#2_S2_C2</t>
  </si>
  <si>
    <t xml:space="preserve">L4, </t>
  </si>
  <si>
    <t>FGFR-tri-Ncre28-1#3_S3_C1</t>
  </si>
  <si>
    <t>FGFR-tri-Ncre28-4#5_S3_C1</t>
  </si>
  <si>
    <t>FGFR-tri-Ncre28-4#5_S5_C1</t>
  </si>
  <si>
    <t>FGFR-tri-Ncre28-4#4_S1_C1</t>
  </si>
  <si>
    <t>apical dendrite, L4</t>
  </si>
  <si>
    <t>FGFR-tri-Ncre28-4#4_S3_C1</t>
  </si>
  <si>
    <t>L4, bSC?!</t>
  </si>
  <si>
    <t>FGFR-tri-Ncre28-4#6_S2_C1</t>
  </si>
  <si>
    <t>FGFR-tri-Ncre28-4#6_S3_C1</t>
  </si>
  <si>
    <t>FGFR-tri-Ncre28-4#6_S4_C3</t>
  </si>
  <si>
    <t>FGFR-tri-Ncre28-4#7_S1_C2</t>
  </si>
  <si>
    <t>FGFR-tri-Ncre28-4#7_S2_C2</t>
  </si>
  <si>
    <t>FGFR-tri-Ncre28-4#8_S3_C1</t>
  </si>
  <si>
    <t>L4, bSC?</t>
  </si>
  <si>
    <t>FGFR-tri-Ncre28-4#9_S1_C1</t>
  </si>
  <si>
    <t>FGFR-tri-Ncre28-4#9_S2_C1</t>
  </si>
  <si>
    <t>FGFR-tri-Ncre28-4#9_S3_C1</t>
  </si>
  <si>
    <t>L4, but blurry image</t>
  </si>
  <si>
    <t>FGFR-tri-Ncre30-3#3_S2_C2</t>
  </si>
  <si>
    <t>L4 , bSc</t>
  </si>
  <si>
    <t>FGFR-tri-Ncre30-3#3_S3_C1</t>
  </si>
  <si>
    <t>L4, bSc, but morphology is disrupted</t>
  </si>
  <si>
    <t>FGFR-tri-Ncre30-3#2_S1_C3</t>
  </si>
  <si>
    <t>FGFR-tri-Ncre30-3#2_S3_C2</t>
  </si>
  <si>
    <t>FGFR-tri-Ncre30-3#2_S4_C1</t>
  </si>
  <si>
    <t>FGFR-tri-Ncre30-3#5_S2_C2</t>
  </si>
  <si>
    <t>L4, morphology is damaged</t>
  </si>
  <si>
    <t>FGFR-tri-Ncre30-3#5_S3_C1</t>
  </si>
  <si>
    <t>FGFR-tri-Ncre30-3#5_S4_C2</t>
  </si>
  <si>
    <t>FGFR-tri-Ncre30-3#4_S1_C1</t>
  </si>
  <si>
    <t>FGFR-tri-Ncre30-3#4_S2_C2</t>
  </si>
  <si>
    <t>FGFR-tri-Ncre30-3#6_S1_C2</t>
  </si>
  <si>
    <t>L4, apial dendrite</t>
  </si>
  <si>
    <t>FGFR-tri-Ncre30-3#6_S4_C1</t>
  </si>
  <si>
    <t>f.age</t>
  </si>
  <si>
    <t>P11-13</t>
  </si>
  <si>
    <t>P14-P17</t>
  </si>
  <si>
    <t>P20-P21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</si>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</sst>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/>
    <xf numFmtId="2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BC92-800A-4595-B22C-D9E8725AA35B}">
  <dimension ref="A1:AL144"/>
  <sheetViews>
    <sheetView tabSelected="1" zoomScale="70" zoomScaleNormal="70" workbookViewId="0">
      <selection activeCell="F1" sqref="F1"/>
    </sheetView>
  </sheetViews>
  <sheetFormatPr defaultColWidth="9.140625" defaultRowHeight="15" x14ac:dyDescent="0.25"/>
  <cols>
    <col min="1" max="1" width="14.42578125" style="10" customWidth="1"/>
    <col min="2" max="2" width="11.28515625" style="10" customWidth="1"/>
    <col min="3" max="3" width="8" style="10" customWidth="1"/>
    <col min="4" max="4" width="14.140625" style="10" customWidth="1"/>
    <col min="5" max="5" width="40.5703125" style="10" customWidth="1"/>
    <col min="6" max="6" width="31.28515625" style="10" customWidth="1"/>
    <col min="7" max="7" width="13.7109375" style="10" customWidth="1"/>
    <col min="8" max="8" width="16.7109375" style="10" customWidth="1"/>
    <col min="9" max="9" width="5.85546875" style="10" customWidth="1"/>
    <col min="10" max="10" width="30.85546875" style="10" customWidth="1"/>
    <col min="11" max="11" width="10.42578125" style="10" customWidth="1"/>
    <col min="12" max="12" width="6" style="10" customWidth="1"/>
    <col min="13" max="13" width="6.85546875" style="10" customWidth="1"/>
    <col min="14" max="14" width="6" style="10" customWidth="1"/>
    <col min="15" max="15" width="5.5703125" style="10" customWidth="1"/>
    <col min="16" max="16" width="11.85546875" style="10" customWidth="1"/>
    <col min="17" max="17" width="7.28515625" style="10" customWidth="1"/>
    <col min="18" max="18" width="8" style="10" customWidth="1"/>
    <col min="19" max="19" width="5.85546875" style="10" customWidth="1"/>
    <col min="20" max="20" width="7.7109375" style="10" customWidth="1"/>
    <col min="21" max="21" width="12.5703125" style="10" customWidth="1"/>
    <col min="22" max="22" width="9.140625" style="10" customWidth="1"/>
    <col min="23" max="23" width="7.28515625" style="10" customWidth="1"/>
    <col min="24" max="24" width="10.28515625" style="10" customWidth="1"/>
    <col min="25" max="25" width="24.42578125" style="10" customWidth="1"/>
    <col min="26" max="26" width="12.42578125" style="10" customWidth="1"/>
    <col min="27" max="27" width="8.42578125" style="10" customWidth="1"/>
    <col min="28" max="28" width="10" style="10" customWidth="1"/>
    <col min="29" max="29" width="11.85546875" style="10" customWidth="1"/>
    <col min="30" max="30" width="14.42578125" style="10" customWidth="1"/>
    <col min="31" max="31" width="9.140625" style="10"/>
    <col min="32" max="32" width="15" style="10" customWidth="1"/>
    <col min="33" max="16384" width="9.140625" style="10"/>
  </cols>
  <sheetData>
    <row r="1" spans="1:32" s="3" customFormat="1" ht="91.5" customHeight="1" x14ac:dyDescent="0.25">
      <c r="A1" s="1" t="s">
        <v>0</v>
      </c>
      <c r="B1" s="1" t="s">
        <v>243</v>
      </c>
      <c r="C1" s="1" t="s">
        <v>1</v>
      </c>
      <c r="D1" s="1" t="s">
        <v>239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2" t="s">
        <v>29</v>
      </c>
    </row>
    <row r="2" spans="1:32" s="6" customFormat="1" ht="22.5" customHeight="1" x14ac:dyDescent="0.25">
      <c r="A2" s="4">
        <v>20171112</v>
      </c>
      <c r="B2" s="4" t="s">
        <v>30</v>
      </c>
      <c r="C2" s="4" t="s">
        <v>31</v>
      </c>
      <c r="D2" s="4" t="s">
        <v>240</v>
      </c>
      <c r="E2" s="5" t="s">
        <v>32</v>
      </c>
      <c r="F2" s="5" t="str">
        <f t="shared" ref="F2:F55" si="0">LEFT(E2,19)</f>
        <v>FGFR-tri_Ncre21-5#1</v>
      </c>
      <c r="G2" s="5" t="str">
        <f t="shared" ref="G2:G55" si="1">MID(E2,21,2)</f>
        <v>S1</v>
      </c>
      <c r="H2" s="5" t="str">
        <f t="shared" ref="H2:H55" si="2">RIGHT(E2,2)</f>
        <v>C1</v>
      </c>
      <c r="I2" s="5" t="s">
        <v>33</v>
      </c>
      <c r="J2" s="5" t="s">
        <v>34</v>
      </c>
      <c r="K2" s="22">
        <v>9.1999999999999993</v>
      </c>
      <c r="L2" s="4">
        <v>57.14</v>
      </c>
      <c r="M2" s="4">
        <v>207.4</v>
      </c>
      <c r="N2" s="4">
        <v>70.3</v>
      </c>
      <c r="O2" s="4">
        <v>3</v>
      </c>
      <c r="P2" s="4">
        <v>-134.30000000000001</v>
      </c>
      <c r="Q2" s="4">
        <v>49.83</v>
      </c>
      <c r="R2" s="4">
        <v>250.1</v>
      </c>
      <c r="S2" s="4">
        <v>65</v>
      </c>
      <c r="T2" s="4">
        <v>2.6</v>
      </c>
      <c r="U2" s="4">
        <v>-220.9</v>
      </c>
      <c r="V2" s="4">
        <f t="shared" ref="V2:V55" si="3">(S2-N2)/(N2+S2)*2</f>
        <v>-7.8344419807834395E-2</v>
      </c>
      <c r="W2" s="6">
        <v>15</v>
      </c>
      <c r="X2" s="6">
        <v>983</v>
      </c>
      <c r="Y2" s="6">
        <v>15.6</v>
      </c>
      <c r="Z2" s="6">
        <v>1.0922222222222222</v>
      </c>
      <c r="AA2" s="6">
        <v>15</v>
      </c>
      <c r="AB2" s="6">
        <v>255</v>
      </c>
      <c r="AC2" s="6">
        <v>18.649999999999999</v>
      </c>
      <c r="AD2" s="6">
        <v>0.28333333333333333</v>
      </c>
      <c r="AE2" s="4">
        <f t="shared" ref="AE2:AE55" si="4">Z2/AD2</f>
        <v>3.8549019607843138</v>
      </c>
      <c r="AF2" s="6">
        <f t="shared" ref="AF2:AF55" si="5">(Y2*Z2)/(AC2*AD2)</f>
        <v>3.2244756347579253</v>
      </c>
    </row>
    <row r="3" spans="1:32" s="6" customFormat="1" x14ac:dyDescent="0.25">
      <c r="A3" s="4">
        <v>20171112</v>
      </c>
      <c r="B3" s="4" t="s">
        <v>30</v>
      </c>
      <c r="C3" s="4" t="s">
        <v>31</v>
      </c>
      <c r="D3" s="4" t="s">
        <v>240</v>
      </c>
      <c r="E3" s="5" t="s">
        <v>35</v>
      </c>
      <c r="F3" s="5" t="str">
        <f t="shared" si="0"/>
        <v>FGFR-tri_Ncre21-5#1</v>
      </c>
      <c r="G3" s="5" t="str">
        <f t="shared" si="1"/>
        <v>S4</v>
      </c>
      <c r="H3" s="5" t="str">
        <f t="shared" si="2"/>
        <v>C1</v>
      </c>
      <c r="I3" s="5" t="s">
        <v>33</v>
      </c>
      <c r="J3" s="6" t="s">
        <v>36</v>
      </c>
      <c r="K3" s="9">
        <v>10.199999999999999</v>
      </c>
      <c r="L3" s="6">
        <v>38.44</v>
      </c>
      <c r="M3" s="6">
        <v>181.2</v>
      </c>
      <c r="N3" s="4">
        <v>67.099999999999994</v>
      </c>
      <c r="O3" s="6">
        <v>1.9</v>
      </c>
      <c r="P3" s="6">
        <v>-48.8</v>
      </c>
      <c r="Q3" s="6">
        <v>41.31</v>
      </c>
      <c r="R3" s="6">
        <v>500.3</v>
      </c>
      <c r="S3" s="4">
        <v>84.9</v>
      </c>
      <c r="T3" s="6">
        <v>3</v>
      </c>
      <c r="U3" s="6">
        <v>-189.8</v>
      </c>
      <c r="V3" s="4">
        <f t="shared" si="3"/>
        <v>0.23421052631578962</v>
      </c>
      <c r="W3" s="6">
        <v>5</v>
      </c>
      <c r="X3" s="6">
        <v>97</v>
      </c>
      <c r="Y3" s="6">
        <v>16.529</v>
      </c>
      <c r="Z3" s="6">
        <v>0.32333333333333331</v>
      </c>
      <c r="AA3" s="6">
        <v>15</v>
      </c>
      <c r="AB3" s="6">
        <v>148</v>
      </c>
      <c r="AC3" s="6">
        <v>19.797999999999998</v>
      </c>
      <c r="AD3" s="6">
        <v>0.16444444444444445</v>
      </c>
      <c r="AE3" s="4">
        <f t="shared" si="4"/>
        <v>1.966216216216216</v>
      </c>
      <c r="AF3" s="6">
        <f t="shared" si="5"/>
        <v>1.6415591391977895</v>
      </c>
    </row>
    <row r="4" spans="1:32" s="6" customFormat="1" x14ac:dyDescent="0.25">
      <c r="A4" s="4">
        <v>20171112</v>
      </c>
      <c r="B4" s="4" t="s">
        <v>30</v>
      </c>
      <c r="C4" s="4" t="s">
        <v>31</v>
      </c>
      <c r="D4" s="4" t="s">
        <v>240</v>
      </c>
      <c r="E4" s="5" t="s">
        <v>37</v>
      </c>
      <c r="F4" s="5" t="str">
        <f t="shared" si="0"/>
        <v>FGFR-tri_Ncre21-5#1</v>
      </c>
      <c r="G4" s="5" t="str">
        <f t="shared" si="1"/>
        <v>S5</v>
      </c>
      <c r="H4" s="5" t="str">
        <f t="shared" si="2"/>
        <v>C1</v>
      </c>
      <c r="I4" s="5" t="s">
        <v>33</v>
      </c>
      <c r="J4" s="6" t="s">
        <v>36</v>
      </c>
      <c r="K4" s="9">
        <v>9.4</v>
      </c>
      <c r="L4" s="6">
        <v>42.46</v>
      </c>
      <c r="M4" s="6">
        <v>168.7</v>
      </c>
      <c r="N4" s="6">
        <v>72.3</v>
      </c>
      <c r="O4" s="6">
        <v>2.1</v>
      </c>
      <c r="P4" s="6">
        <v>-56.2</v>
      </c>
      <c r="Q4" s="6">
        <v>47.77</v>
      </c>
      <c r="R4" s="6">
        <v>484.3</v>
      </c>
      <c r="S4" s="6">
        <v>61.8</v>
      </c>
      <c r="T4" s="6">
        <v>2.6</v>
      </c>
      <c r="U4" s="6">
        <v>-65.900000000000006</v>
      </c>
      <c r="V4" s="4">
        <f t="shared" si="3"/>
        <v>-0.15659955257270694</v>
      </c>
      <c r="W4" s="6">
        <v>14</v>
      </c>
      <c r="X4" s="6">
        <v>1194</v>
      </c>
      <c r="Y4" s="6">
        <v>15.51</v>
      </c>
      <c r="Z4" s="6">
        <v>1.4214285714285715</v>
      </c>
      <c r="AA4" s="6">
        <v>15</v>
      </c>
      <c r="AB4" s="6">
        <v>279</v>
      </c>
      <c r="AC4" s="6">
        <v>21.08</v>
      </c>
      <c r="AD4" s="6">
        <v>0.31</v>
      </c>
      <c r="AE4" s="4">
        <f t="shared" si="4"/>
        <v>4.5852534562211984</v>
      </c>
      <c r="AF4" s="6">
        <f t="shared" si="5"/>
        <v>3.3736850619540224</v>
      </c>
    </row>
    <row r="5" spans="1:32" s="6" customFormat="1" x14ac:dyDescent="0.25">
      <c r="A5" s="4">
        <v>20171115</v>
      </c>
      <c r="B5" s="4" t="s">
        <v>30</v>
      </c>
      <c r="C5" s="4" t="s">
        <v>31</v>
      </c>
      <c r="D5" s="4" t="s">
        <v>240</v>
      </c>
      <c r="E5" s="5" t="s">
        <v>38</v>
      </c>
      <c r="F5" s="5" t="str">
        <f t="shared" si="0"/>
        <v>FGFR-tri_Ncre22-3#2</v>
      </c>
      <c r="G5" s="5" t="str">
        <f t="shared" si="1"/>
        <v>S1</v>
      </c>
      <c r="H5" s="5" t="str">
        <f t="shared" si="2"/>
        <v>C2</v>
      </c>
      <c r="I5" s="6" t="s">
        <v>39</v>
      </c>
      <c r="J5" s="6" t="s">
        <v>36</v>
      </c>
      <c r="K5" s="9">
        <v>6.4</v>
      </c>
      <c r="L5" s="6">
        <v>51.64</v>
      </c>
      <c r="M5" s="6">
        <v>131.69999999999999</v>
      </c>
      <c r="N5" s="6">
        <v>20</v>
      </c>
      <c r="O5" s="6">
        <v>0.89790000000000003</v>
      </c>
      <c r="P5" s="6">
        <v>-182.5</v>
      </c>
      <c r="Q5" s="6">
        <v>53.12</v>
      </c>
      <c r="R5" s="6">
        <v>189</v>
      </c>
      <c r="S5" s="6">
        <v>18.3</v>
      </c>
      <c r="T5" s="6">
        <v>0.88449999999999995</v>
      </c>
      <c r="U5" s="6">
        <v>-206.2</v>
      </c>
      <c r="V5" s="6">
        <f t="shared" si="3"/>
        <v>-8.8772845953002583E-2</v>
      </c>
      <c r="W5" s="6">
        <v>15</v>
      </c>
      <c r="X5" s="6">
        <v>865</v>
      </c>
      <c r="Y5" s="6">
        <v>27.843</v>
      </c>
      <c r="Z5" s="6">
        <v>0.96111111111111103</v>
      </c>
      <c r="AA5" s="6">
        <v>15</v>
      </c>
      <c r="AB5" s="6">
        <v>269</v>
      </c>
      <c r="AC5" s="6">
        <v>32.633000000000003</v>
      </c>
      <c r="AD5" s="6">
        <v>0.29888888888888887</v>
      </c>
      <c r="AE5" s="4">
        <f t="shared" si="4"/>
        <v>3.2156133828996283</v>
      </c>
      <c r="AF5" s="6">
        <f t="shared" si="5"/>
        <v>2.7436130119840145</v>
      </c>
    </row>
    <row r="6" spans="1:32" s="6" customFormat="1" x14ac:dyDescent="0.25">
      <c r="A6" s="4">
        <v>20171115</v>
      </c>
      <c r="B6" s="4" t="s">
        <v>30</v>
      </c>
      <c r="C6" s="4" t="s">
        <v>31</v>
      </c>
      <c r="D6" s="4" t="s">
        <v>240</v>
      </c>
      <c r="E6" s="5" t="s">
        <v>40</v>
      </c>
      <c r="F6" s="5" t="str">
        <f t="shared" si="0"/>
        <v>FGFR-tri_Ncre22-3#2</v>
      </c>
      <c r="G6" s="5" t="str">
        <f t="shared" si="1"/>
        <v>S2</v>
      </c>
      <c r="H6" s="5" t="str">
        <f t="shared" si="2"/>
        <v>C1</v>
      </c>
      <c r="I6" s="6" t="s">
        <v>39</v>
      </c>
      <c r="J6" s="6" t="s">
        <v>41</v>
      </c>
      <c r="K6" s="9">
        <v>7.4</v>
      </c>
      <c r="L6" s="6">
        <v>37.729999999999997</v>
      </c>
      <c r="M6" s="6">
        <v>120.4</v>
      </c>
      <c r="N6" s="6">
        <v>34.200000000000003</v>
      </c>
      <c r="O6" s="6">
        <v>1</v>
      </c>
      <c r="P6" s="6">
        <v>-166</v>
      </c>
      <c r="Q6" s="6">
        <v>40.79</v>
      </c>
      <c r="R6" s="6">
        <v>197.2</v>
      </c>
      <c r="S6" s="6">
        <v>33.6</v>
      </c>
      <c r="T6" s="6">
        <v>1.2</v>
      </c>
      <c r="U6" s="6">
        <v>-154.4</v>
      </c>
      <c r="V6" s="6">
        <f t="shared" si="3"/>
        <v>-1.7699115044247826E-2</v>
      </c>
      <c r="W6" s="6">
        <v>15</v>
      </c>
      <c r="X6" s="6">
        <v>462</v>
      </c>
      <c r="Y6" s="6">
        <v>18.710999999999999</v>
      </c>
      <c r="Z6" s="6">
        <v>0.51333333333333331</v>
      </c>
      <c r="AA6" s="6">
        <v>15</v>
      </c>
      <c r="AB6" s="6">
        <v>243</v>
      </c>
      <c r="AC6" s="6">
        <v>19.327000000000002</v>
      </c>
      <c r="AD6" s="6">
        <v>0.26999999999999996</v>
      </c>
      <c r="AE6" s="4">
        <f t="shared" si="4"/>
        <v>1.9012345679012348</v>
      </c>
      <c r="AF6" s="6">
        <f t="shared" si="5"/>
        <v>1.8406374501992031</v>
      </c>
    </row>
    <row r="7" spans="1:32" s="6" customFormat="1" x14ac:dyDescent="0.25">
      <c r="A7" s="4">
        <v>20171115</v>
      </c>
      <c r="B7" s="4" t="s">
        <v>30</v>
      </c>
      <c r="C7" s="4" t="s">
        <v>31</v>
      </c>
      <c r="D7" s="4" t="s">
        <v>240</v>
      </c>
      <c r="E7" s="5" t="s">
        <v>42</v>
      </c>
      <c r="F7" s="5" t="str">
        <f t="shared" si="0"/>
        <v>FGFR-tri_Ncre22-3#2</v>
      </c>
      <c r="G7" s="5" t="str">
        <f t="shared" si="1"/>
        <v>S5</v>
      </c>
      <c r="H7" s="5" t="str">
        <f t="shared" si="2"/>
        <v>C1</v>
      </c>
      <c r="I7" s="6" t="s">
        <v>39</v>
      </c>
      <c r="J7" s="6" t="s">
        <v>34</v>
      </c>
      <c r="K7" s="9">
        <v>7.4</v>
      </c>
      <c r="L7" s="6">
        <v>75.59</v>
      </c>
      <c r="M7" s="6">
        <v>228.4</v>
      </c>
      <c r="N7" s="6">
        <v>40.200000000000003</v>
      </c>
      <c r="O7" s="6">
        <v>2.6</v>
      </c>
      <c r="P7" s="6">
        <v>-75.099999999999994</v>
      </c>
      <c r="Q7" s="6">
        <v>75.83</v>
      </c>
      <c r="R7" s="6">
        <v>459.7</v>
      </c>
      <c r="S7" s="6">
        <v>36.799999999999997</v>
      </c>
      <c r="T7" s="6">
        <v>2.6</v>
      </c>
      <c r="U7" s="6">
        <v>-51.3</v>
      </c>
      <c r="V7" s="6">
        <f t="shared" si="3"/>
        <v>-8.8311688311688466E-2</v>
      </c>
      <c r="W7" s="6">
        <v>15</v>
      </c>
      <c r="X7" s="6">
        <v>1171</v>
      </c>
      <c r="Y7" s="6">
        <v>15.994999999999999</v>
      </c>
      <c r="Z7" s="6">
        <v>1.3011111111111111</v>
      </c>
      <c r="AA7" s="6">
        <v>15</v>
      </c>
      <c r="AB7" s="6">
        <v>281</v>
      </c>
      <c r="AC7" s="6">
        <v>25.045999999999999</v>
      </c>
      <c r="AD7" s="6">
        <v>0.31222222222222223</v>
      </c>
      <c r="AE7" s="4">
        <f t="shared" si="4"/>
        <v>4.1672597864768681</v>
      </c>
      <c r="AF7" s="6">
        <f t="shared" si="5"/>
        <v>2.6613159899663623</v>
      </c>
    </row>
    <row r="8" spans="1:32" s="6" customFormat="1" x14ac:dyDescent="0.25">
      <c r="A8" s="4">
        <v>20171115</v>
      </c>
      <c r="B8" s="4" t="s">
        <v>30</v>
      </c>
      <c r="C8" s="4" t="s">
        <v>31</v>
      </c>
      <c r="D8" s="4" t="s">
        <v>240</v>
      </c>
      <c r="E8" s="5" t="s">
        <v>43</v>
      </c>
      <c r="F8" s="5" t="str">
        <f t="shared" si="0"/>
        <v>FGFR-tri_Ncre22-3#1</v>
      </c>
      <c r="G8" s="5" t="str">
        <f t="shared" si="1"/>
        <v>S5</v>
      </c>
      <c r="H8" s="5" t="str">
        <f t="shared" si="2"/>
        <v>C2</v>
      </c>
      <c r="I8" s="6" t="s">
        <v>33</v>
      </c>
      <c r="J8" s="6" t="s">
        <v>36</v>
      </c>
      <c r="K8" s="9">
        <v>9.1</v>
      </c>
      <c r="L8" s="6">
        <v>40.51</v>
      </c>
      <c r="M8" s="6">
        <v>268.3</v>
      </c>
      <c r="N8" s="6">
        <v>52.9</v>
      </c>
      <c r="O8" s="6">
        <v>1.8</v>
      </c>
      <c r="P8" s="6">
        <v>-76.900000000000006</v>
      </c>
      <c r="Q8" s="6">
        <v>36.24</v>
      </c>
      <c r="R8" s="6">
        <v>308.5</v>
      </c>
      <c r="S8" s="6">
        <v>47.7</v>
      </c>
      <c r="T8" s="6">
        <v>1.5</v>
      </c>
      <c r="U8" s="6">
        <v>-96.4</v>
      </c>
      <c r="V8" s="6">
        <f t="shared" si="3"/>
        <v>-0.10337972166998004</v>
      </c>
      <c r="W8" s="6">
        <v>15</v>
      </c>
      <c r="X8" s="6">
        <v>646</v>
      </c>
      <c r="Y8" s="6">
        <v>18.015499999999999</v>
      </c>
      <c r="Z8" s="6">
        <v>0.71777777777777785</v>
      </c>
      <c r="AA8" s="6">
        <v>15</v>
      </c>
      <c r="AB8" s="6">
        <v>275</v>
      </c>
      <c r="AC8" s="6">
        <v>21.224900000000002</v>
      </c>
      <c r="AD8" s="6">
        <v>0.30555555555555552</v>
      </c>
      <c r="AE8" s="4">
        <f t="shared" si="4"/>
        <v>2.3490909090909096</v>
      </c>
      <c r="AF8" s="6">
        <f t="shared" si="5"/>
        <v>1.9938867684996056</v>
      </c>
    </row>
    <row r="9" spans="1:32" s="6" customFormat="1" x14ac:dyDescent="0.25">
      <c r="A9" s="4">
        <v>20171116</v>
      </c>
      <c r="B9" s="4" t="s">
        <v>44</v>
      </c>
      <c r="C9" s="4" t="s">
        <v>45</v>
      </c>
      <c r="D9" s="4" t="s">
        <v>240</v>
      </c>
      <c r="E9" s="5" t="s">
        <v>46</v>
      </c>
      <c r="F9" s="5" t="str">
        <f t="shared" si="0"/>
        <v>FGFR-tri_Ncre22-3#3</v>
      </c>
      <c r="G9" s="5" t="str">
        <f t="shared" si="1"/>
        <v>S1</v>
      </c>
      <c r="H9" s="5" t="str">
        <f t="shared" si="2"/>
        <v>C1</v>
      </c>
      <c r="I9" s="6" t="s">
        <v>33</v>
      </c>
      <c r="J9" s="6" t="s">
        <v>34</v>
      </c>
      <c r="K9" s="9">
        <v>8.4</v>
      </c>
      <c r="L9" s="6">
        <v>66.58</v>
      </c>
      <c r="M9" s="6">
        <v>150.30000000000001</v>
      </c>
      <c r="N9" s="6">
        <v>44.8</v>
      </c>
      <c r="O9" s="6">
        <v>2.2999999999999998</v>
      </c>
      <c r="P9" s="6">
        <v>-92.2</v>
      </c>
      <c r="Q9" s="6">
        <v>69.47</v>
      </c>
      <c r="R9" s="6">
        <v>517.9</v>
      </c>
      <c r="S9" s="6">
        <v>47</v>
      </c>
      <c r="T9" s="6">
        <v>3</v>
      </c>
      <c r="U9" s="6">
        <v>-72</v>
      </c>
      <c r="V9" s="6">
        <f t="shared" si="3"/>
        <v>4.7930283224400932E-2</v>
      </c>
      <c r="W9" s="6">
        <v>15</v>
      </c>
      <c r="X9" s="6">
        <v>1916</v>
      </c>
      <c r="Y9" s="6">
        <v>13.494999999999999</v>
      </c>
      <c r="Z9" s="6">
        <v>2.1288888888888891</v>
      </c>
      <c r="AA9" s="6">
        <v>14</v>
      </c>
      <c r="AB9" s="6">
        <v>1578</v>
      </c>
      <c r="AC9" s="6">
        <v>25.048999999999999</v>
      </c>
      <c r="AD9" s="6">
        <v>1.8785714285714286</v>
      </c>
      <c r="AE9" s="4">
        <f t="shared" si="4"/>
        <v>1.133248838191804</v>
      </c>
      <c r="AF9" s="6">
        <f t="shared" si="5"/>
        <v>0.61053108193534256</v>
      </c>
    </row>
    <row r="10" spans="1:32" s="6" customFormat="1" x14ac:dyDescent="0.25">
      <c r="A10" s="6">
        <v>20171211</v>
      </c>
      <c r="B10" s="4" t="s">
        <v>44</v>
      </c>
      <c r="C10" s="6" t="s">
        <v>31</v>
      </c>
      <c r="D10" s="4" t="s">
        <v>240</v>
      </c>
      <c r="E10" s="6" t="s">
        <v>47</v>
      </c>
      <c r="F10" s="5" t="str">
        <f t="shared" si="0"/>
        <v>FGFR-tri-Ncre22-4#1</v>
      </c>
      <c r="G10" s="5" t="str">
        <f t="shared" si="1"/>
        <v>S4</v>
      </c>
      <c r="H10" s="5" t="str">
        <f t="shared" si="2"/>
        <v>C1</v>
      </c>
      <c r="I10" s="6" t="s">
        <v>39</v>
      </c>
      <c r="J10" s="6" t="s">
        <v>48</v>
      </c>
      <c r="K10" s="9">
        <v>7.4</v>
      </c>
      <c r="L10" s="6">
        <v>59.82</v>
      </c>
      <c r="M10" s="6">
        <v>171.6</v>
      </c>
      <c r="N10" s="6">
        <v>33.200000000000003</v>
      </c>
      <c r="O10" s="6">
        <v>1.7</v>
      </c>
      <c r="P10" s="6">
        <v>-89.1</v>
      </c>
      <c r="Q10" s="6">
        <v>57.86</v>
      </c>
      <c r="R10" s="6">
        <v>164</v>
      </c>
      <c r="S10" s="6">
        <v>26.5</v>
      </c>
      <c r="T10" s="6">
        <v>1.3</v>
      </c>
      <c r="U10" s="6">
        <v>-184.9</v>
      </c>
      <c r="V10" s="6">
        <f t="shared" si="3"/>
        <v>-0.22445561139028483</v>
      </c>
      <c r="W10" s="6">
        <v>15</v>
      </c>
      <c r="X10" s="6">
        <v>569</v>
      </c>
      <c r="Y10" s="6">
        <v>18.27</v>
      </c>
      <c r="Z10" s="6">
        <v>0.63222222222222213</v>
      </c>
      <c r="AA10" s="6">
        <v>15</v>
      </c>
      <c r="AB10" s="6">
        <v>1582</v>
      </c>
      <c r="AC10" s="6">
        <v>26.254000000000001</v>
      </c>
      <c r="AD10" s="6">
        <v>1.7577777777777779</v>
      </c>
      <c r="AE10" s="4">
        <f t="shared" si="4"/>
        <v>0.3596713021491782</v>
      </c>
      <c r="AF10" s="6">
        <f t="shared" si="5"/>
        <v>0.25029308639694842</v>
      </c>
    </row>
    <row r="11" spans="1:32" s="6" customFormat="1" x14ac:dyDescent="0.25">
      <c r="A11" s="7">
        <v>20171211</v>
      </c>
      <c r="B11" s="6" t="s">
        <v>44</v>
      </c>
      <c r="C11" s="6" t="s">
        <v>31</v>
      </c>
      <c r="D11" s="4" t="s">
        <v>240</v>
      </c>
      <c r="E11" s="6" t="s">
        <v>49</v>
      </c>
      <c r="F11" s="5" t="str">
        <f t="shared" si="0"/>
        <v>FGFR-tri-Ncre22-4#2</v>
      </c>
      <c r="G11" s="5" t="str">
        <f t="shared" si="1"/>
        <v>S4</v>
      </c>
      <c r="H11" s="5" t="str">
        <f t="shared" si="2"/>
        <v>C1</v>
      </c>
      <c r="I11" s="6" t="s">
        <v>39</v>
      </c>
      <c r="J11" s="6" t="s">
        <v>34</v>
      </c>
      <c r="K11" s="9">
        <v>8.4</v>
      </c>
      <c r="L11" s="6">
        <v>67.08</v>
      </c>
      <c r="M11" s="6">
        <v>168.8</v>
      </c>
      <c r="N11" s="6">
        <v>31</v>
      </c>
      <c r="O11" s="6">
        <v>1.8</v>
      </c>
      <c r="P11" s="6">
        <v>-102.5</v>
      </c>
      <c r="Q11" s="6">
        <v>72.11</v>
      </c>
      <c r="R11" s="6">
        <v>307.39999999999998</v>
      </c>
      <c r="S11" s="6">
        <v>27</v>
      </c>
      <c r="T11" s="6">
        <v>1.8</v>
      </c>
      <c r="U11" s="6">
        <v>-106.8</v>
      </c>
      <c r="V11" s="6">
        <f t="shared" si="3"/>
        <v>-0.13793103448275862</v>
      </c>
      <c r="W11" s="6">
        <v>14</v>
      </c>
      <c r="X11" s="6">
        <v>1148</v>
      </c>
      <c r="Y11" s="6">
        <v>19.747</v>
      </c>
      <c r="Z11" s="6">
        <v>1.3666666666666667</v>
      </c>
      <c r="AA11" s="6">
        <v>15</v>
      </c>
      <c r="AB11" s="6">
        <v>1027</v>
      </c>
      <c r="AC11" s="6">
        <v>32.241</v>
      </c>
      <c r="AD11" s="6">
        <v>1.1411111111111112</v>
      </c>
      <c r="AE11" s="4">
        <f t="shared" si="4"/>
        <v>1.1976630963972736</v>
      </c>
      <c r="AF11" s="6">
        <f t="shared" si="5"/>
        <v>0.73354589387912772</v>
      </c>
    </row>
    <row r="12" spans="1:32" s="6" customFormat="1" x14ac:dyDescent="0.25">
      <c r="A12" s="7">
        <v>20171212</v>
      </c>
      <c r="B12" s="4" t="s">
        <v>44</v>
      </c>
      <c r="C12" s="6" t="s">
        <v>45</v>
      </c>
      <c r="D12" s="4" t="s">
        <v>240</v>
      </c>
      <c r="E12" s="6" t="s">
        <v>50</v>
      </c>
      <c r="F12" s="5" t="str">
        <f t="shared" si="0"/>
        <v>FGFR-tri-Ncre22-4#9</v>
      </c>
      <c r="G12" s="5" t="str">
        <f t="shared" si="1"/>
        <v>S2</v>
      </c>
      <c r="H12" s="5" t="str">
        <f t="shared" si="2"/>
        <v>C1</v>
      </c>
      <c r="I12" s="6" t="s">
        <v>33</v>
      </c>
      <c r="J12" s="6" t="s">
        <v>41</v>
      </c>
      <c r="K12" s="9">
        <v>9</v>
      </c>
      <c r="L12" s="6">
        <v>68.47</v>
      </c>
      <c r="M12" s="6">
        <v>168.3</v>
      </c>
      <c r="N12" s="6">
        <v>59.2</v>
      </c>
      <c r="O12" s="6">
        <v>3</v>
      </c>
      <c r="P12" s="6">
        <v>-74.5</v>
      </c>
      <c r="Q12" s="6">
        <v>68.59</v>
      </c>
      <c r="R12" s="6">
        <v>256.39999999999998</v>
      </c>
      <c r="S12" s="6">
        <v>52.7</v>
      </c>
      <c r="T12" s="6">
        <v>3</v>
      </c>
      <c r="U12" s="6">
        <v>-84.2</v>
      </c>
      <c r="V12" s="6">
        <f t="shared" si="3"/>
        <v>-0.11617515638963359</v>
      </c>
      <c r="W12" s="6">
        <v>15</v>
      </c>
      <c r="X12" s="6">
        <v>641</v>
      </c>
      <c r="Y12" s="6">
        <v>14.557</v>
      </c>
      <c r="Z12" s="7">
        <v>0.7122222222222222</v>
      </c>
      <c r="AA12" s="6">
        <v>15</v>
      </c>
      <c r="AB12" s="6">
        <v>1536</v>
      </c>
      <c r="AC12" s="6">
        <v>21.952999999999999</v>
      </c>
      <c r="AD12" s="7">
        <v>1.7066666666666668</v>
      </c>
      <c r="AE12" s="4">
        <f t="shared" si="4"/>
        <v>0.41731770833333331</v>
      </c>
      <c r="AF12" s="6">
        <f t="shared" si="5"/>
        <v>0.27672272036661655</v>
      </c>
    </row>
    <row r="13" spans="1:32" s="6" customFormat="1" x14ac:dyDescent="0.25">
      <c r="A13" s="7">
        <v>20171212</v>
      </c>
      <c r="B13" s="4" t="s">
        <v>44</v>
      </c>
      <c r="C13" s="6" t="s">
        <v>45</v>
      </c>
      <c r="D13" s="4" t="s">
        <v>240</v>
      </c>
      <c r="E13" s="6" t="s">
        <v>51</v>
      </c>
      <c r="F13" s="5" t="str">
        <f t="shared" si="0"/>
        <v>FGFR-tri-Ncre22-4#9</v>
      </c>
      <c r="G13" s="5" t="str">
        <f t="shared" si="1"/>
        <v>S3</v>
      </c>
      <c r="H13" s="5" t="str">
        <f t="shared" si="2"/>
        <v>C1</v>
      </c>
      <c r="I13" s="6" t="s">
        <v>33</v>
      </c>
      <c r="J13" s="6" t="s">
        <v>41</v>
      </c>
      <c r="K13" s="9">
        <v>8</v>
      </c>
      <c r="L13" s="6">
        <v>58.28</v>
      </c>
      <c r="M13" s="6">
        <v>85.2</v>
      </c>
      <c r="N13" s="6">
        <v>25.5</v>
      </c>
      <c r="O13" s="6">
        <v>1.1000000000000001</v>
      </c>
      <c r="P13" s="6">
        <v>-210.6</v>
      </c>
      <c r="Q13" s="6">
        <v>66.56</v>
      </c>
      <c r="R13" s="6">
        <v>333.3</v>
      </c>
      <c r="S13" s="6">
        <v>22.8</v>
      </c>
      <c r="T13" s="6">
        <v>1.4</v>
      </c>
      <c r="U13" s="6">
        <v>-95.2</v>
      </c>
      <c r="V13" s="6">
        <f t="shared" si="3"/>
        <v>-0.11180124223602482</v>
      </c>
      <c r="W13" s="6">
        <v>15</v>
      </c>
      <c r="X13" s="6">
        <v>2167</v>
      </c>
      <c r="Y13" s="7">
        <v>20.286000000000001</v>
      </c>
      <c r="Z13" s="6">
        <v>2.407777777777778</v>
      </c>
      <c r="AA13" s="6">
        <v>15</v>
      </c>
      <c r="AB13" s="6">
        <v>2303</v>
      </c>
      <c r="AC13" s="7">
        <v>34.164000000000001</v>
      </c>
      <c r="AD13" s="6">
        <v>2.5588888888888888</v>
      </c>
      <c r="AE13" s="4">
        <f t="shared" si="4"/>
        <v>0.94094659140251857</v>
      </c>
      <c r="AF13" s="6">
        <f t="shared" si="5"/>
        <v>0.55871802345133748</v>
      </c>
    </row>
    <row r="14" spans="1:32" s="6" customFormat="1" x14ac:dyDescent="0.25">
      <c r="A14" s="6">
        <v>20171229</v>
      </c>
      <c r="B14" s="4" t="s">
        <v>30</v>
      </c>
      <c r="C14" s="6" t="s">
        <v>31</v>
      </c>
      <c r="D14" s="4" t="s">
        <v>240</v>
      </c>
      <c r="E14" s="6" t="s">
        <v>52</v>
      </c>
      <c r="F14" s="5" t="str">
        <f t="shared" si="0"/>
        <v>FGFR-tri-Ncre23-1#2</v>
      </c>
      <c r="G14" s="5" t="str">
        <f t="shared" si="1"/>
        <v>S2</v>
      </c>
      <c r="H14" s="5" t="str">
        <f t="shared" si="2"/>
        <v>C1</v>
      </c>
      <c r="I14" s="6" t="s">
        <v>33</v>
      </c>
      <c r="J14" s="6" t="s">
        <v>53</v>
      </c>
      <c r="K14" s="9">
        <v>8</v>
      </c>
      <c r="L14" s="6">
        <v>68.3</v>
      </c>
      <c r="M14" s="6">
        <v>330.4</v>
      </c>
      <c r="N14" s="6">
        <v>50.7</v>
      </c>
      <c r="O14" s="6">
        <v>3</v>
      </c>
      <c r="P14" s="6">
        <v>-89.1</v>
      </c>
      <c r="Q14" s="6">
        <v>66.13</v>
      </c>
      <c r="R14" s="6">
        <v>404</v>
      </c>
      <c r="S14" s="6">
        <v>51.1</v>
      </c>
      <c r="T14" s="6">
        <v>3</v>
      </c>
      <c r="U14" s="6">
        <v>-114.7</v>
      </c>
      <c r="V14" s="6">
        <f t="shared" si="3"/>
        <v>7.8585461689587143E-3</v>
      </c>
      <c r="W14" s="6">
        <v>10</v>
      </c>
      <c r="X14" s="6">
        <v>391</v>
      </c>
      <c r="Y14" s="6">
        <v>14.334</v>
      </c>
      <c r="Z14" s="6">
        <v>0.65166666666666673</v>
      </c>
      <c r="AA14" s="6">
        <v>15</v>
      </c>
      <c r="AB14" s="6">
        <v>489</v>
      </c>
      <c r="AC14" s="6">
        <v>22.390999999999998</v>
      </c>
      <c r="AD14" s="6">
        <v>0.54333333333333333</v>
      </c>
      <c r="AE14" s="4">
        <f t="shared" si="4"/>
        <v>1.1993865030674848</v>
      </c>
      <c r="AF14" s="6">
        <f t="shared" si="5"/>
        <v>0.76780876847703672</v>
      </c>
    </row>
    <row r="15" spans="1:32" s="6" customFormat="1" x14ac:dyDescent="0.25">
      <c r="A15" s="6">
        <v>20171229</v>
      </c>
      <c r="B15" s="4" t="s">
        <v>30</v>
      </c>
      <c r="C15" s="6" t="s">
        <v>31</v>
      </c>
      <c r="D15" s="4" t="s">
        <v>240</v>
      </c>
      <c r="E15" s="6" t="s">
        <v>54</v>
      </c>
      <c r="F15" s="5" t="str">
        <f t="shared" si="0"/>
        <v>FGFR-tri-Ncre23-1#2</v>
      </c>
      <c r="G15" s="5" t="str">
        <f t="shared" si="1"/>
        <v>S3</v>
      </c>
      <c r="H15" s="5" t="str">
        <f t="shared" si="2"/>
        <v>C1</v>
      </c>
      <c r="I15" s="6" t="s">
        <v>33</v>
      </c>
      <c r="J15" s="6" t="s">
        <v>55</v>
      </c>
      <c r="K15" s="9">
        <v>9.4</v>
      </c>
      <c r="L15" s="6">
        <v>53.1</v>
      </c>
      <c r="M15" s="6">
        <v>206.2</v>
      </c>
      <c r="N15" s="6">
        <v>45.8</v>
      </c>
      <c r="O15" s="6">
        <v>2</v>
      </c>
      <c r="P15" s="6">
        <v>-77.5</v>
      </c>
      <c r="Q15" s="6">
        <v>51.58</v>
      </c>
      <c r="R15" s="6">
        <v>257</v>
      </c>
      <c r="S15" s="6">
        <v>40.9</v>
      </c>
      <c r="T15" s="6">
        <v>1.8</v>
      </c>
      <c r="U15" s="6">
        <v>-104.4</v>
      </c>
      <c r="V15" s="6">
        <f t="shared" si="3"/>
        <v>-0.11303344867358707</v>
      </c>
      <c r="W15" s="6">
        <v>15</v>
      </c>
      <c r="X15" s="6">
        <v>1098</v>
      </c>
      <c r="Y15" s="6">
        <v>14.071300000000001</v>
      </c>
      <c r="Z15" s="6">
        <v>1.22</v>
      </c>
      <c r="AA15" s="6">
        <v>15</v>
      </c>
      <c r="AB15" s="6">
        <v>483</v>
      </c>
      <c r="AC15" s="6">
        <v>20.975000000000001</v>
      </c>
      <c r="AD15" s="6">
        <v>0.53666666666666674</v>
      </c>
      <c r="AE15" s="4">
        <f t="shared" si="4"/>
        <v>2.2732919254658381</v>
      </c>
      <c r="AF15" s="6">
        <f t="shared" si="5"/>
        <v>1.5250618674997594</v>
      </c>
    </row>
    <row r="16" spans="1:32" s="6" customFormat="1" x14ac:dyDescent="0.25">
      <c r="A16" s="6">
        <v>20171229</v>
      </c>
      <c r="B16" s="4" t="s">
        <v>44</v>
      </c>
      <c r="C16" s="6" t="s">
        <v>31</v>
      </c>
      <c r="D16" s="4" t="s">
        <v>240</v>
      </c>
      <c r="E16" s="6" t="s">
        <v>56</v>
      </c>
      <c r="F16" s="5" t="str">
        <f t="shared" si="0"/>
        <v>FGFR-tri-Ncre23-1#1</v>
      </c>
      <c r="G16" s="5" t="str">
        <f t="shared" si="1"/>
        <v>S4</v>
      </c>
      <c r="H16" s="5" t="str">
        <f t="shared" si="2"/>
        <v>C1</v>
      </c>
      <c r="I16" s="6" t="s">
        <v>33</v>
      </c>
      <c r="J16" s="6" t="s">
        <v>41</v>
      </c>
      <c r="K16" s="9">
        <v>8.4</v>
      </c>
      <c r="L16" s="6">
        <v>63.96</v>
      </c>
      <c r="M16" s="6">
        <v>291</v>
      </c>
      <c r="N16" s="6">
        <v>36.6</v>
      </c>
      <c r="O16" s="6">
        <v>2.1</v>
      </c>
      <c r="P16" s="6">
        <v>-45.8</v>
      </c>
      <c r="Q16" s="6">
        <v>60.94</v>
      </c>
      <c r="R16" s="6">
        <v>424</v>
      </c>
      <c r="S16" s="6">
        <v>44.1</v>
      </c>
      <c r="T16" s="6">
        <v>2.4</v>
      </c>
      <c r="U16" s="6">
        <v>-77.5</v>
      </c>
      <c r="V16" s="6">
        <f t="shared" si="3"/>
        <v>0.18587360594795538</v>
      </c>
      <c r="W16" s="6">
        <v>15</v>
      </c>
      <c r="X16" s="6">
        <v>449</v>
      </c>
      <c r="Y16" s="6">
        <v>15.2136</v>
      </c>
      <c r="Z16" s="6">
        <v>0.49888888888888888</v>
      </c>
      <c r="AA16" s="6">
        <v>15</v>
      </c>
      <c r="AB16" s="6">
        <v>185</v>
      </c>
      <c r="AC16" s="6">
        <v>36.908999999999999</v>
      </c>
      <c r="AD16" s="6">
        <v>0.20555555555555557</v>
      </c>
      <c r="AE16" s="4">
        <f t="shared" si="4"/>
        <v>2.4270270270270267</v>
      </c>
      <c r="AF16" s="6">
        <f t="shared" si="5"/>
        <v>1.000401484146912</v>
      </c>
    </row>
    <row r="17" spans="1:38" s="6" customFormat="1" x14ac:dyDescent="0.25">
      <c r="A17" s="6">
        <v>20180403</v>
      </c>
      <c r="B17" s="6" t="s">
        <v>44</v>
      </c>
      <c r="C17" s="6" t="s">
        <v>57</v>
      </c>
      <c r="D17" s="4" t="s">
        <v>240</v>
      </c>
      <c r="E17" s="6" t="s">
        <v>58</v>
      </c>
      <c r="F17" s="5" t="str">
        <f t="shared" si="0"/>
        <v>FGFR-tri-Ncre24-2#1</v>
      </c>
      <c r="G17" s="5" t="str">
        <f t="shared" si="1"/>
        <v>S5</v>
      </c>
      <c r="H17" s="5" t="str">
        <f t="shared" si="2"/>
        <v>C1</v>
      </c>
      <c r="I17" s="6" t="s">
        <v>33</v>
      </c>
      <c r="J17" s="6" t="s">
        <v>59</v>
      </c>
      <c r="K17" s="9">
        <v>7.4</v>
      </c>
      <c r="L17" s="6">
        <v>89.29</v>
      </c>
      <c r="M17" s="6">
        <v>278.39999999999998</v>
      </c>
      <c r="N17" s="6">
        <v>36.700000000000003</v>
      </c>
      <c r="O17" s="6">
        <v>2.9</v>
      </c>
      <c r="P17" s="6">
        <v>-58</v>
      </c>
      <c r="Q17" s="6">
        <v>82.8</v>
      </c>
      <c r="R17" s="6">
        <v>189.2</v>
      </c>
      <c r="S17" s="6">
        <v>44.8</v>
      </c>
      <c r="T17" s="6">
        <v>3</v>
      </c>
      <c r="U17" s="6">
        <v>-98.9</v>
      </c>
      <c r="V17" s="6">
        <f t="shared" si="3"/>
        <v>0.19877300613496918</v>
      </c>
      <c r="W17" s="6">
        <v>5</v>
      </c>
      <c r="X17" s="6">
        <v>2678</v>
      </c>
      <c r="Y17" s="6">
        <v>10.428000000000001</v>
      </c>
      <c r="Z17" s="6">
        <v>8.9266666666666676</v>
      </c>
      <c r="AA17" s="6">
        <v>5</v>
      </c>
      <c r="AB17" s="6">
        <v>710</v>
      </c>
      <c r="AC17" s="6">
        <v>17.754799999999999</v>
      </c>
      <c r="AD17" s="6">
        <v>2.3666666666666667</v>
      </c>
      <c r="AE17" s="4">
        <f t="shared" si="4"/>
        <v>3.7718309859154933</v>
      </c>
      <c r="AF17" s="6">
        <f t="shared" si="5"/>
        <v>2.2153250682140477</v>
      </c>
    </row>
    <row r="18" spans="1:38" s="6" customFormat="1" x14ac:dyDescent="0.25">
      <c r="A18" s="6">
        <v>20180403</v>
      </c>
      <c r="B18" s="6" t="s">
        <v>44</v>
      </c>
      <c r="C18" s="6" t="s">
        <v>57</v>
      </c>
      <c r="D18" s="4" t="s">
        <v>240</v>
      </c>
      <c r="E18" s="6" t="s">
        <v>60</v>
      </c>
      <c r="F18" s="5" t="str">
        <f t="shared" si="0"/>
        <v>FGFR-tri-Ncre24-2#2</v>
      </c>
      <c r="G18" s="5" t="str">
        <f t="shared" si="1"/>
        <v>S2</v>
      </c>
      <c r="H18" s="5" t="str">
        <f t="shared" si="2"/>
        <v>C1</v>
      </c>
      <c r="I18" s="6" t="s">
        <v>33</v>
      </c>
      <c r="J18" s="8" t="s">
        <v>61</v>
      </c>
      <c r="K18" s="9">
        <v>7.4</v>
      </c>
      <c r="L18" s="6">
        <v>65.34</v>
      </c>
      <c r="M18" s="6">
        <v>221.5</v>
      </c>
      <c r="N18" s="6">
        <v>30.5</v>
      </c>
      <c r="O18" s="6">
        <v>1.8</v>
      </c>
      <c r="P18" s="6">
        <v>-80</v>
      </c>
      <c r="Q18" s="6">
        <v>63.66</v>
      </c>
      <c r="R18" s="6">
        <v>479.3</v>
      </c>
      <c r="S18" s="6">
        <v>32.700000000000003</v>
      </c>
      <c r="T18" s="6">
        <v>1.9</v>
      </c>
      <c r="U18" s="6">
        <v>-89.7</v>
      </c>
      <c r="V18" s="6">
        <f t="shared" si="3"/>
        <v>6.9620253164557055E-2</v>
      </c>
      <c r="W18" s="6">
        <v>5</v>
      </c>
      <c r="X18" s="6">
        <v>1623</v>
      </c>
      <c r="Y18" s="7">
        <v>10.164899999999999</v>
      </c>
      <c r="Z18" s="6">
        <v>5.41</v>
      </c>
      <c r="AA18" s="6">
        <v>15</v>
      </c>
      <c r="AB18" s="6">
        <v>1476</v>
      </c>
      <c r="AC18" s="7">
        <v>27.5929</v>
      </c>
      <c r="AD18" s="6">
        <v>1.6400000000000001</v>
      </c>
      <c r="AE18" s="4">
        <f t="shared" si="4"/>
        <v>3.2987804878048781</v>
      </c>
      <c r="AF18" s="6">
        <f t="shared" si="5"/>
        <v>1.2152319538898702</v>
      </c>
    </row>
    <row r="19" spans="1:38" s="6" customFormat="1" x14ac:dyDescent="0.25">
      <c r="A19" s="6">
        <v>20180623</v>
      </c>
      <c r="B19" s="6" t="s">
        <v>44</v>
      </c>
      <c r="C19" s="6" t="s">
        <v>57</v>
      </c>
      <c r="D19" s="4" t="s">
        <v>240</v>
      </c>
      <c r="E19" s="6" t="s">
        <v>62</v>
      </c>
      <c r="F19" s="5" t="str">
        <f t="shared" si="0"/>
        <v>FGFR-tri-Ncre26-1#1</v>
      </c>
      <c r="G19" s="5" t="str">
        <f t="shared" si="1"/>
        <v>S1</v>
      </c>
      <c r="H19" s="5" t="str">
        <f t="shared" si="2"/>
        <v>C1</v>
      </c>
      <c r="I19" s="6" t="s">
        <v>33</v>
      </c>
      <c r="J19" s="6" t="s">
        <v>63</v>
      </c>
      <c r="K19" s="9">
        <v>10.4</v>
      </c>
      <c r="L19" s="6">
        <v>74.33</v>
      </c>
      <c r="M19" s="6">
        <v>70.400000000000006</v>
      </c>
      <c r="N19" s="6">
        <v>48.3</v>
      </c>
      <c r="O19" s="6">
        <v>2.1</v>
      </c>
      <c r="P19" s="6">
        <v>-129.4</v>
      </c>
      <c r="S19" s="6">
        <v>49.1</v>
      </c>
      <c r="V19" s="6">
        <f t="shared" si="3"/>
        <v>1.6427104722792695E-2</v>
      </c>
      <c r="W19" s="6">
        <v>10</v>
      </c>
      <c r="X19" s="6">
        <v>3315</v>
      </c>
      <c r="Y19" s="6">
        <v>6.9817999999999998</v>
      </c>
      <c r="Z19" s="6">
        <v>5.5250000000000004</v>
      </c>
      <c r="AA19" s="6">
        <v>13</v>
      </c>
      <c r="AB19" s="6">
        <v>1774</v>
      </c>
      <c r="AC19" s="6">
        <v>15.508699999999999</v>
      </c>
      <c r="AD19" s="6">
        <v>2.2743589743589743</v>
      </c>
      <c r="AE19" s="4">
        <f t="shared" si="4"/>
        <v>2.4292559188275087</v>
      </c>
      <c r="AF19" s="6">
        <f t="shared" si="5"/>
        <v>1.0936170648777719</v>
      </c>
    </row>
    <row r="20" spans="1:38" s="6" customFormat="1" x14ac:dyDescent="0.25">
      <c r="A20" s="6">
        <v>20180623</v>
      </c>
      <c r="B20" s="6" t="s">
        <v>44</v>
      </c>
      <c r="C20" s="6" t="s">
        <v>57</v>
      </c>
      <c r="D20" s="4" t="s">
        <v>240</v>
      </c>
      <c r="E20" s="6" t="s">
        <v>64</v>
      </c>
      <c r="F20" s="5" t="str">
        <f t="shared" si="0"/>
        <v>FGFR-tri-Ncre26-1#1</v>
      </c>
      <c r="G20" s="5" t="str">
        <f t="shared" si="1"/>
        <v>S3</v>
      </c>
      <c r="H20" s="5" t="str">
        <f t="shared" si="2"/>
        <v>C2</v>
      </c>
      <c r="I20" s="6" t="s">
        <v>33</v>
      </c>
      <c r="J20" s="6" t="s">
        <v>65</v>
      </c>
      <c r="K20" s="9">
        <v>7.4</v>
      </c>
      <c r="L20" s="6">
        <v>64.540000000000006</v>
      </c>
      <c r="M20" s="6">
        <v>109.8</v>
      </c>
      <c r="N20" s="6">
        <v>46.2</v>
      </c>
      <c r="O20" s="6">
        <v>2.1</v>
      </c>
      <c r="P20" s="6">
        <v>-87.9</v>
      </c>
      <c r="Q20" s="6">
        <v>64.5</v>
      </c>
      <c r="R20" s="6">
        <v>50.4</v>
      </c>
      <c r="S20" s="6">
        <v>42</v>
      </c>
      <c r="T20" s="6">
        <v>2.5</v>
      </c>
      <c r="U20" s="6">
        <v>-63.5</v>
      </c>
      <c r="V20" s="6">
        <f t="shared" si="3"/>
        <v>-9.5238095238095302E-2</v>
      </c>
      <c r="W20" s="6">
        <v>10</v>
      </c>
      <c r="X20" s="6">
        <v>3028</v>
      </c>
      <c r="Y20" s="4">
        <v>8.3229000000000006</v>
      </c>
      <c r="Z20" s="6">
        <v>5.0466666666666669</v>
      </c>
      <c r="AA20" s="6">
        <v>15</v>
      </c>
      <c r="AB20" s="6">
        <v>1933</v>
      </c>
      <c r="AC20" s="4">
        <v>23.814</v>
      </c>
      <c r="AD20" s="6">
        <v>2.1477777777777778</v>
      </c>
      <c r="AE20" s="4">
        <f t="shared" si="4"/>
        <v>2.3497154681841699</v>
      </c>
      <c r="AF20" s="6">
        <f t="shared" si="5"/>
        <v>0.82121637986688623</v>
      </c>
    </row>
    <row r="21" spans="1:38" s="6" customFormat="1" x14ac:dyDescent="0.25">
      <c r="A21" s="6">
        <v>20180623</v>
      </c>
      <c r="B21" s="6" t="s">
        <v>44</v>
      </c>
      <c r="C21" s="6" t="s">
        <v>57</v>
      </c>
      <c r="D21" s="4" t="s">
        <v>240</v>
      </c>
      <c r="E21" s="6" t="s">
        <v>66</v>
      </c>
      <c r="F21" s="5" t="str">
        <f t="shared" si="0"/>
        <v>FGFR-tri-Ncre26-1#2</v>
      </c>
      <c r="G21" s="5" t="str">
        <f t="shared" si="1"/>
        <v>S1</v>
      </c>
      <c r="H21" s="5" t="str">
        <f t="shared" si="2"/>
        <v>C2</v>
      </c>
      <c r="I21" s="6" t="s">
        <v>33</v>
      </c>
      <c r="J21" s="6" t="s">
        <v>63</v>
      </c>
      <c r="K21" s="9">
        <v>9.4</v>
      </c>
      <c r="L21" s="6">
        <v>78.599999999999994</v>
      </c>
      <c r="M21" s="6">
        <v>174.4</v>
      </c>
      <c r="N21" s="6">
        <v>44</v>
      </c>
      <c r="O21" s="6">
        <v>2.8</v>
      </c>
      <c r="P21" s="6">
        <v>-44.6</v>
      </c>
      <c r="Q21" s="6">
        <v>67.81</v>
      </c>
      <c r="R21" s="6">
        <v>369.9</v>
      </c>
      <c r="S21" s="6">
        <v>50.2</v>
      </c>
      <c r="T21" s="6">
        <v>3</v>
      </c>
      <c r="U21" s="6">
        <v>-57.4</v>
      </c>
      <c r="V21" s="6">
        <f t="shared" si="3"/>
        <v>0.13163481953290876</v>
      </c>
      <c r="W21" s="6">
        <v>15</v>
      </c>
      <c r="X21" s="6">
        <v>5501</v>
      </c>
      <c r="Y21" s="6">
        <v>8.0068999999999999</v>
      </c>
      <c r="Z21" s="6">
        <v>6.1122222222222229</v>
      </c>
      <c r="AA21" s="6">
        <v>15</v>
      </c>
      <c r="AB21" s="6">
        <v>2370</v>
      </c>
      <c r="AC21" s="6">
        <v>20.2774</v>
      </c>
      <c r="AD21" s="6">
        <v>2.6333333333333333</v>
      </c>
      <c r="AE21" s="4">
        <f t="shared" si="4"/>
        <v>2.3210970464135023</v>
      </c>
      <c r="AF21" s="6">
        <f t="shared" si="5"/>
        <v>0.91652736252814815</v>
      </c>
    </row>
    <row r="22" spans="1:38" s="6" customFormat="1" x14ac:dyDescent="0.25">
      <c r="A22" s="6">
        <v>20180625</v>
      </c>
      <c r="B22" s="6" t="s">
        <v>30</v>
      </c>
      <c r="C22" s="6" t="s">
        <v>31</v>
      </c>
      <c r="D22" s="4" t="s">
        <v>240</v>
      </c>
      <c r="E22" s="6" t="s">
        <v>67</v>
      </c>
      <c r="F22" s="5" t="str">
        <f t="shared" si="0"/>
        <v>FGFR-tri-Ncre27-1#2</v>
      </c>
      <c r="G22" s="5" t="str">
        <f t="shared" si="1"/>
        <v>S1</v>
      </c>
      <c r="H22" s="5" t="str">
        <f t="shared" si="2"/>
        <v>C1</v>
      </c>
      <c r="I22" s="6" t="s">
        <v>33</v>
      </c>
      <c r="J22" s="6" t="s">
        <v>68</v>
      </c>
      <c r="K22" s="9">
        <v>10.9</v>
      </c>
      <c r="L22" s="6">
        <v>61.8</v>
      </c>
      <c r="M22" s="6">
        <v>210.2</v>
      </c>
      <c r="N22" s="6">
        <v>58.4</v>
      </c>
      <c r="O22" s="6">
        <v>2.8</v>
      </c>
      <c r="P22" s="6">
        <v>-38.5</v>
      </c>
      <c r="Q22" s="6">
        <v>61.3</v>
      </c>
      <c r="R22" s="6">
        <v>118.5</v>
      </c>
      <c r="S22" s="6">
        <v>55.8</v>
      </c>
      <c r="T22" s="6">
        <v>2.2999999999999998</v>
      </c>
      <c r="U22" s="6">
        <v>-92.2</v>
      </c>
      <c r="V22" s="6">
        <f t="shared" si="3"/>
        <v>-4.5534150612959748E-2</v>
      </c>
      <c r="W22" s="4">
        <v>10</v>
      </c>
      <c r="X22" s="6">
        <v>3439</v>
      </c>
      <c r="Y22" s="7">
        <v>9.5740999999999996</v>
      </c>
      <c r="Z22" s="6">
        <v>5.7316666666666665</v>
      </c>
      <c r="AA22" s="4">
        <v>10</v>
      </c>
      <c r="AB22" s="6">
        <v>2714</v>
      </c>
      <c r="AC22" s="7">
        <v>17.403600000000001</v>
      </c>
      <c r="AD22" s="6">
        <v>4.5233333333333325</v>
      </c>
      <c r="AE22" s="4">
        <f t="shared" si="4"/>
        <v>1.2671333824613118</v>
      </c>
      <c r="AF22" s="6">
        <f t="shared" si="5"/>
        <v>0.69707771478446101</v>
      </c>
    </row>
    <row r="23" spans="1:38" s="6" customFormat="1" x14ac:dyDescent="0.25">
      <c r="A23" s="6">
        <v>20180625</v>
      </c>
      <c r="B23" s="6" t="s">
        <v>30</v>
      </c>
      <c r="C23" s="6" t="s">
        <v>31</v>
      </c>
      <c r="D23" s="4" t="s">
        <v>240</v>
      </c>
      <c r="E23" s="6" t="s">
        <v>69</v>
      </c>
      <c r="F23" s="5" t="str">
        <f t="shared" si="0"/>
        <v>FGFR-tri-Ncre27-1#2</v>
      </c>
      <c r="G23" s="5" t="str">
        <f t="shared" si="1"/>
        <v>S7</v>
      </c>
      <c r="H23" s="5" t="str">
        <f t="shared" si="2"/>
        <v>C2</v>
      </c>
      <c r="I23" s="6" t="s">
        <v>33</v>
      </c>
      <c r="J23" s="6" t="s">
        <v>70</v>
      </c>
      <c r="K23" s="9">
        <v>8.4</v>
      </c>
      <c r="L23" s="6">
        <v>55.46</v>
      </c>
      <c r="M23" s="6">
        <v>793.2</v>
      </c>
      <c r="N23" s="6">
        <v>26</v>
      </c>
      <c r="O23" s="6">
        <v>1.4</v>
      </c>
      <c r="P23" s="6">
        <v>-42.7</v>
      </c>
      <c r="Q23" s="6">
        <v>48.02</v>
      </c>
      <c r="R23" s="6">
        <v>470.7</v>
      </c>
      <c r="S23" s="6">
        <v>25.7</v>
      </c>
      <c r="T23" s="6">
        <v>1.2</v>
      </c>
      <c r="U23" s="6">
        <v>-75.099999999999994</v>
      </c>
      <c r="V23" s="6">
        <f t="shared" si="3"/>
        <v>-1.1605415860735036E-2</v>
      </c>
      <c r="W23" s="6">
        <v>5</v>
      </c>
      <c r="X23" s="6">
        <v>1782</v>
      </c>
      <c r="Y23" s="4">
        <v>13.2621</v>
      </c>
      <c r="Z23" s="6">
        <v>5.9399999999999995</v>
      </c>
      <c r="AA23" s="6">
        <v>10</v>
      </c>
      <c r="AB23" s="6">
        <v>442</v>
      </c>
      <c r="AC23" s="4">
        <v>30.389700000000001</v>
      </c>
      <c r="AD23" s="6">
        <v>0.73666666666666669</v>
      </c>
      <c r="AE23" s="4">
        <f t="shared" si="4"/>
        <v>8.0633484162895925</v>
      </c>
      <c r="AF23" s="6">
        <f t="shared" si="5"/>
        <v>3.5188545142490448</v>
      </c>
    </row>
    <row r="24" spans="1:38" s="6" customFormat="1" x14ac:dyDescent="0.25">
      <c r="A24" s="6">
        <v>20180626</v>
      </c>
      <c r="B24" s="6" t="s">
        <v>30</v>
      </c>
      <c r="C24" s="6" t="s">
        <v>45</v>
      </c>
      <c r="D24" s="4" t="s">
        <v>240</v>
      </c>
      <c r="E24" s="6" t="s">
        <v>71</v>
      </c>
      <c r="F24" s="5" t="str">
        <f t="shared" si="0"/>
        <v>FGFR-tri-Ncre27-1#3</v>
      </c>
      <c r="G24" s="5" t="str">
        <f t="shared" si="1"/>
        <v>S2</v>
      </c>
      <c r="H24" s="5" t="str">
        <f t="shared" si="2"/>
        <v>C1</v>
      </c>
      <c r="I24" s="6" t="s">
        <v>33</v>
      </c>
      <c r="J24" s="6" t="s">
        <v>72</v>
      </c>
      <c r="K24" s="9">
        <v>12</v>
      </c>
      <c r="L24" s="6">
        <v>53.31</v>
      </c>
      <c r="M24" s="6">
        <v>249.4</v>
      </c>
      <c r="N24" s="6">
        <v>28.3</v>
      </c>
      <c r="O24" s="6">
        <v>1.4</v>
      </c>
      <c r="P24" s="6">
        <v>-64.7</v>
      </c>
      <c r="Q24" s="6">
        <v>56.78</v>
      </c>
      <c r="R24" s="6">
        <v>386.9</v>
      </c>
      <c r="S24" s="6">
        <v>22.7</v>
      </c>
      <c r="T24" s="6">
        <v>1.2</v>
      </c>
      <c r="U24" s="6">
        <v>-76.900000000000006</v>
      </c>
      <c r="V24" s="6">
        <f t="shared" si="3"/>
        <v>-0.21960784313725495</v>
      </c>
      <c r="W24" s="7">
        <v>10</v>
      </c>
      <c r="X24" s="6">
        <v>3315</v>
      </c>
      <c r="Y24" s="6">
        <v>11.702</v>
      </c>
      <c r="Z24" s="6">
        <v>5.5250000000000004</v>
      </c>
      <c r="AA24" s="7">
        <v>10</v>
      </c>
      <c r="AB24" s="6">
        <v>911</v>
      </c>
      <c r="AC24" s="6">
        <v>25.664000000000001</v>
      </c>
      <c r="AD24" s="6">
        <v>1.5183333333333333</v>
      </c>
      <c r="AE24" s="4">
        <f t="shared" si="4"/>
        <v>3.6388583973655328</v>
      </c>
      <c r="AF24" s="6">
        <f t="shared" si="5"/>
        <v>1.6592082670655963</v>
      </c>
    </row>
    <row r="25" spans="1:38" s="6" customFormat="1" x14ac:dyDescent="0.25">
      <c r="A25" s="6">
        <v>20180626</v>
      </c>
      <c r="B25" s="6" t="s">
        <v>30</v>
      </c>
      <c r="C25" s="6" t="s">
        <v>45</v>
      </c>
      <c r="D25" s="4" t="s">
        <v>240</v>
      </c>
      <c r="E25" s="6" t="s">
        <v>73</v>
      </c>
      <c r="F25" s="5" t="str">
        <f t="shared" si="0"/>
        <v>FGFR-tri-Ncre27-1#3</v>
      </c>
      <c r="G25" s="5" t="str">
        <f t="shared" si="1"/>
        <v>S4</v>
      </c>
      <c r="H25" s="5" t="str">
        <f t="shared" si="2"/>
        <v>C1</v>
      </c>
      <c r="I25" s="6" t="s">
        <v>33</v>
      </c>
      <c r="J25" s="6" t="s">
        <v>70</v>
      </c>
      <c r="K25" s="9">
        <v>11.4</v>
      </c>
      <c r="L25" s="6">
        <v>52.73</v>
      </c>
      <c r="M25" s="6">
        <v>203.5</v>
      </c>
      <c r="N25" s="6">
        <v>57</v>
      </c>
      <c r="O25" s="6">
        <v>3</v>
      </c>
      <c r="P25" s="6">
        <v>-39.1</v>
      </c>
      <c r="Q25" s="6">
        <v>54.34</v>
      </c>
      <c r="R25" s="6">
        <v>320</v>
      </c>
      <c r="S25" s="6">
        <v>56.6</v>
      </c>
      <c r="T25" s="6">
        <v>3</v>
      </c>
      <c r="U25" s="6">
        <v>-32</v>
      </c>
      <c r="V25" s="6">
        <f t="shared" si="3"/>
        <v>-7.0422535211267356E-3</v>
      </c>
      <c r="W25" s="6">
        <v>5</v>
      </c>
      <c r="X25" s="6">
        <v>1573</v>
      </c>
      <c r="Y25" s="6">
        <v>6.6759000000000004</v>
      </c>
      <c r="Z25" s="4">
        <v>5.2433333333333341</v>
      </c>
      <c r="AA25" s="6">
        <v>10</v>
      </c>
      <c r="AB25" s="6">
        <v>567</v>
      </c>
      <c r="AC25" s="6">
        <v>21.188099999999999</v>
      </c>
      <c r="AD25" s="4">
        <v>0.94500000000000006</v>
      </c>
      <c r="AE25" s="4">
        <f t="shared" si="4"/>
        <v>5.5485008818342152</v>
      </c>
      <c r="AF25" s="6">
        <f t="shared" si="5"/>
        <v>1.7482094683825846</v>
      </c>
    </row>
    <row r="26" spans="1:38" s="6" customFormat="1" x14ac:dyDescent="0.25">
      <c r="A26" s="6">
        <v>20180626</v>
      </c>
      <c r="B26" s="6" t="s">
        <v>30</v>
      </c>
      <c r="C26" s="6" t="s">
        <v>45</v>
      </c>
      <c r="D26" s="4" t="s">
        <v>240</v>
      </c>
      <c r="E26" s="6" t="s">
        <v>74</v>
      </c>
      <c r="F26" s="5" t="str">
        <f t="shared" si="0"/>
        <v>FGFR-tri-Ncre27-1#3</v>
      </c>
      <c r="G26" s="5" t="str">
        <f t="shared" si="1"/>
        <v>S5</v>
      </c>
      <c r="H26" s="5" t="str">
        <f t="shared" si="2"/>
        <v>C1</v>
      </c>
      <c r="I26" s="6" t="s">
        <v>33</v>
      </c>
      <c r="J26" s="6" t="s">
        <v>63</v>
      </c>
      <c r="K26" s="9">
        <v>10.4</v>
      </c>
      <c r="L26" s="6">
        <v>58.14</v>
      </c>
      <c r="M26" s="6">
        <v>285.60000000000002</v>
      </c>
      <c r="N26" s="6">
        <v>63</v>
      </c>
      <c r="O26" s="6">
        <v>3</v>
      </c>
      <c r="P26" s="6">
        <v>-42.1</v>
      </c>
      <c r="Q26" s="6">
        <v>61.57</v>
      </c>
      <c r="R26" s="6">
        <v>767.2</v>
      </c>
      <c r="S26" s="6">
        <v>52</v>
      </c>
      <c r="T26" s="6">
        <v>3</v>
      </c>
      <c r="U26" s="6">
        <v>-48.8</v>
      </c>
      <c r="V26" s="6">
        <f t="shared" si="3"/>
        <v>-0.19130434782608696</v>
      </c>
      <c r="W26" s="6">
        <v>10</v>
      </c>
      <c r="X26" s="6">
        <v>2679</v>
      </c>
      <c r="Y26" s="6">
        <v>6.6322999999999999</v>
      </c>
      <c r="Z26" s="6">
        <v>4.4649999999999999</v>
      </c>
      <c r="AA26" s="6">
        <v>10</v>
      </c>
      <c r="AB26" s="6">
        <v>549</v>
      </c>
      <c r="AC26" s="6">
        <v>23.291699999999999</v>
      </c>
      <c r="AD26" s="6">
        <v>0.91499999999999992</v>
      </c>
      <c r="AE26" s="4">
        <f t="shared" si="4"/>
        <v>4.8797814207650276</v>
      </c>
      <c r="AF26" s="6">
        <f t="shared" si="5"/>
        <v>1.3895153345157243</v>
      </c>
    </row>
    <row r="27" spans="1:38" s="6" customFormat="1" x14ac:dyDescent="0.25">
      <c r="A27" s="6">
        <v>20180704</v>
      </c>
      <c r="B27" s="6" t="s">
        <v>30</v>
      </c>
      <c r="C27" s="6" t="s">
        <v>31</v>
      </c>
      <c r="D27" s="4" t="s">
        <v>240</v>
      </c>
      <c r="E27" s="6" t="s">
        <v>75</v>
      </c>
      <c r="F27" s="5" t="str">
        <f t="shared" si="0"/>
        <v>FGFR-tri-Ncre24-6#2</v>
      </c>
      <c r="G27" s="5" t="str">
        <f t="shared" si="1"/>
        <v>S1</v>
      </c>
      <c r="H27" s="5" t="str">
        <f t="shared" si="2"/>
        <v>C1</v>
      </c>
      <c r="I27" s="6" t="s">
        <v>39</v>
      </c>
      <c r="J27" s="6" t="s">
        <v>63</v>
      </c>
      <c r="K27" s="9">
        <v>10.4</v>
      </c>
      <c r="L27" s="6">
        <v>53.63</v>
      </c>
      <c r="M27" s="6">
        <v>223.3</v>
      </c>
      <c r="N27" s="6">
        <v>74.599999999999994</v>
      </c>
      <c r="O27" s="6">
        <v>3</v>
      </c>
      <c r="P27" s="6">
        <v>-73.900000000000006</v>
      </c>
      <c r="Q27" s="6">
        <v>52.84</v>
      </c>
      <c r="R27" s="6">
        <v>171</v>
      </c>
      <c r="S27" s="6">
        <v>85</v>
      </c>
      <c r="T27" s="6">
        <v>3</v>
      </c>
      <c r="U27" s="6">
        <v>-142.19999999999999</v>
      </c>
      <c r="V27" s="6">
        <f t="shared" si="3"/>
        <v>0.13032581453634093</v>
      </c>
      <c r="W27" s="5">
        <v>10</v>
      </c>
      <c r="X27" s="6">
        <v>1014</v>
      </c>
      <c r="Y27" s="6">
        <v>8.7379999999999995</v>
      </c>
      <c r="Z27" s="4">
        <v>1.6900000000000002</v>
      </c>
      <c r="AA27" s="5">
        <v>10</v>
      </c>
      <c r="AB27" s="6">
        <v>482</v>
      </c>
      <c r="AC27" s="6">
        <v>13.238200000000001</v>
      </c>
      <c r="AD27" s="4">
        <v>0.80333333333333334</v>
      </c>
      <c r="AE27" s="4">
        <f t="shared" si="4"/>
        <v>2.103734439834025</v>
      </c>
      <c r="AF27" s="6">
        <f t="shared" si="5"/>
        <v>1.3885899544703744</v>
      </c>
      <c r="AG27" s="4"/>
      <c r="AH27" s="4"/>
      <c r="AI27" s="4"/>
      <c r="AJ27" s="4"/>
      <c r="AK27" s="4"/>
      <c r="AL27" s="4"/>
    </row>
    <row r="28" spans="1:38" s="6" customFormat="1" x14ac:dyDescent="0.25">
      <c r="A28" s="6">
        <v>20180704</v>
      </c>
      <c r="B28" s="6" t="s">
        <v>44</v>
      </c>
      <c r="C28" s="6" t="s">
        <v>31</v>
      </c>
      <c r="D28" s="4" t="s">
        <v>240</v>
      </c>
      <c r="E28" s="6" t="s">
        <v>76</v>
      </c>
      <c r="F28" s="5" t="str">
        <f t="shared" si="0"/>
        <v>FGFR-tri-Ncre24-6#1</v>
      </c>
      <c r="G28" s="5" t="str">
        <f t="shared" si="1"/>
        <v>S3</v>
      </c>
      <c r="H28" s="5" t="str">
        <f t="shared" si="2"/>
        <v>C1</v>
      </c>
      <c r="I28" s="6" t="s">
        <v>39</v>
      </c>
      <c r="J28" s="6" t="s">
        <v>70</v>
      </c>
      <c r="K28" s="9">
        <v>11.4</v>
      </c>
      <c r="L28" s="6">
        <v>51.21</v>
      </c>
      <c r="M28" s="6">
        <v>461.4</v>
      </c>
      <c r="N28" s="6">
        <v>67.099999999999994</v>
      </c>
      <c r="O28" s="6">
        <v>3</v>
      </c>
      <c r="P28" s="6">
        <v>-20.100000000000001</v>
      </c>
      <c r="Q28" s="6">
        <v>48.52</v>
      </c>
      <c r="R28" s="6">
        <v>644</v>
      </c>
      <c r="S28" s="6">
        <v>68.400000000000006</v>
      </c>
      <c r="T28" s="6">
        <v>3</v>
      </c>
      <c r="U28" s="6">
        <v>-33</v>
      </c>
      <c r="V28" s="6">
        <f t="shared" si="3"/>
        <v>1.9188191881918986E-2</v>
      </c>
      <c r="W28" s="6">
        <v>10</v>
      </c>
      <c r="X28" s="6">
        <v>2123</v>
      </c>
      <c r="Y28" s="6">
        <v>7.9409000000000001</v>
      </c>
      <c r="Z28" s="6">
        <v>3.5383333333333336</v>
      </c>
      <c r="AA28" s="6">
        <v>10</v>
      </c>
      <c r="AB28" s="6">
        <v>330</v>
      </c>
      <c r="AC28" s="6">
        <v>14.7066</v>
      </c>
      <c r="AD28" s="6">
        <v>0.55000000000000004</v>
      </c>
      <c r="AE28" s="4">
        <f t="shared" si="4"/>
        <v>6.4333333333333336</v>
      </c>
      <c r="AF28" s="6">
        <f t="shared" si="5"/>
        <v>3.4737095363079615</v>
      </c>
      <c r="AG28" s="4"/>
      <c r="AH28" s="4"/>
      <c r="AI28" s="4"/>
      <c r="AJ28" s="4"/>
      <c r="AK28" s="4"/>
      <c r="AL28" s="4"/>
    </row>
    <row r="29" spans="1:38" s="6" customFormat="1" x14ac:dyDescent="0.25">
      <c r="A29" s="6">
        <v>20180705</v>
      </c>
      <c r="B29" s="7" t="s">
        <v>30</v>
      </c>
      <c r="C29" s="6" t="s">
        <v>45</v>
      </c>
      <c r="D29" s="4" t="s">
        <v>240</v>
      </c>
      <c r="E29" s="6" t="s">
        <v>77</v>
      </c>
      <c r="F29" s="5" t="str">
        <f t="shared" si="0"/>
        <v>FGFR-tri-Ncre24-6#4</v>
      </c>
      <c r="G29" s="5" t="str">
        <f t="shared" si="1"/>
        <v>S1</v>
      </c>
      <c r="H29" s="5" t="str">
        <f t="shared" si="2"/>
        <v>C1</v>
      </c>
      <c r="I29" s="6" t="s">
        <v>33</v>
      </c>
      <c r="J29" s="6" t="s">
        <v>78</v>
      </c>
      <c r="K29" s="9">
        <v>9.4</v>
      </c>
      <c r="L29" s="6">
        <v>46.87</v>
      </c>
      <c r="M29" s="6">
        <v>464.9</v>
      </c>
      <c r="N29" s="6">
        <v>31.6</v>
      </c>
      <c r="O29" s="6">
        <v>1.4</v>
      </c>
      <c r="P29" s="6">
        <v>-51.9</v>
      </c>
      <c r="Q29" s="6">
        <v>49.34</v>
      </c>
      <c r="R29" s="6">
        <v>679.3</v>
      </c>
      <c r="S29" s="6">
        <v>33</v>
      </c>
      <c r="T29" s="6">
        <v>1.6</v>
      </c>
      <c r="U29" s="6">
        <v>-83</v>
      </c>
      <c r="V29" s="6">
        <f t="shared" si="3"/>
        <v>4.3343653250773953E-2</v>
      </c>
      <c r="W29" s="6">
        <v>10</v>
      </c>
      <c r="X29" s="6">
        <v>3053</v>
      </c>
      <c r="Y29" s="6">
        <v>12.722799999999999</v>
      </c>
      <c r="Z29" s="6">
        <v>5.0883333333333338</v>
      </c>
      <c r="AA29" s="6">
        <v>10</v>
      </c>
      <c r="AB29" s="6">
        <v>746</v>
      </c>
      <c r="AC29" s="6">
        <v>29.110499999999998</v>
      </c>
      <c r="AD29" s="6">
        <v>1.2433333333333332</v>
      </c>
      <c r="AE29" s="4">
        <f t="shared" si="4"/>
        <v>4.092493297587132</v>
      </c>
      <c r="AF29" s="6">
        <f t="shared" si="5"/>
        <v>1.7886320649436309</v>
      </c>
      <c r="AG29" s="7"/>
      <c r="AH29" s="7"/>
      <c r="AI29" s="7"/>
      <c r="AJ29" s="7"/>
      <c r="AK29" s="7"/>
    </row>
    <row r="30" spans="1:38" s="6" customFormat="1" x14ac:dyDescent="0.25">
      <c r="A30" s="6">
        <v>20180705</v>
      </c>
      <c r="B30" s="7" t="s">
        <v>30</v>
      </c>
      <c r="C30" s="6" t="s">
        <v>45</v>
      </c>
      <c r="D30" s="4" t="s">
        <v>240</v>
      </c>
      <c r="E30" s="6" t="s">
        <v>79</v>
      </c>
      <c r="F30" s="5" t="str">
        <f t="shared" si="0"/>
        <v>FGFR-tri-Ncre24-6#4</v>
      </c>
      <c r="G30" s="5" t="str">
        <f t="shared" si="1"/>
        <v>S2</v>
      </c>
      <c r="H30" s="5" t="str">
        <f t="shared" si="2"/>
        <v>C1</v>
      </c>
      <c r="I30" s="6" t="s">
        <v>33</v>
      </c>
      <c r="J30" s="6" t="s">
        <v>78</v>
      </c>
      <c r="K30" s="9">
        <v>9.4</v>
      </c>
      <c r="L30" s="6">
        <v>63.35</v>
      </c>
      <c r="M30" s="6">
        <v>428.6</v>
      </c>
      <c r="N30" s="6">
        <v>53.2</v>
      </c>
      <c r="O30" s="6">
        <v>3</v>
      </c>
      <c r="P30" s="6">
        <v>-48.2</v>
      </c>
      <c r="Q30" s="6">
        <v>55.6</v>
      </c>
      <c r="R30" s="6">
        <v>434.9</v>
      </c>
      <c r="S30" s="6">
        <v>61.6</v>
      </c>
      <c r="T30" s="6">
        <v>3</v>
      </c>
      <c r="U30" s="6">
        <v>-56.2</v>
      </c>
      <c r="V30" s="6">
        <f t="shared" si="3"/>
        <v>0.14634146341463411</v>
      </c>
      <c r="W30" s="6">
        <v>7</v>
      </c>
      <c r="X30" s="6">
        <v>1776</v>
      </c>
      <c r="Y30" s="6">
        <v>7.2488999999999999</v>
      </c>
      <c r="Z30" s="6">
        <v>4.2285714285714286</v>
      </c>
      <c r="AA30" s="6">
        <v>10</v>
      </c>
      <c r="AB30" s="6">
        <v>903</v>
      </c>
      <c r="AC30" s="6">
        <v>17.333600000000001</v>
      </c>
      <c r="AD30" s="6">
        <v>1.5049999999999999</v>
      </c>
      <c r="AE30" s="4">
        <f t="shared" si="4"/>
        <v>2.8096820123398198</v>
      </c>
      <c r="AF30" s="6">
        <f t="shared" si="5"/>
        <v>1.1750071502313495</v>
      </c>
    </row>
    <row r="31" spans="1:38" s="6" customFormat="1" x14ac:dyDescent="0.25">
      <c r="A31" s="6">
        <v>20180705</v>
      </c>
      <c r="B31" s="7" t="s">
        <v>30</v>
      </c>
      <c r="C31" s="6" t="s">
        <v>45</v>
      </c>
      <c r="D31" s="4" t="s">
        <v>240</v>
      </c>
      <c r="E31" s="6" t="s">
        <v>80</v>
      </c>
      <c r="F31" s="5" t="str">
        <f t="shared" si="0"/>
        <v>FGFR-tri-Ncre24-6#4</v>
      </c>
      <c r="G31" s="5" t="str">
        <f t="shared" si="1"/>
        <v>S3</v>
      </c>
      <c r="H31" s="5" t="str">
        <f t="shared" si="2"/>
        <v>C1</v>
      </c>
      <c r="I31" s="6" t="s">
        <v>33</v>
      </c>
      <c r="J31" s="6" t="s">
        <v>81</v>
      </c>
      <c r="K31" s="9">
        <v>9.4</v>
      </c>
      <c r="L31" s="6">
        <v>44.22</v>
      </c>
      <c r="M31" s="6">
        <v>856</v>
      </c>
      <c r="N31" s="6">
        <v>54.2</v>
      </c>
      <c r="O31" s="6">
        <v>2.2999999999999998</v>
      </c>
      <c r="P31" s="6">
        <v>-39.1</v>
      </c>
      <c r="Q31" s="6">
        <v>40.799999999999997</v>
      </c>
      <c r="R31" s="6">
        <v>289.60000000000002</v>
      </c>
      <c r="S31" s="6">
        <v>59</v>
      </c>
      <c r="T31" s="6">
        <v>2</v>
      </c>
      <c r="U31" s="6">
        <v>-44.6</v>
      </c>
      <c r="V31" s="6">
        <f t="shared" si="3"/>
        <v>8.48056537102473E-2</v>
      </c>
      <c r="W31" s="6">
        <v>10</v>
      </c>
      <c r="X31" s="6">
        <v>1579</v>
      </c>
      <c r="Y31" s="6">
        <v>8.3519000000000005</v>
      </c>
      <c r="Z31" s="6">
        <v>2.6316666666666668</v>
      </c>
      <c r="AA31" s="6">
        <v>10</v>
      </c>
      <c r="AB31" s="6">
        <v>654</v>
      </c>
      <c r="AC31" s="6">
        <v>22.717500000000001</v>
      </c>
      <c r="AD31" s="6">
        <v>1.0900000000000001</v>
      </c>
      <c r="AE31" s="4">
        <f t="shared" si="4"/>
        <v>2.4143730886850152</v>
      </c>
      <c r="AF31" s="6">
        <f t="shared" si="5"/>
        <v>0.88762419277598237</v>
      </c>
    </row>
    <row r="32" spans="1:38" s="6" customFormat="1" x14ac:dyDescent="0.25">
      <c r="A32" s="6">
        <v>20180705</v>
      </c>
      <c r="B32" s="6" t="s">
        <v>44</v>
      </c>
      <c r="C32" s="6" t="s">
        <v>45</v>
      </c>
      <c r="D32" s="4" t="s">
        <v>240</v>
      </c>
      <c r="E32" s="6" t="s">
        <v>82</v>
      </c>
      <c r="F32" s="5" t="str">
        <f t="shared" si="0"/>
        <v>FGFR-tri-Ncre24-6#3</v>
      </c>
      <c r="G32" s="5" t="str">
        <f t="shared" si="1"/>
        <v>S3</v>
      </c>
      <c r="H32" s="5" t="str">
        <f t="shared" si="2"/>
        <v>C1</v>
      </c>
      <c r="I32" s="6" t="s">
        <v>33</v>
      </c>
      <c r="J32" s="6" t="s">
        <v>78</v>
      </c>
      <c r="K32" s="9">
        <v>8.5</v>
      </c>
      <c r="L32" s="6">
        <v>48.38</v>
      </c>
      <c r="M32" s="6">
        <v>536.70000000000005</v>
      </c>
      <c r="N32" s="6">
        <v>70.900000000000006</v>
      </c>
      <c r="O32" s="6">
        <v>3</v>
      </c>
      <c r="P32" s="6">
        <v>-43.3</v>
      </c>
      <c r="Q32" s="6">
        <v>16.59</v>
      </c>
      <c r="R32" s="6">
        <v>364.3</v>
      </c>
      <c r="S32" s="6">
        <v>66.900000000000006</v>
      </c>
      <c r="T32" s="6">
        <v>0.93730000000000002</v>
      </c>
      <c r="U32" s="6">
        <v>-47</v>
      </c>
      <c r="V32" s="6">
        <f t="shared" si="3"/>
        <v>-5.8055152394775031E-2</v>
      </c>
      <c r="W32" s="6">
        <v>10</v>
      </c>
      <c r="X32" s="6">
        <v>435</v>
      </c>
      <c r="Y32" s="6">
        <v>5.2586000000000004</v>
      </c>
      <c r="Z32" s="6">
        <v>0.72499999999999998</v>
      </c>
      <c r="AA32" s="6">
        <v>10</v>
      </c>
      <c r="AB32" s="6">
        <v>612</v>
      </c>
      <c r="AC32" s="6">
        <v>9.4255999999999993</v>
      </c>
      <c r="AD32" s="6">
        <v>1.02</v>
      </c>
      <c r="AE32" s="4">
        <f t="shared" si="4"/>
        <v>0.71078431372549011</v>
      </c>
      <c r="AF32" s="6">
        <f t="shared" si="5"/>
        <v>0.39655092430793409</v>
      </c>
    </row>
    <row r="33" spans="1:32" s="6" customFormat="1" x14ac:dyDescent="0.25">
      <c r="A33" s="6">
        <v>20180706</v>
      </c>
      <c r="B33" s="7" t="s">
        <v>30</v>
      </c>
      <c r="C33" s="6" t="s">
        <v>57</v>
      </c>
      <c r="D33" s="4" t="s">
        <v>240</v>
      </c>
      <c r="E33" s="6" t="s">
        <v>83</v>
      </c>
      <c r="F33" s="5" t="str">
        <f t="shared" si="0"/>
        <v>FGFR-tri-Ncre24-6#5</v>
      </c>
      <c r="G33" s="5" t="str">
        <f t="shared" si="1"/>
        <v>S1</v>
      </c>
      <c r="H33" s="5" t="str">
        <f t="shared" si="2"/>
        <v>C1</v>
      </c>
      <c r="I33" s="6" t="s">
        <v>39</v>
      </c>
      <c r="J33" s="6" t="s">
        <v>81</v>
      </c>
      <c r="K33" s="9">
        <v>7.4</v>
      </c>
      <c r="L33" s="6">
        <v>51.57</v>
      </c>
      <c r="M33" s="6">
        <v>211.6</v>
      </c>
      <c r="N33" s="6">
        <v>25.8</v>
      </c>
      <c r="O33" s="6">
        <v>1.2</v>
      </c>
      <c r="P33" s="6">
        <v>-159.9</v>
      </c>
      <c r="Q33" s="6">
        <v>50.72</v>
      </c>
      <c r="R33" s="6">
        <v>139.1</v>
      </c>
      <c r="S33" s="6">
        <v>26.4</v>
      </c>
      <c r="T33" s="6">
        <v>1.1000000000000001</v>
      </c>
      <c r="U33" s="6">
        <v>-485.8</v>
      </c>
      <c r="V33" s="6">
        <f t="shared" si="3"/>
        <v>2.2988505747126353E-2</v>
      </c>
      <c r="W33" s="6">
        <v>6</v>
      </c>
      <c r="X33" s="6">
        <v>1404</v>
      </c>
      <c r="Y33" s="6">
        <v>13.3972</v>
      </c>
      <c r="Z33" s="6">
        <v>3.9</v>
      </c>
      <c r="AA33" s="6">
        <v>10</v>
      </c>
      <c r="AB33" s="6">
        <v>2536</v>
      </c>
      <c r="AC33" s="6">
        <v>34.123899999999999</v>
      </c>
      <c r="AD33" s="6">
        <v>4.2266666666666666</v>
      </c>
      <c r="AE33" s="4">
        <f t="shared" si="4"/>
        <v>0.92271293375394325</v>
      </c>
      <c r="AF33" s="6">
        <f t="shared" si="5"/>
        <v>0.36226133929850718</v>
      </c>
    </row>
    <row r="34" spans="1:32" s="6" customFormat="1" x14ac:dyDescent="0.25">
      <c r="A34" s="6">
        <v>20180706</v>
      </c>
      <c r="B34" s="7" t="s">
        <v>30</v>
      </c>
      <c r="C34" s="6" t="s">
        <v>57</v>
      </c>
      <c r="D34" s="4" t="s">
        <v>240</v>
      </c>
      <c r="E34" s="6" t="s">
        <v>84</v>
      </c>
      <c r="F34" s="5" t="str">
        <f t="shared" si="0"/>
        <v>FGFR-tri-Ncre24-6#5</v>
      </c>
      <c r="G34" s="5" t="str">
        <f t="shared" si="1"/>
        <v>S2</v>
      </c>
      <c r="H34" s="5" t="str">
        <f t="shared" si="2"/>
        <v>C1</v>
      </c>
      <c r="I34" s="6" t="s">
        <v>39</v>
      </c>
      <c r="J34" s="6" t="s">
        <v>70</v>
      </c>
      <c r="K34" s="9">
        <v>6.9</v>
      </c>
      <c r="N34" s="6">
        <v>48</v>
      </c>
      <c r="Q34" s="6">
        <v>47.06</v>
      </c>
      <c r="R34" s="6">
        <v>263.3</v>
      </c>
      <c r="S34" s="6">
        <v>51.7</v>
      </c>
      <c r="T34" s="6">
        <v>2</v>
      </c>
      <c r="U34" s="6">
        <v>-81.8</v>
      </c>
      <c r="V34" s="6">
        <f t="shared" si="3"/>
        <v>7.4222668004012088E-2</v>
      </c>
      <c r="W34" s="6">
        <v>5</v>
      </c>
      <c r="X34" s="6">
        <v>719</v>
      </c>
      <c r="Y34" s="6">
        <v>7.6166</v>
      </c>
      <c r="Z34" s="6">
        <v>2.3966666666666669</v>
      </c>
      <c r="AA34" s="6">
        <v>10</v>
      </c>
      <c r="AB34" s="6">
        <v>531</v>
      </c>
      <c r="AC34" s="6">
        <v>18.828099999999999</v>
      </c>
      <c r="AD34" s="6">
        <v>0.88500000000000001</v>
      </c>
      <c r="AE34" s="4">
        <f t="shared" si="4"/>
        <v>2.7080979284369118</v>
      </c>
      <c r="AF34" s="6">
        <f t="shared" si="5"/>
        <v>1.0955167373092656</v>
      </c>
    </row>
    <row r="35" spans="1:32" s="6" customFormat="1" x14ac:dyDescent="0.25">
      <c r="A35" s="6">
        <v>20180706</v>
      </c>
      <c r="B35" s="7" t="s">
        <v>30</v>
      </c>
      <c r="C35" s="6" t="s">
        <v>57</v>
      </c>
      <c r="D35" s="4" t="s">
        <v>240</v>
      </c>
      <c r="E35" s="6" t="s">
        <v>85</v>
      </c>
      <c r="F35" s="5" t="str">
        <f t="shared" si="0"/>
        <v>FGFR-tri-Ncre24-6#5</v>
      </c>
      <c r="G35" s="5" t="str">
        <f t="shared" si="1"/>
        <v>S4</v>
      </c>
      <c r="H35" s="5" t="str">
        <f t="shared" si="2"/>
        <v>C1</v>
      </c>
      <c r="I35" s="6" t="s">
        <v>39</v>
      </c>
      <c r="J35" s="6" t="s">
        <v>70</v>
      </c>
      <c r="K35" s="9">
        <v>10.4</v>
      </c>
      <c r="L35" s="6">
        <v>40.64</v>
      </c>
      <c r="M35" s="6">
        <v>943.9</v>
      </c>
      <c r="N35" s="6">
        <v>80.099999999999994</v>
      </c>
      <c r="O35" s="6">
        <v>3.1</v>
      </c>
      <c r="P35" s="6">
        <v>-35.4</v>
      </c>
      <c r="Q35" s="6">
        <v>40.700000000000003</v>
      </c>
      <c r="R35" s="6">
        <v>230</v>
      </c>
      <c r="S35" s="6">
        <v>76.2</v>
      </c>
      <c r="T35" s="6">
        <v>3</v>
      </c>
      <c r="U35" s="6">
        <v>-31.7</v>
      </c>
      <c r="V35" s="6">
        <f t="shared" si="3"/>
        <v>-4.9904030710172631E-2</v>
      </c>
      <c r="W35" s="6">
        <v>7</v>
      </c>
      <c r="X35" s="6">
        <v>1174</v>
      </c>
      <c r="Y35" s="6">
        <v>6.2786</v>
      </c>
      <c r="Z35" s="6">
        <v>2.7952380952380955</v>
      </c>
      <c r="AA35" s="6">
        <v>10</v>
      </c>
      <c r="AB35" s="6">
        <v>859</v>
      </c>
      <c r="AC35" s="6">
        <v>17.281600000000001</v>
      </c>
      <c r="AD35" s="6">
        <v>1.4316666666666669</v>
      </c>
      <c r="AE35" s="4">
        <f t="shared" si="4"/>
        <v>1.9524363878263762</v>
      </c>
      <c r="AF35" s="6">
        <f t="shared" si="5"/>
        <v>0.70934213872596774</v>
      </c>
    </row>
    <row r="36" spans="1:32" s="6" customFormat="1" x14ac:dyDescent="0.25">
      <c r="A36" s="6">
        <v>20180706</v>
      </c>
      <c r="B36" s="7" t="s">
        <v>30</v>
      </c>
      <c r="C36" s="6" t="s">
        <v>57</v>
      </c>
      <c r="D36" s="4" t="s">
        <v>240</v>
      </c>
      <c r="E36" s="6" t="s">
        <v>86</v>
      </c>
      <c r="F36" s="5" t="str">
        <f t="shared" si="0"/>
        <v>FGFR-tri-Ncre24-6#5</v>
      </c>
      <c r="G36" s="5" t="str">
        <f t="shared" si="1"/>
        <v>S6</v>
      </c>
      <c r="H36" s="5" t="str">
        <f t="shared" si="2"/>
        <v>C1</v>
      </c>
      <c r="I36" s="6" t="s">
        <v>39</v>
      </c>
      <c r="J36" s="6" t="s">
        <v>70</v>
      </c>
      <c r="K36" s="9">
        <v>10.4</v>
      </c>
      <c r="L36" s="6">
        <v>67.16</v>
      </c>
      <c r="M36" s="6">
        <v>118.8</v>
      </c>
      <c r="N36" s="6">
        <v>41.8</v>
      </c>
      <c r="O36" s="6">
        <v>2.1</v>
      </c>
      <c r="P36" s="6">
        <v>-105.6</v>
      </c>
      <c r="Q36" s="6">
        <v>67.489999999999995</v>
      </c>
      <c r="R36" s="6">
        <v>527.1</v>
      </c>
      <c r="S36" s="6">
        <v>37.9</v>
      </c>
      <c r="T36" s="6">
        <v>2.4</v>
      </c>
      <c r="U36" s="6">
        <v>-93.4</v>
      </c>
      <c r="V36" s="6">
        <f t="shared" si="3"/>
        <v>-9.7867001254705127E-2</v>
      </c>
      <c r="W36" s="6">
        <v>10</v>
      </c>
      <c r="X36" s="6">
        <v>1629</v>
      </c>
      <c r="Y36" s="6">
        <v>8.2713999999999999</v>
      </c>
      <c r="Z36" s="6">
        <v>2.7150000000000003</v>
      </c>
      <c r="AA36" s="6">
        <v>10</v>
      </c>
      <c r="AB36" s="6">
        <v>1062</v>
      </c>
      <c r="AC36" s="6">
        <v>27.069299999999998</v>
      </c>
      <c r="AD36" s="6">
        <v>1.77</v>
      </c>
      <c r="AE36" s="4">
        <f t="shared" si="4"/>
        <v>1.5338983050847459</v>
      </c>
      <c r="AF36" s="6">
        <f t="shared" si="5"/>
        <v>0.46870389853738254</v>
      </c>
    </row>
    <row r="37" spans="1:32" s="6" customFormat="1" x14ac:dyDescent="0.25">
      <c r="A37" s="6">
        <v>20180809</v>
      </c>
      <c r="B37" s="7" t="s">
        <v>30</v>
      </c>
      <c r="C37" s="6" t="s">
        <v>31</v>
      </c>
      <c r="D37" s="4" t="s">
        <v>240</v>
      </c>
      <c r="E37" s="6" t="s">
        <v>87</v>
      </c>
      <c r="F37" s="5" t="str">
        <f t="shared" si="0"/>
        <v>FGFR-tri-Ncre27-3#1</v>
      </c>
      <c r="G37" s="5" t="str">
        <f t="shared" si="1"/>
        <v>S5</v>
      </c>
      <c r="H37" s="5" t="str">
        <f t="shared" si="2"/>
        <v>C1</v>
      </c>
      <c r="I37" s="6" t="s">
        <v>39</v>
      </c>
      <c r="J37" s="6" t="s">
        <v>88</v>
      </c>
      <c r="K37" s="9">
        <v>10.4</v>
      </c>
      <c r="L37" s="6">
        <v>57.31</v>
      </c>
      <c r="M37" s="6">
        <v>225.2</v>
      </c>
      <c r="N37" s="6">
        <v>47.8</v>
      </c>
      <c r="O37" s="6">
        <v>2.2999999999999998</v>
      </c>
      <c r="P37" s="6">
        <v>-65.900000000000006</v>
      </c>
      <c r="Q37" s="6">
        <v>54.81</v>
      </c>
      <c r="R37" s="6">
        <v>381.9</v>
      </c>
      <c r="S37" s="6">
        <v>60.9</v>
      </c>
      <c r="T37" s="6">
        <v>2.9</v>
      </c>
      <c r="U37" s="6">
        <v>-95.2</v>
      </c>
      <c r="V37" s="6">
        <f t="shared" si="3"/>
        <v>0.24103035878564863</v>
      </c>
      <c r="W37" s="6">
        <v>10</v>
      </c>
      <c r="X37" s="6">
        <v>2459</v>
      </c>
      <c r="Y37" s="6">
        <v>9.4610000000000003</v>
      </c>
      <c r="Z37" s="6">
        <v>4.0983333333333336</v>
      </c>
      <c r="AA37" s="6">
        <v>10</v>
      </c>
      <c r="AB37" s="6">
        <v>382</v>
      </c>
      <c r="AC37" s="6">
        <v>21.614999999999998</v>
      </c>
      <c r="AD37" s="6">
        <v>0.63666666666666671</v>
      </c>
      <c r="AE37" s="4">
        <f t="shared" si="4"/>
        <v>6.4371727748691097</v>
      </c>
      <c r="AF37" s="6">
        <f t="shared" si="5"/>
        <v>2.8175846228561952</v>
      </c>
    </row>
    <row r="38" spans="1:32" s="6" customFormat="1" x14ac:dyDescent="0.25">
      <c r="A38" s="6">
        <v>20180810</v>
      </c>
      <c r="B38" s="7" t="s">
        <v>30</v>
      </c>
      <c r="C38" s="6" t="s">
        <v>45</v>
      </c>
      <c r="D38" s="4" t="s">
        <v>240</v>
      </c>
      <c r="E38" s="6" t="s">
        <v>89</v>
      </c>
      <c r="F38" s="5" t="str">
        <f t="shared" si="0"/>
        <v>FGFR-tri-Ncre27-3#3</v>
      </c>
      <c r="G38" s="5" t="str">
        <f t="shared" si="1"/>
        <v>S4</v>
      </c>
      <c r="H38" s="5" t="str">
        <f t="shared" si="2"/>
        <v>C1</v>
      </c>
      <c r="I38" s="6" t="s">
        <v>33</v>
      </c>
      <c r="J38" s="6" t="s">
        <v>72</v>
      </c>
      <c r="K38" s="9">
        <v>12</v>
      </c>
      <c r="L38" s="6">
        <v>79.92</v>
      </c>
      <c r="M38" s="6">
        <v>372.4</v>
      </c>
      <c r="N38" s="6">
        <v>58.7</v>
      </c>
      <c r="O38" s="6">
        <v>4.0999999999999996</v>
      </c>
      <c r="P38" s="6">
        <v>-12.8</v>
      </c>
      <c r="Q38" s="6">
        <v>78.23</v>
      </c>
      <c r="R38" s="6">
        <v>694.4</v>
      </c>
      <c r="S38" s="6">
        <v>50.3</v>
      </c>
      <c r="T38" s="6">
        <v>3.7</v>
      </c>
      <c r="U38" s="6">
        <v>-41.5</v>
      </c>
      <c r="V38" s="6">
        <f t="shared" si="3"/>
        <v>-0.15412844036697257</v>
      </c>
      <c r="W38" s="6">
        <v>10</v>
      </c>
      <c r="X38" s="6">
        <v>5791</v>
      </c>
      <c r="Y38" s="6">
        <v>9.9816000000000003</v>
      </c>
      <c r="Z38" s="6">
        <v>9.6516666666666673</v>
      </c>
      <c r="AA38" s="6">
        <v>10</v>
      </c>
      <c r="AB38" s="6">
        <v>1381</v>
      </c>
      <c r="AC38" s="6">
        <v>27.367000000000001</v>
      </c>
      <c r="AD38" s="6">
        <v>2.3016666666666667</v>
      </c>
      <c r="AE38" s="4">
        <f t="shared" si="4"/>
        <v>4.1933381607530773</v>
      </c>
      <c r="AF38" s="6">
        <f t="shared" si="5"/>
        <v>1.5294414508485736</v>
      </c>
    </row>
    <row r="39" spans="1:32" s="6" customFormat="1" x14ac:dyDescent="0.25">
      <c r="A39" s="6">
        <v>20180810</v>
      </c>
      <c r="B39" s="7" t="s">
        <v>30</v>
      </c>
      <c r="C39" s="6" t="s">
        <v>45</v>
      </c>
      <c r="D39" s="4" t="s">
        <v>240</v>
      </c>
      <c r="E39" s="6" t="s">
        <v>90</v>
      </c>
      <c r="F39" s="5" t="str">
        <f t="shared" si="0"/>
        <v>FGFR-tri-Ncre27-3#3</v>
      </c>
      <c r="G39" s="5" t="str">
        <f t="shared" si="1"/>
        <v>S6</v>
      </c>
      <c r="H39" s="5" t="str">
        <f t="shared" si="2"/>
        <v>C1</v>
      </c>
      <c r="I39" s="6" t="s">
        <v>33</v>
      </c>
      <c r="J39" s="6" t="s">
        <v>63</v>
      </c>
      <c r="K39" s="9">
        <v>7</v>
      </c>
      <c r="L39" s="6">
        <v>72.89</v>
      </c>
      <c r="M39" s="6">
        <v>571.4</v>
      </c>
      <c r="N39" s="6">
        <v>58.7</v>
      </c>
      <c r="O39" s="6">
        <v>3.9</v>
      </c>
      <c r="P39" s="6">
        <v>-39.700000000000003</v>
      </c>
      <c r="Q39" s="6">
        <v>69.989999999999995</v>
      </c>
      <c r="R39" s="6">
        <v>614</v>
      </c>
      <c r="S39" s="6">
        <v>68.7</v>
      </c>
      <c r="T39" s="6">
        <v>4.3</v>
      </c>
      <c r="U39" s="6">
        <v>-54.3</v>
      </c>
      <c r="V39" s="6">
        <f t="shared" si="3"/>
        <v>0.15698587127158556</v>
      </c>
      <c r="W39" s="6">
        <v>6</v>
      </c>
      <c r="X39" s="6">
        <v>1412</v>
      </c>
      <c r="Y39" s="6">
        <v>7.7140000000000004</v>
      </c>
      <c r="Z39" s="6">
        <v>3.9222222222222225</v>
      </c>
      <c r="AA39" s="6">
        <v>6</v>
      </c>
      <c r="AB39" s="6">
        <v>695</v>
      </c>
      <c r="AC39" s="6">
        <v>18.994199999999999</v>
      </c>
      <c r="AD39" s="6">
        <v>1.9305555555555556</v>
      </c>
      <c r="AE39" s="4">
        <f t="shared" si="4"/>
        <v>2.0316546762589929</v>
      </c>
      <c r="AF39" s="6">
        <f t="shared" si="5"/>
        <v>0.82510367231375215</v>
      </c>
    </row>
    <row r="40" spans="1:32" s="6" customFormat="1" x14ac:dyDescent="0.25">
      <c r="A40" s="6">
        <v>20180810</v>
      </c>
      <c r="B40" s="7" t="s">
        <v>30</v>
      </c>
      <c r="C40" s="6" t="s">
        <v>45</v>
      </c>
      <c r="D40" s="4" t="s">
        <v>240</v>
      </c>
      <c r="E40" s="6" t="s">
        <v>91</v>
      </c>
      <c r="F40" s="5" t="str">
        <f t="shared" si="0"/>
        <v>FGFR-tri-Ncre27-3#4</v>
      </c>
      <c r="G40" s="5" t="str">
        <f t="shared" si="1"/>
        <v>S1</v>
      </c>
      <c r="H40" s="5" t="str">
        <f t="shared" si="2"/>
        <v>C2</v>
      </c>
      <c r="I40" s="6" t="s">
        <v>33</v>
      </c>
      <c r="J40" s="6" t="s">
        <v>92</v>
      </c>
      <c r="K40" s="9">
        <v>8.1</v>
      </c>
      <c r="L40" s="6">
        <v>75.31</v>
      </c>
      <c r="M40" s="6">
        <v>292.7</v>
      </c>
      <c r="N40" s="6">
        <v>48.6</v>
      </c>
      <c r="O40" s="6">
        <v>3.1</v>
      </c>
      <c r="P40" s="6">
        <v>-43.3</v>
      </c>
      <c r="Q40" s="6">
        <v>73.12</v>
      </c>
      <c r="R40" s="6">
        <v>551.4</v>
      </c>
      <c r="S40" s="6">
        <v>55.5</v>
      </c>
      <c r="T40" s="6">
        <v>3.7</v>
      </c>
      <c r="U40" s="6">
        <v>-54.9</v>
      </c>
      <c r="V40" s="6">
        <f t="shared" si="3"/>
        <v>0.13256484149855904</v>
      </c>
      <c r="W40" s="6">
        <v>9</v>
      </c>
      <c r="X40" s="6">
        <v>2051</v>
      </c>
      <c r="Y40" s="6">
        <v>7.9915000000000003</v>
      </c>
      <c r="Z40" s="6">
        <f>X40/W40/60</f>
        <v>3.7981481481481483</v>
      </c>
      <c r="AA40" s="6">
        <v>10</v>
      </c>
      <c r="AB40" s="6">
        <v>1552</v>
      </c>
      <c r="AC40" s="6">
        <v>16.459900000000001</v>
      </c>
      <c r="AD40" s="6">
        <f>AB40/AA40/60</f>
        <v>2.5866666666666664</v>
      </c>
      <c r="AE40" s="4">
        <f t="shared" si="4"/>
        <v>1.468356242840779</v>
      </c>
      <c r="AF40" s="6">
        <f t="shared" si="5"/>
        <v>0.71290645232729766</v>
      </c>
    </row>
    <row r="41" spans="1:32" s="6" customFormat="1" x14ac:dyDescent="0.25">
      <c r="A41" s="6">
        <v>20180810</v>
      </c>
      <c r="B41" s="6" t="s">
        <v>30</v>
      </c>
      <c r="C41" s="6" t="s">
        <v>45</v>
      </c>
      <c r="D41" s="4" t="s">
        <v>240</v>
      </c>
      <c r="E41" s="6" t="s">
        <v>93</v>
      </c>
      <c r="F41" s="5" t="str">
        <f t="shared" si="0"/>
        <v>FGFR-tri-Ncre27-3#4</v>
      </c>
      <c r="G41" s="5" t="str">
        <f t="shared" si="1"/>
        <v>S3</v>
      </c>
      <c r="H41" s="5" t="str">
        <f t="shared" si="2"/>
        <v>C1</v>
      </c>
      <c r="I41" s="6" t="s">
        <v>33</v>
      </c>
      <c r="J41" s="6" t="s">
        <v>94</v>
      </c>
      <c r="K41" s="9">
        <v>8.1999999999999993</v>
      </c>
      <c r="L41" s="6">
        <v>58.63</v>
      </c>
      <c r="M41" s="6">
        <v>854.9</v>
      </c>
      <c r="N41" s="6">
        <v>55.4</v>
      </c>
      <c r="O41" s="6">
        <v>3</v>
      </c>
      <c r="P41" s="6">
        <v>-27.5</v>
      </c>
      <c r="Q41" s="6">
        <v>54.86</v>
      </c>
      <c r="R41" s="6">
        <v>1200</v>
      </c>
      <c r="S41" s="6">
        <v>64.599999999999994</v>
      </c>
      <c r="T41" s="6">
        <v>3.4</v>
      </c>
      <c r="U41" s="6">
        <v>-34.799999999999997</v>
      </c>
      <c r="V41" s="6">
        <f t="shared" si="3"/>
        <v>0.15333333333333327</v>
      </c>
      <c r="W41" s="6">
        <v>10</v>
      </c>
      <c r="X41" s="6">
        <v>1097</v>
      </c>
      <c r="Y41" s="6">
        <v>9.125</v>
      </c>
      <c r="Z41" s="6">
        <v>1.8283333333333334</v>
      </c>
      <c r="AA41" s="6">
        <v>10</v>
      </c>
      <c r="AB41" s="6">
        <v>447</v>
      </c>
      <c r="AC41" s="6">
        <v>27.376999999999999</v>
      </c>
      <c r="AD41" s="6">
        <v>0.745</v>
      </c>
      <c r="AE41" s="4">
        <f t="shared" si="4"/>
        <v>2.4541387024608503</v>
      </c>
      <c r="AF41" s="6">
        <f t="shared" si="5"/>
        <v>0.81798647258484336</v>
      </c>
    </row>
    <row r="42" spans="1:32" s="6" customFormat="1" x14ac:dyDescent="0.25">
      <c r="A42" s="6">
        <v>20180810</v>
      </c>
      <c r="B42" s="6" t="s">
        <v>30</v>
      </c>
      <c r="C42" s="6" t="s">
        <v>45</v>
      </c>
      <c r="D42" s="4" t="s">
        <v>240</v>
      </c>
      <c r="E42" s="6" t="s">
        <v>95</v>
      </c>
      <c r="F42" s="5" t="str">
        <f t="shared" si="0"/>
        <v>FGFR-tri-Ncre27-3#4</v>
      </c>
      <c r="G42" s="5" t="str">
        <f t="shared" si="1"/>
        <v>S4</v>
      </c>
      <c r="H42" s="5" t="str">
        <f t="shared" si="2"/>
        <v>C1</v>
      </c>
      <c r="I42" s="6" t="s">
        <v>33</v>
      </c>
      <c r="J42" s="6" t="s">
        <v>96</v>
      </c>
      <c r="K42" s="9">
        <v>10</v>
      </c>
      <c r="L42" s="6">
        <v>97.41</v>
      </c>
      <c r="M42" s="6">
        <v>556.4</v>
      </c>
      <c r="N42" s="6">
        <v>50.4</v>
      </c>
      <c r="O42" s="6">
        <v>4.5</v>
      </c>
      <c r="P42" s="6">
        <v>-14.6</v>
      </c>
      <c r="Q42" s="6">
        <v>82.33</v>
      </c>
      <c r="R42" s="6">
        <v>384.7</v>
      </c>
      <c r="S42" s="6">
        <v>58.1</v>
      </c>
      <c r="T42" s="6">
        <v>4.2</v>
      </c>
      <c r="U42" s="6">
        <v>-71.400000000000006</v>
      </c>
      <c r="V42" s="6">
        <f t="shared" si="3"/>
        <v>0.1419354838709678</v>
      </c>
      <c r="W42" s="6">
        <v>6</v>
      </c>
      <c r="X42" s="6">
        <v>1437</v>
      </c>
      <c r="Y42" s="6">
        <v>6.6748000000000003</v>
      </c>
      <c r="Z42" s="6">
        <v>3.9916666666666667</v>
      </c>
      <c r="AA42" s="6">
        <v>10</v>
      </c>
      <c r="AB42" s="6">
        <v>1253</v>
      </c>
      <c r="AC42" s="6">
        <v>25.312999999999999</v>
      </c>
      <c r="AD42" s="6">
        <v>2.0883333333333334</v>
      </c>
      <c r="AE42" s="4">
        <f t="shared" si="4"/>
        <v>1.911412609736632</v>
      </c>
      <c r="AF42" s="6">
        <f t="shared" si="5"/>
        <v>0.50402152599336603</v>
      </c>
    </row>
    <row r="43" spans="1:32" s="6" customFormat="1" x14ac:dyDescent="0.25">
      <c r="A43" s="6">
        <v>20190506</v>
      </c>
      <c r="B43" s="6" t="s">
        <v>30</v>
      </c>
      <c r="C43" s="6" t="s">
        <v>31</v>
      </c>
      <c r="D43" s="4" t="s">
        <v>240</v>
      </c>
      <c r="E43" s="6" t="s">
        <v>97</v>
      </c>
      <c r="F43" s="5" t="str">
        <f t="shared" si="0"/>
        <v>FGFR-tri-Ncre36-1#1</v>
      </c>
      <c r="G43" s="5" t="str">
        <f t="shared" si="1"/>
        <v>S2</v>
      </c>
      <c r="H43" s="5" t="str">
        <f t="shared" si="2"/>
        <v>C2</v>
      </c>
      <c r="I43" s="6" t="s">
        <v>39</v>
      </c>
      <c r="J43" s="6" t="s">
        <v>98</v>
      </c>
      <c r="K43" s="9">
        <v>9.6999999999999993</v>
      </c>
      <c r="L43" s="6">
        <v>59.72</v>
      </c>
      <c r="M43" s="6">
        <v>399</v>
      </c>
      <c r="N43" s="6">
        <v>47.8</v>
      </c>
      <c r="O43" s="6">
        <v>2.6</v>
      </c>
      <c r="P43" s="6">
        <v>-36.6</v>
      </c>
      <c r="Q43" s="6">
        <v>60.37</v>
      </c>
      <c r="R43" s="6">
        <v>705.8</v>
      </c>
      <c r="S43" s="6">
        <v>50.4</v>
      </c>
      <c r="T43" s="6">
        <v>2.7</v>
      </c>
      <c r="U43" s="6">
        <v>-53.3</v>
      </c>
      <c r="V43" s="6">
        <f t="shared" si="3"/>
        <v>5.2953156822810626E-2</v>
      </c>
      <c r="W43" s="6">
        <v>10</v>
      </c>
      <c r="X43" s="6">
        <v>755</v>
      </c>
      <c r="Y43" s="6">
        <v>8.9907000000000004</v>
      </c>
      <c r="Z43" s="6">
        <v>1.2583333333333333</v>
      </c>
      <c r="AA43" s="6">
        <v>10</v>
      </c>
      <c r="AB43" s="6">
        <v>500</v>
      </c>
      <c r="AC43" s="6">
        <v>11.225899999999999</v>
      </c>
      <c r="AD43" s="6">
        <v>0.83333333333333337</v>
      </c>
      <c r="AE43" s="4">
        <f t="shared" si="4"/>
        <v>1.5099999999999998</v>
      </c>
      <c r="AF43" s="6">
        <f t="shared" si="5"/>
        <v>1.2093424135258644</v>
      </c>
    </row>
    <row r="44" spans="1:32" s="6" customFormat="1" x14ac:dyDescent="0.25">
      <c r="A44" s="6">
        <v>20190506</v>
      </c>
      <c r="B44" s="6" t="s">
        <v>30</v>
      </c>
      <c r="C44" s="6" t="s">
        <v>31</v>
      </c>
      <c r="D44" s="4" t="s">
        <v>240</v>
      </c>
      <c r="E44" s="6" t="s">
        <v>99</v>
      </c>
      <c r="F44" s="5" t="str">
        <f t="shared" si="0"/>
        <v>FGFR-tri-Ncre36-1#2</v>
      </c>
      <c r="G44" s="5" t="str">
        <f t="shared" si="1"/>
        <v>S1</v>
      </c>
      <c r="H44" s="5" t="str">
        <f t="shared" si="2"/>
        <v>C1</v>
      </c>
      <c r="I44" s="6" t="s">
        <v>39</v>
      </c>
      <c r="J44" s="6" t="s">
        <v>72</v>
      </c>
      <c r="K44" s="9">
        <v>9.4</v>
      </c>
      <c r="L44" s="6">
        <v>40.75</v>
      </c>
      <c r="M44" s="6">
        <v>544</v>
      </c>
      <c r="N44" s="6">
        <v>73</v>
      </c>
      <c r="O44" s="6">
        <v>2.6</v>
      </c>
      <c r="P44" s="6">
        <v>-52</v>
      </c>
      <c r="Q44" s="6">
        <v>39.414000000000001</v>
      </c>
      <c r="R44" s="6">
        <v>370</v>
      </c>
      <c r="S44" s="6">
        <v>65.59</v>
      </c>
      <c r="T44" s="6">
        <v>2.1</v>
      </c>
      <c r="U44" s="6">
        <v>6.45</v>
      </c>
      <c r="V44" s="6">
        <f t="shared" si="3"/>
        <v>-0.10693412223104115</v>
      </c>
      <c r="W44" s="6">
        <v>10</v>
      </c>
      <c r="X44" s="6">
        <v>522</v>
      </c>
      <c r="Y44" s="6">
        <v>8.0790000000000006</v>
      </c>
      <c r="Z44" s="6">
        <v>0.87</v>
      </c>
      <c r="AA44" s="6">
        <v>10</v>
      </c>
      <c r="AB44" s="6">
        <v>271</v>
      </c>
      <c r="AC44" s="6">
        <v>16.786999999999999</v>
      </c>
      <c r="AD44" s="6">
        <v>0.45166666666666672</v>
      </c>
      <c r="AE44" s="4">
        <f t="shared" si="4"/>
        <v>1.9261992619926198</v>
      </c>
      <c r="AF44" s="6">
        <f t="shared" si="5"/>
        <v>0.92701279785776958</v>
      </c>
    </row>
    <row r="45" spans="1:32" s="6" customFormat="1" x14ac:dyDescent="0.25">
      <c r="A45" s="6">
        <v>20190506</v>
      </c>
      <c r="B45" s="6" t="s">
        <v>30</v>
      </c>
      <c r="C45" s="6" t="s">
        <v>31</v>
      </c>
      <c r="D45" s="4" t="s">
        <v>240</v>
      </c>
      <c r="E45" s="6" t="s">
        <v>100</v>
      </c>
      <c r="F45" s="5" t="str">
        <f t="shared" si="0"/>
        <v>FGFR-tri-Ncre36-1#2</v>
      </c>
      <c r="G45" s="5" t="str">
        <f t="shared" si="1"/>
        <v>S3</v>
      </c>
      <c r="H45" s="5" t="str">
        <f t="shared" si="2"/>
        <v>C1</v>
      </c>
      <c r="I45" s="6" t="s">
        <v>39</v>
      </c>
      <c r="J45" s="6" t="s">
        <v>72</v>
      </c>
      <c r="K45" s="9">
        <v>10.4</v>
      </c>
      <c r="L45" s="6">
        <v>43.11</v>
      </c>
      <c r="M45" s="6">
        <v>199.3</v>
      </c>
      <c r="N45" s="6">
        <v>45.48</v>
      </c>
      <c r="O45" s="6">
        <v>1.5089999999999999</v>
      </c>
      <c r="P45" s="6">
        <v>20.45</v>
      </c>
      <c r="Q45" s="6">
        <v>50.95</v>
      </c>
      <c r="R45" s="6">
        <v>508.4</v>
      </c>
      <c r="S45" s="6">
        <v>37.700000000000003</v>
      </c>
      <c r="T45" s="6">
        <v>1.8</v>
      </c>
      <c r="U45" s="6">
        <v>-66.5</v>
      </c>
      <c r="V45" s="6">
        <f t="shared" si="3"/>
        <v>-0.18706419812454902</v>
      </c>
      <c r="W45" s="6">
        <v>10</v>
      </c>
      <c r="X45" s="6">
        <v>1468</v>
      </c>
      <c r="Y45" s="6">
        <v>11.5166</v>
      </c>
      <c r="Z45" s="6">
        <v>2.4466666666666668</v>
      </c>
      <c r="AA45" s="6">
        <v>10</v>
      </c>
      <c r="AB45" s="6">
        <v>298</v>
      </c>
      <c r="AC45" s="6">
        <v>26.033000000000001</v>
      </c>
      <c r="AD45" s="6">
        <v>0.4966666666666667</v>
      </c>
      <c r="AE45" s="4">
        <f t="shared" si="4"/>
        <v>4.9261744966442951</v>
      </c>
      <c r="AF45" s="6">
        <f t="shared" si="5"/>
        <v>2.179264057467587</v>
      </c>
    </row>
    <row r="46" spans="1:32" s="6" customFormat="1" x14ac:dyDescent="0.25">
      <c r="A46" s="6">
        <v>20190507</v>
      </c>
      <c r="B46" s="6" t="s">
        <v>30</v>
      </c>
      <c r="C46" s="6" t="s">
        <v>45</v>
      </c>
      <c r="D46" s="4" t="s">
        <v>240</v>
      </c>
      <c r="E46" s="6" t="s">
        <v>101</v>
      </c>
      <c r="F46" s="5" t="str">
        <f t="shared" si="0"/>
        <v>FGFR-tri-Ncre36-1#4</v>
      </c>
      <c r="G46" s="5" t="str">
        <f t="shared" si="1"/>
        <v>S1</v>
      </c>
      <c r="H46" s="5" t="str">
        <f t="shared" si="2"/>
        <v>C2</v>
      </c>
      <c r="I46" s="6" t="s">
        <v>39</v>
      </c>
      <c r="J46" s="6" t="s">
        <v>63</v>
      </c>
      <c r="K46" s="9">
        <v>8.6999999999999993</v>
      </c>
      <c r="L46" s="6">
        <v>62.48</v>
      </c>
      <c r="M46" s="6">
        <v>436.53</v>
      </c>
      <c r="N46" s="6">
        <v>51.08</v>
      </c>
      <c r="O46" s="6">
        <v>2.78</v>
      </c>
      <c r="P46" s="6">
        <v>-59.2</v>
      </c>
      <c r="Q46" s="6">
        <v>60.33</v>
      </c>
      <c r="R46" s="6">
        <v>443.5</v>
      </c>
      <c r="S46" s="6">
        <v>53</v>
      </c>
      <c r="T46" s="6">
        <v>2.9</v>
      </c>
      <c r="U46" s="6">
        <v>-73.2</v>
      </c>
      <c r="V46" s="6">
        <f t="shared" si="3"/>
        <v>3.6894696387394343E-2</v>
      </c>
      <c r="W46" s="6">
        <v>10</v>
      </c>
      <c r="X46" s="6">
        <v>1744</v>
      </c>
      <c r="Y46" s="6">
        <v>8.7289999999999992</v>
      </c>
      <c r="Z46" s="6">
        <v>2.9066666666666667</v>
      </c>
      <c r="AA46" s="6">
        <v>10</v>
      </c>
      <c r="AB46" s="6">
        <v>1650</v>
      </c>
      <c r="AC46" s="6">
        <v>24.226800000000001</v>
      </c>
      <c r="AD46" s="6">
        <v>2.75</v>
      </c>
      <c r="AE46" s="4">
        <f t="shared" si="4"/>
        <v>1.0569696969696969</v>
      </c>
      <c r="AF46" s="6">
        <f t="shared" si="5"/>
        <v>0.38082984483499616</v>
      </c>
    </row>
    <row r="47" spans="1:32" s="6" customFormat="1" x14ac:dyDescent="0.25">
      <c r="A47" s="6">
        <v>20190507</v>
      </c>
      <c r="B47" s="6" t="s">
        <v>30</v>
      </c>
      <c r="C47" s="6" t="s">
        <v>45</v>
      </c>
      <c r="D47" s="4" t="s">
        <v>240</v>
      </c>
      <c r="E47" s="6" t="s">
        <v>102</v>
      </c>
      <c r="F47" s="5" t="str">
        <f t="shared" si="0"/>
        <v>FGFR-tri-Ncre36-1#4</v>
      </c>
      <c r="G47" s="5" t="str">
        <f t="shared" si="1"/>
        <v>S2</v>
      </c>
      <c r="H47" s="5" t="str">
        <f t="shared" si="2"/>
        <v>C1</v>
      </c>
      <c r="I47" s="6" t="s">
        <v>39</v>
      </c>
      <c r="J47" s="6" t="s">
        <v>103</v>
      </c>
      <c r="K47" s="9">
        <v>8.3000000000000007</v>
      </c>
      <c r="L47" s="6">
        <v>38.880000000000003</v>
      </c>
      <c r="M47" s="6">
        <v>1151</v>
      </c>
      <c r="N47" s="6">
        <v>72.510000000000005</v>
      </c>
      <c r="O47" s="6">
        <v>2.65</v>
      </c>
      <c r="P47" s="6">
        <v>-47</v>
      </c>
      <c r="Q47" s="6">
        <v>30.35</v>
      </c>
      <c r="R47" s="6">
        <v>131.30000000000001</v>
      </c>
      <c r="S47" s="6">
        <v>68.5</v>
      </c>
      <c r="T47" s="6">
        <v>1.4</v>
      </c>
      <c r="U47" s="6">
        <v>-233.2</v>
      </c>
      <c r="V47" s="6">
        <f t="shared" si="3"/>
        <v>-5.6875398907878953E-2</v>
      </c>
      <c r="W47" s="6">
        <v>10</v>
      </c>
      <c r="X47" s="6">
        <v>818</v>
      </c>
      <c r="Y47" s="6">
        <v>7.9413</v>
      </c>
      <c r="Z47" s="6">
        <v>1.3633333333333333</v>
      </c>
      <c r="AA47" s="6">
        <v>10</v>
      </c>
      <c r="AB47" s="6">
        <v>385</v>
      </c>
      <c r="AC47" s="6">
        <v>19.668700000000001</v>
      </c>
      <c r="AD47" s="6">
        <v>0.64166666666666672</v>
      </c>
      <c r="AE47" s="4">
        <f t="shared" si="4"/>
        <v>2.1246753246753243</v>
      </c>
      <c r="AF47" s="6">
        <f t="shared" si="5"/>
        <v>0.85784440028289388</v>
      </c>
    </row>
    <row r="48" spans="1:32" s="6" customFormat="1" x14ac:dyDescent="0.25">
      <c r="A48" s="6">
        <v>20190507</v>
      </c>
      <c r="B48" s="6" t="s">
        <v>30</v>
      </c>
      <c r="C48" s="6" t="s">
        <v>45</v>
      </c>
      <c r="D48" s="4" t="s">
        <v>240</v>
      </c>
      <c r="E48" s="6" t="s">
        <v>104</v>
      </c>
      <c r="F48" s="5" t="str">
        <f t="shared" si="0"/>
        <v>FGFR-tri-Ncre36-1#4</v>
      </c>
      <c r="G48" s="5" t="str">
        <f t="shared" si="1"/>
        <v>S3</v>
      </c>
      <c r="H48" s="5" t="str">
        <f t="shared" si="2"/>
        <v>C1</v>
      </c>
      <c r="I48" s="6" t="s">
        <v>39</v>
      </c>
      <c r="J48" s="6" t="s">
        <v>72</v>
      </c>
      <c r="K48" s="9">
        <v>10.4</v>
      </c>
      <c r="L48" s="6">
        <v>40.75</v>
      </c>
      <c r="M48" s="6">
        <v>674.8</v>
      </c>
      <c r="N48" s="6">
        <v>69.900000000000006</v>
      </c>
      <c r="O48" s="6">
        <v>2.6</v>
      </c>
      <c r="P48" s="6">
        <v>-26.9</v>
      </c>
      <c r="Q48" s="6">
        <v>39.76</v>
      </c>
      <c r="R48" s="6">
        <v>854.6</v>
      </c>
      <c r="S48" s="6">
        <v>55.7</v>
      </c>
      <c r="T48" s="6">
        <v>2.1</v>
      </c>
      <c r="U48" s="6">
        <v>-50.7</v>
      </c>
      <c r="V48" s="6">
        <f t="shared" si="3"/>
        <v>-0.2261146496815287</v>
      </c>
      <c r="W48" s="6">
        <v>10</v>
      </c>
      <c r="X48" s="6">
        <v>2177</v>
      </c>
      <c r="Y48" s="6">
        <v>8.9009999999999998</v>
      </c>
      <c r="Z48" s="6">
        <v>3.628333333333333</v>
      </c>
      <c r="AA48" s="6">
        <v>10</v>
      </c>
      <c r="AB48" s="6">
        <v>591</v>
      </c>
      <c r="AC48" s="6">
        <v>24.477</v>
      </c>
      <c r="AD48" s="6">
        <v>0.98499999999999999</v>
      </c>
      <c r="AE48" s="4">
        <f t="shared" si="4"/>
        <v>3.6835871404399319</v>
      </c>
      <c r="AF48" s="6">
        <f t="shared" si="5"/>
        <v>1.339527276098208</v>
      </c>
    </row>
    <row r="49" spans="1:32" s="6" customFormat="1" x14ac:dyDescent="0.25">
      <c r="A49" s="6">
        <v>20190507</v>
      </c>
      <c r="B49" s="6" t="s">
        <v>30</v>
      </c>
      <c r="C49" s="6" t="s">
        <v>45</v>
      </c>
      <c r="D49" s="4" t="s">
        <v>240</v>
      </c>
      <c r="E49" s="6" t="s">
        <v>105</v>
      </c>
      <c r="F49" s="5" t="str">
        <f t="shared" si="0"/>
        <v>FGFR-tri-Ncre36-1#4</v>
      </c>
      <c r="G49" s="5" t="str">
        <f t="shared" si="1"/>
        <v>S4</v>
      </c>
      <c r="H49" s="5" t="str">
        <f t="shared" si="2"/>
        <v>C2</v>
      </c>
      <c r="I49" s="6" t="s">
        <v>39</v>
      </c>
      <c r="J49" s="4" t="s">
        <v>72</v>
      </c>
      <c r="K49" s="9">
        <v>8</v>
      </c>
      <c r="L49" s="6">
        <v>47.058999999999997</v>
      </c>
      <c r="M49" s="6">
        <v>1303</v>
      </c>
      <c r="N49" s="6">
        <v>32.869999999999997</v>
      </c>
      <c r="O49" s="6">
        <v>1.5069999999999999</v>
      </c>
      <c r="Q49" s="6">
        <v>42.89</v>
      </c>
      <c r="R49" s="6">
        <v>672.4</v>
      </c>
      <c r="S49" s="6">
        <v>39.9</v>
      </c>
      <c r="T49" s="6">
        <v>1.6</v>
      </c>
      <c r="U49" s="6">
        <v>-60.4</v>
      </c>
      <c r="V49" s="6">
        <f t="shared" si="3"/>
        <v>0.19321148825065279</v>
      </c>
      <c r="W49" s="6">
        <v>10</v>
      </c>
      <c r="X49" s="6">
        <v>3026</v>
      </c>
      <c r="Y49" s="6">
        <v>19.146699999999999</v>
      </c>
      <c r="Z49" s="6">
        <v>5.0433333333333339</v>
      </c>
      <c r="AA49" s="6">
        <v>10</v>
      </c>
      <c r="AB49" s="6">
        <v>1864</v>
      </c>
      <c r="AC49" s="6">
        <v>42.135800000000003</v>
      </c>
      <c r="AD49" s="6">
        <v>3.1066666666666669</v>
      </c>
      <c r="AE49" s="4">
        <f t="shared" si="4"/>
        <v>1.6233905579399142</v>
      </c>
      <c r="AF49" s="6">
        <f t="shared" si="5"/>
        <v>0.73767608531719231</v>
      </c>
    </row>
    <row r="50" spans="1:32" s="6" customFormat="1" x14ac:dyDescent="0.25">
      <c r="A50" s="6">
        <v>20190508</v>
      </c>
      <c r="B50" s="6" t="s">
        <v>30</v>
      </c>
      <c r="C50" s="6" t="s">
        <v>57</v>
      </c>
      <c r="D50" s="4" t="s">
        <v>240</v>
      </c>
      <c r="E50" s="6" t="s">
        <v>106</v>
      </c>
      <c r="F50" s="5" t="str">
        <f t="shared" si="0"/>
        <v>FGFR-tri-Ncre36-1#7</v>
      </c>
      <c r="G50" s="5" t="str">
        <f t="shared" si="1"/>
        <v>S1</v>
      </c>
      <c r="H50" s="5" t="str">
        <f t="shared" si="2"/>
        <v>C2</v>
      </c>
      <c r="I50" s="6" t="s">
        <v>39</v>
      </c>
      <c r="J50" s="6" t="s">
        <v>63</v>
      </c>
      <c r="K50" s="9">
        <v>9.4</v>
      </c>
      <c r="L50" s="6">
        <v>46.15</v>
      </c>
      <c r="M50" s="6">
        <v>34.200000000000003</v>
      </c>
      <c r="N50" s="6">
        <v>30.4</v>
      </c>
      <c r="O50" s="6">
        <v>1.3</v>
      </c>
      <c r="P50" s="6">
        <v>-101.3</v>
      </c>
      <c r="Q50" s="6">
        <v>50.99</v>
      </c>
      <c r="R50" s="6">
        <v>575.20000000000005</v>
      </c>
      <c r="S50" s="6">
        <v>31.6</v>
      </c>
      <c r="T50" s="6">
        <v>1.5</v>
      </c>
      <c r="U50" s="6">
        <v>-109.9</v>
      </c>
      <c r="V50" s="6">
        <f t="shared" si="3"/>
        <v>3.8709677419354931E-2</v>
      </c>
      <c r="W50" s="6">
        <v>10</v>
      </c>
      <c r="X50" s="6">
        <v>1212</v>
      </c>
      <c r="Y50" s="6">
        <v>13.52</v>
      </c>
      <c r="Z50" s="6">
        <v>2.02</v>
      </c>
      <c r="AA50" s="6">
        <v>10</v>
      </c>
      <c r="AB50" s="6">
        <v>599</v>
      </c>
      <c r="AC50" s="6">
        <v>26.015999999999998</v>
      </c>
      <c r="AD50" s="6">
        <v>0.99833333333333329</v>
      </c>
      <c r="AE50" s="4">
        <f t="shared" si="4"/>
        <v>2.023372287145242</v>
      </c>
      <c r="AF50" s="6">
        <f t="shared" si="5"/>
        <v>1.0515065083872874</v>
      </c>
    </row>
    <row r="51" spans="1:32" s="6" customFormat="1" x14ac:dyDescent="0.25">
      <c r="A51" s="6">
        <v>20190615</v>
      </c>
      <c r="B51" s="6" t="s">
        <v>44</v>
      </c>
      <c r="C51" s="6" t="s">
        <v>45</v>
      </c>
      <c r="D51" s="4" t="s">
        <v>240</v>
      </c>
      <c r="E51" s="6" t="s">
        <v>107</v>
      </c>
      <c r="F51" s="5" t="str">
        <f t="shared" si="0"/>
        <v>FGFR-tri-Ncre36-2#1</v>
      </c>
      <c r="G51" s="5" t="str">
        <f t="shared" si="1"/>
        <v>S2</v>
      </c>
      <c r="H51" s="5" t="str">
        <f t="shared" si="2"/>
        <v>C1</v>
      </c>
      <c r="I51" s="6" t="s">
        <v>39</v>
      </c>
      <c r="J51" s="6" t="s">
        <v>108</v>
      </c>
      <c r="K51" s="9">
        <v>9.9</v>
      </c>
      <c r="L51" s="6">
        <v>65.8</v>
      </c>
      <c r="M51" s="6">
        <v>862.1</v>
      </c>
      <c r="N51" s="6">
        <v>48.1</v>
      </c>
      <c r="O51" s="6">
        <v>3</v>
      </c>
      <c r="P51" s="6">
        <v>-23.2</v>
      </c>
      <c r="Q51" s="6">
        <v>68.78</v>
      </c>
      <c r="R51" s="6">
        <v>665.7</v>
      </c>
      <c r="S51" s="6">
        <v>46.7</v>
      </c>
      <c r="T51" s="6">
        <v>3</v>
      </c>
      <c r="U51" s="6">
        <v>-47</v>
      </c>
      <c r="V51" s="6">
        <f t="shared" si="3"/>
        <v>-2.9535864978902919E-2</v>
      </c>
      <c r="W51" s="6">
        <v>5</v>
      </c>
      <c r="X51" s="6">
        <v>1071</v>
      </c>
      <c r="Y51" s="6">
        <v>9.5299999999999994</v>
      </c>
      <c r="Z51" s="9">
        <f>X51/W51/60</f>
        <v>3.57</v>
      </c>
      <c r="AA51" s="6">
        <v>10</v>
      </c>
      <c r="AB51" s="6">
        <v>468</v>
      </c>
      <c r="AC51" s="4">
        <v>18.643999999999998</v>
      </c>
      <c r="AD51" s="9">
        <f>AB51/AA51/60</f>
        <v>0.77999999999999992</v>
      </c>
      <c r="AE51" s="4">
        <f t="shared" si="4"/>
        <v>4.5769230769230775</v>
      </c>
      <c r="AF51" s="6">
        <f t="shared" si="5"/>
        <v>2.3395235423233709</v>
      </c>
    </row>
    <row r="52" spans="1:32" s="6" customFormat="1" x14ac:dyDescent="0.25">
      <c r="A52" s="6">
        <v>20190615</v>
      </c>
      <c r="B52" s="6" t="s">
        <v>44</v>
      </c>
      <c r="C52" s="6" t="s">
        <v>45</v>
      </c>
      <c r="D52" s="4" t="s">
        <v>240</v>
      </c>
      <c r="E52" s="6" t="s">
        <v>109</v>
      </c>
      <c r="F52" s="5" t="str">
        <f t="shared" si="0"/>
        <v>FGFR-tri-Ncre36-2#1</v>
      </c>
      <c r="G52" s="5" t="str">
        <f t="shared" si="1"/>
        <v>S3</v>
      </c>
      <c r="H52" s="5" t="str">
        <f t="shared" si="2"/>
        <v>C1</v>
      </c>
      <c r="I52" s="6" t="s">
        <v>39</v>
      </c>
      <c r="J52" s="6" t="s">
        <v>72</v>
      </c>
      <c r="K52" s="9">
        <v>9.4</v>
      </c>
      <c r="L52" s="6">
        <v>50.77</v>
      </c>
      <c r="M52" s="6">
        <v>684.2</v>
      </c>
      <c r="N52" s="6">
        <v>60.2</v>
      </c>
      <c r="O52" s="6">
        <v>2.8</v>
      </c>
      <c r="P52" s="6">
        <v>-23.8</v>
      </c>
      <c r="Q52" s="6">
        <v>46.55</v>
      </c>
      <c r="R52" s="6">
        <v>954.9</v>
      </c>
      <c r="S52" s="6">
        <v>69.099999999999994</v>
      </c>
      <c r="T52" s="6">
        <v>3</v>
      </c>
      <c r="U52" s="6">
        <v>-39.1</v>
      </c>
      <c r="V52" s="6">
        <f t="shared" si="3"/>
        <v>0.13766434648105166</v>
      </c>
      <c r="W52" s="6">
        <v>8</v>
      </c>
      <c r="X52" s="6">
        <v>1782</v>
      </c>
      <c r="Y52" s="6">
        <v>8.7680000000000007</v>
      </c>
      <c r="Z52" s="9">
        <f>X52/W52/60</f>
        <v>3.7124999999999999</v>
      </c>
      <c r="AA52" s="6">
        <v>10</v>
      </c>
      <c r="AB52" s="6">
        <v>538</v>
      </c>
      <c r="AC52" s="4">
        <v>24.39</v>
      </c>
      <c r="AD52" s="9">
        <f>AB52/AA52/60</f>
        <v>0.89666666666666661</v>
      </c>
      <c r="AE52" s="4">
        <f t="shared" si="4"/>
        <v>4.1403345724907066</v>
      </c>
      <c r="AF52" s="6">
        <f t="shared" si="5"/>
        <v>1.4884154789503288</v>
      </c>
    </row>
    <row r="53" spans="1:32" s="6" customFormat="1" x14ac:dyDescent="0.25">
      <c r="A53" s="6">
        <v>20190615</v>
      </c>
      <c r="B53" s="6" t="s">
        <v>44</v>
      </c>
      <c r="C53" s="6" t="s">
        <v>45</v>
      </c>
      <c r="D53" s="4" t="s">
        <v>240</v>
      </c>
      <c r="E53" s="6" t="s">
        <v>110</v>
      </c>
      <c r="F53" s="5" t="str">
        <f t="shared" si="0"/>
        <v>FGFR-tri-Ncre36-2#1</v>
      </c>
      <c r="G53" s="5" t="str">
        <f t="shared" si="1"/>
        <v>S3</v>
      </c>
      <c r="H53" s="5" t="str">
        <f t="shared" si="2"/>
        <v>C2</v>
      </c>
      <c r="I53" s="6" t="s">
        <v>39</v>
      </c>
      <c r="J53" s="6" t="s">
        <v>72</v>
      </c>
      <c r="K53" s="9">
        <v>9.5</v>
      </c>
      <c r="L53" s="6">
        <v>58.48</v>
      </c>
      <c r="M53" s="6">
        <v>262.8</v>
      </c>
      <c r="N53" s="6">
        <v>58.5</v>
      </c>
      <c r="O53" s="6">
        <v>2.8</v>
      </c>
      <c r="P53" s="6">
        <v>-38.5</v>
      </c>
      <c r="Q53" s="6">
        <v>59.04</v>
      </c>
      <c r="R53" s="6">
        <v>445.8</v>
      </c>
      <c r="S53" s="6">
        <v>50.7</v>
      </c>
      <c r="T53" s="6">
        <v>2.7</v>
      </c>
      <c r="U53" s="6">
        <v>-64.099999999999994</v>
      </c>
      <c r="V53" s="6">
        <f t="shared" si="3"/>
        <v>-0.14285714285714279</v>
      </c>
      <c r="W53" s="6">
        <v>10</v>
      </c>
      <c r="X53" s="6">
        <v>2353</v>
      </c>
      <c r="Y53" s="6">
        <v>9.3800000000000008</v>
      </c>
      <c r="Z53" s="9">
        <f>X53/W53/60</f>
        <v>3.9216666666666669</v>
      </c>
      <c r="AA53" s="6">
        <v>10</v>
      </c>
      <c r="AB53" s="6">
        <v>1248</v>
      </c>
      <c r="AC53" s="4">
        <v>21.91</v>
      </c>
      <c r="AD53" s="9">
        <f>AB53/AA53/60</f>
        <v>2.08</v>
      </c>
      <c r="AE53" s="4">
        <f t="shared" si="4"/>
        <v>1.8854166666666667</v>
      </c>
      <c r="AF53" s="6">
        <f t="shared" si="5"/>
        <v>0.80717518636847718</v>
      </c>
    </row>
    <row r="54" spans="1:32" s="6" customFormat="1" x14ac:dyDescent="0.25">
      <c r="A54" s="6">
        <v>20190820</v>
      </c>
      <c r="B54" s="6" t="s">
        <v>44</v>
      </c>
      <c r="C54" s="6" t="s">
        <v>45</v>
      </c>
      <c r="D54" s="4" t="s">
        <v>240</v>
      </c>
      <c r="E54" s="6" t="s">
        <v>111</v>
      </c>
      <c r="F54" s="5" t="str">
        <f t="shared" si="0"/>
        <v>FGFR-tri-Ncre36-4#1</v>
      </c>
      <c r="G54" s="5" t="str">
        <f t="shared" si="1"/>
        <v>S2</v>
      </c>
      <c r="H54" s="5" t="str">
        <f t="shared" si="2"/>
        <v>C1</v>
      </c>
      <c r="I54" s="6" t="s">
        <v>39</v>
      </c>
      <c r="J54" s="6" t="s">
        <v>72</v>
      </c>
      <c r="K54" s="9">
        <v>9.4</v>
      </c>
      <c r="L54" s="6">
        <v>49.42</v>
      </c>
      <c r="M54" s="6">
        <v>389</v>
      </c>
      <c r="N54" s="6">
        <v>66.099999999999994</v>
      </c>
      <c r="O54" s="6">
        <v>2.8</v>
      </c>
      <c r="P54" s="6">
        <v>-31.7</v>
      </c>
      <c r="Q54" s="6">
        <v>51.87</v>
      </c>
      <c r="R54" s="6">
        <v>625</v>
      </c>
      <c r="S54" s="6">
        <v>57.6</v>
      </c>
      <c r="T54" s="6">
        <v>2.7</v>
      </c>
      <c r="U54" s="6">
        <v>-40.9</v>
      </c>
      <c r="V54" s="6">
        <f t="shared" si="3"/>
        <v>-0.13742926434923192</v>
      </c>
      <c r="W54" s="6">
        <v>10</v>
      </c>
      <c r="X54" s="6">
        <v>952</v>
      </c>
      <c r="Y54" s="6">
        <v>9.7119999999999997</v>
      </c>
      <c r="Z54" s="6">
        <v>1.5866666666666667</v>
      </c>
      <c r="AA54" s="6">
        <v>10</v>
      </c>
      <c r="AB54" s="6">
        <v>171</v>
      </c>
      <c r="AC54" s="6">
        <v>12.628</v>
      </c>
      <c r="AD54" s="6">
        <v>0.28500000000000003</v>
      </c>
      <c r="AE54" s="4">
        <f t="shared" si="4"/>
        <v>5.5672514619883033</v>
      </c>
      <c r="AF54" s="6">
        <f t="shared" si="5"/>
        <v>4.2816872187860628</v>
      </c>
    </row>
    <row r="55" spans="1:32" s="6" customFormat="1" x14ac:dyDescent="0.25">
      <c r="A55" s="6">
        <v>20190820</v>
      </c>
      <c r="B55" s="6" t="s">
        <v>44</v>
      </c>
      <c r="C55" s="6" t="s">
        <v>45</v>
      </c>
      <c r="D55" s="4" t="s">
        <v>240</v>
      </c>
      <c r="E55" s="6" t="s">
        <v>112</v>
      </c>
      <c r="F55" s="5" t="str">
        <f t="shared" si="0"/>
        <v>FGFR-tri-Ncre36-4#1</v>
      </c>
      <c r="G55" s="5" t="str">
        <f t="shared" si="1"/>
        <v>S5</v>
      </c>
      <c r="H55" s="5" t="str">
        <f t="shared" si="2"/>
        <v>C1</v>
      </c>
      <c r="I55" s="6" t="s">
        <v>39</v>
      </c>
      <c r="J55" s="6" t="s">
        <v>72</v>
      </c>
      <c r="K55" s="9">
        <v>8.5</v>
      </c>
      <c r="L55" s="6">
        <v>58.29</v>
      </c>
      <c r="M55" s="6">
        <v>3021</v>
      </c>
      <c r="N55" s="6">
        <v>62</v>
      </c>
      <c r="O55" s="6">
        <v>3</v>
      </c>
      <c r="P55" s="6">
        <v>-40.299999999999997</v>
      </c>
      <c r="Q55" s="6">
        <v>59.03</v>
      </c>
      <c r="R55" s="6">
        <v>325.8</v>
      </c>
      <c r="S55" s="6">
        <v>55.2</v>
      </c>
      <c r="T55" s="6">
        <v>2.8</v>
      </c>
      <c r="U55" s="6">
        <v>-48.8</v>
      </c>
      <c r="V55" s="6">
        <f t="shared" si="3"/>
        <v>-0.11604095563139927</v>
      </c>
      <c r="W55" s="6">
        <v>10</v>
      </c>
      <c r="X55" s="6">
        <v>1776</v>
      </c>
      <c r="Y55" s="6">
        <v>10.371</v>
      </c>
      <c r="Z55" s="6">
        <v>2.96</v>
      </c>
      <c r="AA55" s="6">
        <v>10</v>
      </c>
      <c r="AB55" s="6">
        <v>163</v>
      </c>
      <c r="AC55" s="6">
        <v>23.254999999999999</v>
      </c>
      <c r="AD55" s="6">
        <v>0.27166666666666667</v>
      </c>
      <c r="AE55" s="4">
        <f t="shared" si="4"/>
        <v>10.895705521472392</v>
      </c>
      <c r="AF55" s="6">
        <f t="shared" si="5"/>
        <v>4.8591426344093822</v>
      </c>
    </row>
    <row r="56" spans="1:32" ht="23.25" customHeight="1" x14ac:dyDescent="0.25">
      <c r="A56" s="11">
        <v>42961</v>
      </c>
      <c r="B56" s="12" t="s">
        <v>44</v>
      </c>
      <c r="C56" s="12" t="s">
        <v>113</v>
      </c>
      <c r="D56" s="12" t="s">
        <v>241</v>
      </c>
      <c r="E56" s="13" t="s">
        <v>114</v>
      </c>
      <c r="F56" s="5" t="str">
        <f t="shared" ref="F56:F97" si="6">LEFT(E56,19)</f>
        <v>FGFR-tri-Ncre19-6#2</v>
      </c>
      <c r="G56" s="5" t="str">
        <f t="shared" ref="G56:G97" si="7">MID(E56,21,2)</f>
        <v>S2</v>
      </c>
      <c r="H56" s="5" t="str">
        <f t="shared" ref="H56:H97" si="8">RIGHT(E56,2)</f>
        <v>C1</v>
      </c>
      <c r="I56" s="14" t="s">
        <v>33</v>
      </c>
      <c r="J56" s="15" t="s">
        <v>115</v>
      </c>
      <c r="K56" s="23">
        <v>8.4</v>
      </c>
      <c r="L56" s="12">
        <v>70.62</v>
      </c>
      <c r="M56" s="12">
        <v>60</v>
      </c>
      <c r="N56" s="12">
        <v>21.1</v>
      </c>
      <c r="O56" s="12">
        <v>1.1000000000000001</v>
      </c>
      <c r="P56" s="12">
        <v>-224</v>
      </c>
      <c r="Q56" s="12">
        <v>90.56</v>
      </c>
      <c r="R56" s="12">
        <v>75.7</v>
      </c>
      <c r="S56" s="12">
        <v>21.2</v>
      </c>
      <c r="T56" s="12">
        <v>1.5</v>
      </c>
      <c r="U56" s="12">
        <v>-222.5</v>
      </c>
      <c r="V56" s="12">
        <f t="shared" ref="V56:V97" si="9">(N56-S56)/(N56+S56)*2</f>
        <v>-4.7281323877067551E-3</v>
      </c>
      <c r="W56" s="10">
        <v>15</v>
      </c>
      <c r="X56" s="10">
        <v>1512</v>
      </c>
      <c r="Y56" s="10">
        <v>28.77</v>
      </c>
      <c r="Z56" s="10">
        <v>1.68</v>
      </c>
      <c r="AA56" s="10">
        <v>15</v>
      </c>
      <c r="AB56" s="10">
        <v>2522</v>
      </c>
      <c r="AC56" s="10">
        <v>35.637999999999998</v>
      </c>
      <c r="AD56" s="10">
        <v>2.8022222222222219</v>
      </c>
      <c r="AE56" s="12">
        <f t="shared" ref="AE56:AE97" si="10">Z56/AD56</f>
        <v>0.59952418715305322</v>
      </c>
      <c r="AF56" s="10">
        <f t="shared" ref="AF56:AF97" si="11">(Y56*Z56)/(AC56*AD56)</f>
        <v>0.48398649936565857</v>
      </c>
    </row>
    <row r="57" spans="1:32" x14ac:dyDescent="0.25">
      <c r="A57" s="11">
        <v>42961</v>
      </c>
      <c r="B57" s="12" t="s">
        <v>44</v>
      </c>
      <c r="C57" s="12" t="s">
        <v>113</v>
      </c>
      <c r="D57" s="12" t="s">
        <v>241</v>
      </c>
      <c r="E57" s="13" t="s">
        <v>116</v>
      </c>
      <c r="F57" s="5" t="str">
        <f t="shared" si="6"/>
        <v>FGFR-tri-Ncre19-6#2</v>
      </c>
      <c r="G57" s="5" t="str">
        <f t="shared" si="7"/>
        <v>S4</v>
      </c>
      <c r="H57" s="5" t="str">
        <f t="shared" si="8"/>
        <v>C1</v>
      </c>
      <c r="I57" s="14" t="s">
        <v>33</v>
      </c>
      <c r="J57" s="15" t="s">
        <v>117</v>
      </c>
      <c r="K57" s="23">
        <v>8.1999999999999993</v>
      </c>
      <c r="L57" s="16">
        <v>43.28</v>
      </c>
      <c r="M57" s="12">
        <v>84.4</v>
      </c>
      <c r="N57" s="12">
        <v>33.5</v>
      </c>
      <c r="O57" s="12">
        <v>1</v>
      </c>
      <c r="P57" s="12">
        <v>-187.4</v>
      </c>
      <c r="Q57" s="12">
        <v>51.61</v>
      </c>
      <c r="R57" s="12">
        <v>189.8</v>
      </c>
      <c r="S57" s="12">
        <v>28.6</v>
      </c>
      <c r="T57" s="12">
        <v>1.3</v>
      </c>
      <c r="U57" s="12">
        <v>-153.19999999999999</v>
      </c>
      <c r="V57" s="12">
        <f t="shared" si="9"/>
        <v>0.15780998389694037</v>
      </c>
      <c r="W57" s="12">
        <v>15</v>
      </c>
      <c r="X57" s="10">
        <v>415</v>
      </c>
      <c r="Y57" s="10">
        <v>27.533000000000001</v>
      </c>
      <c r="Z57" s="10">
        <v>0.46111111111111114</v>
      </c>
      <c r="AA57" s="12">
        <v>15</v>
      </c>
      <c r="AB57" s="10">
        <v>1345</v>
      </c>
      <c r="AC57" s="10">
        <v>40.279000000000003</v>
      </c>
      <c r="AD57" s="10">
        <v>1.4944444444444445</v>
      </c>
      <c r="AE57" s="12">
        <f t="shared" si="10"/>
        <v>0.30855018587360594</v>
      </c>
      <c r="AF57" s="10">
        <f t="shared" si="11"/>
        <v>0.21091169760068501</v>
      </c>
    </row>
    <row r="58" spans="1:32" x14ac:dyDescent="0.25">
      <c r="A58" s="11">
        <v>42962</v>
      </c>
      <c r="B58" s="12" t="s">
        <v>44</v>
      </c>
      <c r="C58" s="12" t="s">
        <v>118</v>
      </c>
      <c r="D58" s="12" t="s">
        <v>241</v>
      </c>
      <c r="E58" s="13" t="s">
        <v>119</v>
      </c>
      <c r="F58" s="5" t="str">
        <f t="shared" si="6"/>
        <v>FGFR-tri-Ncre19-6#4</v>
      </c>
      <c r="G58" s="5" t="str">
        <f t="shared" si="7"/>
        <v>S4</v>
      </c>
      <c r="H58" s="5" t="str">
        <f t="shared" si="8"/>
        <v>C1</v>
      </c>
      <c r="I58" s="14" t="s">
        <v>33</v>
      </c>
      <c r="J58" s="13" t="s">
        <v>120</v>
      </c>
      <c r="K58" s="23">
        <v>7.4</v>
      </c>
      <c r="L58" s="12">
        <v>36.6</v>
      </c>
      <c r="M58" s="12">
        <v>98.9</v>
      </c>
      <c r="N58" s="12">
        <v>70</v>
      </c>
      <c r="O58" s="12">
        <v>1.5</v>
      </c>
      <c r="P58" s="12">
        <v>-108</v>
      </c>
      <c r="Q58" s="12">
        <v>35.17</v>
      </c>
      <c r="R58" s="12">
        <v>193.5</v>
      </c>
      <c r="S58" s="12">
        <v>54.7</v>
      </c>
      <c r="T58" s="12">
        <v>1.5</v>
      </c>
      <c r="U58" s="12">
        <v>-80.599999999999994</v>
      </c>
      <c r="V58" s="12">
        <f t="shared" si="9"/>
        <v>0.24538893344025656</v>
      </c>
      <c r="W58" s="10">
        <v>15</v>
      </c>
      <c r="X58" s="10">
        <v>288</v>
      </c>
      <c r="Y58" s="10">
        <v>20.731999999999999</v>
      </c>
      <c r="Z58" s="10">
        <v>0.32</v>
      </c>
      <c r="AA58" s="10">
        <v>15</v>
      </c>
      <c r="AB58" s="10">
        <v>1433</v>
      </c>
      <c r="AC58" s="10">
        <v>30.163</v>
      </c>
      <c r="AD58" s="10">
        <v>1.5922222222222222</v>
      </c>
      <c r="AE58" s="12">
        <f t="shared" si="10"/>
        <v>0.20097697138869505</v>
      </c>
      <c r="AF58" s="10">
        <f t="shared" si="11"/>
        <v>0.13813793624077264</v>
      </c>
    </row>
    <row r="59" spans="1:32" x14ac:dyDescent="0.25">
      <c r="A59" s="11">
        <v>42971</v>
      </c>
      <c r="B59" s="12" t="s">
        <v>44</v>
      </c>
      <c r="C59" s="12" t="s">
        <v>113</v>
      </c>
      <c r="D59" s="12" t="s">
        <v>241</v>
      </c>
      <c r="E59" s="12" t="s">
        <v>121</v>
      </c>
      <c r="F59" s="5" t="str">
        <f t="shared" si="6"/>
        <v>FGFR-tri-Ncre21-3#1</v>
      </c>
      <c r="G59" s="5" t="str">
        <f t="shared" si="7"/>
        <v>S2</v>
      </c>
      <c r="H59" s="5" t="str">
        <f t="shared" si="8"/>
        <v>C2</v>
      </c>
      <c r="I59" s="12" t="s">
        <v>33</v>
      </c>
      <c r="J59" s="12" t="s">
        <v>34</v>
      </c>
      <c r="K59" s="23">
        <v>8.4</v>
      </c>
      <c r="L59" s="12">
        <v>58.26</v>
      </c>
      <c r="M59" s="12">
        <v>107.8</v>
      </c>
      <c r="N59" s="12">
        <v>26.5</v>
      </c>
      <c r="O59" s="12">
        <v>1.2</v>
      </c>
      <c r="P59" s="12">
        <v>-93.4</v>
      </c>
      <c r="Q59" s="12">
        <v>53.1</v>
      </c>
      <c r="R59" s="12">
        <v>179.2</v>
      </c>
      <c r="S59" s="12">
        <v>33.5</v>
      </c>
      <c r="T59" s="12">
        <v>1.5</v>
      </c>
      <c r="U59" s="12">
        <v>-127.6</v>
      </c>
      <c r="V59" s="12">
        <f t="shared" si="9"/>
        <v>-0.23333333333333334</v>
      </c>
      <c r="W59" s="10">
        <v>15</v>
      </c>
      <c r="X59" s="10">
        <v>644</v>
      </c>
      <c r="Y59" s="10">
        <v>24.305</v>
      </c>
      <c r="Z59" s="10">
        <v>0.7155555555555555</v>
      </c>
      <c r="AA59" s="10">
        <v>15</v>
      </c>
      <c r="AB59" s="10">
        <v>1673</v>
      </c>
      <c r="AC59" s="10">
        <v>31.547999999999998</v>
      </c>
      <c r="AD59" s="10">
        <v>1.8588888888888888</v>
      </c>
      <c r="AE59" s="12">
        <f t="shared" si="10"/>
        <v>0.38493723849372385</v>
      </c>
      <c r="AF59" s="10">
        <f t="shared" si="11"/>
        <v>0.29656078298434002</v>
      </c>
    </row>
    <row r="60" spans="1:32" x14ac:dyDescent="0.25">
      <c r="A60" s="11">
        <v>42971</v>
      </c>
      <c r="B60" s="12" t="s">
        <v>44</v>
      </c>
      <c r="C60" s="12" t="s">
        <v>113</v>
      </c>
      <c r="D60" s="12" t="s">
        <v>241</v>
      </c>
      <c r="E60" s="12" t="s">
        <v>122</v>
      </c>
      <c r="F60" s="5" t="str">
        <f t="shared" si="6"/>
        <v>FGFR-tri-Ncre21-3#2</v>
      </c>
      <c r="G60" s="5" t="str">
        <f t="shared" si="7"/>
        <v>S1</v>
      </c>
      <c r="H60" s="5" t="str">
        <f t="shared" si="8"/>
        <v>C1</v>
      </c>
      <c r="I60" s="12" t="s">
        <v>33</v>
      </c>
      <c r="J60" s="12" t="s">
        <v>120</v>
      </c>
      <c r="K60" s="23">
        <v>7.4</v>
      </c>
      <c r="L60" s="12">
        <v>44.19</v>
      </c>
      <c r="M60" s="12">
        <v>65.400000000000006</v>
      </c>
      <c r="N60" s="12">
        <v>37.6</v>
      </c>
      <c r="O60" s="12">
        <v>1.1000000000000001</v>
      </c>
      <c r="P60" s="12">
        <v>-180.7</v>
      </c>
      <c r="Q60" s="12">
        <v>48.3</v>
      </c>
      <c r="R60" s="12">
        <v>169.4</v>
      </c>
      <c r="S60" s="12">
        <v>38</v>
      </c>
      <c r="T60" s="12">
        <v>1.5</v>
      </c>
      <c r="U60" s="12">
        <v>-141.6</v>
      </c>
      <c r="V60" s="12">
        <f t="shared" si="9"/>
        <v>-1.0582010582010545E-2</v>
      </c>
      <c r="W60" s="10">
        <v>10</v>
      </c>
      <c r="X60" s="10">
        <v>378</v>
      </c>
      <c r="Y60" s="10">
        <v>22.108599999999999</v>
      </c>
      <c r="Z60" s="10">
        <v>0.63</v>
      </c>
      <c r="AA60" s="10">
        <v>15</v>
      </c>
      <c r="AB60" s="10">
        <v>2092</v>
      </c>
      <c r="AC60" s="10">
        <v>33.274000000000001</v>
      </c>
      <c r="AD60" s="10">
        <v>2.3244444444444445</v>
      </c>
      <c r="AE60" s="12">
        <f t="shared" si="10"/>
        <v>0.2710325047801147</v>
      </c>
      <c r="AF60" s="10">
        <f t="shared" si="11"/>
        <v>0.18008502840601201</v>
      </c>
    </row>
    <row r="61" spans="1:32" x14ac:dyDescent="0.25">
      <c r="A61" s="11">
        <v>42972</v>
      </c>
      <c r="B61" s="12" t="s">
        <v>44</v>
      </c>
      <c r="C61" s="12" t="s">
        <v>118</v>
      </c>
      <c r="D61" s="12" t="s">
        <v>241</v>
      </c>
      <c r="E61" s="12" t="s">
        <v>123</v>
      </c>
      <c r="F61" s="5" t="str">
        <f t="shared" si="6"/>
        <v>FGFR-tri-Ncre21-3#3</v>
      </c>
      <c r="G61" s="5" t="str">
        <f t="shared" si="7"/>
        <v>S2</v>
      </c>
      <c r="H61" s="5" t="str">
        <f t="shared" si="8"/>
        <v>C1</v>
      </c>
      <c r="I61" s="12" t="s">
        <v>33</v>
      </c>
      <c r="J61" s="13" t="s">
        <v>124</v>
      </c>
      <c r="K61" s="23">
        <v>7.4</v>
      </c>
      <c r="L61" s="12">
        <v>91.39</v>
      </c>
      <c r="M61" s="12">
        <v>130.4</v>
      </c>
      <c r="N61" s="12">
        <v>43.9</v>
      </c>
      <c r="O61" s="12">
        <v>3</v>
      </c>
      <c r="P61" s="12">
        <v>-61</v>
      </c>
      <c r="Q61" s="12">
        <v>106.95</v>
      </c>
      <c r="R61" s="12">
        <v>108.4</v>
      </c>
      <c r="S61" s="12">
        <v>37.799999999999997</v>
      </c>
      <c r="T61" s="12">
        <v>3</v>
      </c>
      <c r="U61" s="12">
        <v>-156.9</v>
      </c>
      <c r="V61" s="12">
        <f t="shared" si="9"/>
        <v>0.14932680538555698</v>
      </c>
      <c r="W61" s="10">
        <v>15</v>
      </c>
      <c r="X61" s="10">
        <v>117</v>
      </c>
      <c r="Y61" s="10">
        <v>19.949000000000002</v>
      </c>
      <c r="Z61" s="10">
        <v>0.13</v>
      </c>
      <c r="AA61" s="10">
        <v>15</v>
      </c>
      <c r="AB61" s="10">
        <v>1998</v>
      </c>
      <c r="AC61" s="10">
        <v>29.408999999999999</v>
      </c>
      <c r="AD61" s="10">
        <v>2.2199999999999998</v>
      </c>
      <c r="AE61" s="12">
        <f t="shared" si="10"/>
        <v>5.8558558558558564E-2</v>
      </c>
      <c r="AF61" s="10">
        <f t="shared" si="11"/>
        <v>3.9722013148515249E-2</v>
      </c>
    </row>
    <row r="62" spans="1:32" x14ac:dyDescent="0.25">
      <c r="A62" s="11">
        <v>42993</v>
      </c>
      <c r="B62" s="12" t="s">
        <v>30</v>
      </c>
      <c r="C62" s="12" t="s">
        <v>113</v>
      </c>
      <c r="D62" s="12" t="s">
        <v>241</v>
      </c>
      <c r="E62" s="12" t="s">
        <v>125</v>
      </c>
      <c r="F62" s="5" t="str">
        <f t="shared" si="6"/>
        <v>FGFR-tri-Ncre21-4#1</v>
      </c>
      <c r="G62" s="5" t="str">
        <f t="shared" si="7"/>
        <v>S2</v>
      </c>
      <c r="H62" s="5" t="str">
        <f t="shared" si="8"/>
        <v>C1</v>
      </c>
      <c r="I62" s="12" t="s">
        <v>39</v>
      </c>
      <c r="J62" s="12" t="s">
        <v>120</v>
      </c>
      <c r="K62" s="23"/>
      <c r="L62" s="12">
        <v>56.9</v>
      </c>
      <c r="M62" s="12">
        <v>134.4</v>
      </c>
      <c r="N62" s="12">
        <v>32.700000000000003</v>
      </c>
      <c r="O62" s="12">
        <v>1.5</v>
      </c>
      <c r="P62" s="12">
        <v>-58.6</v>
      </c>
      <c r="Q62" s="12">
        <v>52.5</v>
      </c>
      <c r="R62" s="12">
        <v>140.30000000000001</v>
      </c>
      <c r="S62" s="12">
        <v>35.9</v>
      </c>
      <c r="T62" s="12">
        <v>1.5</v>
      </c>
      <c r="U62" s="12">
        <v>-130.6</v>
      </c>
      <c r="V62" s="12">
        <f t="shared" si="9"/>
        <v>-9.3294460641399304E-2</v>
      </c>
      <c r="W62" s="10">
        <v>15</v>
      </c>
      <c r="X62" s="10">
        <v>332</v>
      </c>
      <c r="Y62" s="10">
        <v>16.971499999999999</v>
      </c>
      <c r="Z62" s="10">
        <v>0.36888888888888888</v>
      </c>
      <c r="AA62" s="10">
        <v>15</v>
      </c>
      <c r="AB62" s="10">
        <v>2594</v>
      </c>
      <c r="AC62" s="10">
        <v>26.775700000000001</v>
      </c>
      <c r="AD62" s="10">
        <v>2.8822222222222225</v>
      </c>
      <c r="AE62" s="12">
        <f t="shared" si="10"/>
        <v>0.12798766383962989</v>
      </c>
      <c r="AF62" s="10">
        <f t="shared" si="11"/>
        <v>8.1123654539536919E-2</v>
      </c>
    </row>
    <row r="63" spans="1:32" x14ac:dyDescent="0.25">
      <c r="A63" s="11">
        <v>42993</v>
      </c>
      <c r="B63" s="12" t="s">
        <v>30</v>
      </c>
      <c r="C63" s="12" t="s">
        <v>113</v>
      </c>
      <c r="D63" s="12" t="s">
        <v>241</v>
      </c>
      <c r="E63" s="12" t="s">
        <v>126</v>
      </c>
      <c r="F63" s="5" t="str">
        <f t="shared" si="6"/>
        <v>FGFR-tri-Ncre21-4#1</v>
      </c>
      <c r="G63" s="5" t="str">
        <f t="shared" si="7"/>
        <v>S3</v>
      </c>
      <c r="H63" s="5" t="str">
        <f t="shared" si="8"/>
        <v>C1</v>
      </c>
      <c r="I63" s="12" t="s">
        <v>39</v>
      </c>
      <c r="J63" s="15" t="s">
        <v>117</v>
      </c>
      <c r="K63" s="23">
        <v>9.4</v>
      </c>
      <c r="L63" s="12">
        <v>47.02</v>
      </c>
      <c r="M63" s="12">
        <v>116.7</v>
      </c>
      <c r="N63" s="12">
        <v>43.9</v>
      </c>
      <c r="O63" s="12">
        <v>1.5</v>
      </c>
      <c r="P63" s="12">
        <v>-87.9</v>
      </c>
      <c r="Q63" s="12">
        <v>38.51</v>
      </c>
      <c r="R63" s="12">
        <v>135.9</v>
      </c>
      <c r="S63" s="12">
        <v>54.6</v>
      </c>
      <c r="T63" s="12">
        <v>1.5</v>
      </c>
      <c r="U63" s="12">
        <v>-83</v>
      </c>
      <c r="V63" s="12">
        <f t="shared" si="9"/>
        <v>-0.21725888324873102</v>
      </c>
      <c r="W63" s="10">
        <v>15</v>
      </c>
      <c r="X63" s="10">
        <v>217</v>
      </c>
      <c r="Y63" s="10">
        <v>14.0176</v>
      </c>
      <c r="Z63" s="10">
        <v>0.24111111111111111</v>
      </c>
      <c r="AA63" s="10">
        <v>15</v>
      </c>
      <c r="AB63" s="10">
        <v>2561</v>
      </c>
      <c r="AC63" s="10">
        <v>24.277999999999999</v>
      </c>
      <c r="AD63" s="10">
        <v>2.8455555555555554</v>
      </c>
      <c r="AE63" s="12">
        <f t="shared" si="10"/>
        <v>8.4732526356891838E-2</v>
      </c>
      <c r="AF63" s="10">
        <f t="shared" si="11"/>
        <v>4.8922755641336489E-2</v>
      </c>
    </row>
    <row r="64" spans="1:32" x14ac:dyDescent="0.25">
      <c r="A64" s="11">
        <v>42993</v>
      </c>
      <c r="B64" s="12" t="s">
        <v>44</v>
      </c>
      <c r="C64" s="12" t="s">
        <v>113</v>
      </c>
      <c r="D64" s="12" t="s">
        <v>241</v>
      </c>
      <c r="E64" s="12" t="s">
        <v>127</v>
      </c>
      <c r="F64" s="5" t="str">
        <f t="shared" si="6"/>
        <v>FGFR-tri-Ncre21-4#2</v>
      </c>
      <c r="G64" s="5" t="str">
        <f t="shared" si="7"/>
        <v>S2</v>
      </c>
      <c r="H64" s="5" t="str">
        <f t="shared" si="8"/>
        <v>C2</v>
      </c>
      <c r="I64" s="12" t="s">
        <v>39</v>
      </c>
      <c r="J64" s="15" t="s">
        <v>117</v>
      </c>
      <c r="K64" s="23">
        <v>7.4</v>
      </c>
      <c r="L64" s="12">
        <v>80.34</v>
      </c>
      <c r="M64" s="12">
        <v>50.5</v>
      </c>
      <c r="N64" s="12">
        <v>29.4</v>
      </c>
      <c r="O64" s="12">
        <v>1.5</v>
      </c>
      <c r="P64" s="12">
        <v>-228.3</v>
      </c>
      <c r="Q64" s="12"/>
      <c r="R64" s="12"/>
      <c r="S64" s="12">
        <v>34.545999999999999</v>
      </c>
      <c r="T64" s="12"/>
      <c r="U64" s="12"/>
      <c r="V64" s="12">
        <f t="shared" si="9"/>
        <v>-0.16094830012823322</v>
      </c>
      <c r="W64" s="10">
        <v>15</v>
      </c>
      <c r="X64" s="10">
        <v>521</v>
      </c>
      <c r="Y64" s="10">
        <v>16.449000000000002</v>
      </c>
      <c r="Z64" s="10">
        <v>0.5788888888888889</v>
      </c>
      <c r="AA64" s="10">
        <v>15</v>
      </c>
      <c r="AB64" s="10">
        <v>3234</v>
      </c>
      <c r="AC64" s="10">
        <v>23.725999999999999</v>
      </c>
      <c r="AD64" s="10">
        <v>3.5933333333333333</v>
      </c>
      <c r="AE64" s="12">
        <f t="shared" si="10"/>
        <v>0.16110080395794682</v>
      </c>
      <c r="AF64" s="10">
        <f t="shared" si="11"/>
        <v>0.11168958628948274</v>
      </c>
    </row>
    <row r="65" spans="1:32" x14ac:dyDescent="0.25">
      <c r="A65" s="11">
        <v>42993</v>
      </c>
      <c r="B65" s="12" t="s">
        <v>44</v>
      </c>
      <c r="C65" s="12" t="s">
        <v>113</v>
      </c>
      <c r="D65" s="12" t="s">
        <v>241</v>
      </c>
      <c r="E65" s="12" t="s">
        <v>128</v>
      </c>
      <c r="F65" s="5" t="str">
        <f t="shared" si="6"/>
        <v>FGFR-tri-Ncre21-4#2</v>
      </c>
      <c r="G65" s="5" t="str">
        <f t="shared" si="7"/>
        <v>S5</v>
      </c>
      <c r="H65" s="5" t="str">
        <f t="shared" si="8"/>
        <v>C1</v>
      </c>
      <c r="I65" s="12" t="s">
        <v>39</v>
      </c>
      <c r="J65" s="12"/>
      <c r="K65" s="23">
        <v>8.4</v>
      </c>
      <c r="L65" s="12">
        <v>53.37</v>
      </c>
      <c r="M65" s="12">
        <v>77.2</v>
      </c>
      <c r="N65" s="12">
        <v>44.2</v>
      </c>
      <c r="O65" s="12">
        <v>1.5</v>
      </c>
      <c r="P65" s="12">
        <v>-154.4</v>
      </c>
      <c r="Q65" s="12">
        <v>41.42</v>
      </c>
      <c r="R65" s="12">
        <v>147</v>
      </c>
      <c r="S65" s="12">
        <v>48</v>
      </c>
      <c r="T65" s="12">
        <v>1.5</v>
      </c>
      <c r="U65" s="12">
        <v>-152</v>
      </c>
      <c r="V65" s="12">
        <f t="shared" si="9"/>
        <v>-8.2429501084598636E-2</v>
      </c>
      <c r="W65" s="10">
        <v>15</v>
      </c>
      <c r="X65" s="10">
        <v>214</v>
      </c>
      <c r="Y65" s="10">
        <v>17.614999999999998</v>
      </c>
      <c r="Z65" s="10">
        <v>0.23777777777777778</v>
      </c>
      <c r="AA65" s="10">
        <v>15</v>
      </c>
      <c r="AB65" s="10">
        <v>1020</v>
      </c>
      <c r="AC65" s="10">
        <v>28.171800000000001</v>
      </c>
      <c r="AD65" s="10">
        <v>1.1333333333333333</v>
      </c>
      <c r="AE65" s="12">
        <f t="shared" si="10"/>
        <v>0.20980392156862746</v>
      </c>
      <c r="AF65" s="10">
        <f t="shared" si="11"/>
        <v>0.13118423666330772</v>
      </c>
    </row>
    <row r="66" spans="1:32" s="12" customFormat="1" x14ac:dyDescent="0.25">
      <c r="A66" s="11">
        <v>42993</v>
      </c>
      <c r="B66" s="12" t="s">
        <v>44</v>
      </c>
      <c r="C66" s="12" t="s">
        <v>113</v>
      </c>
      <c r="D66" s="12" t="s">
        <v>241</v>
      </c>
      <c r="E66" s="12" t="s">
        <v>129</v>
      </c>
      <c r="F66" s="5" t="str">
        <f t="shared" si="6"/>
        <v>FGFR-tri-Ncre21-4#3</v>
      </c>
      <c r="G66" s="5" t="str">
        <f t="shared" si="7"/>
        <v>S2</v>
      </c>
      <c r="H66" s="5" t="str">
        <f t="shared" si="8"/>
        <v>C1</v>
      </c>
      <c r="I66" s="12" t="s">
        <v>39</v>
      </c>
      <c r="J66" s="12" t="s">
        <v>120</v>
      </c>
      <c r="K66" s="23">
        <v>8.4</v>
      </c>
      <c r="L66" s="12">
        <v>45.89</v>
      </c>
      <c r="M66" s="12">
        <v>130.69999999999999</v>
      </c>
      <c r="N66" s="12">
        <v>43.6</v>
      </c>
      <c r="O66" s="12">
        <v>1.5</v>
      </c>
      <c r="P66" s="12">
        <v>-63.5</v>
      </c>
      <c r="Q66" s="12">
        <v>41.52</v>
      </c>
      <c r="R66" s="12">
        <v>132.30000000000001</v>
      </c>
      <c r="S66" s="12">
        <v>49.7</v>
      </c>
      <c r="T66" s="12">
        <v>1.5</v>
      </c>
      <c r="U66" s="12">
        <v>-100.1</v>
      </c>
      <c r="V66" s="12">
        <f t="shared" si="9"/>
        <v>-0.13076098606645231</v>
      </c>
      <c r="W66" s="10">
        <v>15</v>
      </c>
      <c r="X66" s="10">
        <v>147</v>
      </c>
      <c r="Y66" s="10">
        <v>16.785</v>
      </c>
      <c r="Z66" s="10">
        <v>0.16333333333333336</v>
      </c>
      <c r="AA66" s="10">
        <v>15</v>
      </c>
      <c r="AB66" s="10">
        <v>1504</v>
      </c>
      <c r="AC66" s="10">
        <v>20.943999999999999</v>
      </c>
      <c r="AD66" s="10">
        <v>1.671111111111111</v>
      </c>
      <c r="AE66" s="12">
        <f t="shared" si="10"/>
        <v>9.7739361702127686E-2</v>
      </c>
      <c r="AF66" s="10">
        <f t="shared" si="11"/>
        <v>7.8330557017294369E-2</v>
      </c>
    </row>
    <row r="67" spans="1:32" x14ac:dyDescent="0.25">
      <c r="A67" s="11">
        <v>42993</v>
      </c>
      <c r="B67" s="12" t="s">
        <v>44</v>
      </c>
      <c r="C67" s="12" t="s">
        <v>113</v>
      </c>
      <c r="D67" s="12" t="s">
        <v>241</v>
      </c>
      <c r="E67" s="12" t="s">
        <v>130</v>
      </c>
      <c r="F67" s="5" t="str">
        <f t="shared" si="6"/>
        <v>FGFR-tri-Ncre21-4#3</v>
      </c>
      <c r="G67" s="5" t="str">
        <f t="shared" si="7"/>
        <v>S3</v>
      </c>
      <c r="H67" s="5" t="str">
        <f t="shared" si="8"/>
        <v>C3</v>
      </c>
      <c r="I67" s="12" t="s">
        <v>39</v>
      </c>
      <c r="J67" s="15" t="s">
        <v>117</v>
      </c>
      <c r="K67" s="23">
        <v>7.4</v>
      </c>
      <c r="L67" s="12">
        <v>76.650000000000006</v>
      </c>
      <c r="M67" s="12">
        <v>57.5</v>
      </c>
      <c r="N67" s="12">
        <v>29.7</v>
      </c>
      <c r="O67" s="12">
        <v>1.5</v>
      </c>
      <c r="P67" s="12">
        <v>-189.8</v>
      </c>
      <c r="Q67" s="12">
        <v>74.849999999999994</v>
      </c>
      <c r="R67" s="12">
        <v>135.5</v>
      </c>
      <c r="S67" s="12">
        <v>23.5</v>
      </c>
      <c r="T67" s="12">
        <v>1.5</v>
      </c>
      <c r="U67" s="12">
        <v>-210.6</v>
      </c>
      <c r="V67" s="12">
        <f t="shared" si="9"/>
        <v>0.23308270676691725</v>
      </c>
      <c r="W67" s="10">
        <v>15</v>
      </c>
      <c r="X67" s="10">
        <v>515</v>
      </c>
      <c r="Y67" s="10">
        <v>19.1663</v>
      </c>
      <c r="Z67" s="10">
        <v>0.5722222222222223</v>
      </c>
      <c r="AA67" s="10">
        <v>15</v>
      </c>
      <c r="AB67" s="10">
        <v>1702</v>
      </c>
      <c r="AC67" s="10">
        <v>25.022400000000001</v>
      </c>
      <c r="AD67" s="10">
        <v>1.8911111111111112</v>
      </c>
      <c r="AE67" s="12">
        <f t="shared" si="10"/>
        <v>0.30258519388954175</v>
      </c>
      <c r="AF67" s="10">
        <f t="shared" si="11"/>
        <v>0.23176987825488854</v>
      </c>
    </row>
    <row r="68" spans="1:32" x14ac:dyDescent="0.25">
      <c r="A68" s="11">
        <v>42994</v>
      </c>
      <c r="B68" s="12" t="s">
        <v>44</v>
      </c>
      <c r="C68" s="12" t="s">
        <v>118</v>
      </c>
      <c r="D68" s="12" t="s">
        <v>241</v>
      </c>
      <c r="E68" s="12" t="s">
        <v>131</v>
      </c>
      <c r="F68" s="5" t="str">
        <f t="shared" si="6"/>
        <v>FGFR-tri-Ncre21-4#4</v>
      </c>
      <c r="G68" s="5" t="str">
        <f t="shared" si="7"/>
        <v>S1</v>
      </c>
      <c r="H68" s="5" t="str">
        <f t="shared" si="8"/>
        <v>C2</v>
      </c>
      <c r="I68" s="12" t="s">
        <v>39</v>
      </c>
      <c r="J68" s="15" t="s">
        <v>117</v>
      </c>
      <c r="K68" s="23">
        <v>7.4</v>
      </c>
      <c r="L68" s="12">
        <v>47.69</v>
      </c>
      <c r="M68" s="12">
        <v>74.7</v>
      </c>
      <c r="N68" s="12">
        <v>54.3</v>
      </c>
      <c r="O68" s="12">
        <v>1.5</v>
      </c>
      <c r="P68" s="12">
        <v>-191</v>
      </c>
      <c r="Q68" s="12"/>
      <c r="R68" s="12"/>
      <c r="S68" s="12">
        <v>42.326000000000001</v>
      </c>
      <c r="T68" s="12"/>
      <c r="U68" s="12"/>
      <c r="V68" s="12">
        <f t="shared" si="9"/>
        <v>0.24784219568232144</v>
      </c>
      <c r="W68" s="10">
        <v>15</v>
      </c>
      <c r="X68" s="10">
        <v>704</v>
      </c>
      <c r="Y68" s="10">
        <v>20.173999999999999</v>
      </c>
      <c r="Z68" s="10">
        <v>0.78222222222222215</v>
      </c>
      <c r="AA68" s="10">
        <v>15</v>
      </c>
      <c r="AB68" s="10">
        <v>2774</v>
      </c>
      <c r="AC68" s="10">
        <v>26.184999999999999</v>
      </c>
      <c r="AD68" s="10">
        <v>3.0822222222222222</v>
      </c>
      <c r="AE68" s="12">
        <f t="shared" si="10"/>
        <v>0.25378514780100936</v>
      </c>
      <c r="AF68" s="10">
        <f t="shared" si="11"/>
        <v>0.19552650646314926</v>
      </c>
    </row>
    <row r="69" spans="1:32" x14ac:dyDescent="0.25">
      <c r="A69" s="11">
        <v>42994</v>
      </c>
      <c r="B69" s="12" t="s">
        <v>44</v>
      </c>
      <c r="C69" s="12" t="s">
        <v>118</v>
      </c>
      <c r="D69" s="12" t="s">
        <v>241</v>
      </c>
      <c r="E69" s="12" t="s">
        <v>132</v>
      </c>
      <c r="F69" s="5" t="str">
        <f t="shared" si="6"/>
        <v>FGFR-tri-Ncre21-4#4</v>
      </c>
      <c r="G69" s="5" t="str">
        <f t="shared" si="7"/>
        <v>S2</v>
      </c>
      <c r="H69" s="5" t="str">
        <f t="shared" si="8"/>
        <v>C3</v>
      </c>
      <c r="I69" s="12" t="s">
        <v>39</v>
      </c>
      <c r="J69" s="12" t="s">
        <v>120</v>
      </c>
      <c r="K69" s="23">
        <v>8.4</v>
      </c>
      <c r="L69" s="12">
        <v>65.010000000000005</v>
      </c>
      <c r="M69" s="12">
        <v>84.5</v>
      </c>
      <c r="N69" s="12">
        <v>31.7</v>
      </c>
      <c r="O69" s="12">
        <v>1.5</v>
      </c>
      <c r="P69" s="12">
        <v>-122.7</v>
      </c>
      <c r="Q69" s="12">
        <v>64.459999999999994</v>
      </c>
      <c r="R69" s="12">
        <v>135.80000000000001</v>
      </c>
      <c r="S69" s="12">
        <v>28.1</v>
      </c>
      <c r="T69" s="12">
        <v>1.5</v>
      </c>
      <c r="U69" s="12">
        <v>-139.19999999999999</v>
      </c>
      <c r="V69" s="12">
        <f t="shared" si="9"/>
        <v>0.12040133779264207</v>
      </c>
      <c r="W69" s="10">
        <v>15</v>
      </c>
      <c r="X69" s="10">
        <v>254</v>
      </c>
      <c r="Y69" s="10">
        <v>18.117999999999999</v>
      </c>
      <c r="Z69" s="10">
        <v>0.28222222222222221</v>
      </c>
      <c r="AA69" s="10">
        <v>15</v>
      </c>
      <c r="AB69" s="10">
        <v>3565</v>
      </c>
      <c r="AC69" s="10">
        <v>25.634</v>
      </c>
      <c r="AD69" s="10">
        <v>3.9611111111111108</v>
      </c>
      <c r="AE69" s="12">
        <f t="shared" si="10"/>
        <v>7.1248246844319782E-2</v>
      </c>
      <c r="AF69" s="10">
        <f t="shared" si="11"/>
        <v>5.0357951795482005E-2</v>
      </c>
    </row>
    <row r="70" spans="1:32" x14ac:dyDescent="0.25">
      <c r="A70" s="11">
        <v>42994</v>
      </c>
      <c r="B70" s="12" t="s">
        <v>44</v>
      </c>
      <c r="C70" s="12" t="s">
        <v>118</v>
      </c>
      <c r="D70" s="12" t="s">
        <v>241</v>
      </c>
      <c r="E70" s="12" t="s">
        <v>133</v>
      </c>
      <c r="F70" s="5" t="str">
        <f t="shared" si="6"/>
        <v>FGFR-tri-Ncre21-4#5</v>
      </c>
      <c r="G70" s="5" t="str">
        <f t="shared" si="7"/>
        <v>S1</v>
      </c>
      <c r="H70" s="5" t="str">
        <f t="shared" si="8"/>
        <v>C3</v>
      </c>
      <c r="I70" s="12" t="s">
        <v>39</v>
      </c>
      <c r="J70" s="12" t="s">
        <v>34</v>
      </c>
      <c r="K70" s="23">
        <v>6.6</v>
      </c>
      <c r="L70" s="12">
        <v>60.15</v>
      </c>
      <c r="M70" s="12">
        <v>63.1</v>
      </c>
      <c r="N70" s="12">
        <v>41.2</v>
      </c>
      <c r="O70" s="12">
        <v>1.5</v>
      </c>
      <c r="P70" s="12">
        <v>-134.9</v>
      </c>
      <c r="Q70" s="12">
        <v>46.81</v>
      </c>
      <c r="R70" s="12">
        <v>102.3</v>
      </c>
      <c r="S70" s="12">
        <v>46.7</v>
      </c>
      <c r="T70" s="12">
        <v>1.5</v>
      </c>
      <c r="U70" s="12">
        <v>-90.3</v>
      </c>
      <c r="V70" s="12">
        <f t="shared" si="9"/>
        <v>-0.12514220705346984</v>
      </c>
      <c r="W70" s="10">
        <v>15</v>
      </c>
      <c r="X70" s="10">
        <v>292</v>
      </c>
      <c r="Y70" s="10">
        <v>15.454000000000001</v>
      </c>
      <c r="Z70" s="10">
        <v>0.32444444444444442</v>
      </c>
      <c r="AA70" s="10">
        <v>15</v>
      </c>
      <c r="AB70" s="10">
        <v>2435</v>
      </c>
      <c r="AC70" s="10">
        <v>22.027999999999999</v>
      </c>
      <c r="AD70" s="10">
        <v>2.7055555555555557</v>
      </c>
      <c r="AE70" s="12">
        <f t="shared" si="10"/>
        <v>0.11991786447638603</v>
      </c>
      <c r="AF70" s="10">
        <f t="shared" si="11"/>
        <v>8.4129774723900028E-2</v>
      </c>
    </row>
    <row r="71" spans="1:32" x14ac:dyDescent="0.25">
      <c r="A71" s="11">
        <v>42994</v>
      </c>
      <c r="B71" s="12" t="s">
        <v>44</v>
      </c>
      <c r="C71" s="12" t="s">
        <v>118</v>
      </c>
      <c r="D71" s="12" t="s">
        <v>241</v>
      </c>
      <c r="E71" s="12" t="s">
        <v>134</v>
      </c>
      <c r="F71" s="5" t="str">
        <f t="shared" si="6"/>
        <v>FGFR-tri-Ncre21-4#5</v>
      </c>
      <c r="G71" s="5" t="str">
        <f t="shared" si="7"/>
        <v>S4</v>
      </c>
      <c r="H71" s="5" t="str">
        <f t="shared" si="8"/>
        <v>C1</v>
      </c>
      <c r="I71" s="12" t="s">
        <v>39</v>
      </c>
      <c r="J71" s="12" t="s">
        <v>34</v>
      </c>
      <c r="K71" s="23">
        <v>9.4</v>
      </c>
      <c r="L71" s="12">
        <v>50.84</v>
      </c>
      <c r="M71" s="12">
        <v>78.900000000000006</v>
      </c>
      <c r="N71" s="12">
        <v>47.1</v>
      </c>
      <c r="O71" s="12">
        <v>1.5</v>
      </c>
      <c r="P71" s="12">
        <v>-119.6</v>
      </c>
      <c r="Q71" s="12">
        <v>51.23</v>
      </c>
      <c r="R71" s="12">
        <v>102.8</v>
      </c>
      <c r="S71" s="12">
        <v>40.9</v>
      </c>
      <c r="T71" s="12">
        <v>1.5</v>
      </c>
      <c r="U71" s="12">
        <v>-90.9</v>
      </c>
      <c r="V71" s="12">
        <f t="shared" si="9"/>
        <v>0.14090909090909098</v>
      </c>
      <c r="W71" s="10">
        <v>15</v>
      </c>
      <c r="X71" s="10">
        <v>341</v>
      </c>
      <c r="Y71" s="10">
        <v>14.371</v>
      </c>
      <c r="Z71" s="10">
        <v>0.37888888888888889</v>
      </c>
      <c r="AA71" s="10">
        <v>15</v>
      </c>
      <c r="AB71" s="10">
        <v>2434</v>
      </c>
      <c r="AC71" s="10">
        <v>21.748999999999999</v>
      </c>
      <c r="AD71" s="10">
        <v>2.7044444444444449</v>
      </c>
      <c r="AE71" s="12">
        <f t="shared" si="10"/>
        <v>0.14009860312243219</v>
      </c>
      <c r="AF71" s="10">
        <f t="shared" si="11"/>
        <v>9.2572395304265628E-2</v>
      </c>
    </row>
    <row r="72" spans="1:32" ht="19.5" customHeight="1" x14ac:dyDescent="0.25">
      <c r="A72" s="11">
        <v>42994</v>
      </c>
      <c r="B72" s="12" t="s">
        <v>30</v>
      </c>
      <c r="C72" s="12" t="s">
        <v>118</v>
      </c>
      <c r="D72" s="12" t="s">
        <v>241</v>
      </c>
      <c r="E72" s="12" t="s">
        <v>135</v>
      </c>
      <c r="F72" s="5" t="str">
        <f t="shared" si="6"/>
        <v>FGFR-tri-Ncre21-4#6</v>
      </c>
      <c r="G72" s="5" t="str">
        <f t="shared" si="7"/>
        <v>S1</v>
      </c>
      <c r="H72" s="5" t="str">
        <f t="shared" si="8"/>
        <v>C1</v>
      </c>
      <c r="I72" s="12" t="s">
        <v>33</v>
      </c>
      <c r="J72" s="12" t="s">
        <v>136</v>
      </c>
      <c r="K72" s="23">
        <v>9.1999999999999993</v>
      </c>
      <c r="L72" s="12">
        <v>79.95</v>
      </c>
      <c r="M72" s="12">
        <v>53.8</v>
      </c>
      <c r="N72" s="12">
        <v>27.3</v>
      </c>
      <c r="O72" s="12">
        <v>1.4</v>
      </c>
      <c r="P72" s="12">
        <v>-213</v>
      </c>
      <c r="Q72" s="12">
        <v>68.680000000000007</v>
      </c>
      <c r="R72" s="12">
        <v>97.9</v>
      </c>
      <c r="S72" s="12">
        <v>28.1</v>
      </c>
      <c r="T72" s="12">
        <v>1.5</v>
      </c>
      <c r="U72" s="12">
        <v>161.69999999999999</v>
      </c>
      <c r="V72" s="12">
        <f t="shared" si="9"/>
        <v>-2.8880866425992802E-2</v>
      </c>
      <c r="W72" s="10">
        <v>15</v>
      </c>
      <c r="X72" s="10">
        <v>1111</v>
      </c>
      <c r="Y72" s="10">
        <v>17.911000000000001</v>
      </c>
      <c r="Z72" s="10">
        <v>1.2344444444444445</v>
      </c>
      <c r="AA72" s="10">
        <v>15</v>
      </c>
      <c r="AB72" s="10">
        <v>4431</v>
      </c>
      <c r="AC72" s="10">
        <v>29.463000000000001</v>
      </c>
      <c r="AD72" s="10">
        <v>4.9233333333333329</v>
      </c>
      <c r="AE72" s="12">
        <f t="shared" si="10"/>
        <v>0.25073346874294744</v>
      </c>
      <c r="AF72" s="10">
        <f t="shared" si="11"/>
        <v>0.15242463967195916</v>
      </c>
    </row>
    <row r="73" spans="1:32" x14ac:dyDescent="0.25">
      <c r="A73" s="11">
        <v>42995</v>
      </c>
      <c r="B73" s="12" t="s">
        <v>44</v>
      </c>
      <c r="C73" s="12" t="s">
        <v>137</v>
      </c>
      <c r="D73" s="12" t="s">
        <v>241</v>
      </c>
      <c r="E73" s="13" t="s">
        <v>138</v>
      </c>
      <c r="F73" s="5" t="str">
        <f t="shared" si="6"/>
        <v>FGFR-tri-Ncre21-4#7</v>
      </c>
      <c r="G73" s="5" t="str">
        <f t="shared" si="7"/>
        <v>S3</v>
      </c>
      <c r="H73" s="5" t="str">
        <f t="shared" si="8"/>
        <v>C1</v>
      </c>
      <c r="I73" s="12" t="s">
        <v>33</v>
      </c>
      <c r="J73" s="12" t="s">
        <v>120</v>
      </c>
      <c r="K73" s="23">
        <v>10.4</v>
      </c>
      <c r="L73" s="12">
        <v>40.9</v>
      </c>
      <c r="M73" s="12">
        <v>306.89999999999998</v>
      </c>
      <c r="N73" s="12">
        <v>41.7</v>
      </c>
      <c r="O73" s="12">
        <v>1.5</v>
      </c>
      <c r="P73" s="12">
        <v>-49.4</v>
      </c>
      <c r="Q73" s="12">
        <v>37.54</v>
      </c>
      <c r="R73" s="12">
        <v>268.10000000000002</v>
      </c>
      <c r="S73" s="12">
        <v>47</v>
      </c>
      <c r="T73" s="12">
        <v>1.5</v>
      </c>
      <c r="U73" s="12">
        <v>-89.7</v>
      </c>
      <c r="V73" s="12">
        <f t="shared" si="9"/>
        <v>-0.11950394588500557</v>
      </c>
      <c r="W73" s="10">
        <v>15</v>
      </c>
      <c r="X73" s="10">
        <v>772</v>
      </c>
      <c r="Y73" s="10">
        <v>23.361000000000001</v>
      </c>
      <c r="Z73" s="10">
        <v>0.85777777777777786</v>
      </c>
      <c r="AA73" s="10">
        <v>15</v>
      </c>
      <c r="AB73" s="10">
        <v>1706</v>
      </c>
      <c r="AC73" s="10">
        <v>27.431000000000001</v>
      </c>
      <c r="AD73" s="10">
        <v>1.8955555555555557</v>
      </c>
      <c r="AE73" s="12">
        <f t="shared" si="10"/>
        <v>0.45252051582649472</v>
      </c>
      <c r="AF73" s="10">
        <f t="shared" si="11"/>
        <v>0.38537901535571956</v>
      </c>
    </row>
    <row r="74" spans="1:32" x14ac:dyDescent="0.25">
      <c r="A74" s="11">
        <v>42995</v>
      </c>
      <c r="B74" s="12" t="s">
        <v>44</v>
      </c>
      <c r="C74" s="12" t="s">
        <v>137</v>
      </c>
      <c r="D74" s="12" t="s">
        <v>241</v>
      </c>
      <c r="E74" s="13" t="s">
        <v>139</v>
      </c>
      <c r="F74" s="5" t="str">
        <f t="shared" si="6"/>
        <v>FGFR-tri-Ncre21-4#7</v>
      </c>
      <c r="G74" s="5" t="str">
        <f t="shared" si="7"/>
        <v>S4</v>
      </c>
      <c r="H74" s="5" t="str">
        <f t="shared" si="8"/>
        <v>C1</v>
      </c>
      <c r="I74" s="12" t="s">
        <v>33</v>
      </c>
      <c r="J74" s="12" t="s">
        <v>120</v>
      </c>
      <c r="K74" s="23">
        <v>9.4</v>
      </c>
      <c r="L74" s="12">
        <v>33.58</v>
      </c>
      <c r="M74" s="12">
        <v>159.30000000000001</v>
      </c>
      <c r="N74" s="12">
        <v>62.1</v>
      </c>
      <c r="O74" s="12">
        <v>1.5</v>
      </c>
      <c r="P74" s="12">
        <v>-110.5</v>
      </c>
      <c r="Q74" s="12">
        <v>38.54</v>
      </c>
      <c r="R74" s="12">
        <v>141.30000000000001</v>
      </c>
      <c r="S74" s="12">
        <v>53.7</v>
      </c>
      <c r="T74" s="12">
        <v>1.5</v>
      </c>
      <c r="U74" s="12">
        <v>-167.8</v>
      </c>
      <c r="V74" s="12">
        <f t="shared" si="9"/>
        <v>0.14507772020725385</v>
      </c>
      <c r="W74" s="10">
        <v>15</v>
      </c>
      <c r="X74" s="10">
        <v>226</v>
      </c>
      <c r="Y74" s="10">
        <v>15.625999999999999</v>
      </c>
      <c r="Z74" s="10">
        <v>0.25111111111111112</v>
      </c>
      <c r="AA74" s="10">
        <v>15</v>
      </c>
      <c r="AB74" s="10">
        <v>1665</v>
      </c>
      <c r="AC74" s="10">
        <v>23.974</v>
      </c>
      <c r="AD74" s="10">
        <v>1.85</v>
      </c>
      <c r="AE74" s="12">
        <f t="shared" si="10"/>
        <v>0.13573573573573575</v>
      </c>
      <c r="AF74" s="10">
        <f t="shared" si="11"/>
        <v>8.847111898751174E-2</v>
      </c>
    </row>
    <row r="75" spans="1:32" x14ac:dyDescent="0.25">
      <c r="A75" s="11">
        <v>43034</v>
      </c>
      <c r="B75" s="12" t="s">
        <v>30</v>
      </c>
      <c r="C75" s="12" t="s">
        <v>118</v>
      </c>
      <c r="D75" s="12" t="s">
        <v>241</v>
      </c>
      <c r="E75" s="12" t="s">
        <v>140</v>
      </c>
      <c r="F75" s="5" t="str">
        <f t="shared" si="6"/>
        <v>FGFR-tri-Ncre22-2#1</v>
      </c>
      <c r="G75" s="5" t="str">
        <f t="shared" si="7"/>
        <v>S1</v>
      </c>
      <c r="H75" s="5" t="str">
        <f t="shared" si="8"/>
        <v>C1</v>
      </c>
      <c r="I75" s="12" t="s">
        <v>39</v>
      </c>
      <c r="J75" s="12" t="s">
        <v>141</v>
      </c>
      <c r="K75" s="23">
        <v>7.4</v>
      </c>
      <c r="L75" s="12">
        <v>54.53</v>
      </c>
      <c r="M75" s="12">
        <v>62</v>
      </c>
      <c r="N75" s="12">
        <v>49.4</v>
      </c>
      <c r="O75" s="12">
        <v>1.5</v>
      </c>
      <c r="P75" s="12">
        <v>-153.19999999999999</v>
      </c>
      <c r="Q75" s="12">
        <v>52.5</v>
      </c>
      <c r="R75" s="12">
        <v>67.5</v>
      </c>
      <c r="S75" s="12">
        <v>49.6</v>
      </c>
      <c r="T75" s="12">
        <v>1.5</v>
      </c>
      <c r="U75" s="12">
        <v>-410.8</v>
      </c>
      <c r="V75" s="12">
        <f t="shared" si="9"/>
        <v>-4.0404040404040976E-3</v>
      </c>
      <c r="W75" s="10">
        <v>15</v>
      </c>
      <c r="X75" s="10">
        <v>2464</v>
      </c>
      <c r="Y75" s="10">
        <v>18.059999999999999</v>
      </c>
      <c r="Z75" s="10">
        <v>2.7377777777777781</v>
      </c>
      <c r="AA75" s="10">
        <v>14</v>
      </c>
      <c r="AB75" s="10">
        <v>4238</v>
      </c>
      <c r="AC75" s="10">
        <v>31.779</v>
      </c>
      <c r="AD75" s="10">
        <v>5.0452380952380951</v>
      </c>
      <c r="AE75" s="12">
        <f t="shared" si="10"/>
        <v>0.54264590215510466</v>
      </c>
      <c r="AF75" s="10">
        <f t="shared" si="11"/>
        <v>0.30838556886375246</v>
      </c>
    </row>
    <row r="76" spans="1:32" x14ac:dyDescent="0.25">
      <c r="A76" s="11">
        <v>43035</v>
      </c>
      <c r="B76" s="12" t="s">
        <v>44</v>
      </c>
      <c r="C76" s="12" t="s">
        <v>137</v>
      </c>
      <c r="D76" s="12" t="s">
        <v>241</v>
      </c>
      <c r="E76" s="13" t="s">
        <v>142</v>
      </c>
      <c r="F76" s="5" t="str">
        <f t="shared" si="6"/>
        <v>FGFR-tri-Ncre22-2#5</v>
      </c>
      <c r="G76" s="5" t="str">
        <f t="shared" si="7"/>
        <v>S1</v>
      </c>
      <c r="H76" s="5" t="str">
        <f t="shared" si="8"/>
        <v>C2</v>
      </c>
      <c r="I76" s="12" t="s">
        <v>39</v>
      </c>
      <c r="J76" s="12" t="s">
        <v>120</v>
      </c>
      <c r="K76" s="23">
        <v>7.2</v>
      </c>
      <c r="L76" s="12">
        <v>60.55</v>
      </c>
      <c r="M76" s="12">
        <v>47.8</v>
      </c>
      <c r="N76" s="12">
        <v>29.5</v>
      </c>
      <c r="O76" s="12">
        <v>1.1000000000000001</v>
      </c>
      <c r="P76" s="12">
        <v>-258.2</v>
      </c>
      <c r="Q76" s="12">
        <v>68.78</v>
      </c>
      <c r="R76" s="12">
        <v>64.900000000000006</v>
      </c>
      <c r="S76" s="12">
        <v>33.299999999999997</v>
      </c>
      <c r="T76" s="12">
        <v>1.5</v>
      </c>
      <c r="U76" s="12">
        <v>-612.79999999999995</v>
      </c>
      <c r="V76" s="12">
        <f t="shared" si="9"/>
        <v>-0.12101910828025469</v>
      </c>
      <c r="W76" s="10">
        <v>15</v>
      </c>
      <c r="X76" s="10">
        <v>1141</v>
      </c>
      <c r="Y76" s="10">
        <v>26.68</v>
      </c>
      <c r="Z76" s="10">
        <v>1.2677777777777777</v>
      </c>
      <c r="AA76" s="10">
        <v>15</v>
      </c>
      <c r="AB76" s="10">
        <v>2131</v>
      </c>
      <c r="AC76" s="10">
        <v>36.795000000000002</v>
      </c>
      <c r="AD76" s="10">
        <v>2.3677777777777775</v>
      </c>
      <c r="AE76" s="12">
        <f t="shared" si="10"/>
        <v>0.53542937587986861</v>
      </c>
      <c r="AF76" s="10">
        <f t="shared" si="11"/>
        <v>0.38823904738347309</v>
      </c>
    </row>
    <row r="77" spans="1:32" x14ac:dyDescent="0.25">
      <c r="A77" s="11">
        <v>43035</v>
      </c>
      <c r="B77" s="12" t="s">
        <v>44</v>
      </c>
      <c r="C77" s="12" t="s">
        <v>137</v>
      </c>
      <c r="D77" s="12" t="s">
        <v>241</v>
      </c>
      <c r="E77" s="13" t="s">
        <v>143</v>
      </c>
      <c r="F77" s="5" t="str">
        <f t="shared" si="6"/>
        <v>FGFR-tri-Ncre22-2#5</v>
      </c>
      <c r="G77" s="5" t="str">
        <f t="shared" si="7"/>
        <v>S4</v>
      </c>
      <c r="H77" s="5" t="str">
        <f t="shared" si="8"/>
        <v>C1</v>
      </c>
      <c r="I77" s="12" t="s">
        <v>39</v>
      </c>
      <c r="J77" s="12" t="s">
        <v>120</v>
      </c>
      <c r="K77" s="23">
        <v>9.1999999999999993</v>
      </c>
      <c r="L77" s="12">
        <v>59.44</v>
      </c>
      <c r="M77" s="12">
        <v>90.1</v>
      </c>
      <c r="N77" s="12">
        <v>63</v>
      </c>
      <c r="O77" s="12">
        <v>2.2000000000000002</v>
      </c>
      <c r="P77" s="12">
        <v>-113.5</v>
      </c>
      <c r="Q77" s="12">
        <v>58.49</v>
      </c>
      <c r="R77" s="12">
        <v>329.3</v>
      </c>
      <c r="S77" s="12">
        <v>60.8</v>
      </c>
      <c r="T77" s="12">
        <v>3</v>
      </c>
      <c r="U77" s="12">
        <v>-96.4</v>
      </c>
      <c r="V77" s="12">
        <f t="shared" si="9"/>
        <v>3.5541195476575166E-2</v>
      </c>
      <c r="W77" s="10">
        <v>15</v>
      </c>
      <c r="X77" s="10">
        <v>807</v>
      </c>
      <c r="Y77" s="10">
        <v>19.41</v>
      </c>
      <c r="Z77" s="10">
        <v>0.89666666666666661</v>
      </c>
      <c r="AA77" s="10">
        <v>15</v>
      </c>
      <c r="AB77" s="10">
        <v>1997</v>
      </c>
      <c r="AC77" s="10">
        <v>26.748000000000001</v>
      </c>
      <c r="AD77" s="10">
        <v>2.2188888888888889</v>
      </c>
      <c r="AE77" s="12">
        <f t="shared" si="10"/>
        <v>0.40410615923885823</v>
      </c>
      <c r="AF77" s="10">
        <f t="shared" si="11"/>
        <v>0.2932443753112845</v>
      </c>
    </row>
    <row r="78" spans="1:32" x14ac:dyDescent="0.25">
      <c r="A78" s="17">
        <v>43057</v>
      </c>
      <c r="B78" s="10" t="s">
        <v>44</v>
      </c>
      <c r="C78" s="10" t="s">
        <v>144</v>
      </c>
      <c r="D78" s="12" t="s">
        <v>241</v>
      </c>
      <c r="E78" s="18" t="s">
        <v>145</v>
      </c>
      <c r="F78" s="5" t="str">
        <f t="shared" si="6"/>
        <v>FGFR-tri-Ncre22-3#5</v>
      </c>
      <c r="G78" s="5" t="str">
        <f t="shared" si="7"/>
        <v>S2</v>
      </c>
      <c r="H78" s="5" t="str">
        <f t="shared" si="8"/>
        <v>C2</v>
      </c>
      <c r="I78" s="10" t="s">
        <v>39</v>
      </c>
      <c r="J78" s="10" t="s">
        <v>146</v>
      </c>
      <c r="K78" s="21">
        <v>9.5</v>
      </c>
      <c r="L78" s="10">
        <v>64.56</v>
      </c>
      <c r="M78" s="10">
        <v>168</v>
      </c>
      <c r="N78" s="10">
        <v>29.4</v>
      </c>
      <c r="O78" s="10">
        <v>1.6</v>
      </c>
      <c r="P78" s="10">
        <v>-106.2</v>
      </c>
      <c r="Q78" s="10">
        <v>66.150000000000006</v>
      </c>
      <c r="R78" s="10">
        <v>394.6</v>
      </c>
      <c r="S78" s="10">
        <v>36.5</v>
      </c>
      <c r="T78" s="10">
        <v>2.2000000000000002</v>
      </c>
      <c r="U78" s="10">
        <v>-76.900000000000006</v>
      </c>
      <c r="V78" s="12">
        <f t="shared" si="9"/>
        <v>-0.21547799696509867</v>
      </c>
      <c r="W78" s="10">
        <v>15</v>
      </c>
      <c r="X78" s="10">
        <v>835</v>
      </c>
      <c r="Y78" s="10">
        <v>20.92</v>
      </c>
      <c r="Z78" s="10">
        <v>0.9277777777777777</v>
      </c>
      <c r="AA78" s="10">
        <v>15</v>
      </c>
      <c r="AB78" s="10">
        <v>846</v>
      </c>
      <c r="AC78" s="10">
        <v>27.015999999999998</v>
      </c>
      <c r="AD78" s="10">
        <v>0.94</v>
      </c>
      <c r="AE78" s="12">
        <f t="shared" si="10"/>
        <v>0.98699763593380607</v>
      </c>
      <c r="AF78" s="10">
        <f t="shared" si="11"/>
        <v>0.76428747940980257</v>
      </c>
    </row>
    <row r="79" spans="1:32" x14ac:dyDescent="0.25">
      <c r="A79" s="17">
        <v>43057</v>
      </c>
      <c r="B79" s="10" t="s">
        <v>44</v>
      </c>
      <c r="C79" s="10" t="s">
        <v>144</v>
      </c>
      <c r="D79" s="12" t="s">
        <v>241</v>
      </c>
      <c r="E79" s="18" t="s">
        <v>147</v>
      </c>
      <c r="F79" s="5" t="str">
        <f t="shared" si="6"/>
        <v>FGFR-tri-Ncre22-3#5</v>
      </c>
      <c r="G79" s="5" t="str">
        <f t="shared" si="7"/>
        <v>S3</v>
      </c>
      <c r="H79" s="5" t="str">
        <f t="shared" si="8"/>
        <v>C2</v>
      </c>
      <c r="I79" s="10" t="s">
        <v>39</v>
      </c>
      <c r="J79" s="10" t="s">
        <v>148</v>
      </c>
      <c r="K79" s="21">
        <v>9.1999999999999993</v>
      </c>
      <c r="L79" s="10">
        <v>54.41</v>
      </c>
      <c r="M79" s="10">
        <v>378.3</v>
      </c>
      <c r="N79" s="10">
        <v>64.5</v>
      </c>
      <c r="O79" s="10">
        <v>3</v>
      </c>
      <c r="P79" s="10">
        <v>-37.200000000000003</v>
      </c>
      <c r="Q79" s="10">
        <v>57.29</v>
      </c>
      <c r="R79" s="10">
        <v>305.8</v>
      </c>
      <c r="S79" s="10">
        <v>50.4</v>
      </c>
      <c r="T79" s="10">
        <v>2.5</v>
      </c>
      <c r="U79" s="10">
        <v>-65.900000000000006</v>
      </c>
      <c r="V79" s="12">
        <f t="shared" si="9"/>
        <v>0.24543080939947781</v>
      </c>
      <c r="W79" s="10">
        <v>15</v>
      </c>
      <c r="X79" s="10">
        <v>690</v>
      </c>
      <c r="Y79" s="10">
        <v>17.175000000000001</v>
      </c>
      <c r="Z79" s="10">
        <v>0.76666666666666672</v>
      </c>
      <c r="AA79" s="10">
        <v>15</v>
      </c>
      <c r="AB79" s="10">
        <v>1692</v>
      </c>
      <c r="AC79" s="10">
        <v>27.235299999999999</v>
      </c>
      <c r="AD79" s="10">
        <v>1.88</v>
      </c>
      <c r="AE79" s="12">
        <f t="shared" si="10"/>
        <v>0.40780141843971635</v>
      </c>
      <c r="AF79" s="10">
        <f t="shared" si="11"/>
        <v>0.25716586054503271</v>
      </c>
    </row>
    <row r="80" spans="1:32" x14ac:dyDescent="0.25">
      <c r="A80" s="17">
        <v>43057</v>
      </c>
      <c r="B80" s="10" t="s">
        <v>44</v>
      </c>
      <c r="C80" s="10" t="s">
        <v>144</v>
      </c>
      <c r="D80" s="12" t="s">
        <v>241</v>
      </c>
      <c r="E80" s="18" t="s">
        <v>149</v>
      </c>
      <c r="F80" s="5" t="str">
        <f t="shared" si="6"/>
        <v>FGFR-tri-Ncre22-3#5</v>
      </c>
      <c r="G80" s="5" t="str">
        <f t="shared" si="7"/>
        <v>S4</v>
      </c>
      <c r="H80" s="5" t="str">
        <f t="shared" si="8"/>
        <v>C1</v>
      </c>
      <c r="I80" s="10" t="s">
        <v>39</v>
      </c>
      <c r="J80" s="10" t="s">
        <v>148</v>
      </c>
      <c r="K80" s="21">
        <v>8.4</v>
      </c>
      <c r="L80" s="10">
        <v>50.07</v>
      </c>
      <c r="M80" s="10">
        <v>151.6</v>
      </c>
      <c r="N80" s="10">
        <v>43.4</v>
      </c>
      <c r="O80" s="10">
        <v>1.7</v>
      </c>
      <c r="P80" s="10">
        <v>-101.3</v>
      </c>
      <c r="Q80" s="10">
        <v>53.47</v>
      </c>
      <c r="R80" s="10">
        <v>291.8</v>
      </c>
      <c r="S80" s="10">
        <v>35.9</v>
      </c>
      <c r="T80" s="10">
        <v>1.7</v>
      </c>
      <c r="U80" s="10">
        <v>-94.6</v>
      </c>
      <c r="V80" s="12">
        <f t="shared" si="9"/>
        <v>0.18915510718789408</v>
      </c>
      <c r="W80" s="10">
        <v>15</v>
      </c>
      <c r="X80" s="10">
        <v>636</v>
      </c>
      <c r="Y80" s="10">
        <v>19.862500000000001</v>
      </c>
      <c r="Z80" s="10">
        <v>0.70666666666666667</v>
      </c>
      <c r="AA80" s="10">
        <v>15</v>
      </c>
      <c r="AB80" s="10">
        <v>881</v>
      </c>
      <c r="AC80" s="10">
        <v>27.74</v>
      </c>
      <c r="AD80" s="10">
        <v>0.97888888888888892</v>
      </c>
      <c r="AE80" s="12">
        <f t="shared" si="10"/>
        <v>0.72190692395005673</v>
      </c>
      <c r="AF80" s="10">
        <f t="shared" si="11"/>
        <v>0.51690253341593373</v>
      </c>
    </row>
    <row r="81" spans="1:32" x14ac:dyDescent="0.25">
      <c r="A81" s="17">
        <v>43057</v>
      </c>
      <c r="B81" s="10" t="s">
        <v>44</v>
      </c>
      <c r="C81" s="10" t="s">
        <v>144</v>
      </c>
      <c r="D81" s="12" t="s">
        <v>241</v>
      </c>
      <c r="E81" s="18" t="s">
        <v>150</v>
      </c>
      <c r="F81" s="5" t="str">
        <f t="shared" si="6"/>
        <v>FGFR-tri-Ncre22-3#4</v>
      </c>
      <c r="G81" s="5" t="str">
        <f t="shared" si="7"/>
        <v>S3</v>
      </c>
      <c r="H81" s="5" t="str">
        <f t="shared" si="8"/>
        <v>C1</v>
      </c>
      <c r="I81" s="10" t="s">
        <v>33</v>
      </c>
      <c r="J81" s="10" t="s">
        <v>41</v>
      </c>
      <c r="K81" s="21">
        <v>9.4</v>
      </c>
      <c r="L81" s="10">
        <v>34.04</v>
      </c>
      <c r="M81" s="10">
        <v>206.7</v>
      </c>
      <c r="N81" s="10">
        <v>41.6</v>
      </c>
      <c r="O81" s="10">
        <v>1.2</v>
      </c>
      <c r="P81" s="10">
        <v>-98.9</v>
      </c>
      <c r="Q81" s="10">
        <v>35.450000000000003</v>
      </c>
      <c r="R81" s="10">
        <v>419</v>
      </c>
      <c r="S81" s="10">
        <v>36</v>
      </c>
      <c r="T81" s="10">
        <v>1.2</v>
      </c>
      <c r="U81" s="10">
        <v>-84.2</v>
      </c>
      <c r="V81" s="12">
        <f t="shared" si="9"/>
        <v>0.14432989690721654</v>
      </c>
      <c r="W81" s="10">
        <v>15</v>
      </c>
      <c r="X81" s="10">
        <v>341</v>
      </c>
      <c r="Y81" s="10">
        <v>18.469000000000001</v>
      </c>
      <c r="Z81" s="10">
        <v>0.37888888888888889</v>
      </c>
      <c r="AA81" s="10">
        <v>15</v>
      </c>
      <c r="AB81" s="10">
        <v>421</v>
      </c>
      <c r="AC81" s="10">
        <v>22.085000000000001</v>
      </c>
      <c r="AD81" s="10">
        <v>0.46777777777777779</v>
      </c>
      <c r="AE81" s="12">
        <f t="shared" si="10"/>
        <v>0.80997624703087878</v>
      </c>
      <c r="AF81" s="10">
        <f t="shared" si="11"/>
        <v>0.67735799440404354</v>
      </c>
    </row>
    <row r="82" spans="1:32" x14ac:dyDescent="0.25">
      <c r="A82" s="17">
        <v>43058</v>
      </c>
      <c r="B82" s="10" t="s">
        <v>44</v>
      </c>
      <c r="C82" s="10" t="s">
        <v>113</v>
      </c>
      <c r="D82" s="12" t="s">
        <v>241</v>
      </c>
      <c r="E82" s="18" t="s">
        <v>151</v>
      </c>
      <c r="F82" s="5" t="str">
        <f t="shared" si="6"/>
        <v>FGFR-tri-Ncre22-3#7</v>
      </c>
      <c r="G82" s="5" t="str">
        <f t="shared" si="7"/>
        <v>S1</v>
      </c>
      <c r="H82" s="5" t="str">
        <f t="shared" si="8"/>
        <v>C1</v>
      </c>
      <c r="I82" s="10" t="s">
        <v>39</v>
      </c>
      <c r="J82" s="10" t="s">
        <v>152</v>
      </c>
      <c r="K82" s="21">
        <v>7.4</v>
      </c>
      <c r="L82" s="10">
        <v>72.06</v>
      </c>
      <c r="M82" s="10">
        <v>107.6</v>
      </c>
      <c r="N82" s="10">
        <v>56.2</v>
      </c>
      <c r="O82" s="10">
        <v>2.7</v>
      </c>
      <c r="P82" s="10">
        <v>-126.3</v>
      </c>
      <c r="Q82" s="10">
        <v>72.709999999999994</v>
      </c>
      <c r="R82" s="10">
        <v>158.5</v>
      </c>
      <c r="S82" s="10">
        <v>54.3</v>
      </c>
      <c r="T82" s="10">
        <v>2.9</v>
      </c>
      <c r="U82" s="10">
        <v>-131.19999999999999</v>
      </c>
      <c r="V82" s="12">
        <f t="shared" si="9"/>
        <v>3.4389140271493313E-2</v>
      </c>
      <c r="W82" s="10">
        <v>15</v>
      </c>
      <c r="X82" s="10">
        <v>257</v>
      </c>
      <c r="Y82" s="10">
        <v>16.149999999999999</v>
      </c>
      <c r="Z82" s="10">
        <v>0.28555555555555556</v>
      </c>
      <c r="AA82" s="10">
        <v>15</v>
      </c>
      <c r="AB82" s="10">
        <v>1860</v>
      </c>
      <c r="AC82" s="10">
        <v>22.486999999999998</v>
      </c>
      <c r="AD82" s="10">
        <v>2.0666666666666669</v>
      </c>
      <c r="AE82" s="12">
        <f t="shared" si="10"/>
        <v>0.13817204301075267</v>
      </c>
      <c r="AF82" s="10">
        <f t="shared" si="11"/>
        <v>9.9234157274143101E-2</v>
      </c>
    </row>
    <row r="83" spans="1:32" ht="15" customHeight="1" x14ac:dyDescent="0.25">
      <c r="A83" s="17">
        <v>43058</v>
      </c>
      <c r="B83" s="10" t="s">
        <v>44</v>
      </c>
      <c r="C83" s="10" t="s">
        <v>113</v>
      </c>
      <c r="D83" s="12" t="s">
        <v>241</v>
      </c>
      <c r="E83" s="18" t="s">
        <v>153</v>
      </c>
      <c r="F83" s="5" t="str">
        <f t="shared" si="6"/>
        <v>FGFR-tri-Ncre22-3#7</v>
      </c>
      <c r="G83" s="5" t="str">
        <f t="shared" si="7"/>
        <v>S2</v>
      </c>
      <c r="H83" s="5" t="str">
        <f t="shared" si="8"/>
        <v>C1</v>
      </c>
      <c r="I83" s="10" t="s">
        <v>39</v>
      </c>
      <c r="J83" s="10" t="s">
        <v>154</v>
      </c>
      <c r="K83" s="21">
        <v>7.4</v>
      </c>
      <c r="L83" s="10">
        <v>50.65</v>
      </c>
      <c r="M83" s="10">
        <v>146.69999999999999</v>
      </c>
      <c r="N83" s="10">
        <v>58.1</v>
      </c>
      <c r="O83" s="10">
        <v>2.1</v>
      </c>
      <c r="P83" s="10">
        <v>-100.7</v>
      </c>
      <c r="Q83" s="10">
        <v>53.49</v>
      </c>
      <c r="R83" s="10">
        <v>236.7</v>
      </c>
      <c r="S83" s="10">
        <v>55.9</v>
      </c>
      <c r="T83" s="10">
        <v>2.4</v>
      </c>
      <c r="U83" s="10">
        <v>-127.6</v>
      </c>
      <c r="V83" s="12">
        <f t="shared" si="9"/>
        <v>3.8596491228070226E-2</v>
      </c>
      <c r="W83" s="10">
        <v>12</v>
      </c>
      <c r="X83" s="10">
        <v>761</v>
      </c>
      <c r="Y83" s="10">
        <v>19.077999999999999</v>
      </c>
      <c r="Z83" s="10">
        <v>1.0569444444444445</v>
      </c>
      <c r="AA83" s="10">
        <v>15</v>
      </c>
      <c r="AB83" s="10">
        <v>1390</v>
      </c>
      <c r="AC83" s="10">
        <v>26.535</v>
      </c>
      <c r="AD83" s="10">
        <v>1.5444444444444445</v>
      </c>
      <c r="AE83" s="12">
        <f t="shared" si="10"/>
        <v>0.68435251798561147</v>
      </c>
      <c r="AF83" s="10">
        <f t="shared" si="11"/>
        <v>0.49203230970904449</v>
      </c>
    </row>
    <row r="84" spans="1:32" ht="15" customHeight="1" x14ac:dyDescent="0.25">
      <c r="A84" s="17">
        <v>43058</v>
      </c>
      <c r="B84" s="10" t="s">
        <v>44</v>
      </c>
      <c r="C84" s="10" t="s">
        <v>113</v>
      </c>
      <c r="D84" s="12" t="s">
        <v>241</v>
      </c>
      <c r="E84" s="18" t="s">
        <v>155</v>
      </c>
      <c r="F84" s="5" t="str">
        <f t="shared" si="6"/>
        <v>FGFR-tri-Ncre22-3#7</v>
      </c>
      <c r="G84" s="5" t="str">
        <f t="shared" si="7"/>
        <v>S3</v>
      </c>
      <c r="H84" s="5" t="str">
        <f t="shared" si="8"/>
        <v>C1</v>
      </c>
      <c r="I84" s="10" t="s">
        <v>39</v>
      </c>
      <c r="J84" s="10" t="s">
        <v>34</v>
      </c>
      <c r="K84" s="21">
        <v>7.4</v>
      </c>
      <c r="L84" s="10">
        <v>76.66</v>
      </c>
      <c r="M84" s="10">
        <v>62.8</v>
      </c>
      <c r="N84" s="10">
        <v>22.1</v>
      </c>
      <c r="O84" s="10">
        <v>1.3</v>
      </c>
      <c r="P84" s="10">
        <v>-253.3</v>
      </c>
      <c r="Q84" s="10">
        <v>79.83</v>
      </c>
      <c r="R84" s="10">
        <v>139.69999999999999</v>
      </c>
      <c r="S84" s="10">
        <v>20.9</v>
      </c>
      <c r="T84" s="10">
        <v>1.5</v>
      </c>
      <c r="U84" s="10">
        <v>-213</v>
      </c>
      <c r="V84" s="12">
        <f t="shared" si="9"/>
        <v>5.5813953488372224E-2</v>
      </c>
      <c r="W84" s="10">
        <v>15</v>
      </c>
      <c r="X84" s="10">
        <v>1173</v>
      </c>
      <c r="Y84" s="10">
        <v>20.18</v>
      </c>
      <c r="Z84" s="10">
        <v>1.3033333333333335</v>
      </c>
      <c r="AA84" s="10">
        <v>15</v>
      </c>
      <c r="AB84" s="10">
        <v>1886</v>
      </c>
      <c r="AC84" s="10">
        <v>29.148</v>
      </c>
      <c r="AD84" s="10">
        <v>2.0955555555555554</v>
      </c>
      <c r="AE84" s="12">
        <f t="shared" si="10"/>
        <v>0.62195121951219523</v>
      </c>
      <c r="AF84" s="10">
        <f t="shared" si="11"/>
        <v>0.43059474439948198</v>
      </c>
    </row>
    <row r="85" spans="1:32" ht="12" customHeight="1" x14ac:dyDescent="0.25">
      <c r="A85" s="17">
        <v>43058</v>
      </c>
      <c r="B85" s="10" t="s">
        <v>30</v>
      </c>
      <c r="C85" s="10" t="s">
        <v>113</v>
      </c>
      <c r="D85" s="12" t="s">
        <v>241</v>
      </c>
      <c r="E85" s="18" t="s">
        <v>156</v>
      </c>
      <c r="F85" s="5" t="str">
        <f t="shared" si="6"/>
        <v>FGFR-tri-Ncre22-3#6</v>
      </c>
      <c r="G85" s="5" t="str">
        <f t="shared" si="7"/>
        <v>S3</v>
      </c>
      <c r="H85" s="5" t="str">
        <f t="shared" si="8"/>
        <v>C2</v>
      </c>
      <c r="I85" s="10" t="s">
        <v>33</v>
      </c>
      <c r="J85" s="10" t="s">
        <v>148</v>
      </c>
      <c r="K85" s="21">
        <v>8.4</v>
      </c>
      <c r="L85" s="10">
        <v>73.28</v>
      </c>
      <c r="M85" s="10">
        <v>94.3</v>
      </c>
      <c r="N85" s="10">
        <v>40</v>
      </c>
      <c r="O85" s="10">
        <v>2.1</v>
      </c>
      <c r="P85" s="10">
        <v>-142.19999999999999</v>
      </c>
      <c r="Q85" s="12"/>
      <c r="R85" s="12"/>
      <c r="S85" s="12">
        <v>38.558</v>
      </c>
      <c r="T85" s="12"/>
      <c r="U85" s="12"/>
      <c r="V85" s="12">
        <f t="shared" si="9"/>
        <v>3.671172891366889E-2</v>
      </c>
      <c r="W85" s="10">
        <v>15</v>
      </c>
      <c r="X85" s="10">
        <v>636</v>
      </c>
      <c r="Y85" s="10">
        <v>16.286999999999999</v>
      </c>
      <c r="Z85" s="10">
        <v>0.70666666666666667</v>
      </c>
      <c r="AA85" s="10">
        <v>15</v>
      </c>
      <c r="AB85" s="10">
        <v>2734</v>
      </c>
      <c r="AC85" s="10">
        <v>26.24</v>
      </c>
      <c r="AD85" s="10">
        <v>3.0377777777777779</v>
      </c>
      <c r="AE85" s="12">
        <f t="shared" si="10"/>
        <v>0.23262618873445501</v>
      </c>
      <c r="AF85" s="10">
        <f t="shared" si="11"/>
        <v>0.14438958597248738</v>
      </c>
    </row>
    <row r="86" spans="1:32" x14ac:dyDescent="0.25">
      <c r="A86" s="17">
        <v>43059</v>
      </c>
      <c r="B86" s="10" t="s">
        <v>30</v>
      </c>
      <c r="C86" s="10" t="s">
        <v>118</v>
      </c>
      <c r="D86" s="12" t="s">
        <v>241</v>
      </c>
      <c r="E86" s="18" t="s">
        <v>157</v>
      </c>
      <c r="F86" s="5" t="str">
        <f t="shared" si="6"/>
        <v>FGFR-tri-Ncre22-3#8</v>
      </c>
      <c r="G86" s="5" t="str">
        <f t="shared" si="7"/>
        <v>S3</v>
      </c>
      <c r="H86" s="5" t="str">
        <f t="shared" si="8"/>
        <v>C1</v>
      </c>
      <c r="I86" s="10" t="s">
        <v>39</v>
      </c>
      <c r="J86" s="10" t="s">
        <v>41</v>
      </c>
      <c r="K86" s="21">
        <v>9.1</v>
      </c>
      <c r="L86" s="10">
        <v>74.599999999999994</v>
      </c>
      <c r="M86" s="10">
        <v>155.69999999999999</v>
      </c>
      <c r="N86" s="10">
        <v>22.4</v>
      </c>
      <c r="O86" s="10">
        <v>1.5</v>
      </c>
      <c r="P86" s="10">
        <v>-32.4</v>
      </c>
      <c r="Q86" s="10">
        <v>84.09</v>
      </c>
      <c r="R86" s="10">
        <v>152.9</v>
      </c>
      <c r="S86" s="10">
        <v>21.3</v>
      </c>
      <c r="T86" s="10">
        <v>1.6</v>
      </c>
      <c r="U86" s="10">
        <v>-207.5</v>
      </c>
      <c r="V86" s="12">
        <f t="shared" si="9"/>
        <v>5.034324942791752E-2</v>
      </c>
      <c r="W86" s="10">
        <v>15</v>
      </c>
      <c r="X86" s="10">
        <v>1617</v>
      </c>
      <c r="Y86" s="10">
        <v>21.204000000000001</v>
      </c>
      <c r="Z86" s="10">
        <v>1.7966666666666666</v>
      </c>
      <c r="AA86" s="10">
        <v>15</v>
      </c>
      <c r="AB86" s="10">
        <v>2164</v>
      </c>
      <c r="AC86" s="10">
        <v>29.520499999999998</v>
      </c>
      <c r="AD86" s="10">
        <v>2.4044444444444446</v>
      </c>
      <c r="AE86" s="12">
        <f t="shared" si="10"/>
        <v>0.74722735674676521</v>
      </c>
      <c r="AF86" s="10">
        <f t="shared" si="11"/>
        <v>0.53671885206749237</v>
      </c>
    </row>
    <row r="87" spans="1:32" x14ac:dyDescent="0.25">
      <c r="A87" s="19">
        <v>43059</v>
      </c>
      <c r="B87" s="6" t="s">
        <v>44</v>
      </c>
      <c r="C87" s="4" t="s">
        <v>118</v>
      </c>
      <c r="D87" s="12" t="s">
        <v>241</v>
      </c>
      <c r="E87" s="20" t="s">
        <v>158</v>
      </c>
      <c r="F87" s="5" t="str">
        <f t="shared" si="6"/>
        <v>FGFR-tri-Ncre22-3#9</v>
      </c>
      <c r="G87" s="5" t="str">
        <f t="shared" si="7"/>
        <v>S1</v>
      </c>
      <c r="H87" s="5" t="str">
        <f t="shared" si="8"/>
        <v>C1</v>
      </c>
      <c r="I87" s="6" t="s">
        <v>33</v>
      </c>
      <c r="J87" s="6" t="s">
        <v>41</v>
      </c>
      <c r="K87" s="9">
        <v>8.1999999999999993</v>
      </c>
      <c r="L87" s="6">
        <v>67.5</v>
      </c>
      <c r="M87" s="6">
        <v>106.8</v>
      </c>
      <c r="N87" s="6">
        <v>22.2</v>
      </c>
      <c r="O87" s="6">
        <v>1.2</v>
      </c>
      <c r="P87" s="6">
        <v>-199.6</v>
      </c>
      <c r="Q87" s="6">
        <v>69.86</v>
      </c>
      <c r="R87" s="6">
        <v>171.2</v>
      </c>
      <c r="S87" s="6">
        <v>21.6</v>
      </c>
      <c r="T87" s="6">
        <v>1.3</v>
      </c>
      <c r="U87" s="6">
        <v>-209.4</v>
      </c>
      <c r="V87" s="4">
        <f t="shared" si="9"/>
        <v>2.7397260273972508E-2</v>
      </c>
      <c r="W87" s="6">
        <v>15</v>
      </c>
      <c r="X87" s="6">
        <v>3278</v>
      </c>
      <c r="Y87" s="6">
        <v>25.501000000000001</v>
      </c>
      <c r="Z87" s="6">
        <v>3.6422222222222222</v>
      </c>
      <c r="AA87" s="6">
        <v>15</v>
      </c>
      <c r="AB87" s="6">
        <v>2953</v>
      </c>
      <c r="AC87" s="6">
        <v>32.192999999999998</v>
      </c>
      <c r="AD87" s="6">
        <v>3.2811111111111111</v>
      </c>
      <c r="AE87" s="4">
        <f t="shared" si="10"/>
        <v>1.1100575685743312</v>
      </c>
      <c r="AF87" s="6">
        <f t="shared" si="11"/>
        <v>0.87930848495679259</v>
      </c>
    </row>
    <row r="88" spans="1:32" x14ac:dyDescent="0.25">
      <c r="A88" s="17">
        <v>43059</v>
      </c>
      <c r="B88" s="12" t="s">
        <v>44</v>
      </c>
      <c r="C88" s="12" t="s">
        <v>118</v>
      </c>
      <c r="D88" s="12" t="s">
        <v>241</v>
      </c>
      <c r="E88" s="18" t="s">
        <v>159</v>
      </c>
      <c r="F88" s="5" t="str">
        <f>LEFT(E88,20)</f>
        <v>FGFR-tri-Ncre22-3#10</v>
      </c>
      <c r="G88" s="5" t="s">
        <v>160</v>
      </c>
      <c r="H88" s="5" t="str">
        <f t="shared" si="8"/>
        <v>C1</v>
      </c>
      <c r="I88" s="10" t="s">
        <v>33</v>
      </c>
      <c r="J88" s="10" t="s">
        <v>41</v>
      </c>
      <c r="K88" s="21">
        <v>8.4</v>
      </c>
      <c r="L88" s="10">
        <v>59.01</v>
      </c>
      <c r="M88" s="10">
        <v>87.6</v>
      </c>
      <c r="N88" s="10">
        <v>53.7</v>
      </c>
      <c r="O88" s="10">
        <v>12</v>
      </c>
      <c r="P88" s="10">
        <v>-130</v>
      </c>
      <c r="Q88" s="10">
        <v>64.28</v>
      </c>
      <c r="R88" s="10">
        <v>177.5</v>
      </c>
      <c r="S88" s="10">
        <v>46.9</v>
      </c>
      <c r="T88" s="10">
        <v>2.4</v>
      </c>
      <c r="U88" s="10">
        <v>-169.1</v>
      </c>
      <c r="V88" s="12">
        <f t="shared" si="9"/>
        <v>0.13518886679920486</v>
      </c>
      <c r="W88" s="10">
        <v>14</v>
      </c>
      <c r="X88" s="10">
        <v>460</v>
      </c>
      <c r="Y88" s="10">
        <v>14.2311</v>
      </c>
      <c r="Z88" s="10">
        <v>0.54761904761904756</v>
      </c>
      <c r="AA88" s="10">
        <v>15</v>
      </c>
      <c r="AB88" s="10">
        <v>1729</v>
      </c>
      <c r="AC88" s="10">
        <v>24.483000000000001</v>
      </c>
      <c r="AD88" s="10">
        <v>1.921111111111111</v>
      </c>
      <c r="AE88" s="12">
        <f t="shared" si="10"/>
        <v>0.28505329257208956</v>
      </c>
      <c r="AF88" s="10">
        <f t="shared" si="11"/>
        <v>0.16569137409315293</v>
      </c>
    </row>
    <row r="89" spans="1:32" x14ac:dyDescent="0.25">
      <c r="A89" s="17">
        <v>43059</v>
      </c>
      <c r="B89" s="12" t="s">
        <v>44</v>
      </c>
      <c r="C89" s="12" t="s">
        <v>118</v>
      </c>
      <c r="D89" s="12" t="s">
        <v>241</v>
      </c>
      <c r="E89" s="18" t="s">
        <v>161</v>
      </c>
      <c r="F89" s="5" t="str">
        <f>LEFT(E89,20)</f>
        <v>FGFR-tri-Ncre22-3#10</v>
      </c>
      <c r="G89" s="5" t="s">
        <v>162</v>
      </c>
      <c r="H89" s="5" t="str">
        <f t="shared" si="8"/>
        <v>C1</v>
      </c>
      <c r="I89" s="10" t="s">
        <v>33</v>
      </c>
      <c r="J89" s="12" t="s">
        <v>154</v>
      </c>
      <c r="K89" s="21">
        <v>7.2</v>
      </c>
      <c r="L89" s="10">
        <v>72.209999999999994</v>
      </c>
      <c r="M89" s="10">
        <v>373.4</v>
      </c>
      <c r="N89" s="10">
        <v>46.8</v>
      </c>
      <c r="O89" s="10">
        <v>3</v>
      </c>
      <c r="P89" s="10">
        <v>-100</v>
      </c>
      <c r="Q89" s="10">
        <v>73.3</v>
      </c>
      <c r="R89" s="10">
        <v>285.5</v>
      </c>
      <c r="S89" s="10">
        <v>42.1</v>
      </c>
      <c r="T89" s="10">
        <v>2.7</v>
      </c>
      <c r="U89" s="10">
        <v>-80.599999999999994</v>
      </c>
      <c r="V89" s="12">
        <f t="shared" si="9"/>
        <v>0.10573678290213713</v>
      </c>
      <c r="W89" s="10">
        <v>15</v>
      </c>
      <c r="X89" s="10">
        <v>740</v>
      </c>
      <c r="Y89" s="10">
        <v>17.054600000000001</v>
      </c>
      <c r="Z89" s="10">
        <v>0.8222222222222223</v>
      </c>
      <c r="AA89" s="10">
        <v>15</v>
      </c>
      <c r="AB89" s="10">
        <v>1800</v>
      </c>
      <c r="AC89" s="10">
        <v>27.293600000000001</v>
      </c>
      <c r="AD89" s="10">
        <v>2</v>
      </c>
      <c r="AE89" s="12">
        <f t="shared" si="10"/>
        <v>0.41111111111111115</v>
      </c>
      <c r="AF89" s="10">
        <f t="shared" si="11"/>
        <v>0.25688570051424348</v>
      </c>
    </row>
    <row r="90" spans="1:32" x14ac:dyDescent="0.25">
      <c r="A90" s="17">
        <v>43084</v>
      </c>
      <c r="B90" s="12" t="s">
        <v>30</v>
      </c>
      <c r="C90" s="10" t="s">
        <v>113</v>
      </c>
      <c r="D90" s="12" t="s">
        <v>241</v>
      </c>
      <c r="E90" s="13" t="s">
        <v>163</v>
      </c>
      <c r="F90" s="5" t="str">
        <f t="shared" si="6"/>
        <v>FGFR-tri-Ncre22-4#3</v>
      </c>
      <c r="G90" s="5" t="str">
        <f t="shared" si="7"/>
        <v>S1</v>
      </c>
      <c r="H90" s="5" t="str">
        <f t="shared" si="8"/>
        <v>C1</v>
      </c>
      <c r="I90" s="10" t="s">
        <v>39</v>
      </c>
      <c r="J90" s="10" t="s">
        <v>41</v>
      </c>
      <c r="K90" s="21">
        <v>7.4</v>
      </c>
      <c r="L90" s="10">
        <v>70.48</v>
      </c>
      <c r="M90" s="10">
        <v>174.5</v>
      </c>
      <c r="N90" s="10">
        <v>56.3</v>
      </c>
      <c r="O90" s="10">
        <v>3</v>
      </c>
      <c r="P90" s="10">
        <v>-35.4</v>
      </c>
      <c r="Q90" s="10">
        <v>83.85</v>
      </c>
      <c r="R90" s="10">
        <v>173.4</v>
      </c>
      <c r="S90" s="10">
        <v>45</v>
      </c>
      <c r="T90" s="10">
        <v>3</v>
      </c>
      <c r="U90" s="10">
        <v>-56.2</v>
      </c>
      <c r="V90" s="12">
        <f t="shared" si="9"/>
        <v>0.22309970384995059</v>
      </c>
      <c r="W90" s="10">
        <v>15</v>
      </c>
      <c r="X90" s="10">
        <v>422</v>
      </c>
      <c r="Y90" s="10">
        <v>13.8529</v>
      </c>
      <c r="Z90" s="10">
        <v>0.46888888888888886</v>
      </c>
      <c r="AA90" s="10">
        <v>15</v>
      </c>
      <c r="AB90" s="10">
        <v>3253</v>
      </c>
      <c r="AC90" s="10">
        <v>24.135999999999999</v>
      </c>
      <c r="AD90" s="10">
        <v>3.6144444444444446</v>
      </c>
      <c r="AE90" s="12">
        <f t="shared" si="10"/>
        <v>0.12972640639409774</v>
      </c>
      <c r="AF90" s="10">
        <f t="shared" si="11"/>
        <v>7.4456700991746644E-2</v>
      </c>
    </row>
    <row r="91" spans="1:32" x14ac:dyDescent="0.25">
      <c r="A91" s="17">
        <v>43084</v>
      </c>
      <c r="B91" s="12" t="s">
        <v>30</v>
      </c>
      <c r="C91" s="10" t="s">
        <v>113</v>
      </c>
      <c r="D91" s="12" t="s">
        <v>241</v>
      </c>
      <c r="E91" s="13" t="s">
        <v>164</v>
      </c>
      <c r="F91" s="5" t="str">
        <f t="shared" si="6"/>
        <v>FGFR-tri-Ncre22-4#3</v>
      </c>
      <c r="G91" s="5" t="str">
        <f t="shared" si="7"/>
        <v>S2</v>
      </c>
      <c r="H91" s="5" t="str">
        <f t="shared" si="8"/>
        <v>C2</v>
      </c>
      <c r="I91" s="10" t="s">
        <v>39</v>
      </c>
      <c r="J91" s="10" t="s">
        <v>34</v>
      </c>
      <c r="K91" s="21">
        <v>8.4</v>
      </c>
      <c r="L91" s="10">
        <v>106.69</v>
      </c>
      <c r="M91" s="10">
        <v>108.3</v>
      </c>
      <c r="N91" s="10">
        <v>38</v>
      </c>
      <c r="O91" s="10">
        <v>3</v>
      </c>
      <c r="P91" s="10">
        <v>-73.2</v>
      </c>
      <c r="Q91" s="10">
        <v>98.58</v>
      </c>
      <c r="R91" s="10">
        <v>178.9</v>
      </c>
      <c r="S91" s="10">
        <v>36.700000000000003</v>
      </c>
      <c r="T91" s="10">
        <v>3</v>
      </c>
      <c r="U91" s="10">
        <v>-88.5</v>
      </c>
      <c r="V91" s="12">
        <f t="shared" si="9"/>
        <v>3.4805890227576894E-2</v>
      </c>
      <c r="W91" s="10">
        <v>15</v>
      </c>
      <c r="X91" s="10">
        <v>690</v>
      </c>
      <c r="Y91" s="10">
        <v>14.78</v>
      </c>
      <c r="Z91" s="10">
        <v>0.76666666666666672</v>
      </c>
      <c r="AA91" s="10">
        <v>15</v>
      </c>
      <c r="AB91" s="10">
        <v>2732</v>
      </c>
      <c r="AC91" s="10">
        <v>22.215</v>
      </c>
      <c r="AD91" s="10">
        <v>3.0355555555555553</v>
      </c>
      <c r="AE91" s="12">
        <f t="shared" si="10"/>
        <v>0.25256222547584189</v>
      </c>
      <c r="AF91" s="10">
        <f t="shared" si="11"/>
        <v>0.16803374713180028</v>
      </c>
    </row>
    <row r="92" spans="1:32" x14ac:dyDescent="0.25">
      <c r="A92" s="17">
        <v>43084</v>
      </c>
      <c r="B92" s="12" t="s">
        <v>30</v>
      </c>
      <c r="C92" s="10" t="s">
        <v>113</v>
      </c>
      <c r="D92" s="12" t="s">
        <v>241</v>
      </c>
      <c r="E92" s="13" t="s">
        <v>165</v>
      </c>
      <c r="F92" s="5" t="str">
        <f t="shared" si="6"/>
        <v>FGFR-tri-Ncre22-4#3</v>
      </c>
      <c r="G92" s="5" t="str">
        <f t="shared" si="7"/>
        <v>S3</v>
      </c>
      <c r="H92" s="5" t="str">
        <f t="shared" si="8"/>
        <v>C2</v>
      </c>
      <c r="I92" s="10" t="s">
        <v>39</v>
      </c>
      <c r="J92" s="10" t="s">
        <v>152</v>
      </c>
      <c r="K92" s="21">
        <v>7.4</v>
      </c>
      <c r="L92" s="10">
        <v>51.23</v>
      </c>
      <c r="M92" s="10">
        <v>283</v>
      </c>
      <c r="N92" s="10">
        <v>51.4</v>
      </c>
      <c r="O92" s="10">
        <v>2.2000000000000002</v>
      </c>
      <c r="P92" s="10">
        <v>-33</v>
      </c>
      <c r="Q92" s="10">
        <v>54.24</v>
      </c>
      <c r="R92" s="10">
        <v>422</v>
      </c>
      <c r="S92" s="10">
        <v>46.1</v>
      </c>
      <c r="T92" s="10">
        <v>2.2999999999999998</v>
      </c>
      <c r="U92" s="10">
        <v>-61.6</v>
      </c>
      <c r="V92" s="12">
        <f t="shared" si="9"/>
        <v>0.10871794871794865</v>
      </c>
      <c r="W92" s="10">
        <v>15</v>
      </c>
      <c r="X92" s="10">
        <v>1172</v>
      </c>
      <c r="Y92" s="10">
        <v>17.614999999999998</v>
      </c>
      <c r="Z92" s="10">
        <v>1.3022222222222224</v>
      </c>
      <c r="AA92" s="10">
        <v>15</v>
      </c>
      <c r="AB92" s="10">
        <v>2412</v>
      </c>
      <c r="AC92" s="10">
        <v>28.922000000000001</v>
      </c>
      <c r="AD92" s="10">
        <v>2.68</v>
      </c>
      <c r="AE92" s="12">
        <f t="shared" si="10"/>
        <v>0.48590381426202323</v>
      </c>
      <c r="AF92" s="10">
        <f t="shared" si="11"/>
        <v>0.29594065722375834</v>
      </c>
    </row>
    <row r="93" spans="1:32" x14ac:dyDescent="0.25">
      <c r="A93" s="17">
        <v>43084</v>
      </c>
      <c r="B93" s="12" t="s">
        <v>30</v>
      </c>
      <c r="C93" s="10" t="s">
        <v>113</v>
      </c>
      <c r="D93" s="12" t="s">
        <v>241</v>
      </c>
      <c r="E93" s="13" t="s">
        <v>166</v>
      </c>
      <c r="F93" s="5" t="str">
        <f t="shared" si="6"/>
        <v>FGFR-tri-Ncre22-4#3</v>
      </c>
      <c r="G93" s="5" t="str">
        <f t="shared" si="7"/>
        <v>S4</v>
      </c>
      <c r="H93" s="5" t="str">
        <f t="shared" si="8"/>
        <v>C1</v>
      </c>
      <c r="I93" s="10" t="s">
        <v>39</v>
      </c>
      <c r="J93" s="10" t="s">
        <v>41</v>
      </c>
      <c r="K93" s="21">
        <v>8</v>
      </c>
      <c r="L93" s="10">
        <v>73.150000000000006</v>
      </c>
      <c r="M93" s="10">
        <v>98.2</v>
      </c>
      <c r="N93" s="10">
        <v>54.9</v>
      </c>
      <c r="O93" s="10">
        <v>2.6</v>
      </c>
      <c r="P93" s="10">
        <v>-69.599999999999994</v>
      </c>
      <c r="Q93" s="10">
        <v>63.94</v>
      </c>
      <c r="R93" s="10">
        <v>345.3</v>
      </c>
      <c r="S93" s="10">
        <v>54.3</v>
      </c>
      <c r="T93" s="10">
        <v>3</v>
      </c>
      <c r="U93" s="10">
        <v>-51.9</v>
      </c>
      <c r="V93" s="12">
        <f t="shared" si="9"/>
        <v>1.0989010989011016E-2</v>
      </c>
      <c r="W93" s="10">
        <v>15</v>
      </c>
      <c r="X93" s="10">
        <v>507</v>
      </c>
      <c r="Y93" s="10">
        <v>14.654999999999999</v>
      </c>
      <c r="Z93" s="10">
        <v>0.56333333333333324</v>
      </c>
      <c r="AA93" s="10">
        <v>15</v>
      </c>
      <c r="AB93" s="10">
        <v>2341</v>
      </c>
      <c r="AC93" s="10">
        <v>21.433</v>
      </c>
      <c r="AD93" s="10">
        <v>2.6011111111111109</v>
      </c>
      <c r="AE93" s="12">
        <f t="shared" si="10"/>
        <v>0.21657411362665527</v>
      </c>
      <c r="AF93" s="10">
        <f t="shared" si="11"/>
        <v>0.14808443219328291</v>
      </c>
    </row>
    <row r="94" spans="1:32" x14ac:dyDescent="0.25">
      <c r="A94" s="17">
        <v>43084</v>
      </c>
      <c r="B94" s="12" t="s">
        <v>30</v>
      </c>
      <c r="C94" s="10" t="s">
        <v>113</v>
      </c>
      <c r="D94" s="12" t="s">
        <v>241</v>
      </c>
      <c r="E94" s="13" t="s">
        <v>167</v>
      </c>
      <c r="F94" s="5" t="str">
        <f t="shared" si="6"/>
        <v>FGFR-tri-Ncre22-4#3</v>
      </c>
      <c r="G94" s="5" t="str">
        <f t="shared" si="7"/>
        <v>S5</v>
      </c>
      <c r="H94" s="5" t="str">
        <f t="shared" si="8"/>
        <v>C1</v>
      </c>
      <c r="I94" s="10" t="s">
        <v>39</v>
      </c>
      <c r="J94" s="10" t="s">
        <v>34</v>
      </c>
      <c r="K94" s="21">
        <v>8</v>
      </c>
      <c r="L94" s="10">
        <v>81.02</v>
      </c>
      <c r="M94" s="10">
        <v>301</v>
      </c>
      <c r="N94" s="10">
        <v>26.6</v>
      </c>
      <c r="O94" s="10">
        <v>2</v>
      </c>
      <c r="P94" s="10">
        <v>-55.5</v>
      </c>
      <c r="Q94" s="10">
        <v>79.56</v>
      </c>
      <c r="R94" s="10">
        <v>248.8</v>
      </c>
      <c r="S94" s="10">
        <v>24.2</v>
      </c>
      <c r="T94" s="10">
        <v>1.8</v>
      </c>
      <c r="U94" s="10">
        <v>-109.3</v>
      </c>
      <c r="V94" s="12">
        <f t="shared" si="9"/>
        <v>9.4488188976378049E-2</v>
      </c>
      <c r="W94" s="10">
        <v>15</v>
      </c>
      <c r="X94" s="10">
        <v>1414</v>
      </c>
      <c r="Y94" s="10">
        <v>20.151</v>
      </c>
      <c r="Z94" s="10">
        <v>1.5711111111111111</v>
      </c>
      <c r="AA94" s="10">
        <v>15</v>
      </c>
      <c r="AB94" s="10">
        <v>2029</v>
      </c>
      <c r="AC94" s="10">
        <v>32.901000000000003</v>
      </c>
      <c r="AD94" s="10">
        <v>2.2544444444444447</v>
      </c>
      <c r="AE94" s="12">
        <f t="shared" si="10"/>
        <v>0.69689502217841293</v>
      </c>
      <c r="AF94" s="10">
        <f t="shared" si="11"/>
        <v>0.42682993197523467</v>
      </c>
    </row>
    <row r="95" spans="1:32" x14ac:dyDescent="0.25">
      <c r="A95" s="17">
        <v>43084</v>
      </c>
      <c r="B95" s="12" t="s">
        <v>44</v>
      </c>
      <c r="C95" s="10" t="s">
        <v>113</v>
      </c>
      <c r="D95" s="12" t="s">
        <v>241</v>
      </c>
      <c r="E95" s="13" t="s">
        <v>168</v>
      </c>
      <c r="F95" s="5" t="str">
        <f t="shared" si="6"/>
        <v>FGFR-tri-Ncre22-4#4</v>
      </c>
      <c r="G95" s="5" t="str">
        <f t="shared" si="7"/>
        <v>S1</v>
      </c>
      <c r="H95" s="5" t="str">
        <f t="shared" si="8"/>
        <v>C2</v>
      </c>
      <c r="I95" s="10" t="s">
        <v>39</v>
      </c>
      <c r="J95" s="10" t="s">
        <v>34</v>
      </c>
      <c r="K95" s="21">
        <v>9.4</v>
      </c>
      <c r="L95" s="10">
        <v>76.040000000000006</v>
      </c>
      <c r="M95" s="10">
        <v>88.3</v>
      </c>
      <c r="N95" s="10">
        <v>53</v>
      </c>
      <c r="O95" s="10">
        <v>2.5</v>
      </c>
      <c r="P95" s="10">
        <v>-202</v>
      </c>
      <c r="Q95" s="10">
        <v>64.180000000000007</v>
      </c>
      <c r="R95" s="10">
        <v>114.2</v>
      </c>
      <c r="S95" s="10">
        <v>41.8</v>
      </c>
      <c r="T95" s="10">
        <v>2</v>
      </c>
      <c r="U95" s="10">
        <v>-231.3</v>
      </c>
      <c r="V95" s="12">
        <f t="shared" si="9"/>
        <v>0.23628691983122369</v>
      </c>
      <c r="W95" s="10">
        <v>14</v>
      </c>
      <c r="X95" s="10">
        <v>488</v>
      </c>
      <c r="Y95" s="10">
        <v>17.573</v>
      </c>
      <c r="Z95" s="10">
        <v>0.58095238095238089</v>
      </c>
      <c r="AA95" s="10">
        <v>15</v>
      </c>
      <c r="AB95" s="10">
        <v>3585</v>
      </c>
      <c r="AC95" s="10">
        <v>28.928000000000001</v>
      </c>
      <c r="AD95" s="12">
        <v>3.9833333333333334</v>
      </c>
      <c r="AE95" s="12">
        <f t="shared" si="10"/>
        <v>0.14584578601315001</v>
      </c>
      <c r="AF95" s="10">
        <f t="shared" si="11"/>
        <v>8.8597483324429099E-2</v>
      </c>
    </row>
    <row r="96" spans="1:32" x14ac:dyDescent="0.25">
      <c r="A96" s="17">
        <v>43085</v>
      </c>
      <c r="B96" s="12" t="s">
        <v>30</v>
      </c>
      <c r="C96" s="10" t="s">
        <v>118</v>
      </c>
      <c r="D96" s="12" t="s">
        <v>241</v>
      </c>
      <c r="E96" s="13" t="s">
        <v>169</v>
      </c>
      <c r="F96" s="5" t="str">
        <f t="shared" si="6"/>
        <v>FGFR-tri-Ncre22-4#7</v>
      </c>
      <c r="G96" s="5" t="str">
        <f t="shared" si="7"/>
        <v>S2</v>
      </c>
      <c r="H96" s="5" t="str">
        <f t="shared" si="8"/>
        <v>C1</v>
      </c>
      <c r="I96" s="10" t="s">
        <v>33</v>
      </c>
      <c r="J96" s="10" t="s">
        <v>41</v>
      </c>
      <c r="K96" s="21">
        <v>7.4</v>
      </c>
      <c r="L96" s="10">
        <v>89.39</v>
      </c>
      <c r="M96" s="10">
        <v>107.6</v>
      </c>
      <c r="N96" s="10">
        <v>25.6</v>
      </c>
      <c r="O96" s="10">
        <v>1.8</v>
      </c>
      <c r="P96" s="10">
        <v>-111.1</v>
      </c>
      <c r="Q96" s="10">
        <v>88.81</v>
      </c>
      <c r="R96" s="10">
        <v>160.80000000000001</v>
      </c>
      <c r="S96" s="10">
        <v>25.4</v>
      </c>
      <c r="T96" s="10">
        <v>1.9</v>
      </c>
      <c r="U96" s="10">
        <v>65.3</v>
      </c>
      <c r="V96" s="12">
        <f t="shared" si="9"/>
        <v>7.8431372549020717E-3</v>
      </c>
      <c r="W96" s="10">
        <v>15</v>
      </c>
      <c r="X96" s="10">
        <v>826</v>
      </c>
      <c r="Y96" s="10">
        <v>21.533000000000001</v>
      </c>
      <c r="Z96" s="10">
        <v>0.9177777777777778</v>
      </c>
      <c r="AA96" s="10">
        <v>15</v>
      </c>
      <c r="AB96" s="10">
        <v>3729</v>
      </c>
      <c r="AC96" s="10">
        <v>31.129000000000001</v>
      </c>
      <c r="AD96" s="10">
        <v>4.1433333333333335</v>
      </c>
      <c r="AE96" s="12">
        <f t="shared" si="10"/>
        <v>0.22150710646285868</v>
      </c>
      <c r="AF96" s="10">
        <f t="shared" si="11"/>
        <v>0.15322408440569041</v>
      </c>
    </row>
    <row r="97" spans="1:38" x14ac:dyDescent="0.25">
      <c r="A97" s="17">
        <v>43085</v>
      </c>
      <c r="B97" s="12" t="s">
        <v>30</v>
      </c>
      <c r="C97" s="10" t="s">
        <v>118</v>
      </c>
      <c r="D97" s="12" t="s">
        <v>241</v>
      </c>
      <c r="E97" s="13" t="s">
        <v>170</v>
      </c>
      <c r="F97" s="5" t="str">
        <f t="shared" si="6"/>
        <v>FGFR-tri-Ncre22-4#7</v>
      </c>
      <c r="G97" s="5" t="str">
        <f t="shared" si="7"/>
        <v>S4</v>
      </c>
      <c r="H97" s="5" t="str">
        <f t="shared" si="8"/>
        <v>C1</v>
      </c>
      <c r="I97" s="10" t="s">
        <v>33</v>
      </c>
      <c r="J97" s="10" t="s">
        <v>154</v>
      </c>
      <c r="K97" s="21">
        <v>10.4</v>
      </c>
      <c r="L97" s="10">
        <v>83.48</v>
      </c>
      <c r="M97" s="10">
        <v>70.5</v>
      </c>
      <c r="N97" s="10">
        <v>30</v>
      </c>
      <c r="O97" s="10">
        <v>1.8</v>
      </c>
      <c r="P97" s="10">
        <v>-108.6</v>
      </c>
      <c r="Q97" s="10">
        <v>85.78</v>
      </c>
      <c r="R97" s="10">
        <v>204.7</v>
      </c>
      <c r="S97" s="10">
        <v>26.1</v>
      </c>
      <c r="T97" s="10">
        <v>2</v>
      </c>
      <c r="U97" s="10">
        <v>-127</v>
      </c>
      <c r="V97" s="12">
        <f t="shared" si="9"/>
        <v>0.13903743315508016</v>
      </c>
      <c r="W97" s="10">
        <v>15</v>
      </c>
      <c r="X97" s="10">
        <v>703</v>
      </c>
      <c r="Y97" s="10">
        <v>17.669</v>
      </c>
      <c r="Z97" s="10">
        <v>0.78111111111111109</v>
      </c>
      <c r="AA97" s="10">
        <v>15</v>
      </c>
      <c r="AB97" s="10">
        <v>3124</v>
      </c>
      <c r="AC97" s="10">
        <v>33.421799999999998</v>
      </c>
      <c r="AD97" s="10">
        <v>3.4711111111111115</v>
      </c>
      <c r="AE97" s="12">
        <f t="shared" si="10"/>
        <v>0.22503201024327782</v>
      </c>
      <c r="AF97" s="10">
        <f t="shared" si="11"/>
        <v>0.11896697930657463</v>
      </c>
    </row>
    <row r="98" spans="1:38" x14ac:dyDescent="0.25">
      <c r="A98" s="17">
        <v>43102</v>
      </c>
      <c r="B98" s="10" t="s">
        <v>30</v>
      </c>
      <c r="C98" s="10" t="s">
        <v>171</v>
      </c>
      <c r="D98" s="10" t="s">
        <v>242</v>
      </c>
      <c r="E98" s="10" t="s">
        <v>172</v>
      </c>
      <c r="F98" s="5" t="str">
        <f>LEFT(E98,21)</f>
        <v>FGFR-tri-Ncre31-2Rf#2</v>
      </c>
      <c r="G98" s="5" t="str">
        <f>MID(E98,23,2)</f>
        <v>S1</v>
      </c>
      <c r="H98" s="5" t="str">
        <f t="shared" ref="H98:H144" si="12">RIGHT(E98,2)</f>
        <v>C1</v>
      </c>
      <c r="I98" s="10" t="s">
        <v>39</v>
      </c>
      <c r="J98" s="10" t="s">
        <v>70</v>
      </c>
      <c r="K98" s="21">
        <v>9.4</v>
      </c>
      <c r="L98" s="10">
        <v>55.07</v>
      </c>
      <c r="M98" s="10">
        <v>114</v>
      </c>
      <c r="N98" s="10">
        <v>60.3</v>
      </c>
      <c r="O98" s="10">
        <v>2.2000000000000002</v>
      </c>
      <c r="P98" s="10">
        <v>-105.6</v>
      </c>
      <c r="Q98" s="10">
        <v>61.8</v>
      </c>
      <c r="R98" s="10">
        <v>145.5</v>
      </c>
      <c r="S98" s="10">
        <v>64.5</v>
      </c>
      <c r="T98" s="10">
        <v>2.8</v>
      </c>
      <c r="U98" s="10">
        <v>-108</v>
      </c>
      <c r="V98" s="10">
        <f t="shared" ref="V98:V144" si="13">(N98-S98)/(N98+S98)*2</f>
        <v>-6.730769230769236E-2</v>
      </c>
      <c r="W98" s="10">
        <v>10</v>
      </c>
      <c r="X98" s="10">
        <v>1395</v>
      </c>
      <c r="Y98" s="10">
        <v>8.8699999999999992</v>
      </c>
      <c r="Z98" s="10">
        <v>2.3250000000000002</v>
      </c>
      <c r="AA98" s="10">
        <v>10</v>
      </c>
      <c r="AB98" s="10">
        <v>3933</v>
      </c>
      <c r="AC98" s="10">
        <v>22.89</v>
      </c>
      <c r="AD98" s="10">
        <v>6.5550000000000006</v>
      </c>
      <c r="AE98" s="12">
        <f t="shared" ref="AE98:AE144" si="14">Z98/AD98</f>
        <v>0.35469107551487411</v>
      </c>
      <c r="AF98" s="10">
        <f t="shared" ref="AF98:AF144" si="15">(Y98*Z98)/(AC98*AD98)</f>
        <v>0.13744472869449248</v>
      </c>
    </row>
    <row r="99" spans="1:38" x14ac:dyDescent="0.25">
      <c r="A99" s="17">
        <v>43102</v>
      </c>
      <c r="B99" s="10" t="s">
        <v>30</v>
      </c>
      <c r="C99" s="10" t="s">
        <v>171</v>
      </c>
      <c r="D99" s="10" t="s">
        <v>242</v>
      </c>
      <c r="E99" s="10" t="s">
        <v>173</v>
      </c>
      <c r="F99" s="5" t="str">
        <f t="shared" ref="F99:F107" si="16">LEFT(E99,21)</f>
        <v>FGFR-tri-Ncre31-2Rf#2</v>
      </c>
      <c r="G99" s="5" t="str">
        <f t="shared" ref="G99:G101" si="17">MID(E99,23,2)</f>
        <v>S2</v>
      </c>
      <c r="H99" s="5" t="str">
        <f t="shared" si="12"/>
        <v>C1</v>
      </c>
      <c r="I99" s="10" t="s">
        <v>39</v>
      </c>
      <c r="J99" s="10" t="s">
        <v>70</v>
      </c>
      <c r="K99" s="21">
        <v>10.4</v>
      </c>
      <c r="L99" s="10">
        <v>61.82</v>
      </c>
      <c r="M99" s="10">
        <v>187.7</v>
      </c>
      <c r="N99" s="10">
        <v>27.8</v>
      </c>
      <c r="O99" s="10">
        <v>1.5</v>
      </c>
      <c r="P99" s="10">
        <v>-160.5</v>
      </c>
      <c r="Q99" s="10">
        <v>59.13</v>
      </c>
      <c r="R99" s="10">
        <v>185</v>
      </c>
      <c r="S99" s="10">
        <v>33.5</v>
      </c>
      <c r="T99" s="10">
        <v>1.7</v>
      </c>
      <c r="U99" s="10">
        <v>-139.19999999999999</v>
      </c>
      <c r="V99" s="10">
        <f t="shared" si="13"/>
        <v>-0.18597063621533441</v>
      </c>
      <c r="W99" s="10">
        <v>7</v>
      </c>
      <c r="X99" s="10">
        <v>1081</v>
      </c>
      <c r="Y99" s="10">
        <v>12.234999999999999</v>
      </c>
      <c r="Z99" s="10">
        <v>2.5738095238095235</v>
      </c>
      <c r="AA99" s="10">
        <v>10</v>
      </c>
      <c r="AB99" s="10">
        <v>3109</v>
      </c>
      <c r="AC99" s="10">
        <v>24.46</v>
      </c>
      <c r="AD99" s="10">
        <v>5.1816666666666666</v>
      </c>
      <c r="AE99" s="12">
        <f t="shared" si="14"/>
        <v>0.49671460736111744</v>
      </c>
      <c r="AF99" s="10">
        <f t="shared" si="15"/>
        <v>0.24845883978181815</v>
      </c>
    </row>
    <row r="100" spans="1:38" x14ac:dyDescent="0.25">
      <c r="A100" s="17">
        <v>43102</v>
      </c>
      <c r="B100" s="10" t="s">
        <v>30</v>
      </c>
      <c r="C100" s="10" t="s">
        <v>171</v>
      </c>
      <c r="D100" s="10" t="s">
        <v>242</v>
      </c>
      <c r="E100" s="10" t="s">
        <v>174</v>
      </c>
      <c r="F100" s="5" t="str">
        <f t="shared" si="16"/>
        <v>FGFR-tri-Ncre31-2Rf#2</v>
      </c>
      <c r="G100" s="5" t="str">
        <f t="shared" si="17"/>
        <v>S3</v>
      </c>
      <c r="H100" s="5" t="str">
        <f t="shared" si="12"/>
        <v>C1</v>
      </c>
      <c r="I100" s="10" t="s">
        <v>39</v>
      </c>
      <c r="J100" s="10" t="s">
        <v>175</v>
      </c>
      <c r="K100" s="21">
        <v>9.4</v>
      </c>
      <c r="L100" s="10">
        <v>81.22</v>
      </c>
      <c r="M100" s="10">
        <v>66</v>
      </c>
      <c r="N100" s="10">
        <v>30.4</v>
      </c>
      <c r="O100" s="10">
        <v>1.7</v>
      </c>
      <c r="P100" s="10">
        <v>120.8</v>
      </c>
      <c r="Q100" s="10">
        <v>80.900000000000006</v>
      </c>
      <c r="R100" s="10">
        <v>192</v>
      </c>
      <c r="S100" s="10">
        <v>35.6</v>
      </c>
      <c r="T100" s="10">
        <v>2.4</v>
      </c>
      <c r="U100" s="10">
        <v>-123.3</v>
      </c>
      <c r="V100" s="10">
        <f t="shared" si="13"/>
        <v>-0.15757575757575767</v>
      </c>
      <c r="W100" s="10">
        <v>10</v>
      </c>
      <c r="X100" s="10">
        <v>2495</v>
      </c>
      <c r="Y100" s="10">
        <v>9.5836000000000006</v>
      </c>
      <c r="Z100" s="10">
        <v>4.1583333333333332</v>
      </c>
      <c r="AA100" s="10">
        <v>6</v>
      </c>
      <c r="AB100" s="10">
        <v>1899</v>
      </c>
      <c r="AC100" s="10">
        <v>24.22</v>
      </c>
      <c r="AD100" s="10">
        <v>5.2750000000000004</v>
      </c>
      <c r="AE100" s="12">
        <f t="shared" si="14"/>
        <v>0.78830963665086884</v>
      </c>
      <c r="AF100" s="10">
        <f t="shared" si="15"/>
        <v>0.31192585606140655</v>
      </c>
    </row>
    <row r="101" spans="1:38" x14ac:dyDescent="0.25">
      <c r="A101" s="17">
        <v>43102</v>
      </c>
      <c r="B101" s="10" t="s">
        <v>30</v>
      </c>
      <c r="C101" s="10" t="s">
        <v>171</v>
      </c>
      <c r="D101" s="10" t="s">
        <v>242</v>
      </c>
      <c r="E101" s="10" t="s">
        <v>176</v>
      </c>
      <c r="F101" s="5" t="str">
        <f t="shared" si="16"/>
        <v>FGFR-tri-Ncre31-2Rf#2</v>
      </c>
      <c r="G101" s="5" t="str">
        <f t="shared" si="17"/>
        <v>S4</v>
      </c>
      <c r="H101" s="5" t="str">
        <f t="shared" si="12"/>
        <v>C2</v>
      </c>
      <c r="I101" s="10" t="s">
        <v>39</v>
      </c>
      <c r="J101" s="10" t="s">
        <v>70</v>
      </c>
      <c r="K101" s="21">
        <v>9.9</v>
      </c>
      <c r="L101" s="10">
        <v>64.760000000000005</v>
      </c>
      <c r="M101" s="10">
        <v>426.7</v>
      </c>
      <c r="N101" s="10">
        <v>28.4</v>
      </c>
      <c r="O101" s="10">
        <v>1.7</v>
      </c>
      <c r="P101" s="10">
        <v>-136.1</v>
      </c>
      <c r="Q101" s="10">
        <v>62.65</v>
      </c>
      <c r="R101" s="10">
        <v>135.1</v>
      </c>
      <c r="S101" s="10">
        <v>22.5</v>
      </c>
      <c r="T101" s="10">
        <v>1.2</v>
      </c>
      <c r="U101" s="10">
        <v>-280.2</v>
      </c>
      <c r="V101" s="10">
        <f t="shared" si="13"/>
        <v>0.23182711198428285</v>
      </c>
      <c r="W101" s="10">
        <v>6</v>
      </c>
      <c r="X101" s="10">
        <v>2590</v>
      </c>
      <c r="Y101" s="10">
        <v>21.204000000000001</v>
      </c>
      <c r="Z101" s="10">
        <v>7.1944444444444446</v>
      </c>
      <c r="AA101" s="10">
        <v>5</v>
      </c>
      <c r="AB101" s="10">
        <v>2030</v>
      </c>
      <c r="AC101" s="10">
        <v>38.58</v>
      </c>
      <c r="AD101" s="10">
        <v>6.7666666666666666</v>
      </c>
      <c r="AE101" s="12">
        <f t="shared" si="14"/>
        <v>1.0632183908045978</v>
      </c>
      <c r="AF101" s="10">
        <f t="shared" si="15"/>
        <v>0.58435673298653945</v>
      </c>
    </row>
    <row r="102" spans="1:38" x14ac:dyDescent="0.25">
      <c r="A102" s="17">
        <v>43102</v>
      </c>
      <c r="B102" s="10" t="s">
        <v>30</v>
      </c>
      <c r="C102" s="10" t="s">
        <v>171</v>
      </c>
      <c r="D102" s="10" t="s">
        <v>242</v>
      </c>
      <c r="E102" s="10" t="s">
        <v>177</v>
      </c>
      <c r="F102" s="5" t="str">
        <f>LEFT(E102,22)</f>
        <v>FGFR-tri-Ncre31-2LRf#3</v>
      </c>
      <c r="G102" s="5" t="s">
        <v>178</v>
      </c>
      <c r="H102" s="5" t="str">
        <f t="shared" si="12"/>
        <v>C1</v>
      </c>
      <c r="I102" s="10" t="s">
        <v>39</v>
      </c>
      <c r="J102" s="10" t="s">
        <v>63</v>
      </c>
      <c r="K102" s="21">
        <v>9.4</v>
      </c>
      <c r="L102" s="10">
        <v>82.92</v>
      </c>
      <c r="M102" s="10">
        <v>97.4</v>
      </c>
      <c r="N102" s="10">
        <v>50.2</v>
      </c>
      <c r="O102" s="10">
        <v>2.7</v>
      </c>
      <c r="P102" s="10">
        <v>-90.9</v>
      </c>
      <c r="Q102" s="10">
        <v>89.04</v>
      </c>
      <c r="R102" s="10">
        <v>134</v>
      </c>
      <c r="S102" s="10">
        <v>42.2</v>
      </c>
      <c r="T102" s="10">
        <v>2.9</v>
      </c>
      <c r="U102" s="10">
        <v>-154.4</v>
      </c>
      <c r="V102" s="10">
        <f t="shared" si="13"/>
        <v>0.17316017316017315</v>
      </c>
      <c r="W102" s="10">
        <v>7</v>
      </c>
      <c r="X102" s="10">
        <v>2342</v>
      </c>
      <c r="Y102" s="10">
        <v>9.92</v>
      </c>
      <c r="Z102" s="10">
        <v>5.5761904761904759</v>
      </c>
      <c r="AA102" s="10">
        <v>5</v>
      </c>
      <c r="AB102" s="10">
        <v>1751</v>
      </c>
      <c r="AC102" s="10">
        <v>26.88</v>
      </c>
      <c r="AD102" s="10">
        <v>5.8366666666666669</v>
      </c>
      <c r="AE102" s="12">
        <f t="shared" si="14"/>
        <v>0.95537244023823109</v>
      </c>
      <c r="AF102" s="10">
        <f t="shared" si="15"/>
        <v>0.35257792437363294</v>
      </c>
    </row>
    <row r="103" spans="1:38" x14ac:dyDescent="0.25">
      <c r="A103" s="17">
        <v>43102</v>
      </c>
      <c r="B103" s="10" t="s">
        <v>30</v>
      </c>
      <c r="C103" s="10" t="s">
        <v>171</v>
      </c>
      <c r="D103" s="10" t="s">
        <v>242</v>
      </c>
      <c r="E103" s="10" t="s">
        <v>179</v>
      </c>
      <c r="F103" s="5" t="str">
        <f>LEFT(E103,22)</f>
        <v>FGFR-tri-Ncre31-2LRf#3</v>
      </c>
      <c r="G103" s="5" t="s">
        <v>180</v>
      </c>
      <c r="H103" s="5" t="str">
        <f t="shared" si="12"/>
        <v>C1</v>
      </c>
      <c r="I103" s="10" t="s">
        <v>39</v>
      </c>
      <c r="J103" s="10" t="s">
        <v>181</v>
      </c>
      <c r="K103" s="21">
        <v>9.1</v>
      </c>
      <c r="L103" s="10">
        <v>54.94</v>
      </c>
      <c r="M103" s="10">
        <v>228</v>
      </c>
      <c r="N103" s="10">
        <v>28</v>
      </c>
      <c r="O103" s="10">
        <v>1.4</v>
      </c>
      <c r="P103" s="10">
        <v>-102.5</v>
      </c>
      <c r="Q103" s="10">
        <v>51.49</v>
      </c>
      <c r="R103" s="10">
        <v>216.4</v>
      </c>
      <c r="S103" s="10">
        <v>31.8</v>
      </c>
      <c r="T103" s="10">
        <v>1.4</v>
      </c>
      <c r="U103" s="10">
        <v>-130.6</v>
      </c>
      <c r="V103" s="10">
        <f t="shared" si="13"/>
        <v>-0.12709030100334451</v>
      </c>
      <c r="W103" s="10">
        <v>5</v>
      </c>
      <c r="X103" s="10">
        <v>957</v>
      </c>
      <c r="Y103" s="10">
        <v>14.65</v>
      </c>
      <c r="Z103" s="10">
        <v>3.19</v>
      </c>
      <c r="AA103" s="10">
        <v>5</v>
      </c>
      <c r="AB103" s="10">
        <v>1329</v>
      </c>
      <c r="AC103" s="10">
        <v>25.78</v>
      </c>
      <c r="AD103" s="10">
        <v>4.4300000000000006</v>
      </c>
      <c r="AE103" s="12">
        <f t="shared" si="14"/>
        <v>0.72009029345372444</v>
      </c>
      <c r="AF103" s="10">
        <f t="shared" si="15"/>
        <v>0.40920569430167042</v>
      </c>
    </row>
    <row r="104" spans="1:38" x14ac:dyDescent="0.25">
      <c r="A104" s="17">
        <v>43102</v>
      </c>
      <c r="B104" s="10" t="s">
        <v>44</v>
      </c>
      <c r="C104" s="10" t="s">
        <v>171</v>
      </c>
      <c r="D104" s="10" t="s">
        <v>242</v>
      </c>
      <c r="E104" s="10" t="s">
        <v>182</v>
      </c>
      <c r="F104" s="5" t="str">
        <f t="shared" si="16"/>
        <v>FGFR-tri-Ncre31-2Lf#1</v>
      </c>
      <c r="G104" s="5" t="s">
        <v>160</v>
      </c>
      <c r="H104" s="5" t="str">
        <f t="shared" si="12"/>
        <v>C2</v>
      </c>
      <c r="I104" s="10" t="s">
        <v>39</v>
      </c>
      <c r="J104" s="10" t="s">
        <v>103</v>
      </c>
      <c r="K104" s="21">
        <v>9.8000000000000007</v>
      </c>
      <c r="L104" s="10">
        <v>96.67</v>
      </c>
      <c r="M104" s="10">
        <v>82</v>
      </c>
      <c r="N104" s="10">
        <v>29.5</v>
      </c>
      <c r="O104" s="10">
        <v>2.1</v>
      </c>
      <c r="P104" s="10">
        <v>-121.5</v>
      </c>
      <c r="Q104" s="10">
        <v>101.38</v>
      </c>
      <c r="R104" s="10">
        <v>137.1</v>
      </c>
      <c r="S104" s="10">
        <v>31.8</v>
      </c>
      <c r="T104" s="10">
        <v>2.6</v>
      </c>
      <c r="U104" s="10">
        <v>-169.1</v>
      </c>
      <c r="V104" s="10">
        <f t="shared" si="13"/>
        <v>-7.5040783034257777E-2</v>
      </c>
      <c r="W104" s="10">
        <v>10</v>
      </c>
      <c r="X104" s="10">
        <v>2136</v>
      </c>
      <c r="Y104" s="10">
        <v>10.362</v>
      </c>
      <c r="Z104" s="10">
        <v>3.56</v>
      </c>
      <c r="AA104" s="10">
        <v>5</v>
      </c>
      <c r="AB104" s="10">
        <v>1914</v>
      </c>
      <c r="AC104" s="10">
        <v>27.529599999999999</v>
      </c>
      <c r="AD104" s="10">
        <v>6.38</v>
      </c>
      <c r="AE104" s="12">
        <f t="shared" si="14"/>
        <v>0.55799373040752354</v>
      </c>
      <c r="AF104" s="10">
        <f t="shared" si="15"/>
        <v>0.21002597329720588</v>
      </c>
    </row>
    <row r="105" spans="1:38" x14ac:dyDescent="0.25">
      <c r="A105" s="17">
        <v>43102</v>
      </c>
      <c r="B105" s="10" t="s">
        <v>44</v>
      </c>
      <c r="C105" s="10" t="s">
        <v>171</v>
      </c>
      <c r="D105" s="10" t="s">
        <v>242</v>
      </c>
      <c r="E105" s="10" t="s">
        <v>183</v>
      </c>
      <c r="F105" s="5" t="str">
        <f t="shared" si="16"/>
        <v>FGFR-tri-Ncre31-2Lf#1</v>
      </c>
      <c r="G105" s="5" t="s">
        <v>178</v>
      </c>
      <c r="H105" s="5" t="str">
        <f t="shared" si="12"/>
        <v>C2</v>
      </c>
      <c r="I105" s="10" t="s">
        <v>39</v>
      </c>
      <c r="J105" s="10" t="s">
        <v>184</v>
      </c>
      <c r="K105" s="21">
        <v>9.4</v>
      </c>
      <c r="L105" s="10">
        <v>77.47</v>
      </c>
      <c r="M105" s="10">
        <v>86.7</v>
      </c>
      <c r="N105" s="10">
        <v>32.9</v>
      </c>
      <c r="O105" s="10">
        <v>1.8</v>
      </c>
      <c r="P105" s="10">
        <v>-111.1</v>
      </c>
      <c r="Q105" s="10">
        <v>82.65</v>
      </c>
      <c r="R105" s="10">
        <v>178.3</v>
      </c>
      <c r="S105" s="10">
        <v>31.8</v>
      </c>
      <c r="T105" s="10">
        <v>2.2000000000000002</v>
      </c>
      <c r="U105" s="10">
        <v>-135.5</v>
      </c>
      <c r="V105" s="10">
        <f t="shared" si="13"/>
        <v>3.4003091190108123E-2</v>
      </c>
      <c r="W105" s="10">
        <v>5</v>
      </c>
      <c r="X105" s="10">
        <v>1195</v>
      </c>
      <c r="Y105" s="10">
        <v>10.557</v>
      </c>
      <c r="Z105" s="10">
        <v>3.9833333333333334</v>
      </c>
      <c r="AA105" s="10">
        <v>5</v>
      </c>
      <c r="AB105" s="10">
        <v>1751</v>
      </c>
      <c r="AC105" s="10">
        <v>26.54</v>
      </c>
      <c r="AD105" s="10">
        <v>5.8366666666666669</v>
      </c>
      <c r="AE105" s="12">
        <f t="shared" si="14"/>
        <v>0.68246716162193033</v>
      </c>
      <c r="AF105" s="10">
        <f t="shared" si="15"/>
        <v>0.27146969951931871</v>
      </c>
    </row>
    <row r="106" spans="1:38" x14ac:dyDescent="0.25">
      <c r="A106" s="17">
        <v>43103</v>
      </c>
      <c r="B106" s="10" t="s">
        <v>30</v>
      </c>
      <c r="C106" s="10" t="s">
        <v>185</v>
      </c>
      <c r="D106" s="10" t="s">
        <v>242</v>
      </c>
      <c r="E106" s="10" t="s">
        <v>186</v>
      </c>
      <c r="F106" s="5" t="str">
        <f t="shared" si="16"/>
        <v>FGFR-tri-Ncre30-4Lf#1</v>
      </c>
      <c r="G106" s="5" t="s">
        <v>160</v>
      </c>
      <c r="H106" s="5" t="str">
        <f t="shared" si="12"/>
        <v>C2</v>
      </c>
      <c r="I106" s="10" t="s">
        <v>39</v>
      </c>
      <c r="J106" s="10" t="s">
        <v>187</v>
      </c>
      <c r="K106" s="21">
        <v>10.4</v>
      </c>
      <c r="L106" s="10">
        <v>74.77</v>
      </c>
      <c r="M106" s="10">
        <v>294.2</v>
      </c>
      <c r="N106" s="10">
        <v>40.200000000000003</v>
      </c>
      <c r="O106" s="10">
        <v>2.6</v>
      </c>
      <c r="P106" s="10">
        <v>-167.8</v>
      </c>
      <c r="Q106" s="10">
        <v>80.510000000000005</v>
      </c>
      <c r="R106" s="10">
        <v>130.1</v>
      </c>
      <c r="S106" s="10">
        <v>47.9</v>
      </c>
      <c r="T106" s="10">
        <v>2.8</v>
      </c>
      <c r="U106" s="10">
        <v>-164.8</v>
      </c>
      <c r="V106" s="10">
        <f t="shared" si="13"/>
        <v>-0.17480136208853567</v>
      </c>
      <c r="W106" s="10">
        <v>5</v>
      </c>
      <c r="X106" s="10">
        <v>784</v>
      </c>
      <c r="Y106" s="10">
        <v>9.2022999999999993</v>
      </c>
      <c r="Z106" s="10">
        <v>2.6133333333333337</v>
      </c>
      <c r="AA106" s="10">
        <v>10</v>
      </c>
      <c r="AB106" s="10">
        <v>3823</v>
      </c>
      <c r="AC106" s="10">
        <v>22.24</v>
      </c>
      <c r="AD106" s="10">
        <v>6.371666666666667</v>
      </c>
      <c r="AE106" s="12">
        <f t="shared" si="14"/>
        <v>0.41014909756735551</v>
      </c>
      <c r="AF106" s="10">
        <f t="shared" si="15"/>
        <v>0.16970841009640628</v>
      </c>
    </row>
    <row r="107" spans="1:38" x14ac:dyDescent="0.25">
      <c r="A107" s="17">
        <v>43103</v>
      </c>
      <c r="B107" s="10" t="s">
        <v>30</v>
      </c>
      <c r="C107" s="10" t="s">
        <v>185</v>
      </c>
      <c r="D107" s="10" t="s">
        <v>242</v>
      </c>
      <c r="E107" s="10" t="s">
        <v>188</v>
      </c>
      <c r="F107" s="5" t="str">
        <f t="shared" si="16"/>
        <v>FGFR-tri-Ncre30-4Lf#1</v>
      </c>
      <c r="G107" s="5" t="s">
        <v>178</v>
      </c>
      <c r="H107" s="5" t="str">
        <f t="shared" si="12"/>
        <v>C1</v>
      </c>
      <c r="I107" s="10" t="s">
        <v>39</v>
      </c>
      <c r="J107" s="10" t="s">
        <v>103</v>
      </c>
      <c r="K107" s="21">
        <v>9.4</v>
      </c>
      <c r="L107" s="10">
        <v>76.239999999999995</v>
      </c>
      <c r="M107" s="10">
        <v>254.5</v>
      </c>
      <c r="N107" s="10">
        <v>38.1</v>
      </c>
      <c r="O107" s="10">
        <v>2.5</v>
      </c>
      <c r="P107" s="10">
        <v>-80.599999999999994</v>
      </c>
      <c r="Q107" s="10">
        <v>67.87</v>
      </c>
      <c r="R107" s="10">
        <v>161.30000000000001</v>
      </c>
      <c r="S107" s="10">
        <v>33.700000000000003</v>
      </c>
      <c r="T107" s="10">
        <v>1.9</v>
      </c>
      <c r="U107" s="10">
        <v>-184.9</v>
      </c>
      <c r="V107" s="10">
        <f t="shared" si="13"/>
        <v>0.12256267409470746</v>
      </c>
      <c r="W107" s="10">
        <v>5</v>
      </c>
      <c r="X107" s="10">
        <v>571</v>
      </c>
      <c r="Y107" s="10">
        <v>9.41</v>
      </c>
      <c r="Z107" s="10">
        <v>1.9033333333333333</v>
      </c>
      <c r="AA107" s="10">
        <v>10</v>
      </c>
      <c r="AB107" s="10">
        <v>3078</v>
      </c>
      <c r="AC107" s="10">
        <v>23.55</v>
      </c>
      <c r="AD107" s="10">
        <v>5.13</v>
      </c>
      <c r="AE107" s="12">
        <f t="shared" si="14"/>
        <v>0.37102014294996749</v>
      </c>
      <c r="AF107" s="10">
        <f t="shared" si="15"/>
        <v>0.14825051147172802</v>
      </c>
    </row>
    <row r="108" spans="1:38" x14ac:dyDescent="0.25">
      <c r="A108" s="17">
        <v>43103</v>
      </c>
      <c r="B108" s="10" t="s">
        <v>44</v>
      </c>
      <c r="C108" s="10" t="s">
        <v>185</v>
      </c>
      <c r="D108" s="10" t="s">
        <v>242</v>
      </c>
      <c r="E108" s="10" t="s">
        <v>189</v>
      </c>
      <c r="F108" s="5" t="str">
        <f>LEFT(E108,23)</f>
        <v>FGFR-tri-Ncre31-2_2Lf#4</v>
      </c>
      <c r="G108" s="5" t="s">
        <v>178</v>
      </c>
      <c r="H108" s="5" t="str">
        <f t="shared" si="12"/>
        <v>C1</v>
      </c>
      <c r="I108" s="10" t="s">
        <v>39</v>
      </c>
      <c r="J108" s="10" t="s">
        <v>190</v>
      </c>
      <c r="K108" s="21">
        <v>7.4</v>
      </c>
      <c r="L108" s="10">
        <v>48.29</v>
      </c>
      <c r="M108" s="10">
        <v>224.4</v>
      </c>
      <c r="N108" s="10">
        <v>23.9</v>
      </c>
      <c r="O108" s="10">
        <v>1</v>
      </c>
      <c r="P108" s="10">
        <v>-122.1</v>
      </c>
      <c r="Q108" s="10">
        <v>55.63</v>
      </c>
      <c r="R108" s="10">
        <v>173.9</v>
      </c>
      <c r="S108" s="10">
        <v>23.5</v>
      </c>
      <c r="T108" s="10">
        <v>1.2</v>
      </c>
      <c r="U108" s="10">
        <v>-187.4</v>
      </c>
      <c r="V108" s="10">
        <f t="shared" si="13"/>
        <v>1.6877637130801627E-2</v>
      </c>
      <c r="W108" s="10">
        <v>10</v>
      </c>
      <c r="X108" s="10">
        <v>888</v>
      </c>
      <c r="Y108" s="10">
        <v>14.03</v>
      </c>
      <c r="Z108" s="10">
        <v>1.48</v>
      </c>
      <c r="AA108" s="10">
        <v>10</v>
      </c>
      <c r="AB108" s="10">
        <v>3067</v>
      </c>
      <c r="AC108" s="10">
        <v>30.125</v>
      </c>
      <c r="AD108" s="10">
        <v>5.1116666666666664</v>
      </c>
      <c r="AE108" s="12">
        <f t="shared" si="14"/>
        <v>0.28953374633192047</v>
      </c>
      <c r="AF108" s="10">
        <f t="shared" si="15"/>
        <v>0.13484343439126451</v>
      </c>
    </row>
    <row r="109" spans="1:38" x14ac:dyDescent="0.25">
      <c r="A109" s="17">
        <v>43103</v>
      </c>
      <c r="B109" s="10" t="s">
        <v>44</v>
      </c>
      <c r="C109" s="10" t="s">
        <v>185</v>
      </c>
      <c r="D109" s="10" t="s">
        <v>242</v>
      </c>
      <c r="E109" s="10" t="s">
        <v>191</v>
      </c>
      <c r="F109" s="5" t="str">
        <f>LEFT(E109,23)</f>
        <v>FGFR-tri-Ncre31-2_2Lf#4</v>
      </c>
      <c r="G109" s="5" t="s">
        <v>180</v>
      </c>
      <c r="H109" s="5" t="str">
        <f t="shared" si="12"/>
        <v>C2</v>
      </c>
      <c r="I109" s="10" t="s">
        <v>39</v>
      </c>
      <c r="J109" s="10" t="s">
        <v>70</v>
      </c>
      <c r="K109" s="21">
        <v>9.6</v>
      </c>
      <c r="L109" s="10">
        <v>81.040000000000006</v>
      </c>
      <c r="M109" s="10">
        <v>371.6</v>
      </c>
      <c r="N109" s="10">
        <v>18.5</v>
      </c>
      <c r="O109" s="10">
        <v>1.4</v>
      </c>
      <c r="P109" s="10">
        <v>-204.5</v>
      </c>
      <c r="Q109" s="10">
        <v>84.08</v>
      </c>
      <c r="R109" s="10">
        <v>184.6</v>
      </c>
      <c r="S109" s="10">
        <v>17.600000000000001</v>
      </c>
      <c r="T109" s="10">
        <v>1.4</v>
      </c>
      <c r="U109" s="10">
        <v>-220.9</v>
      </c>
      <c r="V109" s="10">
        <f t="shared" si="13"/>
        <v>4.9861495844875266E-2</v>
      </c>
      <c r="W109" s="10">
        <v>5</v>
      </c>
      <c r="X109" s="10">
        <v>522</v>
      </c>
      <c r="Y109" s="10">
        <v>15.09</v>
      </c>
      <c r="Z109" s="10">
        <v>1.74</v>
      </c>
      <c r="AA109" s="10">
        <v>10</v>
      </c>
      <c r="AB109" s="10">
        <v>3898</v>
      </c>
      <c r="AC109" s="10">
        <v>37.105200000000004</v>
      </c>
      <c r="AD109" s="10">
        <v>6.496666666666667</v>
      </c>
      <c r="AE109" s="12">
        <f t="shared" si="14"/>
        <v>0.2678296562339661</v>
      </c>
      <c r="AF109" s="10">
        <f t="shared" si="15"/>
        <v>0.10892137793545238</v>
      </c>
    </row>
    <row r="110" spans="1:38" x14ac:dyDescent="0.25">
      <c r="A110" s="11">
        <v>43199</v>
      </c>
      <c r="B110" s="12" t="s">
        <v>44</v>
      </c>
      <c r="C110" s="12" t="s">
        <v>192</v>
      </c>
      <c r="D110" s="10" t="s">
        <v>242</v>
      </c>
      <c r="E110" s="15" t="s">
        <v>193</v>
      </c>
      <c r="F110" s="5" t="str">
        <f t="shared" ref="F110:F144" si="18">LEFT(E110,19)</f>
        <v>FGFR-tri-Ncre24-2#3</v>
      </c>
      <c r="G110" s="5" t="str">
        <f t="shared" ref="G110:G144" si="19">MID(E110,21,2)</f>
        <v>S7</v>
      </c>
      <c r="H110" s="5" t="str">
        <f t="shared" si="12"/>
        <v>C1</v>
      </c>
      <c r="I110" s="15" t="s">
        <v>33</v>
      </c>
      <c r="J110" s="12" t="s">
        <v>63</v>
      </c>
      <c r="K110" s="23">
        <v>7.6</v>
      </c>
      <c r="L110" s="12">
        <v>93.94</v>
      </c>
      <c r="M110" s="12">
        <v>249.6</v>
      </c>
      <c r="N110" s="12">
        <v>28.1</v>
      </c>
      <c r="O110" s="12">
        <v>2.4</v>
      </c>
      <c r="P110" s="12">
        <v>-148.9</v>
      </c>
      <c r="Q110" s="12">
        <v>120.13</v>
      </c>
      <c r="R110" s="12">
        <v>104.4</v>
      </c>
      <c r="S110" s="12">
        <v>32.200000000000003</v>
      </c>
      <c r="T110" s="12">
        <v>3</v>
      </c>
      <c r="U110" s="12">
        <v>-158.1</v>
      </c>
      <c r="V110" s="12">
        <f t="shared" si="13"/>
        <v>-0.13598673300165842</v>
      </c>
      <c r="W110" s="12">
        <v>8</v>
      </c>
      <c r="X110" s="12">
        <v>1922</v>
      </c>
      <c r="Y110" s="12">
        <v>18.857700000000001</v>
      </c>
      <c r="Z110" s="12">
        <v>4.0041666666666664</v>
      </c>
      <c r="AA110" s="12">
        <v>7</v>
      </c>
      <c r="AB110" s="12">
        <v>2425</v>
      </c>
      <c r="AC110" s="12">
        <v>39.131700000000002</v>
      </c>
      <c r="AD110" s="12">
        <v>5.7738095238095237</v>
      </c>
      <c r="AE110" s="12">
        <f t="shared" si="14"/>
        <v>0.69350515463917528</v>
      </c>
      <c r="AF110" s="10">
        <f t="shared" si="15"/>
        <v>0.33420250473757013</v>
      </c>
      <c r="AG110" s="12"/>
      <c r="AH110" s="12"/>
      <c r="AI110" s="12"/>
      <c r="AJ110" s="12"/>
      <c r="AK110" s="12"/>
      <c r="AL110" s="12"/>
    </row>
    <row r="111" spans="1:38" x14ac:dyDescent="0.25">
      <c r="A111" s="11">
        <v>43200</v>
      </c>
      <c r="B111" s="12" t="s">
        <v>44</v>
      </c>
      <c r="C111" s="12" t="s">
        <v>171</v>
      </c>
      <c r="D111" s="10" t="s">
        <v>242</v>
      </c>
      <c r="E111" s="15" t="s">
        <v>194</v>
      </c>
      <c r="F111" s="5" t="str">
        <f t="shared" si="18"/>
        <v>FGFR-tri-Ncre24-2#6</v>
      </c>
      <c r="G111" s="5" t="str">
        <f t="shared" si="19"/>
        <v>S2</v>
      </c>
      <c r="H111" s="5" t="str">
        <f t="shared" si="12"/>
        <v>C2</v>
      </c>
      <c r="I111" s="15" t="s">
        <v>39</v>
      </c>
      <c r="J111" s="15" t="s">
        <v>195</v>
      </c>
      <c r="K111" s="23">
        <v>7.4</v>
      </c>
      <c r="L111" s="12">
        <v>128.80000000000001</v>
      </c>
      <c r="M111" s="12">
        <v>153.80000000000001</v>
      </c>
      <c r="N111" s="12">
        <v>26.3</v>
      </c>
      <c r="O111" s="12">
        <v>2.9</v>
      </c>
      <c r="P111" s="12">
        <v>-112.3</v>
      </c>
      <c r="Q111" s="12">
        <v>131.22</v>
      </c>
      <c r="R111" s="12">
        <v>155.9</v>
      </c>
      <c r="S111" s="12">
        <v>26.2</v>
      </c>
      <c r="T111" s="12">
        <v>2.9</v>
      </c>
      <c r="U111" s="12">
        <v>-117.2</v>
      </c>
      <c r="V111" s="12">
        <f t="shared" si="13"/>
        <v>3.8095238095238637E-3</v>
      </c>
      <c r="W111" s="12">
        <v>7</v>
      </c>
      <c r="X111" s="12">
        <v>2058</v>
      </c>
      <c r="Y111" s="12">
        <v>12.138999999999999</v>
      </c>
      <c r="Z111" s="12">
        <v>4.9000000000000004</v>
      </c>
      <c r="AA111" s="10">
        <v>10</v>
      </c>
      <c r="AB111" s="10">
        <v>4028</v>
      </c>
      <c r="AC111" s="10">
        <v>31.769200000000001</v>
      </c>
      <c r="AD111" s="10">
        <v>6.7133333333333338</v>
      </c>
      <c r="AE111" s="12">
        <f t="shared" si="14"/>
        <v>0.72989076464746772</v>
      </c>
      <c r="AF111" s="10">
        <f t="shared" si="15"/>
        <v>0.27889100109715098</v>
      </c>
      <c r="AG111" s="12"/>
      <c r="AH111" s="12"/>
      <c r="AI111" s="12"/>
      <c r="AJ111" s="12"/>
      <c r="AK111" s="12"/>
      <c r="AL111" s="12"/>
    </row>
    <row r="112" spans="1:38" x14ac:dyDescent="0.25">
      <c r="A112" s="11">
        <v>43200</v>
      </c>
      <c r="B112" s="12" t="s">
        <v>30</v>
      </c>
      <c r="C112" s="12" t="s">
        <v>171</v>
      </c>
      <c r="D112" s="10" t="s">
        <v>242</v>
      </c>
      <c r="E112" s="15" t="s">
        <v>196</v>
      </c>
      <c r="F112" s="5" t="str">
        <f t="shared" si="18"/>
        <v>FGFR-tri-Ncre24-2#5</v>
      </c>
      <c r="G112" s="5" t="str">
        <f t="shared" si="19"/>
        <v>S1</v>
      </c>
      <c r="H112" s="5" t="str">
        <f t="shared" si="12"/>
        <v>C1</v>
      </c>
      <c r="I112" s="15" t="s">
        <v>33</v>
      </c>
      <c r="J112" s="12" t="s">
        <v>63</v>
      </c>
      <c r="K112" s="23">
        <v>9.4</v>
      </c>
      <c r="L112" s="12">
        <v>94.53</v>
      </c>
      <c r="M112" s="12">
        <v>267.8</v>
      </c>
      <c r="N112" s="12">
        <v>24.7</v>
      </c>
      <c r="O112" s="12">
        <v>2.1</v>
      </c>
      <c r="P112" s="12">
        <v>-127</v>
      </c>
      <c r="Q112" s="12">
        <v>104.79</v>
      </c>
      <c r="R112" s="12">
        <v>207.5</v>
      </c>
      <c r="S112" s="12">
        <v>26.5</v>
      </c>
      <c r="T112" s="12">
        <v>2.5</v>
      </c>
      <c r="U112" s="12">
        <v>-195</v>
      </c>
      <c r="V112" s="12">
        <f t="shared" si="13"/>
        <v>-7.0312500000000028E-2</v>
      </c>
      <c r="W112" s="12">
        <v>6</v>
      </c>
      <c r="X112" s="12">
        <v>1781</v>
      </c>
      <c r="Y112" s="12">
        <v>11.487</v>
      </c>
      <c r="Z112" s="12">
        <v>4.947222222222222</v>
      </c>
      <c r="AA112" s="12">
        <v>5</v>
      </c>
      <c r="AB112" s="12">
        <v>1992</v>
      </c>
      <c r="AC112" s="12">
        <v>31.1813</v>
      </c>
      <c r="AD112" s="12">
        <v>6.64</v>
      </c>
      <c r="AE112" s="12">
        <f t="shared" si="14"/>
        <v>0.74506358768406966</v>
      </c>
      <c r="AF112" s="10">
        <f t="shared" si="15"/>
        <v>0.27447686375253466</v>
      </c>
      <c r="AG112" s="12"/>
      <c r="AH112" s="12"/>
      <c r="AI112" s="12"/>
      <c r="AJ112" s="12"/>
      <c r="AK112" s="12"/>
      <c r="AL112" s="12"/>
    </row>
    <row r="113" spans="1:38" s="12" customFormat="1" x14ac:dyDescent="0.25">
      <c r="A113" s="11">
        <v>43307</v>
      </c>
      <c r="B113" s="12" t="s">
        <v>44</v>
      </c>
      <c r="C113" s="12" t="s">
        <v>171</v>
      </c>
      <c r="D113" s="10" t="s">
        <v>242</v>
      </c>
      <c r="E113" s="15" t="s">
        <v>197</v>
      </c>
      <c r="F113" s="5" t="str">
        <f t="shared" si="18"/>
        <v>FGFR-tri-Ncre27-2#5</v>
      </c>
      <c r="G113" s="5" t="str">
        <f t="shared" si="19"/>
        <v>S2</v>
      </c>
      <c r="H113" s="5" t="str">
        <f t="shared" si="12"/>
        <v>C2</v>
      </c>
      <c r="I113" s="10" t="s">
        <v>33</v>
      </c>
      <c r="J113" s="10" t="s">
        <v>72</v>
      </c>
      <c r="K113" s="21">
        <v>8.5</v>
      </c>
      <c r="L113" s="10">
        <v>91.28</v>
      </c>
      <c r="M113" s="10">
        <v>64.099999999999994</v>
      </c>
      <c r="N113" s="10">
        <v>41</v>
      </c>
      <c r="O113" s="10">
        <v>2.2999999999999998</v>
      </c>
      <c r="P113" s="10">
        <v>-132.4</v>
      </c>
      <c r="Q113" s="10">
        <v>90.1</v>
      </c>
      <c r="R113" s="10">
        <v>92.1</v>
      </c>
      <c r="S113" s="10">
        <v>50.4</v>
      </c>
      <c r="T113" s="10">
        <v>2.9</v>
      </c>
      <c r="U113" s="10">
        <v>-120.8</v>
      </c>
      <c r="V113" s="10">
        <f t="shared" si="13"/>
        <v>-0.20568927789934349</v>
      </c>
      <c r="W113" s="10">
        <v>10</v>
      </c>
      <c r="X113" s="10">
        <v>1138</v>
      </c>
      <c r="Y113" s="10">
        <v>8.0167999999999999</v>
      </c>
      <c r="Z113" s="10">
        <v>1.8966666666666667</v>
      </c>
      <c r="AA113" s="10">
        <v>10</v>
      </c>
      <c r="AB113" s="10">
        <v>3348</v>
      </c>
      <c r="AC113" s="10">
        <v>20.814</v>
      </c>
      <c r="AD113" s="10">
        <v>5.58</v>
      </c>
      <c r="AE113" s="12">
        <f t="shared" si="14"/>
        <v>0.33990442054958186</v>
      </c>
      <c r="AF113" s="10">
        <f t="shared" si="15"/>
        <v>0.13091888914489708</v>
      </c>
      <c r="AG113" s="10"/>
      <c r="AH113" s="10"/>
      <c r="AI113" s="10"/>
      <c r="AJ113" s="10"/>
      <c r="AK113" s="10"/>
      <c r="AL113" s="10"/>
    </row>
    <row r="114" spans="1:38" x14ac:dyDescent="0.25">
      <c r="A114" s="11">
        <v>43307</v>
      </c>
      <c r="B114" s="12" t="s">
        <v>44</v>
      </c>
      <c r="C114" s="12" t="s">
        <v>171</v>
      </c>
      <c r="D114" s="10" t="s">
        <v>242</v>
      </c>
      <c r="E114" s="15" t="s">
        <v>198</v>
      </c>
      <c r="F114" s="5" t="str">
        <f t="shared" si="18"/>
        <v>FGFR-tri-Ncre27-2#5</v>
      </c>
      <c r="G114" s="5" t="str">
        <f t="shared" si="19"/>
        <v>S3</v>
      </c>
      <c r="H114" s="5" t="str">
        <f t="shared" si="12"/>
        <v>C1</v>
      </c>
      <c r="I114" s="10" t="s">
        <v>33</v>
      </c>
      <c r="J114" s="10" t="s">
        <v>199</v>
      </c>
      <c r="K114" s="21">
        <v>10.5</v>
      </c>
      <c r="L114" s="10">
        <v>59.5</v>
      </c>
      <c r="M114" s="10">
        <v>283.60000000000002</v>
      </c>
      <c r="N114" s="10">
        <v>31.5</v>
      </c>
      <c r="O114" s="10">
        <v>1.7</v>
      </c>
      <c r="P114" s="10">
        <v>-100.7</v>
      </c>
      <c r="Q114" s="10">
        <v>71.709999999999994</v>
      </c>
      <c r="R114" s="10">
        <v>178.2</v>
      </c>
      <c r="S114" s="10">
        <v>31.8</v>
      </c>
      <c r="T114" s="10">
        <v>1.9</v>
      </c>
      <c r="U114" s="10">
        <v>-158.69999999999999</v>
      </c>
      <c r="V114" s="10">
        <f t="shared" si="13"/>
        <v>-9.4786729857820138E-3</v>
      </c>
      <c r="W114" s="10">
        <v>10</v>
      </c>
      <c r="X114" s="10">
        <v>1611</v>
      </c>
      <c r="Y114" s="10">
        <v>10.853999999999999</v>
      </c>
      <c r="Z114" s="10">
        <v>2.6850000000000001</v>
      </c>
      <c r="AA114" s="10">
        <v>10</v>
      </c>
      <c r="AB114" s="10">
        <v>3509</v>
      </c>
      <c r="AC114" s="10">
        <v>29.902000000000001</v>
      </c>
      <c r="AD114" s="10">
        <v>5.8483333333333327</v>
      </c>
      <c r="AE114" s="12">
        <f t="shared" si="14"/>
        <v>0.45910515816471936</v>
      </c>
      <c r="AF114" s="10">
        <f t="shared" si="15"/>
        <v>0.16664863175439312</v>
      </c>
    </row>
    <row r="115" spans="1:38" x14ac:dyDescent="0.25">
      <c r="A115" s="11">
        <v>43308</v>
      </c>
      <c r="B115" s="12" t="s">
        <v>44</v>
      </c>
      <c r="C115" s="12" t="s">
        <v>185</v>
      </c>
      <c r="D115" s="10" t="s">
        <v>242</v>
      </c>
      <c r="E115" s="15" t="s">
        <v>200</v>
      </c>
      <c r="F115" s="5" t="str">
        <f t="shared" si="18"/>
        <v>FGFR-tri-Ncre27-2#7</v>
      </c>
      <c r="G115" s="5" t="str">
        <f t="shared" si="19"/>
        <v>S2</v>
      </c>
      <c r="H115" s="5" t="str">
        <f t="shared" si="12"/>
        <v>C2</v>
      </c>
      <c r="I115" s="10" t="s">
        <v>39</v>
      </c>
      <c r="J115" s="10" t="s">
        <v>70</v>
      </c>
      <c r="K115" s="21">
        <v>8.4</v>
      </c>
      <c r="L115" s="10">
        <v>67.16</v>
      </c>
      <c r="M115" s="10">
        <v>108.4</v>
      </c>
      <c r="N115" s="10">
        <v>39.200000000000003</v>
      </c>
      <c r="O115" s="10">
        <v>1.9</v>
      </c>
      <c r="P115" s="10">
        <v>-134.9</v>
      </c>
      <c r="Q115" s="10">
        <v>69.34</v>
      </c>
      <c r="R115" s="10">
        <v>119.9</v>
      </c>
      <c r="S115" s="10">
        <v>34.700000000000003</v>
      </c>
      <c r="T115" s="10">
        <v>1.9</v>
      </c>
      <c r="U115" s="10">
        <v>-203.9</v>
      </c>
      <c r="V115" s="10">
        <f t="shared" si="13"/>
        <v>0.12178619756427604</v>
      </c>
      <c r="W115" s="10">
        <v>10</v>
      </c>
      <c r="X115" s="10">
        <v>2784</v>
      </c>
      <c r="Y115" s="10">
        <v>9.9438999999999993</v>
      </c>
      <c r="Z115" s="10">
        <v>4.6399999999999997</v>
      </c>
      <c r="AA115" s="10">
        <v>10</v>
      </c>
      <c r="AB115" s="10">
        <v>3720</v>
      </c>
      <c r="AC115" s="10">
        <v>28.927</v>
      </c>
      <c r="AD115" s="10">
        <v>6.2</v>
      </c>
      <c r="AE115" s="12">
        <f t="shared" si="14"/>
        <v>0.74838709677419346</v>
      </c>
      <c r="AF115" s="10">
        <f t="shared" si="15"/>
        <v>0.25726437071292918</v>
      </c>
    </row>
    <row r="116" spans="1:38" x14ac:dyDescent="0.25">
      <c r="A116" s="17">
        <v>43323</v>
      </c>
      <c r="B116" s="10" t="s">
        <v>30</v>
      </c>
      <c r="C116" s="10" t="s">
        <v>185</v>
      </c>
      <c r="D116" s="10" t="s">
        <v>242</v>
      </c>
      <c r="E116" s="12" t="s">
        <v>201</v>
      </c>
      <c r="F116" s="5" t="str">
        <f t="shared" si="18"/>
        <v>FGFR-tri-Ncre28-1#5</v>
      </c>
      <c r="G116" s="5" t="str">
        <f t="shared" si="19"/>
        <v>S3</v>
      </c>
      <c r="H116" s="5" t="str">
        <f t="shared" si="12"/>
        <v>C1</v>
      </c>
      <c r="I116" s="10" t="s">
        <v>39</v>
      </c>
      <c r="J116" s="10" t="s">
        <v>70</v>
      </c>
      <c r="K116" s="21">
        <v>9.1999999999999993</v>
      </c>
      <c r="L116" s="10">
        <v>74.75</v>
      </c>
      <c r="M116" s="10">
        <v>103.2</v>
      </c>
      <c r="N116" s="10">
        <v>72.900000000000006</v>
      </c>
      <c r="O116" s="10">
        <v>3.2</v>
      </c>
      <c r="P116" s="10">
        <v>-71.400000000000006</v>
      </c>
      <c r="Q116" s="10">
        <v>67.400000000000006</v>
      </c>
      <c r="R116" s="10">
        <v>173.4</v>
      </c>
      <c r="S116" s="10">
        <v>78.7</v>
      </c>
      <c r="T116" s="10">
        <v>3.6</v>
      </c>
      <c r="U116" s="10">
        <v>-53.1</v>
      </c>
      <c r="V116" s="10">
        <f t="shared" si="13"/>
        <v>-7.6517150395778319E-2</v>
      </c>
      <c r="W116" s="10">
        <v>10</v>
      </c>
      <c r="X116" s="10">
        <v>1180</v>
      </c>
      <c r="Y116" s="10">
        <v>6.6302000000000003</v>
      </c>
      <c r="Z116" s="10">
        <v>1.9666666666666666</v>
      </c>
      <c r="AA116" s="10">
        <v>10</v>
      </c>
      <c r="AB116" s="10">
        <v>2805</v>
      </c>
      <c r="AC116" s="10">
        <v>16.504799999999999</v>
      </c>
      <c r="AD116" s="10">
        <v>4.6749999999999998</v>
      </c>
      <c r="AE116" s="12">
        <f t="shared" si="14"/>
        <v>0.42067736185383242</v>
      </c>
      <c r="AF116" s="10">
        <f t="shared" si="15"/>
        <v>0.16899175055518881</v>
      </c>
    </row>
    <row r="117" spans="1:38" x14ac:dyDescent="0.25">
      <c r="A117" s="17">
        <v>43323</v>
      </c>
      <c r="B117" s="10" t="s">
        <v>44</v>
      </c>
      <c r="C117" s="10" t="s">
        <v>171</v>
      </c>
      <c r="D117" s="10" t="s">
        <v>242</v>
      </c>
      <c r="E117" s="12" t="s">
        <v>202</v>
      </c>
      <c r="F117" s="5" t="str">
        <f t="shared" si="18"/>
        <v>FGFR-tri-Ncre28-1#1</v>
      </c>
      <c r="G117" s="5" t="str">
        <f t="shared" si="19"/>
        <v>S2</v>
      </c>
      <c r="H117" s="5" t="str">
        <f t="shared" si="12"/>
        <v>C1</v>
      </c>
      <c r="I117" s="10" t="s">
        <v>39</v>
      </c>
      <c r="J117" s="10" t="s">
        <v>72</v>
      </c>
      <c r="K117" s="21">
        <v>11</v>
      </c>
      <c r="L117" s="10">
        <v>51.78</v>
      </c>
      <c r="M117" s="10">
        <v>114.9</v>
      </c>
      <c r="N117" s="10">
        <v>61.3</v>
      </c>
      <c r="O117" s="10">
        <v>2.1</v>
      </c>
      <c r="P117" s="10">
        <v>-73.2</v>
      </c>
      <c r="Q117" s="10">
        <v>47.81</v>
      </c>
      <c r="R117" s="10">
        <v>179</v>
      </c>
      <c r="S117" s="10">
        <v>61.9</v>
      </c>
      <c r="T117" s="10">
        <v>2.2000000000000002</v>
      </c>
      <c r="U117" s="10">
        <v>-68.400000000000006</v>
      </c>
      <c r="V117" s="10">
        <f t="shared" si="13"/>
        <v>-9.7402597402597643E-3</v>
      </c>
      <c r="W117" s="10">
        <v>10</v>
      </c>
      <c r="X117" s="10">
        <v>969</v>
      </c>
      <c r="Y117" s="10">
        <v>8.4700000000000006</v>
      </c>
      <c r="Z117" s="10">
        <v>1.615</v>
      </c>
      <c r="AA117" s="10">
        <v>10</v>
      </c>
      <c r="AB117" s="10">
        <v>1193</v>
      </c>
      <c r="AC117" s="10">
        <v>21.956</v>
      </c>
      <c r="AD117" s="10">
        <v>1.9883333333333333</v>
      </c>
      <c r="AE117" s="12">
        <f t="shared" si="14"/>
        <v>0.81223805532271587</v>
      </c>
      <c r="AF117" s="10">
        <f t="shared" si="15"/>
        <v>0.31333832795515593</v>
      </c>
    </row>
    <row r="118" spans="1:38" x14ac:dyDescent="0.25">
      <c r="A118" s="17">
        <v>43323</v>
      </c>
      <c r="B118" s="10" t="s">
        <v>44</v>
      </c>
      <c r="C118" s="10" t="s">
        <v>171</v>
      </c>
      <c r="D118" s="10" t="s">
        <v>242</v>
      </c>
      <c r="E118" s="12" t="s">
        <v>203</v>
      </c>
      <c r="F118" s="5" t="str">
        <f t="shared" si="18"/>
        <v>FGFR-tri-Ncre28-1#2</v>
      </c>
      <c r="G118" s="5" t="str">
        <f t="shared" si="19"/>
        <v>S2</v>
      </c>
      <c r="H118" s="5" t="str">
        <f t="shared" si="12"/>
        <v>C2</v>
      </c>
      <c r="I118" s="10" t="s">
        <v>39</v>
      </c>
      <c r="J118" s="12" t="s">
        <v>204</v>
      </c>
      <c r="K118" s="21">
        <v>8.1</v>
      </c>
      <c r="L118" s="10">
        <v>55.96</v>
      </c>
      <c r="M118" s="10">
        <v>395.7</v>
      </c>
      <c r="N118" s="10">
        <v>47.1</v>
      </c>
      <c r="O118" s="10">
        <v>2.4</v>
      </c>
      <c r="P118" s="10">
        <v>-122.7</v>
      </c>
      <c r="Q118" s="10">
        <v>46.79</v>
      </c>
      <c r="R118" s="10">
        <v>423.3</v>
      </c>
      <c r="S118" s="10">
        <v>44.8</v>
      </c>
      <c r="T118" s="10">
        <v>1.9</v>
      </c>
      <c r="U118" s="10">
        <v>-146.5</v>
      </c>
      <c r="V118" s="10">
        <f t="shared" si="13"/>
        <v>5.0054406964091497E-2</v>
      </c>
      <c r="W118" s="10">
        <v>10</v>
      </c>
      <c r="X118" s="10">
        <v>1744</v>
      </c>
      <c r="Y118" s="10">
        <v>10.9916</v>
      </c>
      <c r="Z118" s="10">
        <v>2.9066666666666667</v>
      </c>
      <c r="AA118" s="10">
        <v>10</v>
      </c>
      <c r="AB118" s="10">
        <v>2150</v>
      </c>
      <c r="AC118" s="10">
        <v>27.4679</v>
      </c>
      <c r="AD118" s="10">
        <v>3.5833333333333335</v>
      </c>
      <c r="AE118" s="12">
        <f t="shared" si="14"/>
        <v>0.81116279069767439</v>
      </c>
      <c r="AF118" s="10">
        <f t="shared" si="15"/>
        <v>0.32459623525033066</v>
      </c>
    </row>
    <row r="119" spans="1:38" x14ac:dyDescent="0.25">
      <c r="A119" s="17">
        <v>43323</v>
      </c>
      <c r="B119" s="10" t="s">
        <v>44</v>
      </c>
      <c r="C119" s="10" t="s">
        <v>171</v>
      </c>
      <c r="D119" s="10" t="s">
        <v>242</v>
      </c>
      <c r="E119" s="12" t="s">
        <v>205</v>
      </c>
      <c r="F119" s="5" t="str">
        <f t="shared" si="18"/>
        <v>FGFR-tri-Ncre28-1#3</v>
      </c>
      <c r="G119" s="5" t="str">
        <f t="shared" si="19"/>
        <v>S3</v>
      </c>
      <c r="H119" s="5" t="str">
        <f t="shared" si="12"/>
        <v>C1</v>
      </c>
      <c r="I119" s="10" t="s">
        <v>39</v>
      </c>
      <c r="J119" s="10" t="s">
        <v>63</v>
      </c>
      <c r="K119" s="21">
        <v>8.1</v>
      </c>
      <c r="L119" s="10">
        <v>85.1</v>
      </c>
      <c r="M119" s="10">
        <v>94.2</v>
      </c>
      <c r="N119" s="10">
        <v>74.7</v>
      </c>
      <c r="O119" s="10">
        <v>3.5</v>
      </c>
      <c r="P119" s="10">
        <v>-71.400000000000006</v>
      </c>
      <c r="Q119" s="10">
        <v>72.739999999999995</v>
      </c>
      <c r="R119" s="10">
        <v>88.8</v>
      </c>
      <c r="S119" s="10">
        <v>62.9</v>
      </c>
      <c r="T119" s="10">
        <v>2.7</v>
      </c>
      <c r="U119" s="10">
        <v>-92.2</v>
      </c>
      <c r="V119" s="10">
        <f t="shared" si="13"/>
        <v>0.17151162790697683</v>
      </c>
      <c r="W119" s="10">
        <v>10</v>
      </c>
      <c r="X119" s="10">
        <v>322</v>
      </c>
      <c r="Y119" s="10">
        <v>7.2823000000000002</v>
      </c>
      <c r="Z119" s="10">
        <v>0.53666666666666674</v>
      </c>
      <c r="AA119" s="10">
        <v>10</v>
      </c>
      <c r="AB119" s="10">
        <v>3042</v>
      </c>
      <c r="AC119" s="10">
        <v>17.971</v>
      </c>
      <c r="AD119" s="10">
        <v>5.0699999999999994</v>
      </c>
      <c r="AE119" s="12">
        <f t="shared" si="14"/>
        <v>0.10585141354372127</v>
      </c>
      <c r="AF119" s="10">
        <f t="shared" si="15"/>
        <v>4.2893648035693135E-2</v>
      </c>
    </row>
    <row r="120" spans="1:38" x14ac:dyDescent="0.25">
      <c r="A120" s="17">
        <v>43420</v>
      </c>
      <c r="B120" s="10" t="s">
        <v>30</v>
      </c>
      <c r="C120" s="10" t="s">
        <v>171</v>
      </c>
      <c r="D120" s="10" t="s">
        <v>242</v>
      </c>
      <c r="E120" s="10" t="s">
        <v>206</v>
      </c>
      <c r="F120" s="5" t="str">
        <f t="shared" si="18"/>
        <v>FGFR-tri-Ncre28-4#5</v>
      </c>
      <c r="G120" s="5" t="str">
        <f t="shared" si="19"/>
        <v>S3</v>
      </c>
      <c r="H120" s="5" t="str">
        <f t="shared" si="12"/>
        <v>C1</v>
      </c>
      <c r="I120" s="10" t="s">
        <v>39</v>
      </c>
      <c r="J120" s="10" t="s">
        <v>103</v>
      </c>
      <c r="K120" s="21">
        <v>10.4</v>
      </c>
      <c r="L120" s="10">
        <v>76.349999999999994</v>
      </c>
      <c r="M120" s="10">
        <v>558</v>
      </c>
      <c r="N120" s="10">
        <v>34.01</v>
      </c>
      <c r="O120" s="10">
        <v>2.4460000000000002</v>
      </c>
      <c r="P120" s="10">
        <v>-141.55000000000001</v>
      </c>
      <c r="Q120" s="10">
        <v>69.430000000000007</v>
      </c>
      <c r="R120" s="10">
        <v>200.55</v>
      </c>
      <c r="S120" s="10">
        <v>34.22</v>
      </c>
      <c r="T120" s="10">
        <v>2.0299999999999998</v>
      </c>
      <c r="U120" s="10">
        <v>-188.3</v>
      </c>
      <c r="V120" s="10">
        <f t="shared" si="13"/>
        <v>-6.155650007328181E-3</v>
      </c>
      <c r="W120" s="10">
        <v>10</v>
      </c>
      <c r="X120" s="10">
        <v>2842</v>
      </c>
      <c r="Y120" s="10">
        <v>14.546799999999999</v>
      </c>
      <c r="Z120" s="10">
        <v>4.7366666666666664</v>
      </c>
      <c r="AA120" s="10">
        <v>10</v>
      </c>
      <c r="AB120" s="10">
        <v>2654</v>
      </c>
      <c r="AC120" s="10">
        <v>23.608000000000001</v>
      </c>
      <c r="AD120" s="10">
        <v>4.4233333333333329</v>
      </c>
      <c r="AE120" s="12">
        <f t="shared" si="14"/>
        <v>1.0708364732479276</v>
      </c>
      <c r="AF120" s="10">
        <f t="shared" si="15"/>
        <v>0.65982904138609599</v>
      </c>
    </row>
    <row r="121" spans="1:38" x14ac:dyDescent="0.25">
      <c r="A121" s="17">
        <v>43420</v>
      </c>
      <c r="B121" s="10" t="s">
        <v>30</v>
      </c>
      <c r="C121" s="10" t="s">
        <v>171</v>
      </c>
      <c r="D121" s="10" t="s">
        <v>242</v>
      </c>
      <c r="E121" s="10" t="s">
        <v>207</v>
      </c>
      <c r="F121" s="5" t="str">
        <f t="shared" si="18"/>
        <v>FGFR-tri-Ncre28-4#5</v>
      </c>
      <c r="G121" s="5" t="str">
        <f t="shared" si="19"/>
        <v>S5</v>
      </c>
      <c r="H121" s="5" t="str">
        <f t="shared" si="12"/>
        <v>C1</v>
      </c>
      <c r="I121" s="10" t="s">
        <v>39</v>
      </c>
      <c r="J121" s="10" t="s">
        <v>103</v>
      </c>
      <c r="K121" s="21">
        <v>9.6999999999999993</v>
      </c>
      <c r="L121" s="10">
        <v>74.59</v>
      </c>
      <c r="M121" s="10">
        <v>226.5</v>
      </c>
      <c r="N121" s="10">
        <v>42.1</v>
      </c>
      <c r="O121" s="10">
        <v>2.1</v>
      </c>
      <c r="P121" s="10">
        <v>-88.5</v>
      </c>
      <c r="Q121" s="10">
        <v>58.28</v>
      </c>
      <c r="R121" s="10">
        <v>3</v>
      </c>
      <c r="S121" s="10">
        <v>39.4</v>
      </c>
      <c r="T121" s="10">
        <v>2.2999999999999998</v>
      </c>
      <c r="U121" s="10">
        <v>-233.8</v>
      </c>
      <c r="V121" s="10">
        <f t="shared" si="13"/>
        <v>6.6257668711656517E-2</v>
      </c>
      <c r="W121" s="10">
        <v>7</v>
      </c>
      <c r="X121" s="10">
        <v>3043</v>
      </c>
      <c r="Y121" s="10">
        <v>13.9071</v>
      </c>
      <c r="Z121" s="10">
        <v>7.2452380952380953</v>
      </c>
      <c r="AA121" s="10">
        <v>10</v>
      </c>
      <c r="AB121" s="10">
        <v>2497</v>
      </c>
      <c r="AC121" s="10">
        <v>18.782</v>
      </c>
      <c r="AD121" s="10">
        <v>4.1616666666666662</v>
      </c>
      <c r="AE121" s="12">
        <f t="shared" si="14"/>
        <v>1.7409462783912124</v>
      </c>
      <c r="AF121" s="10">
        <f t="shared" si="15"/>
        <v>1.2890807149512531</v>
      </c>
    </row>
    <row r="122" spans="1:38" x14ac:dyDescent="0.25">
      <c r="A122" s="17">
        <v>43420</v>
      </c>
      <c r="B122" s="10" t="s">
        <v>44</v>
      </c>
      <c r="C122" s="10" t="s">
        <v>171</v>
      </c>
      <c r="D122" s="10" t="s">
        <v>242</v>
      </c>
      <c r="E122" s="10" t="s">
        <v>208</v>
      </c>
      <c r="F122" s="5" t="str">
        <f t="shared" si="18"/>
        <v>FGFR-tri-Ncre28-4#4</v>
      </c>
      <c r="G122" s="5" t="str">
        <f t="shared" si="19"/>
        <v>S1</v>
      </c>
      <c r="H122" s="5" t="str">
        <f t="shared" si="12"/>
        <v>C1</v>
      </c>
      <c r="I122" s="10" t="s">
        <v>33</v>
      </c>
      <c r="J122" s="10" t="s">
        <v>209</v>
      </c>
      <c r="K122" s="21">
        <v>9.3000000000000007</v>
      </c>
      <c r="L122" s="10">
        <v>70.290000000000006</v>
      </c>
      <c r="M122" s="10">
        <v>755.98</v>
      </c>
      <c r="N122" s="10">
        <v>46.12</v>
      </c>
      <c r="O122" s="10">
        <v>3</v>
      </c>
      <c r="P122" s="10">
        <v>-96.19</v>
      </c>
      <c r="Q122" s="10">
        <v>77.37</v>
      </c>
      <c r="R122" s="10">
        <v>174.6</v>
      </c>
      <c r="S122" s="10">
        <v>49.8</v>
      </c>
      <c r="T122" s="10">
        <v>3</v>
      </c>
      <c r="U122" s="10">
        <v>-95.8</v>
      </c>
      <c r="V122" s="10">
        <f t="shared" si="13"/>
        <v>-7.6730608840700584E-2</v>
      </c>
      <c r="W122" s="10">
        <v>10</v>
      </c>
      <c r="X122" s="10">
        <v>3777</v>
      </c>
      <c r="Y122" s="10">
        <v>11.928000000000001</v>
      </c>
      <c r="Z122" s="10">
        <v>6.2949999999999999</v>
      </c>
      <c r="AA122" s="10">
        <v>10</v>
      </c>
      <c r="AB122" s="10">
        <v>4245</v>
      </c>
      <c r="AC122" s="10">
        <v>30.127700000000001</v>
      </c>
      <c r="AD122" s="10">
        <v>7.0750000000000002</v>
      </c>
      <c r="AE122" s="12">
        <f t="shared" si="14"/>
        <v>0.88975265017667837</v>
      </c>
      <c r="AF122" s="10">
        <f t="shared" si="15"/>
        <v>0.35226617402946192</v>
      </c>
    </row>
    <row r="123" spans="1:38" x14ac:dyDescent="0.25">
      <c r="A123" s="17">
        <v>43420</v>
      </c>
      <c r="B123" s="10" t="s">
        <v>44</v>
      </c>
      <c r="C123" s="10" t="s">
        <v>171</v>
      </c>
      <c r="D123" s="10" t="s">
        <v>242</v>
      </c>
      <c r="E123" s="10" t="s">
        <v>210</v>
      </c>
      <c r="F123" s="5" t="str">
        <f t="shared" si="18"/>
        <v>FGFR-tri-Ncre28-4#4</v>
      </c>
      <c r="G123" s="5" t="str">
        <f t="shared" si="19"/>
        <v>S3</v>
      </c>
      <c r="H123" s="5" t="str">
        <f t="shared" si="12"/>
        <v>C1</v>
      </c>
      <c r="I123" s="10" t="s">
        <v>33</v>
      </c>
      <c r="J123" s="10" t="s">
        <v>211</v>
      </c>
      <c r="K123" s="21">
        <v>9.1</v>
      </c>
      <c r="L123" s="10">
        <v>71.180000000000007</v>
      </c>
      <c r="M123" s="10">
        <v>723.81</v>
      </c>
      <c r="N123" s="10">
        <v>44.76</v>
      </c>
      <c r="O123" s="10">
        <v>3</v>
      </c>
      <c r="P123" s="10">
        <v>-49.49</v>
      </c>
      <c r="Q123" s="10">
        <v>73.349999999999994</v>
      </c>
      <c r="R123" s="10">
        <v>325.60000000000002</v>
      </c>
      <c r="S123" s="10">
        <v>46.8</v>
      </c>
      <c r="T123" s="10">
        <v>3</v>
      </c>
      <c r="U123" s="10">
        <v>-67.099999999999994</v>
      </c>
      <c r="V123" s="10">
        <f t="shared" si="13"/>
        <v>-4.456094364351243E-2</v>
      </c>
      <c r="W123" s="10">
        <v>10</v>
      </c>
      <c r="X123" s="10">
        <v>2316</v>
      </c>
      <c r="Y123" s="10">
        <v>8.4521999999999995</v>
      </c>
      <c r="Z123" s="10">
        <v>3.86</v>
      </c>
      <c r="AA123" s="10">
        <v>10</v>
      </c>
      <c r="AB123" s="10">
        <v>3990</v>
      </c>
      <c r="AC123" s="10">
        <v>30.178999999999998</v>
      </c>
      <c r="AD123" s="10">
        <v>6.65</v>
      </c>
      <c r="AE123" s="12">
        <f t="shared" si="14"/>
        <v>0.58045112781954877</v>
      </c>
      <c r="AF123" s="10">
        <f t="shared" si="15"/>
        <v>0.1625663216990752</v>
      </c>
    </row>
    <row r="124" spans="1:38" x14ac:dyDescent="0.25">
      <c r="A124" s="17">
        <v>43420</v>
      </c>
      <c r="B124" s="10" t="s">
        <v>44</v>
      </c>
      <c r="C124" s="10" t="s">
        <v>171</v>
      </c>
      <c r="D124" s="10" t="s">
        <v>242</v>
      </c>
      <c r="E124" s="10" t="s">
        <v>212</v>
      </c>
      <c r="F124" s="5" t="str">
        <f t="shared" si="18"/>
        <v>FGFR-tri-Ncre28-4#6</v>
      </c>
      <c r="G124" s="5" t="str">
        <f t="shared" si="19"/>
        <v>S2</v>
      </c>
      <c r="H124" s="5" t="str">
        <f t="shared" si="12"/>
        <v>C1</v>
      </c>
      <c r="I124" s="10" t="s">
        <v>33</v>
      </c>
      <c r="J124" s="10" t="s">
        <v>103</v>
      </c>
      <c r="K124" s="21">
        <v>7.8</v>
      </c>
      <c r="L124" s="10">
        <v>83.25</v>
      </c>
      <c r="M124" s="10">
        <v>160.81</v>
      </c>
      <c r="N124" s="10">
        <v>42.01</v>
      </c>
      <c r="O124" s="10">
        <v>2.722</v>
      </c>
      <c r="P124" s="10">
        <v>-134.56</v>
      </c>
      <c r="Q124" s="10">
        <v>78.739999999999995</v>
      </c>
      <c r="R124" s="10">
        <v>121.5</v>
      </c>
      <c r="S124" s="10">
        <v>39.1</v>
      </c>
      <c r="T124" s="10">
        <v>2.2999999999999998</v>
      </c>
      <c r="U124" s="10">
        <v>-170.09</v>
      </c>
      <c r="V124" s="10">
        <f t="shared" si="13"/>
        <v>7.1754407594624495E-2</v>
      </c>
      <c r="W124" s="10">
        <v>10</v>
      </c>
      <c r="X124" s="10">
        <v>3204</v>
      </c>
      <c r="Y124" s="10">
        <v>9.9789999999999992</v>
      </c>
      <c r="Z124" s="10">
        <v>5.34</v>
      </c>
      <c r="AA124" s="10">
        <v>10</v>
      </c>
      <c r="AB124" s="10">
        <v>3034</v>
      </c>
      <c r="AC124" s="10">
        <v>22.036799999999999</v>
      </c>
      <c r="AD124" s="10">
        <v>5.0566666666666666</v>
      </c>
      <c r="AE124" s="12">
        <f t="shared" si="14"/>
        <v>1.0560316413974951</v>
      </c>
      <c r="AF124" s="10">
        <f t="shared" si="15"/>
        <v>0.47820644329056861</v>
      </c>
    </row>
    <row r="125" spans="1:38" x14ac:dyDescent="0.25">
      <c r="A125" s="17">
        <v>43420</v>
      </c>
      <c r="B125" s="10" t="s">
        <v>44</v>
      </c>
      <c r="C125" s="10" t="s">
        <v>171</v>
      </c>
      <c r="D125" s="10" t="s">
        <v>242</v>
      </c>
      <c r="E125" s="10" t="s">
        <v>213</v>
      </c>
      <c r="F125" s="5" t="str">
        <f t="shared" si="18"/>
        <v>FGFR-tri-Ncre28-4#6</v>
      </c>
      <c r="G125" s="5" t="str">
        <f t="shared" si="19"/>
        <v>S3</v>
      </c>
      <c r="H125" s="5" t="str">
        <f t="shared" si="12"/>
        <v>C1</v>
      </c>
      <c r="I125" s="10" t="s">
        <v>33</v>
      </c>
      <c r="J125" s="10" t="s">
        <v>103</v>
      </c>
      <c r="K125" s="21">
        <v>8.6</v>
      </c>
      <c r="L125" s="10">
        <v>79.95</v>
      </c>
      <c r="M125" s="10">
        <v>180.16</v>
      </c>
      <c r="N125" s="10">
        <v>47.4</v>
      </c>
      <c r="O125" s="10">
        <v>3</v>
      </c>
      <c r="P125" s="10">
        <v>-146.15</v>
      </c>
      <c r="Q125" s="10">
        <v>78.150000000000006</v>
      </c>
      <c r="R125" s="10">
        <v>137.19999999999999</v>
      </c>
      <c r="S125" s="10">
        <v>53.3</v>
      </c>
      <c r="T125" s="10">
        <v>3</v>
      </c>
      <c r="U125" s="10">
        <v>-153.80000000000001</v>
      </c>
      <c r="V125" s="10">
        <f t="shared" si="13"/>
        <v>-0.11717974180734854</v>
      </c>
      <c r="W125" s="10">
        <v>10</v>
      </c>
      <c r="X125" s="10">
        <v>2434</v>
      </c>
      <c r="Y125" s="10">
        <v>11.048</v>
      </c>
      <c r="Z125" s="10">
        <v>4.0566666666666666</v>
      </c>
      <c r="AA125" s="10">
        <v>10</v>
      </c>
      <c r="AB125" s="10">
        <v>2602</v>
      </c>
      <c r="AC125" s="10">
        <v>15.507999999999999</v>
      </c>
      <c r="AD125" s="10">
        <v>4.3366666666666669</v>
      </c>
      <c r="AE125" s="12">
        <f t="shared" si="14"/>
        <v>0.93543428132205986</v>
      </c>
      <c r="AF125" s="10">
        <f t="shared" si="15"/>
        <v>0.66640946221602515</v>
      </c>
    </row>
    <row r="126" spans="1:38" s="12" customFormat="1" x14ac:dyDescent="0.25">
      <c r="A126" s="17">
        <v>43420</v>
      </c>
      <c r="B126" s="10" t="s">
        <v>44</v>
      </c>
      <c r="C126" s="10" t="s">
        <v>171</v>
      </c>
      <c r="D126" s="10" t="s">
        <v>242</v>
      </c>
      <c r="E126" s="10" t="s">
        <v>214</v>
      </c>
      <c r="F126" s="5" t="str">
        <f t="shared" si="18"/>
        <v>FGFR-tri-Ncre28-4#6</v>
      </c>
      <c r="G126" s="5" t="str">
        <f t="shared" si="19"/>
        <v>S4</v>
      </c>
      <c r="H126" s="5" t="str">
        <f t="shared" si="12"/>
        <v>C3</v>
      </c>
      <c r="I126" s="10" t="s">
        <v>33</v>
      </c>
      <c r="J126" s="10" t="s">
        <v>72</v>
      </c>
      <c r="K126" s="21">
        <v>8.6</v>
      </c>
      <c r="L126" s="10">
        <v>71.72</v>
      </c>
      <c r="M126" s="10">
        <v>163.4</v>
      </c>
      <c r="N126" s="10">
        <v>20.7</v>
      </c>
      <c r="O126" s="10">
        <v>1.3</v>
      </c>
      <c r="P126" s="10">
        <v>-127</v>
      </c>
      <c r="Q126" s="10">
        <v>71.97</v>
      </c>
      <c r="R126" s="10">
        <v>151.80000000000001</v>
      </c>
      <c r="S126" s="10">
        <v>26.3</v>
      </c>
      <c r="T126" s="10">
        <v>1.6</v>
      </c>
      <c r="U126" s="10">
        <v>-277.7</v>
      </c>
      <c r="V126" s="10">
        <f t="shared" si="13"/>
        <v>-0.2382978723404256</v>
      </c>
      <c r="W126" s="10">
        <v>10</v>
      </c>
      <c r="X126" s="10">
        <v>2557</v>
      </c>
      <c r="Y126" s="10">
        <v>20.925999999999998</v>
      </c>
      <c r="Z126" s="10">
        <v>4.2616666666666667</v>
      </c>
      <c r="AA126" s="10">
        <v>10</v>
      </c>
      <c r="AB126" s="10">
        <v>1843</v>
      </c>
      <c r="AC126" s="10">
        <v>23.989000000000001</v>
      </c>
      <c r="AD126" s="10">
        <v>3.0716666666666668</v>
      </c>
      <c r="AE126" s="12">
        <f t="shared" si="14"/>
        <v>1.3874118285404231</v>
      </c>
      <c r="AF126" s="10">
        <f t="shared" si="15"/>
        <v>1.2102622003433614</v>
      </c>
      <c r="AG126" s="10"/>
      <c r="AH126" s="10"/>
      <c r="AI126" s="10"/>
      <c r="AJ126" s="10"/>
      <c r="AK126" s="10"/>
      <c r="AL126" s="10"/>
    </row>
    <row r="127" spans="1:38" x14ac:dyDescent="0.25">
      <c r="A127" s="17">
        <v>43421</v>
      </c>
      <c r="B127" s="10" t="s">
        <v>30</v>
      </c>
      <c r="C127" s="10" t="s">
        <v>185</v>
      </c>
      <c r="D127" s="10" t="s">
        <v>242</v>
      </c>
      <c r="E127" s="10" t="s">
        <v>215</v>
      </c>
      <c r="F127" s="5" t="str">
        <f t="shared" si="18"/>
        <v>FGFR-tri-Ncre28-4#7</v>
      </c>
      <c r="G127" s="5" t="str">
        <f t="shared" si="19"/>
        <v>S1</v>
      </c>
      <c r="H127" s="5" t="str">
        <f t="shared" si="12"/>
        <v>C2</v>
      </c>
      <c r="I127" s="10" t="s">
        <v>33</v>
      </c>
      <c r="J127" s="10" t="s">
        <v>72</v>
      </c>
      <c r="K127" s="21">
        <v>9.6999999999999993</v>
      </c>
      <c r="L127" s="10">
        <v>40.58</v>
      </c>
      <c r="M127" s="10">
        <v>267.39999999999998</v>
      </c>
      <c r="N127" s="10">
        <v>53.8</v>
      </c>
      <c r="O127" s="10">
        <v>1.8</v>
      </c>
      <c r="P127" s="10">
        <v>62.3</v>
      </c>
      <c r="Q127" s="10">
        <v>35.770000000000003</v>
      </c>
      <c r="R127" s="10">
        <v>399.3</v>
      </c>
      <c r="S127" s="10">
        <v>43.5</v>
      </c>
      <c r="T127" s="10">
        <v>1.4</v>
      </c>
      <c r="U127" s="10">
        <v>-90</v>
      </c>
      <c r="V127" s="10">
        <f t="shared" si="13"/>
        <v>0.21171634121274405</v>
      </c>
      <c r="W127" s="10">
        <v>10</v>
      </c>
      <c r="X127" s="10">
        <v>964</v>
      </c>
      <c r="Y127" s="10">
        <v>15.752000000000001</v>
      </c>
      <c r="Z127" s="10">
        <v>1.6066666666666667</v>
      </c>
      <c r="AA127" s="10">
        <v>10</v>
      </c>
      <c r="AB127" s="10">
        <v>1420</v>
      </c>
      <c r="AC127" s="10">
        <v>19.010999999999999</v>
      </c>
      <c r="AD127" s="10">
        <v>2.3666666666666667</v>
      </c>
      <c r="AE127" s="12">
        <f t="shared" si="14"/>
        <v>0.6788732394366197</v>
      </c>
      <c r="AF127" s="10">
        <f t="shared" si="15"/>
        <v>0.56249599009024431</v>
      </c>
    </row>
    <row r="128" spans="1:38" x14ac:dyDescent="0.25">
      <c r="A128" s="17">
        <v>43421</v>
      </c>
      <c r="B128" s="10" t="s">
        <v>30</v>
      </c>
      <c r="C128" s="10" t="s">
        <v>185</v>
      </c>
      <c r="D128" s="10" t="s">
        <v>242</v>
      </c>
      <c r="E128" s="10" t="s">
        <v>216</v>
      </c>
      <c r="F128" s="5" t="str">
        <f t="shared" si="18"/>
        <v>FGFR-tri-Ncre28-4#7</v>
      </c>
      <c r="G128" s="5" t="str">
        <f t="shared" si="19"/>
        <v>S2</v>
      </c>
      <c r="H128" s="5" t="str">
        <f t="shared" si="12"/>
        <v>C2</v>
      </c>
      <c r="I128" s="10" t="s">
        <v>33</v>
      </c>
      <c r="J128" s="10" t="s">
        <v>72</v>
      </c>
      <c r="K128" s="21">
        <v>8.6</v>
      </c>
      <c r="L128" s="10">
        <v>55.67</v>
      </c>
      <c r="M128" s="10">
        <v>113.6</v>
      </c>
      <c r="N128" s="10">
        <v>42.4</v>
      </c>
      <c r="O128" s="10">
        <v>1.7</v>
      </c>
      <c r="P128" s="10">
        <v>-128.80000000000001</v>
      </c>
      <c r="Q128" s="10">
        <v>56.37</v>
      </c>
      <c r="R128" s="10">
        <v>176.3</v>
      </c>
      <c r="S128" s="10">
        <v>54.5</v>
      </c>
      <c r="T128" s="10">
        <v>2.2999999999999998</v>
      </c>
      <c r="U128" s="10">
        <v>-139.19999999999999</v>
      </c>
      <c r="V128" s="10">
        <f t="shared" si="13"/>
        <v>-0.2497420020639835</v>
      </c>
      <c r="W128" s="10">
        <v>10</v>
      </c>
      <c r="X128" s="10">
        <v>1475</v>
      </c>
      <c r="Y128" s="21">
        <v>12.1995</v>
      </c>
      <c r="Z128">
        <v>2.4583333333333335</v>
      </c>
      <c r="AA128" s="10">
        <v>10</v>
      </c>
      <c r="AB128" s="12">
        <v>1691</v>
      </c>
      <c r="AC128" s="21">
        <v>17.645600000000002</v>
      </c>
      <c r="AD128">
        <v>2.8183333333333334</v>
      </c>
      <c r="AE128" s="12">
        <f t="shared" si="14"/>
        <v>0.87226493199290367</v>
      </c>
      <c r="AF128" s="10">
        <f t="shared" si="15"/>
        <v>0.60305096102413225</v>
      </c>
    </row>
    <row r="129" spans="1:38" x14ac:dyDescent="0.25">
      <c r="A129" s="17">
        <v>43421</v>
      </c>
      <c r="B129" s="10" t="s">
        <v>44</v>
      </c>
      <c r="C129" s="10" t="s">
        <v>185</v>
      </c>
      <c r="D129" s="10" t="s">
        <v>242</v>
      </c>
      <c r="E129" s="10" t="s">
        <v>217</v>
      </c>
      <c r="F129" s="5" t="str">
        <f t="shared" si="18"/>
        <v>FGFR-tri-Ncre28-4#8</v>
      </c>
      <c r="G129" s="5" t="str">
        <f t="shared" si="19"/>
        <v>S3</v>
      </c>
      <c r="H129" s="5" t="str">
        <f t="shared" si="12"/>
        <v>C1</v>
      </c>
      <c r="I129" s="10" t="s">
        <v>33</v>
      </c>
      <c r="J129" s="10" t="s">
        <v>218</v>
      </c>
      <c r="K129" s="21">
        <v>12</v>
      </c>
      <c r="L129" s="10">
        <v>65.22</v>
      </c>
      <c r="M129" s="10">
        <v>246.9</v>
      </c>
      <c r="N129" s="10">
        <v>56.5</v>
      </c>
      <c r="O129" s="10">
        <v>3</v>
      </c>
      <c r="P129" s="10">
        <v>-58</v>
      </c>
      <c r="Q129" s="10">
        <v>65.92</v>
      </c>
      <c r="R129" s="10">
        <v>220.3</v>
      </c>
      <c r="S129" s="10">
        <v>57.4</v>
      </c>
      <c r="T129" s="10">
        <v>3</v>
      </c>
      <c r="U129" s="10">
        <v>-83</v>
      </c>
      <c r="V129" s="10">
        <f t="shared" si="13"/>
        <v>-1.5803336259877059E-2</v>
      </c>
      <c r="W129" s="10">
        <v>5</v>
      </c>
      <c r="X129" s="10">
        <v>1206</v>
      </c>
      <c r="Y129" s="10">
        <v>9.2940000000000005</v>
      </c>
      <c r="Z129" s="10">
        <v>4.0199999999999996</v>
      </c>
      <c r="AA129" s="10">
        <v>10</v>
      </c>
      <c r="AB129" s="10">
        <v>4156</v>
      </c>
      <c r="AC129" s="10">
        <v>22.878</v>
      </c>
      <c r="AD129" s="10">
        <v>6.9266666666666667</v>
      </c>
      <c r="AE129" s="12">
        <f t="shared" si="14"/>
        <v>0.5803657362848893</v>
      </c>
      <c r="AF129" s="10">
        <f t="shared" si="15"/>
        <v>0.23576882389333689</v>
      </c>
    </row>
    <row r="130" spans="1:38" x14ac:dyDescent="0.25">
      <c r="A130" s="17">
        <v>43421</v>
      </c>
      <c r="B130" s="10" t="s">
        <v>44</v>
      </c>
      <c r="C130" s="10" t="s">
        <v>185</v>
      </c>
      <c r="D130" s="10" t="s">
        <v>242</v>
      </c>
      <c r="E130" s="10" t="s">
        <v>219</v>
      </c>
      <c r="F130" s="5" t="str">
        <f t="shared" si="18"/>
        <v>FGFR-tri-Ncre28-4#9</v>
      </c>
      <c r="G130" s="5" t="str">
        <f t="shared" si="19"/>
        <v>S1</v>
      </c>
      <c r="H130" s="5" t="str">
        <f t="shared" si="12"/>
        <v>C1</v>
      </c>
      <c r="I130" s="10" t="s">
        <v>33</v>
      </c>
      <c r="J130" s="10" t="s">
        <v>72</v>
      </c>
      <c r="K130" s="21">
        <v>8.9</v>
      </c>
      <c r="L130" s="10">
        <v>65.989999999999995</v>
      </c>
      <c r="M130" s="10">
        <v>101.7</v>
      </c>
      <c r="N130" s="10">
        <v>42</v>
      </c>
      <c r="O130" s="10">
        <v>2</v>
      </c>
      <c r="P130" s="10">
        <v>-152</v>
      </c>
      <c r="Q130" s="10">
        <v>65.86</v>
      </c>
      <c r="R130" s="10">
        <v>138.6</v>
      </c>
      <c r="S130" s="10">
        <v>49.7</v>
      </c>
      <c r="T130" s="10">
        <v>2.4</v>
      </c>
      <c r="U130" s="10">
        <v>-205.7</v>
      </c>
      <c r="V130" s="10">
        <f t="shared" si="13"/>
        <v>-0.16793893129770998</v>
      </c>
      <c r="W130" s="10">
        <v>10</v>
      </c>
      <c r="X130" s="10">
        <v>1271</v>
      </c>
      <c r="Y130" s="10">
        <v>10.8124</v>
      </c>
      <c r="Z130" s="10">
        <v>2.1183333333333332</v>
      </c>
      <c r="AA130" s="10">
        <v>10</v>
      </c>
      <c r="AB130" s="10">
        <v>2439</v>
      </c>
      <c r="AC130" s="10">
        <v>19.004999999999999</v>
      </c>
      <c r="AD130" s="10">
        <v>4.0650000000000004</v>
      </c>
      <c r="AE130" s="12">
        <f t="shared" si="14"/>
        <v>0.52111521115211146</v>
      </c>
      <c r="AF130" s="10">
        <f t="shared" si="15"/>
        <v>0.29647493338916553</v>
      </c>
    </row>
    <row r="131" spans="1:38" x14ac:dyDescent="0.25">
      <c r="A131" s="17">
        <v>43421</v>
      </c>
      <c r="B131" s="10" t="s">
        <v>44</v>
      </c>
      <c r="C131" s="10" t="s">
        <v>185</v>
      </c>
      <c r="D131" s="10" t="s">
        <v>242</v>
      </c>
      <c r="E131" s="10" t="s">
        <v>220</v>
      </c>
      <c r="F131" s="5" t="str">
        <f t="shared" si="18"/>
        <v>FGFR-tri-Ncre28-4#9</v>
      </c>
      <c r="G131" s="5" t="str">
        <f t="shared" si="19"/>
        <v>S2</v>
      </c>
      <c r="H131" s="5" t="str">
        <f t="shared" si="12"/>
        <v>C1</v>
      </c>
      <c r="I131" s="10" t="s">
        <v>33</v>
      </c>
      <c r="J131" s="10" t="s">
        <v>72</v>
      </c>
      <c r="K131" s="21">
        <v>8.4</v>
      </c>
      <c r="L131" s="10">
        <v>83.27</v>
      </c>
      <c r="M131" s="10">
        <v>78</v>
      </c>
      <c r="N131" s="10">
        <v>31.2</v>
      </c>
      <c r="O131" s="10">
        <v>1.9</v>
      </c>
      <c r="P131" s="10">
        <v>-189.2</v>
      </c>
      <c r="Q131" s="10">
        <v>82.14</v>
      </c>
      <c r="R131" s="10">
        <v>135.30000000000001</v>
      </c>
      <c r="S131" s="10">
        <v>30.2</v>
      </c>
      <c r="T131" s="10">
        <v>2</v>
      </c>
      <c r="U131" s="10">
        <v>-224.6</v>
      </c>
      <c r="V131" s="10">
        <f t="shared" si="13"/>
        <v>3.2573289902280131E-2</v>
      </c>
      <c r="W131" s="10">
        <v>10</v>
      </c>
      <c r="X131" s="10">
        <v>3226</v>
      </c>
      <c r="Y131" s="10">
        <v>16.941400000000002</v>
      </c>
      <c r="Z131" s="10">
        <v>5.3766666666666669</v>
      </c>
      <c r="AA131" s="10">
        <v>10</v>
      </c>
      <c r="AB131" s="10">
        <v>3142</v>
      </c>
      <c r="AC131" s="10">
        <v>29.923999999999999</v>
      </c>
      <c r="AD131" s="10">
        <v>5.2366666666666664</v>
      </c>
      <c r="AE131" s="12">
        <f t="shared" si="14"/>
        <v>1.0267345639719925</v>
      </c>
      <c r="AF131" s="10">
        <f t="shared" si="15"/>
        <v>0.58128328238454474</v>
      </c>
    </row>
    <row r="132" spans="1:38" x14ac:dyDescent="0.25">
      <c r="A132" s="17">
        <v>43421</v>
      </c>
      <c r="B132" s="10" t="s">
        <v>44</v>
      </c>
      <c r="C132" s="10" t="s">
        <v>185</v>
      </c>
      <c r="D132" s="10" t="s">
        <v>242</v>
      </c>
      <c r="E132" s="10" t="s">
        <v>221</v>
      </c>
      <c r="F132" s="5" t="str">
        <f t="shared" si="18"/>
        <v>FGFR-tri-Ncre28-4#9</v>
      </c>
      <c r="G132" s="5" t="str">
        <f t="shared" si="19"/>
        <v>S3</v>
      </c>
      <c r="H132" s="5" t="str">
        <f t="shared" si="12"/>
        <v>C1</v>
      </c>
      <c r="I132" s="10" t="s">
        <v>33</v>
      </c>
      <c r="J132" s="10" t="s">
        <v>222</v>
      </c>
      <c r="K132" s="21">
        <v>9.4</v>
      </c>
      <c r="L132" s="10">
        <v>76.09</v>
      </c>
      <c r="M132" s="10">
        <v>107.9</v>
      </c>
      <c r="N132" s="10">
        <v>43.9</v>
      </c>
      <c r="O132" s="10">
        <v>2.4</v>
      </c>
      <c r="P132" s="10">
        <v>-95.8</v>
      </c>
      <c r="Q132" s="10">
        <v>78.239999999999995</v>
      </c>
      <c r="R132" s="10">
        <v>69.400000000000006</v>
      </c>
      <c r="S132" s="10">
        <v>40.5</v>
      </c>
      <c r="T132" s="10">
        <v>2</v>
      </c>
      <c r="U132" s="10">
        <v>-390.6</v>
      </c>
      <c r="V132" s="10">
        <f t="shared" si="13"/>
        <v>8.0568720379146877E-2</v>
      </c>
      <c r="W132" s="10">
        <v>5</v>
      </c>
      <c r="X132" s="10">
        <v>941</v>
      </c>
      <c r="Y132" s="10">
        <v>10.7601</v>
      </c>
      <c r="Z132" s="10">
        <v>3.1366666666666663</v>
      </c>
      <c r="AA132" s="10">
        <v>10</v>
      </c>
      <c r="AB132" s="10">
        <v>3391</v>
      </c>
      <c r="AC132" s="10">
        <v>22.658000000000001</v>
      </c>
      <c r="AD132" s="10">
        <v>5.6516666666666673</v>
      </c>
      <c r="AE132" s="12">
        <f t="shared" si="14"/>
        <v>0.55499852550869933</v>
      </c>
      <c r="AF132" s="10">
        <f t="shared" si="15"/>
        <v>0.26356428785974734</v>
      </c>
    </row>
    <row r="133" spans="1:38" x14ac:dyDescent="0.25">
      <c r="A133" s="17">
        <v>43429</v>
      </c>
      <c r="B133" s="10" t="s">
        <v>30</v>
      </c>
      <c r="C133" s="10" t="s">
        <v>171</v>
      </c>
      <c r="D133" s="10" t="s">
        <v>242</v>
      </c>
      <c r="E133" s="10" t="s">
        <v>223</v>
      </c>
      <c r="F133" s="5" t="str">
        <f t="shared" si="18"/>
        <v>FGFR-tri-Ncre30-3#3</v>
      </c>
      <c r="G133" s="5" t="str">
        <f t="shared" si="19"/>
        <v>S2</v>
      </c>
      <c r="H133" s="5" t="str">
        <f t="shared" si="12"/>
        <v>C2</v>
      </c>
      <c r="I133" s="10" t="s">
        <v>33</v>
      </c>
      <c r="J133" s="10" t="s">
        <v>224</v>
      </c>
      <c r="K133" s="21">
        <v>8.6</v>
      </c>
      <c r="L133" s="10">
        <v>76.459999999999994</v>
      </c>
      <c r="M133" s="10">
        <v>80</v>
      </c>
      <c r="N133" s="10">
        <v>47</v>
      </c>
      <c r="O133" s="10">
        <v>2.2999999999999998</v>
      </c>
      <c r="P133" s="10">
        <v>-144</v>
      </c>
      <c r="Q133" s="10">
        <v>63.71</v>
      </c>
      <c r="R133" s="10">
        <v>135.30000000000001</v>
      </c>
      <c r="S133" s="10">
        <v>42.8</v>
      </c>
      <c r="T133" s="10">
        <v>2.1</v>
      </c>
      <c r="U133" s="10">
        <v>9.8000000000000007</v>
      </c>
      <c r="V133" s="10">
        <f t="shared" si="13"/>
        <v>9.3541202672605864E-2</v>
      </c>
      <c r="W133" s="10">
        <v>10</v>
      </c>
      <c r="X133" s="10">
        <v>5290</v>
      </c>
      <c r="Y133" s="10">
        <v>20.384399999999999</v>
      </c>
      <c r="Z133" s="10">
        <v>8.8166666666666664</v>
      </c>
      <c r="AA133" s="10">
        <v>5</v>
      </c>
      <c r="AB133" s="10">
        <v>1688</v>
      </c>
      <c r="AC133" s="10">
        <v>28.738</v>
      </c>
      <c r="AD133" s="10">
        <v>5.6266666666666669</v>
      </c>
      <c r="AE133" s="12">
        <f t="shared" si="14"/>
        <v>1.5669431279620851</v>
      </c>
      <c r="AF133" s="10">
        <f t="shared" si="15"/>
        <v>1.1114620188471824</v>
      </c>
      <c r="AK133" s="12"/>
      <c r="AL133" s="21"/>
    </row>
    <row r="134" spans="1:38" x14ac:dyDescent="0.25">
      <c r="A134" s="17">
        <v>43429</v>
      </c>
      <c r="B134" s="10" t="s">
        <v>30</v>
      </c>
      <c r="C134" s="10" t="s">
        <v>171</v>
      </c>
      <c r="D134" s="10" t="s">
        <v>242</v>
      </c>
      <c r="E134" s="10" t="s">
        <v>225</v>
      </c>
      <c r="F134" s="5" t="str">
        <f t="shared" si="18"/>
        <v>FGFR-tri-Ncre30-3#3</v>
      </c>
      <c r="G134" s="5" t="str">
        <f t="shared" si="19"/>
        <v>S3</v>
      </c>
      <c r="H134" s="5" t="str">
        <f t="shared" si="12"/>
        <v>C1</v>
      </c>
      <c r="I134" s="10" t="s">
        <v>33</v>
      </c>
      <c r="J134" s="10" t="s">
        <v>226</v>
      </c>
      <c r="K134" s="21">
        <v>8.9</v>
      </c>
      <c r="L134" s="10">
        <v>51.12</v>
      </c>
      <c r="M134" s="10">
        <v>169.7</v>
      </c>
      <c r="N134" s="10">
        <v>35.1</v>
      </c>
      <c r="O134" s="10">
        <v>1.5</v>
      </c>
      <c r="P134" s="10">
        <v>-128.19999999999999</v>
      </c>
      <c r="Q134" s="10">
        <v>52.69</v>
      </c>
      <c r="R134" s="10">
        <v>235</v>
      </c>
      <c r="S134" s="10">
        <v>33.6</v>
      </c>
      <c r="T134" s="10">
        <v>1.5</v>
      </c>
      <c r="U134" s="10">
        <v>-161.69999999999999</v>
      </c>
      <c r="V134" s="10">
        <f t="shared" si="13"/>
        <v>4.3668122270742356E-2</v>
      </c>
      <c r="W134" s="10">
        <v>10</v>
      </c>
      <c r="X134" s="10">
        <v>2588</v>
      </c>
      <c r="Y134" s="10">
        <v>20.752500000000001</v>
      </c>
      <c r="Z134" s="21">
        <v>4.3133333333333335</v>
      </c>
      <c r="AA134" s="10">
        <v>10</v>
      </c>
      <c r="AB134" s="10">
        <v>2338</v>
      </c>
      <c r="AC134" s="12">
        <v>20.957000000000001</v>
      </c>
      <c r="AD134" s="21">
        <v>3.8966666666666669</v>
      </c>
      <c r="AE134" s="12">
        <f t="shared" si="14"/>
        <v>1.1069289991445679</v>
      </c>
      <c r="AF134" s="10">
        <f t="shared" si="15"/>
        <v>1.0961275017773366</v>
      </c>
    </row>
    <row r="135" spans="1:38" x14ac:dyDescent="0.25">
      <c r="A135" s="17">
        <v>43429</v>
      </c>
      <c r="B135" s="10" t="s">
        <v>44</v>
      </c>
      <c r="C135" s="10" t="s">
        <v>171</v>
      </c>
      <c r="D135" s="10" t="s">
        <v>242</v>
      </c>
      <c r="E135" s="10" t="s">
        <v>227</v>
      </c>
      <c r="F135" s="5" t="str">
        <f t="shared" si="18"/>
        <v>FGFR-tri-Ncre30-3#2</v>
      </c>
      <c r="G135" s="5" t="str">
        <f t="shared" si="19"/>
        <v>S1</v>
      </c>
      <c r="H135" s="5" t="str">
        <f t="shared" si="12"/>
        <v>C3</v>
      </c>
      <c r="I135" s="10" t="s">
        <v>33</v>
      </c>
      <c r="J135" s="10" t="s">
        <v>63</v>
      </c>
      <c r="K135" s="21">
        <v>8.5</v>
      </c>
      <c r="L135" s="10">
        <v>88.13</v>
      </c>
      <c r="M135" s="10">
        <v>71</v>
      </c>
      <c r="N135" s="10">
        <v>24.9</v>
      </c>
      <c r="O135" s="10">
        <v>1.6</v>
      </c>
      <c r="P135" s="10">
        <v>-241.7</v>
      </c>
      <c r="Q135" s="10">
        <v>89.08</v>
      </c>
      <c r="R135" s="10">
        <v>119.3</v>
      </c>
      <c r="S135" s="10">
        <v>21.9</v>
      </c>
      <c r="T135" s="10">
        <v>1.6</v>
      </c>
      <c r="U135" s="10">
        <v>-295.39999999999998</v>
      </c>
      <c r="V135" s="10">
        <f t="shared" si="13"/>
        <v>0.12820512820512822</v>
      </c>
      <c r="W135" s="10">
        <v>10</v>
      </c>
      <c r="X135" s="10">
        <v>5040</v>
      </c>
      <c r="Y135" s="10">
        <v>21.158999999999999</v>
      </c>
      <c r="Z135" s="10">
        <v>8.4</v>
      </c>
      <c r="AA135" s="10">
        <v>10</v>
      </c>
      <c r="AB135" s="10">
        <v>3070</v>
      </c>
      <c r="AC135" s="10">
        <v>26.7</v>
      </c>
      <c r="AD135" s="10">
        <v>5.1166666666666663</v>
      </c>
      <c r="AE135" s="12">
        <f t="shared" si="14"/>
        <v>1.6416938110749189</v>
      </c>
      <c r="AF135" s="10">
        <f t="shared" si="15"/>
        <v>1.30099623028218</v>
      </c>
    </row>
    <row r="136" spans="1:38" s="12" customFormat="1" x14ac:dyDescent="0.25">
      <c r="A136" s="17">
        <v>43429</v>
      </c>
      <c r="B136" s="10" t="s">
        <v>44</v>
      </c>
      <c r="C136" s="10" t="s">
        <v>171</v>
      </c>
      <c r="D136" s="10" t="s">
        <v>242</v>
      </c>
      <c r="E136" s="10" t="s">
        <v>228</v>
      </c>
      <c r="F136" s="5" t="str">
        <f t="shared" si="18"/>
        <v>FGFR-tri-Ncre30-3#2</v>
      </c>
      <c r="G136" s="5" t="str">
        <f t="shared" si="19"/>
        <v>S3</v>
      </c>
      <c r="H136" s="5" t="str">
        <f t="shared" si="12"/>
        <v>C2</v>
      </c>
      <c r="I136" s="10" t="s">
        <v>33</v>
      </c>
      <c r="J136" s="10" t="s">
        <v>103</v>
      </c>
      <c r="K136" s="21">
        <v>11.4</v>
      </c>
      <c r="L136" s="10">
        <v>70.03</v>
      </c>
      <c r="M136" s="10">
        <v>158.30000000000001</v>
      </c>
      <c r="N136" s="10">
        <v>41.5</v>
      </c>
      <c r="O136" s="10">
        <v>2.4</v>
      </c>
      <c r="P136" s="10">
        <v>-101.3</v>
      </c>
      <c r="Q136" s="10">
        <v>71.760000000000005</v>
      </c>
      <c r="R136" s="10">
        <v>152.4</v>
      </c>
      <c r="S136" s="10">
        <v>35.9</v>
      </c>
      <c r="T136" s="10">
        <v>2.1</v>
      </c>
      <c r="U136" s="10">
        <v>-188</v>
      </c>
      <c r="V136" s="10">
        <f t="shared" si="13"/>
        <v>0.144702842377261</v>
      </c>
      <c r="W136" s="10">
        <v>10</v>
      </c>
      <c r="X136" s="10">
        <v>4078</v>
      </c>
      <c r="Y136" s="10">
        <v>17.812999999999999</v>
      </c>
      <c r="Z136" s="10">
        <v>6.7966666666666669</v>
      </c>
      <c r="AA136" s="10">
        <v>10</v>
      </c>
      <c r="AB136" s="10">
        <v>2531</v>
      </c>
      <c r="AC136" s="10">
        <v>18.89</v>
      </c>
      <c r="AD136" s="10">
        <v>4.2183333333333328</v>
      </c>
      <c r="AE136" s="12">
        <f t="shared" si="14"/>
        <v>1.6112208613196368</v>
      </c>
      <c r="AF136" s="10">
        <f t="shared" si="15"/>
        <v>1.5193582425985541</v>
      </c>
      <c r="AG136" s="10"/>
      <c r="AH136" s="10"/>
      <c r="AI136" s="10"/>
      <c r="AJ136" s="10"/>
      <c r="AK136" s="10"/>
      <c r="AL136" s="10"/>
    </row>
    <row r="137" spans="1:38" x14ac:dyDescent="0.25">
      <c r="A137" s="17">
        <v>43429</v>
      </c>
      <c r="B137" s="10" t="s">
        <v>44</v>
      </c>
      <c r="C137" s="10" t="s">
        <v>171</v>
      </c>
      <c r="D137" s="10" t="s">
        <v>242</v>
      </c>
      <c r="E137" s="10" t="s">
        <v>229</v>
      </c>
      <c r="F137" s="5" t="str">
        <f t="shared" si="18"/>
        <v>FGFR-tri-Ncre30-3#2</v>
      </c>
      <c r="G137" s="5" t="str">
        <f t="shared" si="19"/>
        <v>S4</v>
      </c>
      <c r="H137" s="5" t="str">
        <f t="shared" si="12"/>
        <v>C1</v>
      </c>
      <c r="I137" s="10" t="s">
        <v>33</v>
      </c>
      <c r="J137" s="10" t="s">
        <v>103</v>
      </c>
      <c r="K137" s="21">
        <v>7.6</v>
      </c>
      <c r="L137" s="10">
        <v>80.94</v>
      </c>
      <c r="M137" s="10">
        <v>88.9</v>
      </c>
      <c r="N137" s="10">
        <v>49.9</v>
      </c>
      <c r="O137" s="10">
        <v>2.6</v>
      </c>
      <c r="P137" s="10">
        <v>-109.3</v>
      </c>
      <c r="Q137" s="10">
        <v>87.06</v>
      </c>
      <c r="R137" s="10">
        <v>151.6</v>
      </c>
      <c r="S137" s="10">
        <v>41.2</v>
      </c>
      <c r="T137" s="10">
        <v>2.8</v>
      </c>
      <c r="U137" s="10">
        <v>-137.30000000000001</v>
      </c>
      <c r="V137" s="10">
        <f t="shared" si="13"/>
        <v>0.19099890230515909</v>
      </c>
      <c r="W137" s="10">
        <v>10</v>
      </c>
      <c r="X137" s="10">
        <v>1788</v>
      </c>
      <c r="Y137" s="10">
        <v>9.2880000000000003</v>
      </c>
      <c r="Z137" s="10">
        <v>2.98</v>
      </c>
      <c r="AA137" s="10">
        <v>10</v>
      </c>
      <c r="AB137" s="10">
        <v>1634</v>
      </c>
      <c r="AC137" s="10">
        <v>17.1828</v>
      </c>
      <c r="AD137" s="10">
        <v>2.7233333333333336</v>
      </c>
      <c r="AE137" s="12">
        <f t="shared" si="14"/>
        <v>1.0942472460220316</v>
      </c>
      <c r="AF137" s="10">
        <f t="shared" si="15"/>
        <v>0.59148499784974684</v>
      </c>
    </row>
    <row r="138" spans="1:38" x14ac:dyDescent="0.25">
      <c r="A138" s="17">
        <v>43430</v>
      </c>
      <c r="B138" s="10" t="s">
        <v>30</v>
      </c>
      <c r="C138" s="10" t="s">
        <v>185</v>
      </c>
      <c r="D138" s="10" t="s">
        <v>242</v>
      </c>
      <c r="E138" s="10" t="s">
        <v>230</v>
      </c>
      <c r="F138" s="5" t="str">
        <f t="shared" si="18"/>
        <v>FGFR-tri-Ncre30-3#5</v>
      </c>
      <c r="G138" s="5" t="str">
        <f t="shared" si="19"/>
        <v>S2</v>
      </c>
      <c r="H138" s="5" t="str">
        <f t="shared" si="12"/>
        <v>C2</v>
      </c>
      <c r="I138" s="10" t="s">
        <v>39</v>
      </c>
      <c r="J138" s="10" t="s">
        <v>231</v>
      </c>
      <c r="K138" s="21">
        <v>9.8000000000000007</v>
      </c>
      <c r="L138" s="10">
        <v>67.34</v>
      </c>
      <c r="M138" s="10">
        <v>154.1</v>
      </c>
      <c r="N138" s="10">
        <v>20.2</v>
      </c>
      <c r="O138" s="10">
        <v>1.2</v>
      </c>
      <c r="P138" s="10">
        <v>-233.2</v>
      </c>
      <c r="Q138" s="10">
        <v>67.819999999999993</v>
      </c>
      <c r="R138" s="10">
        <v>180.9</v>
      </c>
      <c r="S138" s="10">
        <v>23.9</v>
      </c>
      <c r="T138" s="10">
        <v>1.4</v>
      </c>
      <c r="U138" s="10">
        <v>-244.1</v>
      </c>
      <c r="V138" s="10">
        <f t="shared" si="13"/>
        <v>-0.16780045351473921</v>
      </c>
      <c r="W138" s="10">
        <v>10</v>
      </c>
      <c r="X138" s="10">
        <v>2732</v>
      </c>
      <c r="Y138" s="10">
        <v>20.324999999999999</v>
      </c>
      <c r="Z138" s="10">
        <v>4.5533333333333328</v>
      </c>
      <c r="AA138" s="10">
        <v>10</v>
      </c>
      <c r="AB138" s="10">
        <v>1359</v>
      </c>
      <c r="AC138" s="10">
        <v>20.18</v>
      </c>
      <c r="AD138" s="10">
        <v>2.2650000000000001</v>
      </c>
      <c r="AE138" s="12">
        <f t="shared" si="14"/>
        <v>2.0103016924208972</v>
      </c>
      <c r="AF138" s="10">
        <f t="shared" si="15"/>
        <v>2.0247463775250116</v>
      </c>
    </row>
    <row r="139" spans="1:38" x14ac:dyDescent="0.25">
      <c r="A139" s="17">
        <v>43430</v>
      </c>
      <c r="B139" s="10" t="s">
        <v>30</v>
      </c>
      <c r="C139" s="10" t="s">
        <v>185</v>
      </c>
      <c r="D139" s="10" t="s">
        <v>242</v>
      </c>
      <c r="E139" s="10" t="s">
        <v>232</v>
      </c>
      <c r="F139" s="5" t="str">
        <f t="shared" si="18"/>
        <v>FGFR-tri-Ncre30-3#5</v>
      </c>
      <c r="G139" s="5" t="str">
        <f t="shared" si="19"/>
        <v>S3</v>
      </c>
      <c r="H139" s="5" t="str">
        <f t="shared" si="12"/>
        <v>C1</v>
      </c>
      <c r="I139" s="10" t="s">
        <v>39</v>
      </c>
      <c r="J139" s="10" t="s">
        <v>103</v>
      </c>
      <c r="K139" s="21">
        <v>8.1999999999999993</v>
      </c>
      <c r="L139" s="10">
        <v>64.3</v>
      </c>
      <c r="M139" s="10">
        <v>190.5</v>
      </c>
      <c r="N139" s="10">
        <v>25.1</v>
      </c>
      <c r="O139" s="10">
        <v>1.4</v>
      </c>
      <c r="P139" s="10">
        <v>-197.1</v>
      </c>
      <c r="Q139" s="10">
        <v>66.599999999999994</v>
      </c>
      <c r="R139" s="10">
        <v>174.3</v>
      </c>
      <c r="S139" s="10">
        <v>28</v>
      </c>
      <c r="T139" s="10">
        <v>1.6</v>
      </c>
      <c r="U139" s="10">
        <v>-235.6</v>
      </c>
      <c r="V139" s="10">
        <f t="shared" si="13"/>
        <v>-0.10922787193973629</v>
      </c>
      <c r="W139" s="10">
        <v>10</v>
      </c>
      <c r="X139" s="10">
        <v>2817</v>
      </c>
      <c r="Y139" s="10">
        <v>16.434999999999999</v>
      </c>
      <c r="Z139" s="10">
        <v>4.6949999999999994</v>
      </c>
      <c r="AA139" s="10">
        <v>10</v>
      </c>
      <c r="AB139" s="10">
        <v>1572</v>
      </c>
      <c r="AC139" s="10">
        <v>23.452999999999999</v>
      </c>
      <c r="AD139" s="10">
        <v>2.6199999999999997</v>
      </c>
      <c r="AE139" s="12">
        <f t="shared" si="14"/>
        <v>1.7919847328244274</v>
      </c>
      <c r="AF139" s="10">
        <f t="shared" si="15"/>
        <v>1.2557570069487682</v>
      </c>
    </row>
    <row r="140" spans="1:38" x14ac:dyDescent="0.25">
      <c r="A140" s="17">
        <v>43430</v>
      </c>
      <c r="B140" s="10" t="s">
        <v>30</v>
      </c>
      <c r="C140" s="10" t="s">
        <v>185</v>
      </c>
      <c r="D140" s="10" t="s">
        <v>242</v>
      </c>
      <c r="E140" s="10" t="s">
        <v>233</v>
      </c>
      <c r="F140" s="5" t="str">
        <f t="shared" si="18"/>
        <v>FGFR-tri-Ncre30-3#5</v>
      </c>
      <c r="G140" s="5" t="str">
        <f t="shared" si="19"/>
        <v>S4</v>
      </c>
      <c r="H140" s="5" t="str">
        <f t="shared" si="12"/>
        <v>C2</v>
      </c>
      <c r="I140" s="10" t="s">
        <v>39</v>
      </c>
      <c r="J140" s="10" t="s">
        <v>103</v>
      </c>
      <c r="K140" s="21">
        <v>11.2</v>
      </c>
      <c r="L140" s="10">
        <v>81.52</v>
      </c>
      <c r="M140" s="10">
        <v>118.5</v>
      </c>
      <c r="N140" s="10">
        <v>40.6</v>
      </c>
      <c r="O140" s="10">
        <v>2.5</v>
      </c>
      <c r="P140" s="10">
        <v>-97.7</v>
      </c>
      <c r="Q140" s="10">
        <v>74.42</v>
      </c>
      <c r="R140" s="10">
        <v>164.11</v>
      </c>
      <c r="S140" s="10">
        <v>36.700000000000003</v>
      </c>
      <c r="T140" s="10">
        <v>2.2000000000000002</v>
      </c>
      <c r="U140" s="10">
        <v>-156.9</v>
      </c>
      <c r="V140" s="10">
        <f t="shared" si="13"/>
        <v>0.10090556274256139</v>
      </c>
      <c r="W140" s="10">
        <v>10</v>
      </c>
      <c r="X140" s="10">
        <v>3152</v>
      </c>
      <c r="Y140" s="10">
        <v>12.165900000000001</v>
      </c>
      <c r="Z140" s="10">
        <v>5.253333333333333</v>
      </c>
      <c r="AA140" s="10">
        <v>10</v>
      </c>
      <c r="AB140" s="10">
        <v>1795</v>
      </c>
      <c r="AC140" s="10">
        <v>19.562999999999999</v>
      </c>
      <c r="AD140" s="10">
        <v>2.9916666666666667</v>
      </c>
      <c r="AE140" s="12">
        <f t="shared" si="14"/>
        <v>1.7559888579387186</v>
      </c>
      <c r="AF140" s="10">
        <f t="shared" si="15"/>
        <v>1.0920198766445155</v>
      </c>
    </row>
    <row r="141" spans="1:38" x14ac:dyDescent="0.25">
      <c r="A141" s="17">
        <v>43430</v>
      </c>
      <c r="B141" s="10" t="s">
        <v>30</v>
      </c>
      <c r="C141" s="10" t="s">
        <v>185</v>
      </c>
      <c r="D141" s="10" t="s">
        <v>242</v>
      </c>
      <c r="E141" s="10" t="s">
        <v>234</v>
      </c>
      <c r="F141" s="5" t="str">
        <f t="shared" si="18"/>
        <v>FGFR-tri-Ncre30-3#4</v>
      </c>
      <c r="G141" s="5" t="str">
        <f t="shared" si="19"/>
        <v>S1</v>
      </c>
      <c r="H141" s="5" t="str">
        <f t="shared" si="12"/>
        <v>C1</v>
      </c>
      <c r="I141" s="10" t="s">
        <v>33</v>
      </c>
      <c r="J141" s="10" t="s">
        <v>63</v>
      </c>
      <c r="K141" s="21">
        <v>10.7</v>
      </c>
      <c r="L141" s="10">
        <v>84.54</v>
      </c>
      <c r="M141" s="10">
        <v>392.1</v>
      </c>
      <c r="N141" s="10">
        <v>39</v>
      </c>
      <c r="O141" s="10">
        <v>3</v>
      </c>
      <c r="P141" s="10">
        <v>-124.5</v>
      </c>
      <c r="Q141" s="10">
        <v>86.58</v>
      </c>
      <c r="R141" s="10">
        <v>172.2</v>
      </c>
      <c r="S141" s="10">
        <v>43.4</v>
      </c>
      <c r="T141" s="10">
        <v>3</v>
      </c>
      <c r="U141" s="10">
        <v>-118.4</v>
      </c>
      <c r="V141" s="10">
        <f t="shared" si="13"/>
        <v>-0.10679611650485432</v>
      </c>
      <c r="W141" s="10">
        <v>10</v>
      </c>
      <c r="X141" s="10">
        <v>2877</v>
      </c>
      <c r="Y141" s="10">
        <v>15.2498</v>
      </c>
      <c r="Z141" s="10">
        <v>4.7949999999999999</v>
      </c>
      <c r="AA141" s="10">
        <v>10</v>
      </c>
      <c r="AB141" s="10">
        <v>4246</v>
      </c>
      <c r="AC141" s="10">
        <v>60.883400000000002</v>
      </c>
      <c r="AD141" s="10">
        <v>7.0766666666666671</v>
      </c>
      <c r="AE141" s="12">
        <f t="shared" si="14"/>
        <v>0.67757889778615166</v>
      </c>
      <c r="AF141" s="10">
        <f t="shared" si="15"/>
        <v>0.16971691258141391</v>
      </c>
    </row>
    <row r="142" spans="1:38" x14ac:dyDescent="0.25">
      <c r="A142" s="17">
        <v>43430</v>
      </c>
      <c r="B142" s="10" t="s">
        <v>30</v>
      </c>
      <c r="C142" s="10" t="s">
        <v>185</v>
      </c>
      <c r="D142" s="10" t="s">
        <v>242</v>
      </c>
      <c r="E142" s="10" t="s">
        <v>235</v>
      </c>
      <c r="F142" s="5" t="str">
        <f t="shared" si="18"/>
        <v>FGFR-tri-Ncre30-3#4</v>
      </c>
      <c r="G142" s="5" t="str">
        <f t="shared" si="19"/>
        <v>S2</v>
      </c>
      <c r="H142" s="5" t="str">
        <f t="shared" si="12"/>
        <v>C2</v>
      </c>
      <c r="I142" s="10" t="s">
        <v>33</v>
      </c>
      <c r="J142" s="10" t="s">
        <v>226</v>
      </c>
      <c r="K142" s="21">
        <v>9.4</v>
      </c>
      <c r="L142" s="10">
        <v>66.069999999999993</v>
      </c>
      <c r="M142" s="10">
        <v>381.5</v>
      </c>
      <c r="N142" s="10">
        <v>28.1</v>
      </c>
      <c r="O142" s="10">
        <v>1.7</v>
      </c>
      <c r="P142" s="10">
        <v>-189.8</v>
      </c>
      <c r="Q142" s="10">
        <v>81.23</v>
      </c>
      <c r="R142" s="10">
        <v>136.19999999999999</v>
      </c>
      <c r="S142" s="10">
        <v>26.1</v>
      </c>
      <c r="T142" s="10">
        <v>1.8</v>
      </c>
      <c r="U142" s="10">
        <v>-181.9</v>
      </c>
      <c r="V142" s="10">
        <f t="shared" si="13"/>
        <v>7.3800738007380073E-2</v>
      </c>
      <c r="W142" s="10">
        <v>10</v>
      </c>
      <c r="X142" s="10">
        <v>3081</v>
      </c>
      <c r="Y142" s="10">
        <v>21.001000000000001</v>
      </c>
      <c r="Z142" s="10">
        <v>5.1350000000000007</v>
      </c>
      <c r="AA142" s="10">
        <v>10</v>
      </c>
      <c r="AB142" s="10">
        <v>3942</v>
      </c>
      <c r="AC142" s="10">
        <v>36.701999999999998</v>
      </c>
      <c r="AD142" s="10">
        <v>6.5699999999999994</v>
      </c>
      <c r="AE142" s="12">
        <f t="shared" si="14"/>
        <v>0.78158295281582968</v>
      </c>
      <c r="AF142" s="10">
        <f t="shared" si="15"/>
        <v>0.44722422734688139</v>
      </c>
    </row>
    <row r="143" spans="1:38" x14ac:dyDescent="0.25">
      <c r="A143" s="17">
        <v>43430</v>
      </c>
      <c r="B143" s="10" t="s">
        <v>44</v>
      </c>
      <c r="C143" s="10" t="s">
        <v>185</v>
      </c>
      <c r="D143" s="10" t="s">
        <v>242</v>
      </c>
      <c r="E143" s="10" t="s">
        <v>236</v>
      </c>
      <c r="F143" s="5" t="str">
        <f t="shared" si="18"/>
        <v>FGFR-tri-Ncre30-3#6</v>
      </c>
      <c r="G143" s="5" t="str">
        <f t="shared" si="19"/>
        <v>S1</v>
      </c>
      <c r="H143" s="5" t="str">
        <f t="shared" si="12"/>
        <v>C2</v>
      </c>
      <c r="I143" s="10" t="s">
        <v>33</v>
      </c>
      <c r="J143" s="10" t="s">
        <v>237</v>
      </c>
      <c r="K143" s="21">
        <v>8.6</v>
      </c>
      <c r="L143" s="10">
        <v>79.94</v>
      </c>
      <c r="M143" s="10">
        <v>60.7</v>
      </c>
      <c r="N143" s="10">
        <v>21.7</v>
      </c>
      <c r="O143" s="10">
        <v>1.3</v>
      </c>
      <c r="P143" s="10">
        <v>43.9</v>
      </c>
      <c r="Q143" s="10">
        <v>75.239999999999995</v>
      </c>
      <c r="R143" s="10">
        <v>101.9</v>
      </c>
      <c r="S143" s="10">
        <v>21.3</v>
      </c>
      <c r="T143" s="10">
        <v>1.3</v>
      </c>
      <c r="U143" s="10">
        <v>-336.3</v>
      </c>
      <c r="V143" s="10">
        <f t="shared" si="13"/>
        <v>1.8604651162790631E-2</v>
      </c>
      <c r="W143" s="10">
        <v>10</v>
      </c>
      <c r="X143" s="10">
        <v>3366</v>
      </c>
      <c r="Y143" s="10">
        <v>19.024999999999999</v>
      </c>
      <c r="Z143" s="10">
        <v>5.61</v>
      </c>
      <c r="AA143" s="10">
        <v>10</v>
      </c>
      <c r="AB143" s="10">
        <v>3842</v>
      </c>
      <c r="AC143" s="10">
        <v>37.931399999999996</v>
      </c>
      <c r="AD143" s="10">
        <v>6.4033333333333333</v>
      </c>
      <c r="AE143" s="12">
        <f t="shared" si="14"/>
        <v>0.87610619469026552</v>
      </c>
      <c r="AF143" s="10">
        <f t="shared" si="15"/>
        <v>0.43942275671296871</v>
      </c>
    </row>
    <row r="144" spans="1:38" x14ac:dyDescent="0.25">
      <c r="A144" s="17">
        <v>43430</v>
      </c>
      <c r="B144" s="10" t="s">
        <v>44</v>
      </c>
      <c r="C144" s="10" t="s">
        <v>185</v>
      </c>
      <c r="D144" s="10" t="s">
        <v>242</v>
      </c>
      <c r="E144" s="10" t="s">
        <v>238</v>
      </c>
      <c r="F144" s="5" t="str">
        <f t="shared" si="18"/>
        <v>FGFR-tri-Ncre30-3#6</v>
      </c>
      <c r="G144" s="5" t="str">
        <f t="shared" si="19"/>
        <v>S4</v>
      </c>
      <c r="H144" s="5" t="str">
        <f t="shared" si="12"/>
        <v>C1</v>
      </c>
      <c r="I144" s="10" t="s">
        <v>33</v>
      </c>
      <c r="J144" s="10" t="s">
        <v>70</v>
      </c>
      <c r="K144" s="21">
        <v>10.4</v>
      </c>
      <c r="L144" s="10">
        <v>62.79</v>
      </c>
      <c r="M144" s="10">
        <v>175.3</v>
      </c>
      <c r="N144" s="10">
        <v>65.7</v>
      </c>
      <c r="O144" s="10">
        <v>3</v>
      </c>
      <c r="P144" s="10">
        <v>-90.3</v>
      </c>
      <c r="Q144" s="10">
        <v>55.85</v>
      </c>
      <c r="R144" s="10">
        <v>194.4</v>
      </c>
      <c r="S144" s="10">
        <v>74.2</v>
      </c>
      <c r="T144" s="10">
        <v>3</v>
      </c>
      <c r="U144" s="10">
        <v>-84.2</v>
      </c>
      <c r="V144" s="10">
        <f t="shared" si="13"/>
        <v>-0.12151536812008577</v>
      </c>
      <c r="W144" s="10">
        <v>10</v>
      </c>
      <c r="X144" s="10">
        <v>984</v>
      </c>
      <c r="Y144" s="10">
        <v>8.6039999999999992</v>
      </c>
      <c r="Z144" s="10">
        <v>1.6400000000000001</v>
      </c>
      <c r="AA144" s="10">
        <v>10</v>
      </c>
      <c r="AB144" s="10">
        <v>2426</v>
      </c>
      <c r="AC144" s="10">
        <v>18.923999999999999</v>
      </c>
      <c r="AD144" s="10">
        <v>4.043333333333333</v>
      </c>
      <c r="AE144" s="12">
        <f t="shared" si="14"/>
        <v>0.40560593569662001</v>
      </c>
      <c r="AF144" s="10">
        <f t="shared" si="15"/>
        <v>0.18441309822097435</v>
      </c>
    </row>
  </sheetData>
  <autoFilter ref="A1:AL57" xr:uid="{2AFA31A3-AEB4-419C-B169-838B70125DB8}">
    <sortState xmlns:xlrd2="http://schemas.microsoft.com/office/spreadsheetml/2017/richdata2" ref="A2:AL57">
      <sortCondition ref="A1:A57"/>
    </sortState>
  </autoFilter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Multilevel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Huang, Jui Yen</cp:lastModifiedBy>
  <dcterms:created xsi:type="dcterms:W3CDTF">2023-07-31T11:57:11Z</dcterms:created>
  <dcterms:modified xsi:type="dcterms:W3CDTF">2023-08-09T17:23:14Z</dcterms:modified>
</cp:coreProperties>
</file>