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ORATORIO\Desktop\"/>
    </mc:Choice>
  </mc:AlternateContent>
  <xr:revisionPtr revIDLastSave="0" documentId="13_ncr:1_{BFA7FD21-729C-40CF-B4F5-B7369190C507}" xr6:coauthVersionLast="47" xr6:coauthVersionMax="47" xr10:uidLastSave="{00000000-0000-0000-0000-000000000000}"/>
  <bookViews>
    <workbookView xWindow="-120" yWindow="-120" windowWidth="20730" windowHeight="11160" xr2:uid="{2C19DC76-237A-467D-A773-6C5B54B7930F}"/>
  </bookViews>
  <sheets>
    <sheet name="F.T. Panela de Ricota" sheetId="1" r:id="rId1"/>
    <sheet name="Tabla Nutriment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3" i="2" l="1"/>
  <c r="D19" i="2"/>
  <c r="F16" i="2"/>
  <c r="F17" i="2" s="1"/>
  <c r="F14" i="2"/>
  <c r="F13" i="2"/>
  <c r="F12" i="2"/>
  <c r="J56" i="1"/>
  <c r="F30" i="1"/>
  <c r="J7" i="1"/>
  <c r="F15" i="2" l="1"/>
</calcChain>
</file>

<file path=xl/sharedStrings.xml><?xml version="1.0" encoding="utf-8"?>
<sst xmlns="http://schemas.openxmlformats.org/spreadsheetml/2006/main" count="347" uniqueCount="202">
  <si>
    <t>LACTEOS LA PILARICA S.A. DE C.V.</t>
  </si>
  <si>
    <t xml:space="preserve">LACTEOS LA PILARICA S.A. DE C.V. </t>
  </si>
  <si>
    <t>CODIGO:  QR02</t>
  </si>
  <si>
    <t>"NADA SUPERA LA TRADICIÓN DE HACER UN BUEN QUESO"</t>
  </si>
  <si>
    <t>Versión Fecha:  18/Abr/23</t>
  </si>
  <si>
    <t>FICHA TECNICA PANELA DE RICOTA</t>
  </si>
  <si>
    <t>VERCION:  0001</t>
  </si>
  <si>
    <t>FECHA</t>
  </si>
  <si>
    <t>General</t>
  </si>
  <si>
    <t>Nombre del producto</t>
  </si>
  <si>
    <t>PANELA DE RICOTA</t>
  </si>
  <si>
    <t>Descripción Física</t>
  </si>
  <si>
    <t> La Ricotta  proviene del lactosuero obtenido en la elaboración de quesos frescos. Al añadir la enzima renina a la leche se produce una coagulación, lo que provoca que las proteínas que contiene la leche se separen, es decir que la caseína precipitará y será la base del queso y las lactoglobulinas y albúminas permanecerán en el suero lácteo y éste será usado para la elaboración de la Panela de Ricotta.</t>
  </si>
  <si>
    <t>Vida útil</t>
  </si>
  <si>
    <t>Mantenerse refrigerado de 6 a 8 grados centigrados en condiciones de temperatura  dura  30 Dias empacado al vacio.</t>
  </si>
  <si>
    <t>Caracteristicas del producto</t>
  </si>
  <si>
    <t>Nombre Legal</t>
  </si>
  <si>
    <t>Panela de Ricotta</t>
  </si>
  <si>
    <t>Forma</t>
  </si>
  <si>
    <t>Prisma rectangular</t>
  </si>
  <si>
    <t>Sabor</t>
  </si>
  <si>
    <t>Fresco Suave , Puro</t>
  </si>
  <si>
    <t>Consistencía</t>
  </si>
  <si>
    <t>semidura</t>
  </si>
  <si>
    <t>Corte</t>
  </si>
  <si>
    <t xml:space="preserve">Revanado Firme </t>
  </si>
  <si>
    <t>Color interior</t>
  </si>
  <si>
    <t>uniforme color blanco cremoso</t>
  </si>
  <si>
    <t>Dimenciones</t>
  </si>
  <si>
    <t>Dimensiones del Queso</t>
  </si>
  <si>
    <t>Peso Promedio</t>
  </si>
  <si>
    <t>Maximo</t>
  </si>
  <si>
    <t>Minimo</t>
  </si>
  <si>
    <t>Ingredientes</t>
  </si>
  <si>
    <t xml:space="preserve">Ingredientes </t>
  </si>
  <si>
    <t>Lácto suero pasteurizado, carbonato de sodio denso , Acido Cítrico , carragenina , colageno y  cloruro de sodio.</t>
  </si>
  <si>
    <t>Colorantes</t>
  </si>
  <si>
    <t>No Aplica</t>
  </si>
  <si>
    <t>Ingredientes en la Corteza</t>
  </si>
  <si>
    <t>Origen de la Leche</t>
  </si>
  <si>
    <t>México</t>
  </si>
  <si>
    <t>Empaque y Rotulado</t>
  </si>
  <si>
    <t>Película flexible base PA ( Nylon ), con propiedades de alta barrera ( EVOH ) y alta sellabilidad.  Rotulado con fecha de caducidad y número de lote.</t>
  </si>
  <si>
    <t>Composición Relativa de la receta</t>
  </si>
  <si>
    <t>Lácto Suero</t>
  </si>
  <si>
    <t>Sal</t>
  </si>
  <si>
    <t>Cuajo</t>
  </si>
  <si>
    <t>Elaboró:</t>
  </si>
  <si>
    <t>Revizó:</t>
  </si>
  <si>
    <t>Ing. José Alejandro González Contreras</t>
  </si>
  <si>
    <t>Ing. José Alberto González González</t>
  </si>
  <si>
    <t>Física / Química</t>
  </si>
  <si>
    <t xml:space="preserve">Nombre del ensayo </t>
  </si>
  <si>
    <t>Referencia bibliografica</t>
  </si>
  <si>
    <t xml:space="preserve">AutorizaciÓn </t>
  </si>
  <si>
    <t>humedad</t>
  </si>
  <si>
    <t>Metodo Gravimétrico NOM-116-SSA1-1994</t>
  </si>
  <si>
    <t>Autorización: TA-44-15</t>
  </si>
  <si>
    <t>Cenizas</t>
  </si>
  <si>
    <t>Método Gravimétrico NMX-F-607-NORMEX-2013</t>
  </si>
  <si>
    <t>Autorización: A002-045/11</t>
  </si>
  <si>
    <t>Grasa</t>
  </si>
  <si>
    <t>OfficialNethod of analysis AOAC International Method</t>
  </si>
  <si>
    <t>Proteina</t>
  </si>
  <si>
    <t>Metodo Kjendahl NMX-F-608-NORMEX-2011</t>
  </si>
  <si>
    <t>Autorización: A-002-045/11</t>
  </si>
  <si>
    <t>Sodio</t>
  </si>
  <si>
    <t>Método espectrofotometrico de absorción atómica NOM-086-SSA1-1994</t>
  </si>
  <si>
    <t>Características Microbiológicas</t>
  </si>
  <si>
    <t>Parámetro</t>
  </si>
  <si>
    <t>Unidades</t>
  </si>
  <si>
    <t>Método Analítico</t>
  </si>
  <si>
    <t>Resultado</t>
  </si>
  <si>
    <t>Coliformes Totales</t>
  </si>
  <si>
    <t>UFC/G</t>
  </si>
  <si>
    <t>NOM-SSA1-2010 AN B 10</t>
  </si>
  <si>
    <t>&lt; 50 UFC/g o ml</t>
  </si>
  <si>
    <t>Levaduras</t>
  </si>
  <si>
    <t>NOM-243-SSA1-2010 A.N.B 12</t>
  </si>
  <si>
    <t>&lt; 100 UFC/g</t>
  </si>
  <si>
    <t>Samonella</t>
  </si>
  <si>
    <t>Cualitatívo</t>
  </si>
  <si>
    <t>Ausencia en 25 g</t>
  </si>
  <si>
    <t>Staphylococcus Aureus</t>
  </si>
  <si>
    <t>&lt; 50 UFC</t>
  </si>
  <si>
    <t>Valor Nutritivo ( Por 100 g )</t>
  </si>
  <si>
    <t>Otágonos</t>
  </si>
  <si>
    <t>INFORMACION NUTRIMENTAL</t>
  </si>
  <si>
    <t>Contenido Energetico por Envase</t>
  </si>
  <si>
    <t xml:space="preserve">100 g </t>
  </si>
  <si>
    <t>1 Porción</t>
  </si>
  <si>
    <t>Contenido Energetico</t>
  </si>
  <si>
    <t>Proteinas</t>
  </si>
  <si>
    <t>Prensado</t>
  </si>
  <si>
    <t>Sin prensa</t>
  </si>
  <si>
    <t xml:space="preserve">Grasa Total </t>
  </si>
  <si>
    <t>18,0 g</t>
  </si>
  <si>
    <t xml:space="preserve"> -Grasas Saturadas </t>
  </si>
  <si>
    <t xml:space="preserve"> -Grasa Monoinsaturada </t>
  </si>
  <si>
    <t>Humedad</t>
  </si>
  <si>
    <t xml:space="preserve"> -Grasa Poliinsaturada </t>
  </si>
  <si>
    <t xml:space="preserve"> -Grasas Trans</t>
  </si>
  <si>
    <t>0,0 g</t>
  </si>
  <si>
    <t xml:space="preserve">Hidratos de Carbono Disponible </t>
  </si>
  <si>
    <t xml:space="preserve">Azúcares Totales </t>
  </si>
  <si>
    <t>Fibra Dietetica</t>
  </si>
  <si>
    <t xml:space="preserve">Sodio </t>
  </si>
  <si>
    <t>Alérgenos</t>
  </si>
  <si>
    <t>Alérgenos lista conforme a EC 1169/2011 Según Modificación Leche y sus dervados</t>
  </si>
  <si>
    <t>Almacenaje</t>
  </si>
  <si>
    <t>Consejo de Almacenaje</t>
  </si>
  <si>
    <t>Temperatura de almacenaje  ( 6-8 ) ° C</t>
  </si>
  <si>
    <t>Comentarios</t>
  </si>
  <si>
    <t>Hemos puesto cuidado en la recopilacion de la información que contiene este documento. Se basa en la composición del producto y en nuestros conocimientos del mismo hasta la fecha de publicación de este documento y por lo tanto sus especificaciones pueden cambiar.</t>
  </si>
  <si>
    <t>Factores</t>
  </si>
  <si>
    <t>Kcal/g</t>
  </si>
  <si>
    <t xml:space="preserve"> Kj/g</t>
  </si>
  <si>
    <t>1.0 kcal = 4.184 kj</t>
  </si>
  <si>
    <t>Grasas</t>
  </si>
  <si>
    <t>Hidratos de Carbono</t>
  </si>
  <si>
    <t>Panela de Ricotta  500 g</t>
  </si>
  <si>
    <t>Panela de Ricotta  1.3 Kg</t>
  </si>
  <si>
    <t>Panela de Ricotta  1.0Kg</t>
  </si>
  <si>
    <t xml:space="preserve">Panela de Ricotta </t>
  </si>
  <si>
    <t>Energia</t>
  </si>
  <si>
    <t>g/100 g</t>
  </si>
  <si>
    <t>Exeso Calorias                               ( No lo lleva )</t>
  </si>
  <si>
    <t>Protiena</t>
  </si>
  <si>
    <t>H. de Carbono</t>
  </si>
  <si>
    <r>
      <rPr>
        <b/>
        <sz val="12"/>
        <color rgb="FF000000"/>
        <rFont val="Calibri"/>
        <family val="2"/>
      </rPr>
      <t xml:space="preserve">Tamaño de la porción </t>
    </r>
    <r>
      <rPr>
        <sz val="12"/>
        <color rgb="FF000000"/>
        <rFont val="Calibri"/>
        <family val="2"/>
      </rPr>
      <t>: 46 g</t>
    </r>
  </si>
  <si>
    <t>Porciones por envase : Aprox. 17</t>
  </si>
  <si>
    <t>Grasas Saturadas</t>
  </si>
  <si>
    <t>Grasa Saturada</t>
  </si>
  <si>
    <t>Exrso Grasas Saturadas                                               ( No lo lleva )</t>
  </si>
  <si>
    <t>100 g</t>
  </si>
  <si>
    <t xml:space="preserve">Contenido Energetico   </t>
  </si>
  <si>
    <t xml:space="preserve">  250 Kcal (1 041 Kj)  </t>
  </si>
  <si>
    <t>18 g</t>
  </si>
  <si>
    <r>
      <rPr>
        <b/>
        <sz val="12"/>
        <color rgb="FF000000"/>
        <rFont val="Calibri"/>
        <family val="2"/>
      </rPr>
      <t>Grasa Total</t>
    </r>
    <r>
      <rPr>
        <sz val="12"/>
        <color rgb="FF000000"/>
        <rFont val="Calibri"/>
        <family val="2"/>
      </rPr>
      <t xml:space="preserve"> </t>
    </r>
  </si>
  <si>
    <t>Grasas Trans</t>
  </si>
  <si>
    <t>Exeso grasas Trans                               ( No lo lleva )</t>
  </si>
  <si>
    <t>10,8 g</t>
  </si>
  <si>
    <t>mg/100 g</t>
  </si>
  <si>
    <t>Contiene grasa                                Vejetal</t>
  </si>
  <si>
    <t>0 mg</t>
  </si>
  <si>
    <r>
      <rPr>
        <b/>
        <sz val="12"/>
        <color rgb="FF000000"/>
        <rFont val="Calibri"/>
        <family val="2"/>
      </rPr>
      <t>Hidratos de Carbono Disponible</t>
    </r>
    <r>
      <rPr>
        <sz val="12"/>
        <color rgb="FF000000"/>
        <rFont val="Calibri"/>
        <family val="2"/>
      </rPr>
      <t xml:space="preserve"> </t>
    </r>
  </si>
  <si>
    <t>4.03 g</t>
  </si>
  <si>
    <r>
      <rPr>
        <b/>
        <sz val="12"/>
        <color rgb="FF000000"/>
        <rFont val="Calibri"/>
        <family val="2"/>
      </rPr>
      <t>Azúcares Totales</t>
    </r>
    <r>
      <rPr>
        <sz val="12"/>
        <color rgb="FF000000"/>
        <rFont val="Calibri"/>
        <family val="2"/>
      </rPr>
      <t xml:space="preserve"> </t>
    </r>
  </si>
  <si>
    <t>0.31 g</t>
  </si>
  <si>
    <t>Exeso Sodio                                               ( Si lo lleva )</t>
  </si>
  <si>
    <t>Azúcares Añadidos</t>
  </si>
  <si>
    <t>0 g</t>
  </si>
  <si>
    <t>Contiene                                         &lt;  de 300 mg/100 g</t>
  </si>
  <si>
    <r>
      <rPr>
        <b/>
        <sz val="12"/>
        <color rgb="FF000000"/>
        <rFont val="Calibri"/>
        <family val="2"/>
      </rPr>
      <t>Sodio</t>
    </r>
    <r>
      <rPr>
        <sz val="12"/>
        <color rgb="FF000000"/>
        <rFont val="Calibri"/>
        <family val="2"/>
      </rPr>
      <t xml:space="preserve"> </t>
    </r>
  </si>
  <si>
    <t>527 mg</t>
  </si>
  <si>
    <t>Grasa 2 % min, Proteina 10 % min, Humedad 80 % Max.</t>
  </si>
  <si>
    <t>Azúcares</t>
  </si>
  <si>
    <t>Azúcares                                                ( No lo lleva )</t>
  </si>
  <si>
    <t>Ingredientes:</t>
  </si>
  <si>
    <t>Láctosuero dulce Pasteurizado, ácido citrico, sal yodatada , corbonato de sodio denso , carragenina Y  colageno</t>
  </si>
  <si>
    <t>Grasas saturadas</t>
  </si>
  <si>
    <t>Grasas trans</t>
  </si>
  <si>
    <t>Energía</t>
  </si>
  <si>
    <t>Sólidos</t>
  </si>
  <si>
    <t>≥ 275 kcal totales</t>
  </si>
  <si>
    <t>≥ 10 % del total de energía proveniente de azúcares libres</t>
  </si>
  <si>
    <t>≥ 10 % del total de energía proveniente de grasas saturadas</t>
  </si>
  <si>
    <t>≥ 1 % del total de energía proveniente de grasas trans</t>
  </si>
  <si>
    <t>≥ 1 mg de sodio por kcal o</t>
  </si>
  <si>
    <t>en 100 g de producto</t>
  </si>
  <si>
    <t>≥ 300 mg</t>
  </si>
  <si>
    <t>Bebidas sin calorías:</t>
  </si>
  <si>
    <t>Líquidos en 100 mL de producto</t>
  </si>
  <si>
    <t>≥ 70 kcal totales o</t>
  </si>
  <si>
    <t>≥ 45 mg de sodio</t>
  </si>
  <si>
    <t>≥ 8 kcal de azúcares libres</t>
  </si>
  <si>
    <t>Leyenda a usar</t>
  </si>
  <si>
    <t>EXCESO CALORÍAS</t>
  </si>
  <si>
    <t>EXCESO AZÚCARES</t>
  </si>
  <si>
    <t>EXCESO GRASAS SATURADAS</t>
  </si>
  <si>
    <t>EXCESO</t>
  </si>
  <si>
    <t>EXCESO SODIO</t>
  </si>
  <si>
    <t>GRASAS TRANS</t>
  </si>
  <si>
    <t>Porciones por envase : Aprox. 43</t>
  </si>
  <si>
    <t>Porciones por envase : Aprox. 33</t>
  </si>
  <si>
    <t xml:space="preserve">46 g </t>
  </si>
  <si>
    <t>8.26 g</t>
  </si>
  <si>
    <t>5,0 g</t>
  </si>
  <si>
    <t>1,85 g</t>
  </si>
  <si>
    <t>4,03 g</t>
  </si>
  <si>
    <t>242,42 mg</t>
  </si>
  <si>
    <t>114,78 Kcal  ( 477,49 Kj )</t>
  </si>
  <si>
    <t>1 951,26 Kcal         8 117,3 Kj</t>
  </si>
  <si>
    <t>4 935,54 Kcal        20 532,07 Kj</t>
  </si>
  <si>
    <t>3 787,74 Kcal        15 757,17 Kj</t>
  </si>
  <si>
    <t>10.08 g</t>
  </si>
  <si>
    <t>8,26 g</t>
  </si>
  <si>
    <t xml:space="preserve">  250 Kcal      (1 041 Kj)  </t>
  </si>
  <si>
    <t>1.0 Kg</t>
  </si>
  <si>
    <t>Exeso de Sodio</t>
  </si>
  <si>
    <r>
      <rPr>
        <b/>
        <sz val="14"/>
        <color rgb="FF000000"/>
        <rFont val="Calibri"/>
        <family val="2"/>
      </rPr>
      <t xml:space="preserve">Tamaño de la porción </t>
    </r>
    <r>
      <rPr>
        <sz val="14"/>
        <color rgb="FF000000"/>
        <rFont val="Calibri"/>
        <family val="2"/>
        <charset val="1"/>
      </rPr>
      <t>: 46 g</t>
    </r>
  </si>
  <si>
    <t>3 787,74 Kcal    15 757,17 Kj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</si>
</sst>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indexed="8"/>
      <name val="Calibri"/>
      <family val="2"/>
    </font>
    <font>
      <b/>
      <sz val="12"/>
      <color indexed="8"/>
      <name val="Calibri"/>
      <family val="2"/>
    </font>
    <font>
      <b/>
      <sz val="14"/>
      <color indexed="8"/>
      <name val="Calibri"/>
      <family val="2"/>
    </font>
    <font>
      <sz val="14"/>
      <color indexed="8"/>
      <name val="Calibri"/>
      <family val="2"/>
    </font>
    <font>
      <sz val="14"/>
      <color theme="1"/>
      <name val="Calibri"/>
      <family val="2"/>
      <scheme val="minor"/>
    </font>
    <font>
      <sz val="13"/>
      <color rgb="FF222222"/>
      <name val="Roboto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4"/>
      <color rgb="FF000000"/>
      <name val="Calibri"/>
      <family val="2"/>
    </font>
    <font>
      <b/>
      <sz val="12"/>
      <color rgb="FF000000"/>
      <name val="Arial"/>
      <family val="2"/>
    </font>
    <font>
      <b/>
      <sz val="12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2"/>
      <color rgb="FF000000"/>
      <name val="Calibri"/>
      <family val="2"/>
      <charset val="1"/>
    </font>
    <font>
      <b/>
      <sz val="18"/>
      <color rgb="FF000000"/>
      <name val="Arial"/>
      <family val="2"/>
    </font>
    <font>
      <b/>
      <sz val="16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56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2">
    <xf numFmtId="0" fontId="0" fillId="0" borderId="0" xfId="0"/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15" fontId="0" fillId="0" borderId="9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5" fontId="0" fillId="0" borderId="0" xfId="0" applyNumberFormat="1" applyAlignment="1">
      <alignment horizontal="center" vertical="center"/>
    </xf>
    <xf numFmtId="0" fontId="0" fillId="0" borderId="17" xfId="0" applyBorder="1"/>
    <xf numFmtId="0" fontId="8" fillId="0" borderId="0" xfId="0" applyFont="1"/>
    <xf numFmtId="0" fontId="0" fillId="0" borderId="19" xfId="0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5" xfId="0" applyBorder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vertical="center"/>
    </xf>
    <xf numFmtId="0" fontId="5" fillId="0" borderId="15" xfId="0" applyFont="1" applyBorder="1" applyAlignment="1">
      <alignment vertical="center"/>
    </xf>
    <xf numFmtId="0" fontId="11" fillId="0" borderId="12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17" xfId="0" applyFont="1" applyBorder="1" applyAlignment="1">
      <alignment vertical="center"/>
    </xf>
    <xf numFmtId="0" fontId="6" fillId="0" borderId="44" xfId="0" applyFont="1" applyBorder="1" applyAlignment="1">
      <alignment vertical="center"/>
    </xf>
    <xf numFmtId="0" fontId="12" fillId="0" borderId="11" xfId="0" applyFont="1" applyBorder="1"/>
    <xf numFmtId="0" fontId="0" fillId="0" borderId="12" xfId="0" applyBorder="1"/>
    <xf numFmtId="0" fontId="14" fillId="0" borderId="0" xfId="0" applyFont="1" applyAlignment="1">
      <alignment vertical="center"/>
    </xf>
    <xf numFmtId="0" fontId="6" fillId="0" borderId="18" xfId="0" applyFont="1" applyBorder="1" applyAlignment="1">
      <alignment vertical="center"/>
    </xf>
    <xf numFmtId="0" fontId="15" fillId="0" borderId="17" xfId="0" applyFont="1" applyBorder="1"/>
    <xf numFmtId="0" fontId="16" fillId="0" borderId="0" xfId="0" applyFont="1"/>
    <xf numFmtId="0" fontId="7" fillId="0" borderId="18" xfId="0" applyFont="1" applyBorder="1" applyAlignment="1">
      <alignment horizontal="center" vertical="center"/>
    </xf>
    <xf numFmtId="0" fontId="12" fillId="0" borderId="14" xfId="0" applyFont="1" applyBorder="1"/>
    <xf numFmtId="0" fontId="12" fillId="0" borderId="15" xfId="0" applyFont="1" applyBorder="1"/>
    <xf numFmtId="3" fontId="7" fillId="0" borderId="16" xfId="0" applyNumberFormat="1" applyFont="1" applyBorder="1" applyAlignment="1">
      <alignment horizontal="center" vertical="center"/>
    </xf>
    <xf numFmtId="0" fontId="16" fillId="0" borderId="47" xfId="0" applyFont="1" applyBorder="1" applyAlignment="1">
      <alignment horizontal="center"/>
    </xf>
    <xf numFmtId="0" fontId="17" fillId="0" borderId="0" xfId="0" applyFont="1" applyAlignment="1">
      <alignment vertical="center" wrapText="1"/>
    </xf>
    <xf numFmtId="3" fontId="18" fillId="0" borderId="18" xfId="0" applyNumberFormat="1" applyFont="1" applyBorder="1" applyAlignment="1">
      <alignment horizontal="right"/>
    </xf>
    <xf numFmtId="0" fontId="17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/>
    <xf numFmtId="0" fontId="18" fillId="0" borderId="18" xfId="0" applyFont="1" applyBorder="1" applyAlignment="1">
      <alignment horizontal="right"/>
    </xf>
    <xf numFmtId="1" fontId="17" fillId="0" borderId="0" xfId="0" applyNumberFormat="1" applyFont="1" applyAlignment="1">
      <alignment horizontal="center" vertical="center" wrapText="1"/>
    </xf>
    <xf numFmtId="0" fontId="18" fillId="0" borderId="16" xfId="0" applyFont="1" applyBorder="1" applyAlignment="1">
      <alignment horizontal="right"/>
    </xf>
    <xf numFmtId="0" fontId="0" fillId="0" borderId="19" xfId="0" applyBorder="1" applyAlignment="1">
      <alignment horizontal="center" vertical="center"/>
    </xf>
    <xf numFmtId="0" fontId="10" fillId="0" borderId="0" xfId="0" applyFont="1" applyAlignment="1">
      <alignment vertical="center"/>
    </xf>
    <xf numFmtId="3" fontId="0" fillId="0" borderId="0" xfId="0" applyNumberFormat="1" applyAlignment="1">
      <alignment horizontal="center"/>
    </xf>
    <xf numFmtId="0" fontId="13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4" fillId="0" borderId="11" xfId="0" applyFont="1" applyBorder="1"/>
    <xf numFmtId="0" fontId="21" fillId="0" borderId="12" xfId="0" applyFont="1" applyBorder="1"/>
    <xf numFmtId="0" fontId="0" fillId="0" borderId="15" xfId="0" applyBorder="1" applyAlignment="1">
      <alignment horizontal="center"/>
    </xf>
    <xf numFmtId="0" fontId="17" fillId="0" borderId="0" xfId="0" applyFont="1" applyAlignment="1">
      <alignment horizontal="center"/>
    </xf>
    <xf numFmtId="1" fontId="0" fillId="0" borderId="0" xfId="0" applyNumberFormat="1"/>
    <xf numFmtId="2" fontId="0" fillId="0" borderId="0" xfId="1" applyNumberFormat="1" applyFont="1" applyBorder="1" applyAlignment="1">
      <alignment horizontal="right"/>
    </xf>
    <xf numFmtId="0" fontId="18" fillId="0" borderId="47" xfId="0" applyFont="1" applyBorder="1" applyAlignment="1">
      <alignment horizontal="center"/>
    </xf>
    <xf numFmtId="0" fontId="23" fillId="0" borderId="51" xfId="0" applyFont="1" applyBorder="1" applyAlignment="1">
      <alignment horizontal="center" vertical="center"/>
    </xf>
    <xf numFmtId="0" fontId="23" fillId="0" borderId="52" xfId="0" applyFont="1" applyBorder="1" applyAlignment="1">
      <alignment horizontal="center" vertical="center"/>
    </xf>
    <xf numFmtId="0" fontId="18" fillId="0" borderId="0" xfId="0" applyFont="1" applyAlignment="1">
      <alignment horizontal="right"/>
    </xf>
    <xf numFmtId="1" fontId="0" fillId="0" borderId="0" xfId="1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24" fillId="0" borderId="0" xfId="0" applyFont="1" applyAlignment="1">
      <alignment horizontal="center"/>
    </xf>
    <xf numFmtId="3" fontId="18" fillId="0" borderId="0" xfId="0" applyNumberFormat="1" applyFont="1" applyAlignment="1">
      <alignment horizontal="right"/>
    </xf>
    <xf numFmtId="0" fontId="18" fillId="0" borderId="15" xfId="0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3" borderId="53" xfId="0" applyFill="1" applyBorder="1" applyAlignment="1">
      <alignment horizontal="center" vertical="center" wrapText="1"/>
    </xf>
    <xf numFmtId="0" fontId="25" fillId="3" borderId="54" xfId="0" applyFont="1" applyFill="1" applyBorder="1" applyAlignment="1">
      <alignment horizontal="center" vertical="center" wrapText="1"/>
    </xf>
    <xf numFmtId="0" fontId="25" fillId="3" borderId="53" xfId="0" applyFont="1" applyFill="1" applyBorder="1" applyAlignment="1">
      <alignment horizontal="center" vertical="center" wrapText="1"/>
    </xf>
    <xf numFmtId="0" fontId="26" fillId="3" borderId="53" xfId="0" applyFont="1" applyFill="1" applyBorder="1" applyAlignment="1">
      <alignment horizontal="center" vertical="center" wrapText="1"/>
    </xf>
    <xf numFmtId="0" fontId="25" fillId="3" borderId="55" xfId="0" applyFont="1" applyFill="1" applyBorder="1" applyAlignment="1">
      <alignment horizontal="center" vertical="center" wrapText="1"/>
    </xf>
    <xf numFmtId="0" fontId="26" fillId="3" borderId="55" xfId="0" applyFont="1" applyFill="1" applyBorder="1" applyAlignment="1">
      <alignment horizontal="center" vertical="center" wrapText="1"/>
    </xf>
    <xf numFmtId="0" fontId="0" fillId="3" borderId="54" xfId="0" applyFill="1" applyBorder="1" applyAlignment="1">
      <alignment vertical="center" wrapText="1"/>
    </xf>
    <xf numFmtId="0" fontId="26" fillId="3" borderId="54" xfId="0" applyFont="1" applyFill="1" applyBorder="1" applyAlignment="1">
      <alignment horizontal="center" vertical="center" wrapText="1"/>
    </xf>
    <xf numFmtId="0" fontId="0" fillId="3" borderId="55" xfId="0" applyFill="1" applyBorder="1" applyAlignment="1">
      <alignment vertical="center" wrapText="1"/>
    </xf>
    <xf numFmtId="0" fontId="20" fillId="0" borderId="0" xfId="0" applyFont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/>
    </xf>
    <xf numFmtId="0" fontId="22" fillId="0" borderId="0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8" fillId="0" borderId="0" xfId="0" applyFont="1" applyBorder="1" applyAlignment="1">
      <alignment horizontal="center"/>
    </xf>
    <xf numFmtId="0" fontId="23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right"/>
    </xf>
    <xf numFmtId="3" fontId="18" fillId="0" borderId="0" xfId="0" applyNumberFormat="1" applyFont="1" applyBorder="1" applyAlignment="1">
      <alignment horizontal="right"/>
    </xf>
    <xf numFmtId="0" fontId="15" fillId="0" borderId="0" xfId="0" applyFont="1" applyBorder="1" applyAlignment="1">
      <alignment horizontal="center" vertical="center"/>
    </xf>
    <xf numFmtId="0" fontId="0" fillId="0" borderId="0" xfId="0" applyBorder="1"/>
    <xf numFmtId="0" fontId="27" fillId="0" borderId="0" xfId="0" applyFont="1" applyBorder="1" applyAlignment="1">
      <alignment horizontal="center" vertical="center"/>
    </xf>
    <xf numFmtId="0" fontId="22" fillId="0" borderId="0" xfId="0" applyFont="1" applyBorder="1" applyAlignment="1"/>
    <xf numFmtId="0" fontId="14" fillId="0" borderId="0" xfId="0" applyFont="1" applyBorder="1" applyAlignment="1">
      <alignment vertical="center"/>
    </xf>
    <xf numFmtId="0" fontId="13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0" fillId="0" borderId="11" xfId="0" applyFont="1" applyBorder="1" applyAlignment="1">
      <alignment horizontal="left" vertical="top"/>
    </xf>
    <xf numFmtId="0" fontId="10" fillId="0" borderId="12" xfId="0" applyFont="1" applyBorder="1" applyAlignment="1">
      <alignment horizontal="left" vertical="top"/>
    </xf>
    <xf numFmtId="0" fontId="10" fillId="0" borderId="11" xfId="0" applyFont="1" applyBorder="1" applyAlignment="1">
      <alignment horizontal="left"/>
    </xf>
    <xf numFmtId="0" fontId="10" fillId="0" borderId="12" xfId="0" applyFont="1" applyBorder="1" applyAlignment="1">
      <alignment horizontal="left"/>
    </xf>
    <xf numFmtId="0" fontId="10" fillId="0" borderId="13" xfId="0" applyFont="1" applyBorder="1" applyAlignment="1">
      <alignment horizontal="left"/>
    </xf>
    <xf numFmtId="0" fontId="10" fillId="0" borderId="17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5" fillId="0" borderId="19" xfId="0" applyFont="1" applyBorder="1" applyAlignment="1">
      <alignment horizontal="left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7" fillId="0" borderId="11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15" fillId="0" borderId="17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8" fillId="0" borderId="17" xfId="0" applyFont="1" applyBorder="1" applyAlignment="1">
      <alignment horizontal="right"/>
    </xf>
    <xf numFmtId="0" fontId="18" fillId="0" borderId="18" xfId="0" applyFont="1" applyBorder="1" applyAlignment="1">
      <alignment horizontal="right"/>
    </xf>
    <xf numFmtId="0" fontId="18" fillId="0" borderId="14" xfId="0" applyFont="1" applyBorder="1" applyAlignment="1">
      <alignment horizontal="right"/>
    </xf>
    <xf numFmtId="0" fontId="18" fillId="0" borderId="16" xfId="0" applyFont="1" applyBorder="1" applyAlignment="1">
      <alignment horizontal="right"/>
    </xf>
    <xf numFmtId="0" fontId="16" fillId="0" borderId="17" xfId="0" applyFont="1" applyBorder="1" applyAlignment="1">
      <alignment horizontal="left"/>
    </xf>
    <xf numFmtId="0" fontId="16" fillId="0" borderId="0" xfId="0" applyFont="1" applyAlignment="1">
      <alignment horizontal="left"/>
    </xf>
    <xf numFmtId="3" fontId="18" fillId="0" borderId="17" xfId="0" applyNumberFormat="1" applyFont="1" applyBorder="1" applyAlignment="1">
      <alignment horizontal="right"/>
    </xf>
    <xf numFmtId="3" fontId="18" fillId="0" borderId="18" xfId="0" applyNumberFormat="1" applyFont="1" applyBorder="1" applyAlignment="1">
      <alignment horizontal="right"/>
    </xf>
    <xf numFmtId="2" fontId="18" fillId="0" borderId="17" xfId="0" applyNumberFormat="1" applyFont="1" applyBorder="1" applyAlignment="1">
      <alignment horizontal="right"/>
    </xf>
    <xf numFmtId="2" fontId="18" fillId="0" borderId="18" xfId="0" applyNumberFormat="1" applyFont="1" applyBorder="1" applyAlignment="1">
      <alignment horizontal="right"/>
    </xf>
    <xf numFmtId="0" fontId="16" fillId="0" borderId="45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6" fillId="0" borderId="46" xfId="0" applyFont="1" applyBorder="1" applyAlignment="1">
      <alignment horizontal="center"/>
    </xf>
    <xf numFmtId="0" fontId="12" fillId="0" borderId="17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7" fillId="0" borderId="11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0" fillId="0" borderId="38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11" fillId="0" borderId="31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6" fillId="0" borderId="27" xfId="0" applyFont="1" applyBorder="1" applyAlignment="1">
      <alignment horizontal="right" vertical="center"/>
    </xf>
    <xf numFmtId="0" fontId="0" fillId="0" borderId="27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6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10" fontId="7" fillId="0" borderId="23" xfId="0" applyNumberFormat="1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6" fillId="0" borderId="43" xfId="0" applyFont="1" applyBorder="1" applyAlignment="1">
      <alignment horizontal="center" vertical="center"/>
    </xf>
    <xf numFmtId="164" fontId="7" fillId="0" borderId="41" xfId="0" applyNumberFormat="1" applyFont="1" applyBorder="1" applyAlignment="1">
      <alignment horizontal="center" vertical="center" wrapText="1"/>
    </xf>
    <xf numFmtId="164" fontId="7" fillId="0" borderId="42" xfId="0" applyNumberFormat="1" applyFont="1" applyBorder="1" applyAlignment="1">
      <alignment horizontal="center" vertical="center" wrapText="1"/>
    </xf>
    <xf numFmtId="164" fontId="7" fillId="0" borderId="43" xfId="0" applyNumberFormat="1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7" fillId="0" borderId="34" xfId="0" applyFont="1" applyBorder="1" applyAlignment="1">
      <alignment horizontal="left" vertical="center" wrapText="1"/>
    </xf>
    <xf numFmtId="0" fontId="7" fillId="0" borderId="35" xfId="0" applyFont="1" applyBorder="1" applyAlignment="1">
      <alignment horizontal="left" vertical="center" wrapText="1"/>
    </xf>
    <xf numFmtId="0" fontId="7" fillId="0" borderId="36" xfId="0" applyFont="1" applyBorder="1" applyAlignment="1">
      <alignment horizontal="left" vertical="center" wrapText="1"/>
    </xf>
    <xf numFmtId="0" fontId="7" fillId="0" borderId="32" xfId="0" applyFont="1" applyBorder="1" applyAlignment="1">
      <alignment horizontal="left" vertical="center" wrapText="1"/>
    </xf>
    <xf numFmtId="0" fontId="7" fillId="0" borderId="31" xfId="0" applyFont="1" applyBorder="1" applyAlignment="1">
      <alignment horizontal="left" vertical="center" wrapText="1"/>
    </xf>
    <xf numFmtId="0" fontId="7" fillId="0" borderId="33" xfId="0" applyFont="1" applyBorder="1" applyAlignment="1">
      <alignment horizontal="left" vertical="center" wrapText="1"/>
    </xf>
    <xf numFmtId="0" fontId="7" fillId="0" borderId="39" xfId="0" applyFont="1" applyBorder="1" applyAlignment="1">
      <alignment horizontal="left" vertical="center" wrapText="1"/>
    </xf>
    <xf numFmtId="0" fontId="7" fillId="0" borderId="38" xfId="0" applyFont="1" applyBorder="1" applyAlignment="1">
      <alignment horizontal="left" vertical="center" wrapText="1"/>
    </xf>
    <xf numFmtId="0" fontId="7" fillId="0" borderId="4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/>
    </xf>
    <xf numFmtId="0" fontId="6" fillId="0" borderId="20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10" fontId="7" fillId="0" borderId="20" xfId="0" applyNumberFormat="1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left" vertical="center"/>
    </xf>
    <xf numFmtId="0" fontId="6" fillId="0" borderId="26" xfId="0" applyFont="1" applyBorder="1" applyAlignment="1">
      <alignment horizontal="center" vertical="center"/>
    </xf>
    <xf numFmtId="0" fontId="7" fillId="0" borderId="28" xfId="0" applyFont="1" applyBorder="1" applyAlignment="1">
      <alignment horizontal="left" vertical="center" wrapText="1"/>
    </xf>
    <xf numFmtId="0" fontId="7" fillId="0" borderId="27" xfId="0" applyFont="1" applyBorder="1" applyAlignment="1">
      <alignment horizontal="left" vertical="center" wrapText="1"/>
    </xf>
    <xf numFmtId="0" fontId="7" fillId="0" borderId="29" xfId="0" applyFont="1" applyBorder="1" applyAlignment="1">
      <alignment horizontal="left" vertical="center" wrapText="1"/>
    </xf>
    <xf numFmtId="0" fontId="6" fillId="0" borderId="23" xfId="0" applyFont="1" applyBorder="1" applyAlignment="1">
      <alignment horizontal="right" vertical="center"/>
    </xf>
    <xf numFmtId="0" fontId="6" fillId="0" borderId="24" xfId="0" applyFont="1" applyBorder="1" applyAlignment="1">
      <alignment horizontal="right" vertical="center"/>
    </xf>
    <xf numFmtId="0" fontId="6" fillId="0" borderId="25" xfId="0" applyFont="1" applyBorder="1" applyAlignment="1">
      <alignment horizontal="right" vertical="center"/>
    </xf>
    <xf numFmtId="0" fontId="7" fillId="0" borderId="2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right" vertical="center"/>
    </xf>
    <xf numFmtId="0" fontId="6" fillId="0" borderId="21" xfId="0" applyFont="1" applyBorder="1" applyAlignment="1">
      <alignment horizontal="right" vertical="center"/>
    </xf>
    <xf numFmtId="0" fontId="6" fillId="0" borderId="22" xfId="0" applyFont="1" applyBorder="1" applyAlignment="1">
      <alignment horizontal="right" vertical="center"/>
    </xf>
    <xf numFmtId="0" fontId="7" fillId="0" borderId="2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left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25" fillId="3" borderId="53" xfId="0" applyFont="1" applyFill="1" applyBorder="1" applyAlignment="1">
      <alignment horizontal="center" vertical="center" wrapText="1"/>
    </xf>
    <xf numFmtId="0" fontId="25" fillId="3" borderId="54" xfId="0" applyFont="1" applyFill="1" applyBorder="1" applyAlignment="1">
      <alignment horizontal="center" vertical="center" wrapText="1"/>
    </xf>
    <xf numFmtId="0" fontId="26" fillId="3" borderId="53" xfId="0" applyFont="1" applyFill="1" applyBorder="1" applyAlignment="1">
      <alignment horizontal="center" vertical="center" wrapText="1"/>
    </xf>
    <xf numFmtId="0" fontId="26" fillId="3" borderId="55" xfId="0" applyFont="1" applyFill="1" applyBorder="1" applyAlignment="1">
      <alignment horizontal="center" vertical="center" wrapText="1"/>
    </xf>
    <xf numFmtId="0" fontId="26" fillId="3" borderId="54" xfId="0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7" fillId="2" borderId="48" xfId="0" applyFont="1" applyFill="1" applyBorder="1" applyAlignment="1">
      <alignment horizontal="center" vertical="center"/>
    </xf>
    <xf numFmtId="0" fontId="17" fillId="2" borderId="49" xfId="0" applyFont="1" applyFill="1" applyBorder="1" applyAlignment="1">
      <alignment horizontal="center" vertical="center"/>
    </xf>
    <xf numFmtId="0" fontId="17" fillId="2" borderId="50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17" fillId="0" borderId="18" xfId="0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center" wrapText="1"/>
    </xf>
    <xf numFmtId="0" fontId="0" fillId="0" borderId="12" xfId="0" applyBorder="1" applyAlignment="1">
      <alignment horizontal="left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4" fillId="0" borderId="17" xfId="0" applyFont="1" applyBorder="1" applyAlignment="1">
      <alignment horizontal="left"/>
    </xf>
    <xf numFmtId="0" fontId="14" fillId="0" borderId="0" xfId="0" applyFont="1" applyAlignment="1">
      <alignment horizontal="left"/>
    </xf>
    <xf numFmtId="0" fontId="22" fillId="0" borderId="14" xfId="0" applyFont="1" applyBorder="1" applyAlignment="1">
      <alignment horizontal="left"/>
    </xf>
    <xf numFmtId="0" fontId="22" fillId="0" borderId="15" xfId="0" applyFont="1" applyBorder="1" applyAlignment="1">
      <alignment horizontal="left"/>
    </xf>
    <xf numFmtId="0" fontId="22" fillId="0" borderId="17" xfId="0" applyFont="1" applyBorder="1" applyAlignment="1">
      <alignment horizontal="left"/>
    </xf>
    <xf numFmtId="0" fontId="22" fillId="0" borderId="0" xfId="0" applyFont="1" applyAlignment="1">
      <alignment horizontal="left"/>
    </xf>
    <xf numFmtId="0" fontId="17" fillId="2" borderId="11" xfId="0" applyFont="1" applyFill="1" applyBorder="1" applyAlignment="1">
      <alignment horizontal="center" vertical="center" wrapText="1"/>
    </xf>
    <xf numFmtId="0" fontId="17" fillId="2" borderId="13" xfId="0" applyFont="1" applyFill="1" applyBorder="1" applyAlignment="1">
      <alignment horizontal="center" vertical="center" wrapText="1"/>
    </xf>
    <xf numFmtId="0" fontId="17" fillId="2" borderId="17" xfId="0" applyFont="1" applyFill="1" applyBorder="1" applyAlignment="1">
      <alignment horizontal="center" vertical="center" wrapText="1"/>
    </xf>
    <xf numFmtId="0" fontId="17" fillId="2" borderId="18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48" xfId="0" applyFont="1" applyFill="1" applyBorder="1" applyAlignment="1">
      <alignment horizontal="center" vertical="center" wrapText="1"/>
    </xf>
    <xf numFmtId="0" fontId="17" fillId="2" borderId="49" xfId="0" applyFont="1" applyFill="1" applyBorder="1" applyAlignment="1">
      <alignment horizontal="center" vertical="center" wrapText="1"/>
    </xf>
    <xf numFmtId="0" fontId="17" fillId="2" borderId="50" xfId="0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" fontId="0" fillId="0" borderId="18" xfId="0" applyNumberFormat="1" applyBorder="1" applyAlignment="1">
      <alignment horizontal="center" vertical="center" wrapText="1"/>
    </xf>
    <xf numFmtId="0" fontId="14" fillId="0" borderId="11" xfId="0" applyFont="1" applyBorder="1" applyAlignment="1">
      <alignment horizontal="left" vertical="center"/>
    </xf>
    <xf numFmtId="0" fontId="14" fillId="0" borderId="12" xfId="0" applyFont="1" applyBorder="1" applyAlignment="1">
      <alignment horizontal="left" vertical="center"/>
    </xf>
    <xf numFmtId="0" fontId="14" fillId="0" borderId="14" xfId="0" applyFont="1" applyBorder="1" applyAlignment="1">
      <alignment horizontal="left"/>
    </xf>
    <xf numFmtId="0" fontId="14" fillId="0" borderId="15" xfId="0" applyFont="1" applyBorder="1" applyAlignment="1">
      <alignment horizontal="left"/>
    </xf>
    <xf numFmtId="0" fontId="14" fillId="0" borderId="16" xfId="0" applyFont="1" applyBorder="1" applyAlignment="1">
      <alignment horizontal="left"/>
    </xf>
    <xf numFmtId="2" fontId="0" fillId="0" borderId="0" xfId="0" applyNumberFormat="1" applyAlignment="1">
      <alignment horizontal="center" vertical="center"/>
    </xf>
    <xf numFmtId="0" fontId="22" fillId="0" borderId="12" xfId="0" applyFont="1" applyBorder="1" applyAlignment="1">
      <alignment horizontal="center"/>
    </xf>
    <xf numFmtId="0" fontId="22" fillId="0" borderId="13" xfId="0" applyFont="1" applyBorder="1" applyAlignment="1">
      <alignment horizontal="center"/>
    </xf>
    <xf numFmtId="0" fontId="22" fillId="0" borderId="18" xfId="0" applyFont="1" applyBorder="1" applyAlignment="1">
      <alignment horizontal="left"/>
    </xf>
    <xf numFmtId="0" fontId="19" fillId="0" borderId="0" xfId="0" applyFont="1" applyAlignment="1">
      <alignment horizontal="center" vertical="center"/>
    </xf>
    <xf numFmtId="0" fontId="2" fillId="0" borderId="45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20" fillId="0" borderId="0" xfId="0" applyFont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0" fontId="20" fillId="0" borderId="37" xfId="0" applyFont="1" applyBorder="1" applyAlignment="1">
      <alignment horizontal="center" vertical="center"/>
    </xf>
    <xf numFmtId="0" fontId="20" fillId="0" borderId="38" xfId="0" applyFont="1" applyBorder="1" applyAlignment="1">
      <alignment horizontal="center" vertical="center"/>
    </xf>
    <xf numFmtId="0" fontId="20" fillId="0" borderId="40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78</xdr:row>
      <xdr:rowOff>0</xdr:rowOff>
    </xdr:from>
    <xdr:to>
      <xdr:col>10</xdr:col>
      <xdr:colOff>304800</xdr:colOff>
      <xdr:row>79</xdr:row>
      <xdr:rowOff>57150</xdr:rowOff>
    </xdr:to>
    <xdr:sp macro="" textlink="">
      <xdr:nvSpPr>
        <xdr:cNvPr id="2" name="AutoShape 1" descr="Octágono: ángulos, fórmula del área y del perímetro · Pásalo">
          <a:extLst>
            <a:ext uri="{FF2B5EF4-FFF2-40B4-BE49-F238E27FC236}">
              <a16:creationId xmlns:a16="http://schemas.microsoft.com/office/drawing/2014/main" id="{C53AAD05-18EB-46F2-B7A3-6F8B55228E22}"/>
            </a:ext>
          </a:extLst>
        </xdr:cNvPr>
        <xdr:cNvSpPr>
          <a:spLocks noChangeAspect="1" noChangeArrowheads="1"/>
        </xdr:cNvSpPr>
      </xdr:nvSpPr>
      <xdr:spPr bwMode="auto">
        <a:xfrm>
          <a:off x="9391650" y="1760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647700</xdr:colOff>
      <xdr:row>81</xdr:row>
      <xdr:rowOff>57150</xdr:rowOff>
    </xdr:from>
    <xdr:to>
      <xdr:col>3</xdr:col>
      <xdr:colOff>114300</xdr:colOff>
      <xdr:row>86</xdr:row>
      <xdr:rowOff>142875</xdr:rowOff>
    </xdr:to>
    <xdr:sp macro="" textlink="">
      <xdr:nvSpPr>
        <xdr:cNvPr id="3" name="Hexágono 2">
          <a:extLst>
            <a:ext uri="{FF2B5EF4-FFF2-40B4-BE49-F238E27FC236}">
              <a16:creationId xmlns:a16="http://schemas.microsoft.com/office/drawing/2014/main" id="{6ADB7AB0-50CE-40F1-8144-4746251D8222}"/>
            </a:ext>
          </a:extLst>
        </xdr:cNvPr>
        <xdr:cNvSpPr/>
      </xdr:nvSpPr>
      <xdr:spPr>
        <a:xfrm>
          <a:off x="800100" y="18383250"/>
          <a:ext cx="990600" cy="800100"/>
        </a:xfrm>
        <a:prstGeom prst="hexagon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81789-A4E1-47F4-A1AF-3E8CA0EFA301}">
  <sheetPr>
    <tabColor rgb="FFC00000"/>
  </sheetPr>
  <dimension ref="B1:T107"/>
  <sheetViews>
    <sheetView tabSelected="1" topLeftCell="A4" workbookViewId="0">
      <selection activeCell="F18" sqref="F18:J20"/>
    </sheetView>
  </sheetViews>
  <sheetFormatPr baseColWidth="10" defaultRowHeight="15" x14ac:dyDescent="0.25"/>
  <cols>
    <col min="1" max="1" width="2.28515625" customWidth="1"/>
    <col min="7" max="7" width="43" customWidth="1"/>
    <col min="10" max="10" width="25.28515625" customWidth="1"/>
  </cols>
  <sheetData>
    <row r="1" spans="2:12" ht="15.75" thickBot="1" x14ac:dyDescent="0.3"/>
    <row r="2" spans="2:12" ht="15.75" thickTop="1" x14ac:dyDescent="0.25">
      <c r="B2" s="192" t="s">
        <v>0</v>
      </c>
      <c r="C2" s="193"/>
      <c r="D2" s="194"/>
      <c r="E2" s="192" t="s">
        <v>1</v>
      </c>
      <c r="F2" s="193"/>
      <c r="G2" s="194"/>
      <c r="H2" s="201" t="s">
        <v>2</v>
      </c>
      <c r="I2" s="202"/>
      <c r="J2" s="203"/>
      <c r="K2" s="1"/>
    </row>
    <row r="3" spans="2:12" ht="15.75" thickBot="1" x14ac:dyDescent="0.3">
      <c r="B3" s="195"/>
      <c r="C3" s="196"/>
      <c r="D3" s="197"/>
      <c r="E3" s="195"/>
      <c r="F3" s="196"/>
      <c r="G3" s="197"/>
      <c r="H3" s="204"/>
      <c r="I3" s="205"/>
      <c r="J3" s="206"/>
    </row>
    <row r="4" spans="2:12" ht="15.75" thickTop="1" x14ac:dyDescent="0.25">
      <c r="B4" s="195"/>
      <c r="C4" s="196"/>
      <c r="D4" s="197"/>
      <c r="E4" s="207" t="s">
        <v>3</v>
      </c>
      <c r="F4" s="208"/>
      <c r="G4" s="209"/>
      <c r="H4" s="201" t="s">
        <v>4</v>
      </c>
      <c r="I4" s="202"/>
      <c r="J4" s="203"/>
    </row>
    <row r="5" spans="2:12" ht="15.75" thickBot="1" x14ac:dyDescent="0.3">
      <c r="B5" s="195"/>
      <c r="C5" s="196"/>
      <c r="D5" s="197"/>
      <c r="E5" s="207"/>
      <c r="F5" s="208"/>
      <c r="G5" s="209"/>
      <c r="H5" s="204"/>
      <c r="I5" s="205"/>
      <c r="J5" s="206"/>
    </row>
    <row r="6" spans="2:12" ht="16.5" thickTop="1" thickBot="1" x14ac:dyDescent="0.3">
      <c r="B6" s="195"/>
      <c r="C6" s="196"/>
      <c r="D6" s="197"/>
      <c r="E6" s="195" t="s">
        <v>5</v>
      </c>
      <c r="F6" s="196"/>
      <c r="G6" s="197"/>
      <c r="H6" s="210" t="s">
        <v>6</v>
      </c>
      <c r="I6" s="210"/>
      <c r="J6" s="2" t="s">
        <v>7</v>
      </c>
    </row>
    <row r="7" spans="2:12" ht="16.5" thickTop="1" thickBot="1" x14ac:dyDescent="0.3">
      <c r="B7" s="198"/>
      <c r="C7" s="199"/>
      <c r="D7" s="200"/>
      <c r="E7" s="198"/>
      <c r="F7" s="199"/>
      <c r="G7" s="200"/>
      <c r="H7" s="210"/>
      <c r="I7" s="210"/>
      <c r="J7" s="3">
        <f ca="1">TODAY()</f>
        <v>45104</v>
      </c>
    </row>
    <row r="8" spans="2:12" ht="24.75" thickTop="1" thickBot="1" x14ac:dyDescent="0.35">
      <c r="B8" s="262" t="s">
        <v>8</v>
      </c>
      <c r="C8" s="262"/>
      <c r="D8" s="262"/>
      <c r="E8" s="262"/>
      <c r="F8" s="4"/>
      <c r="G8" s="4"/>
      <c r="H8" s="1"/>
      <c r="I8" s="1"/>
      <c r="J8" s="5"/>
    </row>
    <row r="9" spans="2:12" x14ac:dyDescent="0.25">
      <c r="B9" s="130" t="s">
        <v>9</v>
      </c>
      <c r="C9" s="131"/>
      <c r="D9" s="131"/>
      <c r="E9" s="132"/>
      <c r="F9" s="117" t="s">
        <v>10</v>
      </c>
      <c r="G9" s="118"/>
      <c r="H9" s="118"/>
      <c r="I9" s="118"/>
      <c r="J9" s="119"/>
    </row>
    <row r="10" spans="2:12" ht="15.75" thickBot="1" x14ac:dyDescent="0.3">
      <c r="B10" s="134"/>
      <c r="C10" s="135"/>
      <c r="D10" s="135"/>
      <c r="E10" s="136"/>
      <c r="F10" s="120"/>
      <c r="G10" s="121"/>
      <c r="H10" s="121"/>
      <c r="I10" s="121"/>
      <c r="J10" s="122"/>
    </row>
    <row r="11" spans="2:12" ht="16.5" x14ac:dyDescent="0.25">
      <c r="B11" s="263" t="s">
        <v>11</v>
      </c>
      <c r="C11" s="264"/>
      <c r="D11" s="264"/>
      <c r="E11" s="265"/>
      <c r="F11" s="137" t="s">
        <v>12</v>
      </c>
      <c r="G11" s="138"/>
      <c r="H11" s="138"/>
      <c r="I11" s="138"/>
      <c r="J11" s="139"/>
      <c r="K11" s="6"/>
      <c r="L11" s="7"/>
    </row>
    <row r="12" spans="2:12" ht="16.5" x14ac:dyDescent="0.25">
      <c r="B12" s="266"/>
      <c r="C12" s="267"/>
      <c r="D12" s="267"/>
      <c r="E12" s="268"/>
      <c r="F12" s="140"/>
      <c r="G12" s="141"/>
      <c r="H12" s="141"/>
      <c r="I12" s="141"/>
      <c r="J12" s="142"/>
      <c r="K12" s="6"/>
      <c r="L12" s="7"/>
    </row>
    <row r="13" spans="2:12" ht="16.5" x14ac:dyDescent="0.25">
      <c r="B13" s="266"/>
      <c r="C13" s="267"/>
      <c r="D13" s="267"/>
      <c r="E13" s="268"/>
      <c r="F13" s="140"/>
      <c r="G13" s="141"/>
      <c r="H13" s="141"/>
      <c r="I13" s="141"/>
      <c r="J13" s="142"/>
      <c r="K13" s="6"/>
      <c r="L13" s="7"/>
    </row>
    <row r="14" spans="2:12" ht="16.5" x14ac:dyDescent="0.25">
      <c r="B14" s="266"/>
      <c r="C14" s="267"/>
      <c r="D14" s="267"/>
      <c r="E14" s="268"/>
      <c r="F14" s="140"/>
      <c r="G14" s="141"/>
      <c r="H14" s="141"/>
      <c r="I14" s="141"/>
      <c r="J14" s="142"/>
      <c r="K14" s="6"/>
      <c r="L14" s="7"/>
    </row>
    <row r="15" spans="2:12" ht="16.5" x14ac:dyDescent="0.25">
      <c r="B15" s="266"/>
      <c r="C15" s="267"/>
      <c r="D15" s="267"/>
      <c r="E15" s="268"/>
      <c r="F15" s="140"/>
      <c r="G15" s="141"/>
      <c r="H15" s="141"/>
      <c r="I15" s="141"/>
      <c r="J15" s="142"/>
      <c r="K15" s="6"/>
      <c r="L15" s="7"/>
    </row>
    <row r="16" spans="2:12" ht="16.5" x14ac:dyDescent="0.25">
      <c r="B16" s="266"/>
      <c r="C16" s="267"/>
      <c r="D16" s="267"/>
      <c r="E16" s="268"/>
      <c r="F16" s="140"/>
      <c r="G16" s="141"/>
      <c r="H16" s="141"/>
      <c r="I16" s="141"/>
      <c r="J16" s="142"/>
      <c r="K16" s="6"/>
      <c r="L16" s="7"/>
    </row>
    <row r="17" spans="2:12" ht="17.25" thickBot="1" x14ac:dyDescent="0.3">
      <c r="B17" s="266"/>
      <c r="C17" s="267"/>
      <c r="D17" s="267"/>
      <c r="E17" s="268"/>
      <c r="F17" s="140"/>
      <c r="G17" s="141"/>
      <c r="H17" s="141"/>
      <c r="I17" s="141"/>
      <c r="J17" s="142"/>
      <c r="K17" s="6"/>
      <c r="L17" s="7"/>
    </row>
    <row r="18" spans="2:12" x14ac:dyDescent="0.25">
      <c r="B18" s="130" t="s">
        <v>13</v>
      </c>
      <c r="C18" s="131"/>
      <c r="D18" s="131"/>
      <c r="E18" s="132"/>
      <c r="F18" s="137" t="s">
        <v>14</v>
      </c>
      <c r="G18" s="138"/>
      <c r="H18" s="138"/>
      <c r="I18" s="138"/>
      <c r="J18" s="139"/>
    </row>
    <row r="19" spans="2:12" x14ac:dyDescent="0.25">
      <c r="B19" s="113"/>
      <c r="C19" s="133"/>
      <c r="D19" s="133"/>
      <c r="E19" s="115"/>
      <c r="F19" s="140"/>
      <c r="G19" s="141"/>
      <c r="H19" s="141"/>
      <c r="I19" s="141"/>
      <c r="J19" s="142"/>
    </row>
    <row r="20" spans="2:12" ht="15.75" thickBot="1" x14ac:dyDescent="0.3">
      <c r="B20" s="134"/>
      <c r="C20" s="135"/>
      <c r="D20" s="135"/>
      <c r="E20" s="136"/>
      <c r="F20" s="143"/>
      <c r="G20" s="144"/>
      <c r="H20" s="144"/>
      <c r="I20" s="144"/>
      <c r="J20" s="145"/>
    </row>
    <row r="21" spans="2:12" ht="19.5" thickBot="1" x14ac:dyDescent="0.3">
      <c r="B21" s="129" t="s">
        <v>15</v>
      </c>
      <c r="C21" s="129"/>
      <c r="D21" s="129"/>
      <c r="E21" s="129"/>
      <c r="F21" s="257"/>
      <c r="G21" s="257"/>
      <c r="H21" s="257"/>
      <c r="I21" s="257"/>
      <c r="J21" s="257"/>
    </row>
    <row r="22" spans="2:12" ht="18.75" x14ac:dyDescent="0.25">
      <c r="B22" s="258" t="s">
        <v>16</v>
      </c>
      <c r="C22" s="259"/>
      <c r="D22" s="259"/>
      <c r="E22" s="260"/>
      <c r="F22" s="261" t="s">
        <v>17</v>
      </c>
      <c r="G22" s="242"/>
      <c r="H22" s="242"/>
      <c r="I22" s="242"/>
      <c r="J22" s="243"/>
    </row>
    <row r="23" spans="2:12" ht="18.75" x14ac:dyDescent="0.25">
      <c r="B23" s="249" t="s">
        <v>18</v>
      </c>
      <c r="C23" s="250"/>
      <c r="D23" s="250"/>
      <c r="E23" s="251"/>
      <c r="F23" s="252" t="s">
        <v>19</v>
      </c>
      <c r="G23" s="215"/>
      <c r="H23" s="215"/>
      <c r="I23" s="215"/>
      <c r="J23" s="216"/>
    </row>
    <row r="24" spans="2:12" ht="18.75" x14ac:dyDescent="0.25">
      <c r="B24" s="249" t="s">
        <v>20</v>
      </c>
      <c r="C24" s="250"/>
      <c r="D24" s="250"/>
      <c r="E24" s="251"/>
      <c r="F24" s="252" t="s">
        <v>21</v>
      </c>
      <c r="G24" s="215"/>
      <c r="H24" s="215"/>
      <c r="I24" s="215"/>
      <c r="J24" s="216"/>
    </row>
    <row r="25" spans="2:12" ht="18.75" x14ac:dyDescent="0.25">
      <c r="B25" s="249" t="s">
        <v>22</v>
      </c>
      <c r="C25" s="250"/>
      <c r="D25" s="250"/>
      <c r="E25" s="251"/>
      <c r="F25" s="252" t="s">
        <v>23</v>
      </c>
      <c r="G25" s="215"/>
      <c r="H25" s="215"/>
      <c r="I25" s="215"/>
      <c r="J25" s="216"/>
    </row>
    <row r="26" spans="2:12" ht="18.75" x14ac:dyDescent="0.25">
      <c r="B26" s="249" t="s">
        <v>24</v>
      </c>
      <c r="C26" s="250"/>
      <c r="D26" s="250"/>
      <c r="E26" s="251"/>
      <c r="F26" s="252" t="s">
        <v>25</v>
      </c>
      <c r="G26" s="215"/>
      <c r="H26" s="215"/>
      <c r="I26" s="215"/>
      <c r="J26" s="216"/>
    </row>
    <row r="27" spans="2:12" ht="19.5" thickBot="1" x14ac:dyDescent="0.3">
      <c r="B27" s="249" t="s">
        <v>26</v>
      </c>
      <c r="C27" s="250"/>
      <c r="D27" s="250"/>
      <c r="E27" s="251"/>
      <c r="F27" s="252" t="s">
        <v>27</v>
      </c>
      <c r="G27" s="215"/>
      <c r="H27" s="215"/>
      <c r="I27" s="215"/>
      <c r="J27" s="216"/>
    </row>
    <row r="28" spans="2:12" ht="19.5" thickBot="1" x14ac:dyDescent="0.3">
      <c r="B28" s="129" t="s">
        <v>28</v>
      </c>
      <c r="C28" s="129"/>
      <c r="D28" s="129"/>
      <c r="E28" s="129"/>
      <c r="F28" s="8"/>
      <c r="G28" s="8"/>
      <c r="H28" s="8"/>
      <c r="I28" s="8"/>
      <c r="J28" s="8"/>
    </row>
    <row r="29" spans="2:12" ht="18.75" x14ac:dyDescent="0.25">
      <c r="B29" s="130" t="s">
        <v>29</v>
      </c>
      <c r="C29" s="131"/>
      <c r="D29" s="131"/>
      <c r="E29" s="132"/>
      <c r="F29" s="253" t="s">
        <v>30</v>
      </c>
      <c r="G29" s="254"/>
      <c r="H29" s="9" t="s">
        <v>31</v>
      </c>
      <c r="I29" s="9"/>
      <c r="J29" s="10" t="s">
        <v>32</v>
      </c>
    </row>
    <row r="30" spans="2:12" ht="19.5" thickBot="1" x14ac:dyDescent="0.3">
      <c r="B30" s="134"/>
      <c r="C30" s="135"/>
      <c r="D30" s="135"/>
      <c r="E30" s="136"/>
      <c r="F30" s="255">
        <f>+(H30+J30)/2</f>
        <v>1.0350000000000001</v>
      </c>
      <c r="G30" s="256"/>
      <c r="H30" s="11">
        <v>1.05</v>
      </c>
      <c r="I30" s="11"/>
      <c r="J30" s="12">
        <v>1.02</v>
      </c>
    </row>
    <row r="31" spans="2:12" ht="19.5" thickBot="1" x14ac:dyDescent="0.3">
      <c r="B31" s="244" t="s">
        <v>33</v>
      </c>
      <c r="C31" s="244"/>
      <c r="D31" s="244"/>
      <c r="E31" s="244"/>
      <c r="F31" s="13"/>
      <c r="G31" s="13"/>
      <c r="H31" s="13"/>
      <c r="I31" s="13"/>
      <c r="J31" s="13"/>
    </row>
    <row r="32" spans="2:12" x14ac:dyDescent="0.25">
      <c r="B32" s="245" t="s">
        <v>34</v>
      </c>
      <c r="C32" s="183"/>
      <c r="D32" s="183"/>
      <c r="E32" s="183"/>
      <c r="F32" s="246" t="s">
        <v>35</v>
      </c>
      <c r="G32" s="247"/>
      <c r="H32" s="247"/>
      <c r="I32" s="247"/>
      <c r="J32" s="248"/>
    </row>
    <row r="33" spans="2:10" x14ac:dyDescent="0.25">
      <c r="B33" s="221"/>
      <c r="C33" s="222"/>
      <c r="D33" s="222"/>
      <c r="E33" s="222"/>
      <c r="F33" s="231"/>
      <c r="G33" s="232"/>
      <c r="H33" s="232"/>
      <c r="I33" s="232"/>
      <c r="J33" s="233"/>
    </row>
    <row r="34" spans="2:10" x14ac:dyDescent="0.25">
      <c r="B34" s="221"/>
      <c r="C34" s="222"/>
      <c r="D34" s="222"/>
      <c r="E34" s="222"/>
      <c r="F34" s="231"/>
      <c r="G34" s="232"/>
      <c r="H34" s="232"/>
      <c r="I34" s="232"/>
      <c r="J34" s="233"/>
    </row>
    <row r="35" spans="2:10" ht="18.75" x14ac:dyDescent="0.25">
      <c r="B35" s="221" t="s">
        <v>36</v>
      </c>
      <c r="C35" s="222"/>
      <c r="D35" s="222"/>
      <c r="E35" s="222"/>
      <c r="F35" s="223" t="s">
        <v>37</v>
      </c>
      <c r="G35" s="224"/>
      <c r="H35" s="224"/>
      <c r="I35" s="224"/>
      <c r="J35" s="225"/>
    </row>
    <row r="36" spans="2:10" ht="18.75" x14ac:dyDescent="0.25">
      <c r="B36" s="221" t="s">
        <v>38</v>
      </c>
      <c r="C36" s="222"/>
      <c r="D36" s="222"/>
      <c r="E36" s="222"/>
      <c r="F36" s="223" t="s">
        <v>37</v>
      </c>
      <c r="G36" s="224"/>
      <c r="H36" s="224"/>
      <c r="I36" s="224"/>
      <c r="J36" s="225"/>
    </row>
    <row r="37" spans="2:10" ht="18.75" x14ac:dyDescent="0.25">
      <c r="B37" s="221" t="s">
        <v>39</v>
      </c>
      <c r="C37" s="222"/>
      <c r="D37" s="222"/>
      <c r="E37" s="222"/>
      <c r="F37" s="223" t="s">
        <v>40</v>
      </c>
      <c r="G37" s="224"/>
      <c r="H37" s="224"/>
      <c r="I37" s="224"/>
      <c r="J37" s="225"/>
    </row>
    <row r="38" spans="2:10" ht="15" customHeight="1" x14ac:dyDescent="0.25">
      <c r="B38" s="221" t="s">
        <v>41</v>
      </c>
      <c r="C38" s="222"/>
      <c r="D38" s="222"/>
      <c r="E38" s="222"/>
      <c r="F38" s="228" t="s">
        <v>42</v>
      </c>
      <c r="G38" s="229"/>
      <c r="H38" s="229"/>
      <c r="I38" s="229"/>
      <c r="J38" s="230"/>
    </row>
    <row r="39" spans="2:10" ht="15" customHeight="1" x14ac:dyDescent="0.25">
      <c r="B39" s="221"/>
      <c r="C39" s="222"/>
      <c r="D39" s="222"/>
      <c r="E39" s="222"/>
      <c r="F39" s="231"/>
      <c r="G39" s="232"/>
      <c r="H39" s="232"/>
      <c r="I39" s="232"/>
      <c r="J39" s="233"/>
    </row>
    <row r="40" spans="2:10" ht="15.75" customHeight="1" thickBot="1" x14ac:dyDescent="0.3">
      <c r="B40" s="226"/>
      <c r="C40" s="227"/>
      <c r="D40" s="227"/>
      <c r="E40" s="227"/>
      <c r="F40" s="234"/>
      <c r="G40" s="235"/>
      <c r="H40" s="235"/>
      <c r="I40" s="235"/>
      <c r="J40" s="236"/>
    </row>
    <row r="41" spans="2:10" ht="24.95" customHeight="1" thickBot="1" x14ac:dyDescent="0.3">
      <c r="B41" s="237" t="s">
        <v>43</v>
      </c>
      <c r="C41" s="237"/>
      <c r="D41" s="237"/>
      <c r="E41" s="237"/>
      <c r="F41" s="14"/>
      <c r="G41" s="14"/>
      <c r="H41" s="14"/>
      <c r="I41" s="14"/>
      <c r="J41" s="14"/>
    </row>
    <row r="42" spans="2:10" ht="18.75" x14ac:dyDescent="0.25">
      <c r="B42" s="238" t="s">
        <v>44</v>
      </c>
      <c r="C42" s="239"/>
      <c r="D42" s="239"/>
      <c r="E42" s="240"/>
      <c r="F42" s="241">
        <v>0.99099999999999999</v>
      </c>
      <c r="G42" s="242"/>
      <c r="H42" s="242"/>
      <c r="I42" s="242"/>
      <c r="J42" s="243"/>
    </row>
    <row r="43" spans="2:10" ht="18.75" x14ac:dyDescent="0.25">
      <c r="B43" s="211" t="s">
        <v>45</v>
      </c>
      <c r="C43" s="212"/>
      <c r="D43" s="212"/>
      <c r="E43" s="213"/>
      <c r="F43" s="214">
        <v>8.5000000000000006E-3</v>
      </c>
      <c r="G43" s="215"/>
      <c r="H43" s="215"/>
      <c r="I43" s="215"/>
      <c r="J43" s="216"/>
    </row>
    <row r="44" spans="2:10" ht="19.5" thickBot="1" x14ac:dyDescent="0.3">
      <c r="B44" s="165" t="s">
        <v>46</v>
      </c>
      <c r="C44" s="166"/>
      <c r="D44" s="166"/>
      <c r="E44" s="217"/>
      <c r="F44" s="218">
        <v>4.4999999999999999E-4</v>
      </c>
      <c r="G44" s="219"/>
      <c r="H44" s="219"/>
      <c r="I44" s="219"/>
      <c r="J44" s="220"/>
    </row>
    <row r="45" spans="2:10" ht="18.75" x14ac:dyDescent="0.25">
      <c r="B45" s="15"/>
      <c r="C45" s="15"/>
      <c r="D45" s="15"/>
      <c r="E45" s="15"/>
      <c r="F45" s="16"/>
      <c r="G45" s="17"/>
      <c r="H45" s="17"/>
      <c r="I45" s="17"/>
      <c r="J45" s="17"/>
    </row>
    <row r="46" spans="2:10" ht="19.5" thickBot="1" x14ac:dyDescent="0.3">
      <c r="B46" s="15"/>
      <c r="C46" s="15"/>
      <c r="D46" s="15"/>
      <c r="E46" s="15"/>
      <c r="F46" s="16"/>
      <c r="G46" s="17"/>
      <c r="H46" s="17"/>
      <c r="I46" s="17"/>
      <c r="J46" s="17"/>
    </row>
    <row r="47" spans="2:10" ht="18.75" x14ac:dyDescent="0.3">
      <c r="B47" s="102" t="s">
        <v>47</v>
      </c>
      <c r="C47" s="103"/>
      <c r="D47" s="103"/>
      <c r="E47" s="103"/>
      <c r="F47" s="103"/>
      <c r="G47" s="104" t="s">
        <v>48</v>
      </c>
      <c r="H47" s="105"/>
      <c r="I47" s="105"/>
      <c r="J47" s="106"/>
    </row>
    <row r="48" spans="2:10" x14ac:dyDescent="0.25">
      <c r="B48" s="107" t="s">
        <v>49</v>
      </c>
      <c r="C48" s="108"/>
      <c r="D48" s="108"/>
      <c r="E48" s="108"/>
      <c r="F48" s="108"/>
      <c r="G48" s="107" t="s">
        <v>50</v>
      </c>
      <c r="H48" s="108"/>
      <c r="I48" s="108"/>
      <c r="J48" s="111"/>
    </row>
    <row r="49" spans="2:10" ht="15.75" thickBot="1" x14ac:dyDescent="0.3">
      <c r="B49" s="109"/>
      <c r="C49" s="110"/>
      <c r="D49" s="110"/>
      <c r="E49" s="110"/>
      <c r="F49" s="110"/>
      <c r="G49" s="109"/>
      <c r="H49" s="110"/>
      <c r="I49" s="110"/>
      <c r="J49" s="112"/>
    </row>
    <row r="50" spans="2:10" ht="19.5" thickBot="1" x14ac:dyDescent="0.3">
      <c r="B50" s="15"/>
      <c r="C50" s="15"/>
      <c r="D50" s="15"/>
      <c r="E50" s="15"/>
      <c r="F50" s="16"/>
      <c r="G50" s="17"/>
      <c r="H50" s="17"/>
      <c r="I50" s="17"/>
      <c r="J50" s="17"/>
    </row>
    <row r="51" spans="2:10" ht="15.75" thickTop="1" x14ac:dyDescent="0.25">
      <c r="B51" s="192" t="s">
        <v>0</v>
      </c>
      <c r="C51" s="193"/>
      <c r="D51" s="194"/>
      <c r="E51" s="192" t="s">
        <v>1</v>
      </c>
      <c r="F51" s="193"/>
      <c r="G51" s="194"/>
      <c r="H51" s="201" t="s">
        <v>2</v>
      </c>
      <c r="I51" s="202"/>
      <c r="J51" s="203"/>
    </row>
    <row r="52" spans="2:10" ht="15.75" thickBot="1" x14ac:dyDescent="0.3">
      <c r="B52" s="195"/>
      <c r="C52" s="196"/>
      <c r="D52" s="197"/>
      <c r="E52" s="195"/>
      <c r="F52" s="196"/>
      <c r="G52" s="197"/>
      <c r="H52" s="204"/>
      <c r="I52" s="205"/>
      <c r="J52" s="206"/>
    </row>
    <row r="53" spans="2:10" ht="15.75" thickTop="1" x14ac:dyDescent="0.25">
      <c r="B53" s="195"/>
      <c r="C53" s="196"/>
      <c r="D53" s="197"/>
      <c r="E53" s="207" t="s">
        <v>3</v>
      </c>
      <c r="F53" s="208"/>
      <c r="G53" s="209"/>
      <c r="H53" s="201" t="s">
        <v>4</v>
      </c>
      <c r="I53" s="202"/>
      <c r="J53" s="203"/>
    </row>
    <row r="54" spans="2:10" ht="15.75" thickBot="1" x14ac:dyDescent="0.3">
      <c r="B54" s="195"/>
      <c r="C54" s="196"/>
      <c r="D54" s="197"/>
      <c r="E54" s="207"/>
      <c r="F54" s="208"/>
      <c r="G54" s="209"/>
      <c r="H54" s="204"/>
      <c r="I54" s="205"/>
      <c r="J54" s="206"/>
    </row>
    <row r="55" spans="2:10" ht="16.5" customHeight="1" thickTop="1" thickBot="1" x14ac:dyDescent="0.3">
      <c r="B55" s="195"/>
      <c r="C55" s="196"/>
      <c r="D55" s="197"/>
      <c r="E55" s="195" t="s">
        <v>5</v>
      </c>
      <c r="F55" s="196"/>
      <c r="G55" s="197"/>
      <c r="H55" s="210" t="s">
        <v>6</v>
      </c>
      <c r="I55" s="210"/>
      <c r="J55" s="2" t="s">
        <v>7</v>
      </c>
    </row>
    <row r="56" spans="2:10" ht="16.5" customHeight="1" thickTop="1" thickBot="1" x14ac:dyDescent="0.3">
      <c r="B56" s="198"/>
      <c r="C56" s="199"/>
      <c r="D56" s="200"/>
      <c r="E56" s="198"/>
      <c r="F56" s="199"/>
      <c r="G56" s="200"/>
      <c r="H56" s="210"/>
      <c r="I56" s="210"/>
      <c r="J56" s="3">
        <f ca="1">TODAY()</f>
        <v>45104</v>
      </c>
    </row>
    <row r="57" spans="2:10" ht="19.5" thickTop="1" x14ac:dyDescent="0.25">
      <c r="B57" s="188" t="s">
        <v>51</v>
      </c>
      <c r="C57" s="188"/>
      <c r="D57" s="188"/>
      <c r="E57" s="188"/>
      <c r="F57" s="18"/>
      <c r="G57" s="18"/>
      <c r="H57" s="18"/>
      <c r="I57" s="18"/>
      <c r="J57" s="18"/>
    </row>
    <row r="58" spans="2:10" ht="19.5" thickBot="1" x14ac:dyDescent="0.3">
      <c r="B58" s="121"/>
      <c r="C58" s="121"/>
      <c r="D58" s="121"/>
      <c r="E58" s="121"/>
      <c r="F58" s="19"/>
      <c r="G58" s="19"/>
      <c r="H58" s="19"/>
      <c r="I58" s="19"/>
      <c r="J58" s="19"/>
    </row>
    <row r="59" spans="2:10" ht="18.75" x14ac:dyDescent="0.25">
      <c r="B59" s="180" t="s">
        <v>52</v>
      </c>
      <c r="C59" s="181"/>
      <c r="D59" s="182"/>
      <c r="E59" s="189" t="s">
        <v>53</v>
      </c>
      <c r="F59" s="189"/>
      <c r="G59" s="189"/>
      <c r="H59" s="190" t="s">
        <v>54</v>
      </c>
      <c r="I59" s="190"/>
      <c r="J59" s="191"/>
    </row>
    <row r="60" spans="2:10" ht="18.75" x14ac:dyDescent="0.25">
      <c r="B60" s="174" t="s">
        <v>55</v>
      </c>
      <c r="C60" s="175"/>
      <c r="D60" s="176"/>
      <c r="E60" s="186" t="s">
        <v>56</v>
      </c>
      <c r="F60" s="186"/>
      <c r="G60" s="186"/>
      <c r="H60" s="178" t="s">
        <v>57</v>
      </c>
      <c r="I60" s="178"/>
      <c r="J60" s="179"/>
    </row>
    <row r="61" spans="2:10" ht="18.75" x14ac:dyDescent="0.25">
      <c r="B61" s="174" t="s">
        <v>58</v>
      </c>
      <c r="C61" s="175"/>
      <c r="D61" s="176"/>
      <c r="E61" s="186" t="s">
        <v>59</v>
      </c>
      <c r="F61" s="186"/>
      <c r="G61" s="186"/>
      <c r="H61" s="178" t="s">
        <v>60</v>
      </c>
      <c r="I61" s="178"/>
      <c r="J61" s="179"/>
    </row>
    <row r="62" spans="2:10" ht="18.75" x14ac:dyDescent="0.25">
      <c r="B62" s="174" t="s">
        <v>61</v>
      </c>
      <c r="C62" s="175"/>
      <c r="D62" s="176"/>
      <c r="E62" s="186" t="s">
        <v>62</v>
      </c>
      <c r="F62" s="186"/>
      <c r="G62" s="186"/>
      <c r="H62" s="178"/>
      <c r="I62" s="178"/>
      <c r="J62" s="179"/>
    </row>
    <row r="63" spans="2:10" ht="18.75" x14ac:dyDescent="0.25">
      <c r="B63" s="174" t="s">
        <v>63</v>
      </c>
      <c r="C63" s="175"/>
      <c r="D63" s="176"/>
      <c r="E63" s="186" t="s">
        <v>64</v>
      </c>
      <c r="F63" s="186"/>
      <c r="G63" s="186"/>
      <c r="H63" s="178" t="s">
        <v>65</v>
      </c>
      <c r="I63" s="178"/>
      <c r="J63" s="179"/>
    </row>
    <row r="64" spans="2:10" ht="19.5" thickBot="1" x14ac:dyDescent="0.3">
      <c r="B64" s="165" t="s">
        <v>66</v>
      </c>
      <c r="C64" s="166"/>
      <c r="D64" s="167"/>
      <c r="E64" s="187" t="s">
        <v>67</v>
      </c>
      <c r="F64" s="187"/>
      <c r="G64" s="187"/>
      <c r="H64" s="169" t="s">
        <v>57</v>
      </c>
      <c r="I64" s="169"/>
      <c r="J64" s="170"/>
    </row>
    <row r="65" spans="2:15" ht="18.75" customHeight="1" x14ac:dyDescent="0.25">
      <c r="B65" s="118" t="s">
        <v>68</v>
      </c>
      <c r="C65" s="118"/>
      <c r="D65" s="118"/>
      <c r="E65" s="118"/>
      <c r="F65" s="20"/>
      <c r="G65" s="20"/>
      <c r="H65" s="13"/>
      <c r="I65" s="13"/>
      <c r="J65" s="13"/>
    </row>
    <row r="66" spans="2:15" ht="19.5" thickBot="1" x14ac:dyDescent="0.3">
      <c r="B66" s="121"/>
      <c r="C66" s="121"/>
      <c r="D66" s="121"/>
      <c r="E66" s="121"/>
      <c r="F66" s="19"/>
      <c r="G66" s="19"/>
      <c r="H66" s="21"/>
      <c r="I66" s="21"/>
      <c r="J66" s="21"/>
    </row>
    <row r="67" spans="2:15" ht="18.75" x14ac:dyDescent="0.25">
      <c r="B67" s="180" t="s">
        <v>69</v>
      </c>
      <c r="C67" s="181"/>
      <c r="D67" s="182"/>
      <c r="E67" s="183" t="s">
        <v>70</v>
      </c>
      <c r="F67" s="183"/>
      <c r="G67" s="22" t="s">
        <v>71</v>
      </c>
      <c r="H67" s="184" t="s">
        <v>72</v>
      </c>
      <c r="I67" s="184"/>
      <c r="J67" s="185"/>
    </row>
    <row r="68" spans="2:15" ht="18.75" x14ac:dyDescent="0.25">
      <c r="B68" s="174" t="s">
        <v>73</v>
      </c>
      <c r="C68" s="175"/>
      <c r="D68" s="176"/>
      <c r="E68" s="177" t="s">
        <v>74</v>
      </c>
      <c r="F68" s="177"/>
      <c r="G68" s="23" t="s">
        <v>75</v>
      </c>
      <c r="H68" s="178" t="s">
        <v>76</v>
      </c>
      <c r="I68" s="178"/>
      <c r="J68" s="179"/>
    </row>
    <row r="69" spans="2:15" ht="18.75" x14ac:dyDescent="0.25">
      <c r="B69" s="174" t="s">
        <v>77</v>
      </c>
      <c r="C69" s="175"/>
      <c r="D69" s="176"/>
      <c r="E69" s="177" t="s">
        <v>74</v>
      </c>
      <c r="F69" s="177"/>
      <c r="G69" s="23" t="s">
        <v>78</v>
      </c>
      <c r="H69" s="178" t="s">
        <v>79</v>
      </c>
      <c r="I69" s="178"/>
      <c r="J69" s="179"/>
    </row>
    <row r="70" spans="2:15" ht="18.75" x14ac:dyDescent="0.25">
      <c r="B70" s="174" t="s">
        <v>80</v>
      </c>
      <c r="C70" s="175"/>
      <c r="D70" s="176"/>
      <c r="E70" s="177" t="s">
        <v>81</v>
      </c>
      <c r="F70" s="177"/>
      <c r="G70" s="23" t="s">
        <v>78</v>
      </c>
      <c r="H70" s="178" t="s">
        <v>82</v>
      </c>
      <c r="I70" s="178"/>
      <c r="J70" s="179"/>
    </row>
    <row r="71" spans="2:15" ht="19.5" thickBot="1" x14ac:dyDescent="0.3">
      <c r="B71" s="165" t="s">
        <v>83</v>
      </c>
      <c r="C71" s="166"/>
      <c r="D71" s="167"/>
      <c r="E71" s="168" t="s">
        <v>74</v>
      </c>
      <c r="F71" s="168"/>
      <c r="G71" s="23" t="s">
        <v>78</v>
      </c>
      <c r="H71" s="169" t="s">
        <v>84</v>
      </c>
      <c r="I71" s="169"/>
      <c r="J71" s="170"/>
    </row>
    <row r="72" spans="2:15" ht="18.75" customHeight="1" x14ac:dyDescent="0.25">
      <c r="B72" s="118" t="s">
        <v>85</v>
      </c>
      <c r="C72" s="118"/>
      <c r="D72" s="118"/>
      <c r="E72" s="118"/>
      <c r="F72" s="20"/>
      <c r="G72" s="20"/>
      <c r="H72" s="13"/>
      <c r="I72" s="13"/>
      <c r="J72" s="13"/>
    </row>
    <row r="73" spans="2:15" ht="19.5" thickBot="1" x14ac:dyDescent="0.3">
      <c r="B73" s="121"/>
      <c r="C73" s="121"/>
      <c r="D73" s="121"/>
      <c r="E73" s="121"/>
      <c r="F73" s="24"/>
      <c r="G73" s="24"/>
      <c r="H73" s="24"/>
      <c r="I73" s="24"/>
      <c r="J73" s="24"/>
    </row>
    <row r="74" spans="2:15" ht="18.75" customHeight="1" x14ac:dyDescent="0.25">
      <c r="B74" s="117" t="s">
        <v>86</v>
      </c>
      <c r="C74" s="118"/>
      <c r="D74" s="118"/>
      <c r="E74" s="119"/>
      <c r="F74" s="171" t="s">
        <v>87</v>
      </c>
      <c r="G74" s="172"/>
      <c r="H74" s="172"/>
      <c r="I74" s="172"/>
      <c r="J74" s="173"/>
    </row>
    <row r="75" spans="2:15" ht="15.75" customHeight="1" thickBot="1" x14ac:dyDescent="0.3">
      <c r="B75" s="120"/>
      <c r="C75" s="121"/>
      <c r="D75" s="121"/>
      <c r="E75" s="122"/>
      <c r="F75" s="109"/>
      <c r="G75" s="110"/>
      <c r="H75" s="110"/>
      <c r="I75" s="110"/>
      <c r="J75" s="112"/>
      <c r="L75" s="96"/>
    </row>
    <row r="76" spans="2:15" ht="18.75" x14ac:dyDescent="0.3">
      <c r="B76" s="25"/>
      <c r="C76" s="18"/>
      <c r="D76" s="18"/>
      <c r="E76" s="26"/>
      <c r="F76" s="27" t="s">
        <v>88</v>
      </c>
      <c r="G76" s="28"/>
      <c r="H76" s="100" t="s">
        <v>201</v>
      </c>
      <c r="I76" s="100"/>
      <c r="J76" s="101"/>
      <c r="L76" s="98"/>
      <c r="M76" s="98"/>
      <c r="N76" s="99"/>
      <c r="O76" s="29"/>
    </row>
    <row r="77" spans="2:15" ht="18.75" x14ac:dyDescent="0.3">
      <c r="B77" s="25"/>
      <c r="C77" s="18"/>
      <c r="D77" s="18"/>
      <c r="E77" s="30"/>
      <c r="F77" s="31" t="s">
        <v>200</v>
      </c>
      <c r="G77" s="32"/>
      <c r="H77" s="32"/>
      <c r="I77" s="32"/>
      <c r="J77" s="33"/>
      <c r="L77" s="97"/>
    </row>
    <row r="78" spans="2:15" ht="19.5" thickBot="1" x14ac:dyDescent="0.35">
      <c r="B78" s="25"/>
      <c r="C78" s="18"/>
      <c r="D78" s="18"/>
      <c r="E78" s="26"/>
      <c r="F78" s="34" t="s">
        <v>184</v>
      </c>
      <c r="G78" s="35"/>
      <c r="H78" s="35"/>
      <c r="I78" s="35"/>
      <c r="J78" s="36"/>
    </row>
    <row r="79" spans="2:15" ht="19.5" customHeight="1" thickBot="1" x14ac:dyDescent="0.35">
      <c r="B79" s="25"/>
      <c r="C79" s="18"/>
      <c r="D79" s="18"/>
      <c r="E79" s="26"/>
      <c r="F79" s="158"/>
      <c r="G79" s="159"/>
      <c r="H79" s="158" t="s">
        <v>89</v>
      </c>
      <c r="I79" s="160"/>
      <c r="J79" s="37" t="s">
        <v>90</v>
      </c>
    </row>
    <row r="80" spans="2:15" ht="18.75" x14ac:dyDescent="0.25">
      <c r="B80" s="113" t="s">
        <v>198</v>
      </c>
      <c r="C80" s="114"/>
      <c r="D80" s="114"/>
      <c r="E80" s="115"/>
      <c r="F80" s="161" t="s">
        <v>91</v>
      </c>
      <c r="G80" s="162"/>
      <c r="H80" s="163" t="s">
        <v>197</v>
      </c>
      <c r="I80" s="164"/>
      <c r="J80" s="66" t="s">
        <v>191</v>
      </c>
      <c r="K80" s="38"/>
    </row>
    <row r="81" spans="2:20" ht="18.75" customHeight="1" x14ac:dyDescent="0.3">
      <c r="B81" s="113"/>
      <c r="C81" s="114"/>
      <c r="D81" s="114"/>
      <c r="E81" s="115"/>
      <c r="F81" s="146" t="s">
        <v>92</v>
      </c>
      <c r="G81" s="147"/>
      <c r="H81" s="148" t="s">
        <v>96</v>
      </c>
      <c r="I81" s="149"/>
      <c r="J81" s="39" t="s">
        <v>196</v>
      </c>
      <c r="K81" s="40"/>
      <c r="R81" s="41" t="s">
        <v>93</v>
      </c>
      <c r="S81" s="41" t="s">
        <v>94</v>
      </c>
    </row>
    <row r="82" spans="2:20" ht="18.75" customHeight="1" x14ac:dyDescent="0.3">
      <c r="B82" s="25"/>
      <c r="C82" s="18"/>
      <c r="D82" s="18"/>
      <c r="E82" s="30"/>
      <c r="F82" s="146" t="s">
        <v>95</v>
      </c>
      <c r="G82" s="147"/>
      <c r="H82" s="148" t="s">
        <v>96</v>
      </c>
      <c r="I82" s="149"/>
      <c r="J82" s="39" t="s">
        <v>196</v>
      </c>
      <c r="K82" s="42"/>
      <c r="R82" s="41">
        <v>18</v>
      </c>
      <c r="S82" s="43">
        <v>15</v>
      </c>
      <c r="T82" s="44" t="s">
        <v>61</v>
      </c>
    </row>
    <row r="83" spans="2:20" ht="18.75" customHeight="1" x14ac:dyDescent="0.3">
      <c r="B83" s="25"/>
      <c r="C83" s="116" t="s">
        <v>199</v>
      </c>
      <c r="D83" s="18"/>
      <c r="E83" s="30"/>
      <c r="F83" s="152" t="s">
        <v>97</v>
      </c>
      <c r="G83" s="153"/>
      <c r="H83" s="156" t="s">
        <v>195</v>
      </c>
      <c r="I83" s="157"/>
      <c r="J83" s="39" t="s">
        <v>187</v>
      </c>
      <c r="K83" s="40"/>
      <c r="R83" s="1"/>
      <c r="S83" s="1"/>
      <c r="T83" t="s">
        <v>63</v>
      </c>
    </row>
    <row r="84" spans="2:20" ht="18.75" hidden="1" customHeight="1" x14ac:dyDescent="0.3">
      <c r="B84" s="25"/>
      <c r="C84" s="116"/>
      <c r="D84" s="18"/>
      <c r="E84" s="26"/>
      <c r="F84" s="152" t="s">
        <v>98</v>
      </c>
      <c r="G84" s="153"/>
      <c r="H84" s="148"/>
      <c r="I84" s="149"/>
      <c r="J84" s="39"/>
      <c r="K84" s="40"/>
      <c r="R84" s="1">
        <v>66.599999999999994</v>
      </c>
      <c r="S84" s="1">
        <v>69.400000000000006</v>
      </c>
      <c r="T84" t="s">
        <v>99</v>
      </c>
    </row>
    <row r="85" spans="2:20" ht="18.75" hidden="1" customHeight="1" x14ac:dyDescent="0.3">
      <c r="B85" s="25"/>
      <c r="C85" s="116"/>
      <c r="D85" s="18"/>
      <c r="E85" s="26"/>
      <c r="F85" s="152" t="s">
        <v>100</v>
      </c>
      <c r="G85" s="153"/>
      <c r="H85" s="148"/>
      <c r="I85" s="149"/>
      <c r="J85" s="45"/>
      <c r="K85" s="40"/>
    </row>
    <row r="86" spans="2:20" ht="18.75" x14ac:dyDescent="0.3">
      <c r="B86" s="25"/>
      <c r="C86" s="116"/>
      <c r="D86" s="18"/>
      <c r="E86" s="26"/>
      <c r="F86" s="152" t="s">
        <v>101</v>
      </c>
      <c r="G86" s="153"/>
      <c r="H86" s="148" t="s">
        <v>102</v>
      </c>
      <c r="I86" s="149"/>
      <c r="J86" s="45" t="s">
        <v>102</v>
      </c>
      <c r="K86" s="42"/>
      <c r="R86" s="41">
        <v>66</v>
      </c>
      <c r="S86" s="41">
        <v>69</v>
      </c>
      <c r="T86" t="s">
        <v>99</v>
      </c>
    </row>
    <row r="87" spans="2:20" ht="18.75" customHeight="1" x14ac:dyDescent="0.3">
      <c r="B87" s="25"/>
      <c r="C87" s="18"/>
      <c r="D87" s="18"/>
      <c r="E87" s="26"/>
      <c r="F87" s="146" t="s">
        <v>103</v>
      </c>
      <c r="G87" s="147"/>
      <c r="H87" s="154" t="s">
        <v>189</v>
      </c>
      <c r="I87" s="155"/>
      <c r="J87" s="39" t="s">
        <v>188</v>
      </c>
      <c r="K87" s="40"/>
    </row>
    <row r="88" spans="2:20" ht="18.75" x14ac:dyDescent="0.3">
      <c r="B88" s="25"/>
      <c r="C88" s="18"/>
      <c r="D88" s="18"/>
      <c r="E88" s="26"/>
      <c r="F88" s="146" t="s">
        <v>104</v>
      </c>
      <c r="G88" s="147"/>
      <c r="H88" s="148" t="s">
        <v>102</v>
      </c>
      <c r="I88" s="149"/>
      <c r="J88" s="45" t="s">
        <v>102</v>
      </c>
      <c r="K88" s="46"/>
      <c r="L88" s="46"/>
    </row>
    <row r="89" spans="2:20" ht="18.75" x14ac:dyDescent="0.3">
      <c r="B89" s="25"/>
      <c r="C89" s="18"/>
      <c r="D89" s="18"/>
      <c r="E89" s="26"/>
      <c r="F89" s="146" t="s">
        <v>105</v>
      </c>
      <c r="G89" s="147"/>
      <c r="H89" s="148" t="s">
        <v>102</v>
      </c>
      <c r="I89" s="149"/>
      <c r="J89" s="45" t="s">
        <v>102</v>
      </c>
      <c r="K89" s="40"/>
    </row>
    <row r="90" spans="2:20" ht="19.5" thickBot="1" x14ac:dyDescent="0.35">
      <c r="B90" s="25"/>
      <c r="C90" s="18"/>
      <c r="D90" s="18"/>
      <c r="E90" s="26"/>
      <c r="F90" s="146" t="s">
        <v>106</v>
      </c>
      <c r="G90" s="147"/>
      <c r="H90" s="150" t="s">
        <v>154</v>
      </c>
      <c r="I90" s="151"/>
      <c r="J90" s="47" t="s">
        <v>190</v>
      </c>
      <c r="K90" s="42"/>
    </row>
    <row r="91" spans="2:20" x14ac:dyDescent="0.25">
      <c r="B91" s="117" t="s">
        <v>107</v>
      </c>
      <c r="C91" s="118"/>
      <c r="D91" s="118"/>
      <c r="E91" s="119"/>
      <c r="F91" s="123" t="s">
        <v>108</v>
      </c>
      <c r="G91" s="124"/>
      <c r="H91" s="124"/>
      <c r="I91" s="124"/>
      <c r="J91" s="125"/>
      <c r="K91" s="42"/>
    </row>
    <row r="92" spans="2:20" ht="15.75" thickBot="1" x14ac:dyDescent="0.3">
      <c r="B92" s="120"/>
      <c r="C92" s="121"/>
      <c r="D92" s="121"/>
      <c r="E92" s="122"/>
      <c r="F92" s="126"/>
      <c r="G92" s="127"/>
      <c r="H92" s="127"/>
      <c r="I92" s="127"/>
      <c r="J92" s="128"/>
      <c r="K92" s="42"/>
    </row>
    <row r="93" spans="2:20" ht="19.5" thickBot="1" x14ac:dyDescent="0.3">
      <c r="B93" s="129" t="s">
        <v>109</v>
      </c>
      <c r="C93" s="129"/>
      <c r="D93" s="129"/>
      <c r="E93" s="129"/>
      <c r="F93" s="48"/>
      <c r="G93" s="48"/>
      <c r="H93" s="48"/>
      <c r="I93" s="48"/>
      <c r="J93" s="48"/>
      <c r="K93" s="42"/>
    </row>
    <row r="94" spans="2:20" x14ac:dyDescent="0.25">
      <c r="B94" s="123" t="s">
        <v>110</v>
      </c>
      <c r="C94" s="124"/>
      <c r="D94" s="124"/>
      <c r="E94" s="125"/>
      <c r="F94" s="124" t="s">
        <v>111</v>
      </c>
      <c r="G94" s="124"/>
      <c r="H94" s="124"/>
      <c r="I94" s="124"/>
      <c r="J94" s="125"/>
      <c r="K94" s="42"/>
    </row>
    <row r="95" spans="2:20" ht="15.75" thickBot="1" x14ac:dyDescent="0.3">
      <c r="B95" s="126"/>
      <c r="C95" s="127"/>
      <c r="D95" s="127"/>
      <c r="E95" s="128"/>
      <c r="F95" s="127"/>
      <c r="G95" s="127"/>
      <c r="H95" s="127"/>
      <c r="I95" s="127"/>
      <c r="J95" s="128"/>
    </row>
    <row r="96" spans="2:20" x14ac:dyDescent="0.25">
      <c r="B96" s="130" t="s">
        <v>112</v>
      </c>
      <c r="C96" s="131"/>
      <c r="D96" s="131"/>
      <c r="E96" s="132"/>
      <c r="F96" s="137" t="s">
        <v>113</v>
      </c>
      <c r="G96" s="138"/>
      <c r="H96" s="138"/>
      <c r="I96" s="138"/>
      <c r="J96" s="139"/>
    </row>
    <row r="97" spans="2:11" x14ac:dyDescent="0.25">
      <c r="B97" s="113"/>
      <c r="C97" s="133"/>
      <c r="D97" s="133"/>
      <c r="E97" s="115"/>
      <c r="F97" s="140"/>
      <c r="G97" s="141"/>
      <c r="H97" s="141"/>
      <c r="I97" s="141"/>
      <c r="J97" s="142"/>
    </row>
    <row r="98" spans="2:11" x14ac:dyDescent="0.25">
      <c r="B98" s="113"/>
      <c r="C98" s="133"/>
      <c r="D98" s="133"/>
      <c r="E98" s="115"/>
      <c r="F98" s="140"/>
      <c r="G98" s="141"/>
      <c r="H98" s="141"/>
      <c r="I98" s="141"/>
      <c r="J98" s="142"/>
    </row>
    <row r="99" spans="2:11" x14ac:dyDescent="0.25">
      <c r="B99" s="113"/>
      <c r="C99" s="133"/>
      <c r="D99" s="133"/>
      <c r="E99" s="115"/>
      <c r="F99" s="140"/>
      <c r="G99" s="141"/>
      <c r="H99" s="141"/>
      <c r="I99" s="141"/>
      <c r="J99" s="142"/>
    </row>
    <row r="100" spans="2:11" ht="15.75" thickBot="1" x14ac:dyDescent="0.3">
      <c r="B100" s="134"/>
      <c r="C100" s="135"/>
      <c r="D100" s="135"/>
      <c r="E100" s="136"/>
      <c r="F100" s="143"/>
      <c r="G100" s="144"/>
      <c r="H100" s="144"/>
      <c r="I100" s="144"/>
      <c r="J100" s="145"/>
    </row>
    <row r="102" spans="2:11" ht="15.75" thickBot="1" x14ac:dyDescent="0.3"/>
    <row r="103" spans="2:11" ht="18.75" x14ac:dyDescent="0.3">
      <c r="B103" s="102" t="s">
        <v>47</v>
      </c>
      <c r="C103" s="103"/>
      <c r="D103" s="103"/>
      <c r="E103" s="103"/>
      <c r="F103" s="103"/>
      <c r="G103" s="104" t="s">
        <v>48</v>
      </c>
      <c r="H103" s="105"/>
      <c r="I103" s="105"/>
      <c r="J103" s="106"/>
    </row>
    <row r="104" spans="2:11" ht="18.75" x14ac:dyDescent="0.25">
      <c r="B104" s="107" t="s">
        <v>49</v>
      </c>
      <c r="C104" s="108"/>
      <c r="D104" s="108"/>
      <c r="E104" s="108"/>
      <c r="F104" s="108"/>
      <c r="G104" s="107" t="s">
        <v>50</v>
      </c>
      <c r="H104" s="108"/>
      <c r="I104" s="108"/>
      <c r="J104" s="111"/>
      <c r="K104" s="49"/>
    </row>
    <row r="105" spans="2:11" ht="19.5" thickBot="1" x14ac:dyDescent="0.3">
      <c r="B105" s="109"/>
      <c r="C105" s="110"/>
      <c r="D105" s="110"/>
      <c r="E105" s="110"/>
      <c r="F105" s="110"/>
      <c r="G105" s="109"/>
      <c r="H105" s="110"/>
      <c r="I105" s="110"/>
      <c r="J105" s="112"/>
      <c r="K105" s="49"/>
    </row>
    <row r="106" spans="2:11" ht="18.75" x14ac:dyDescent="0.25">
      <c r="B106" s="24"/>
      <c r="C106" s="24"/>
      <c r="D106" s="24"/>
      <c r="E106" s="24"/>
      <c r="F106" s="24"/>
      <c r="G106" s="24"/>
      <c r="H106" s="24"/>
      <c r="I106" s="24"/>
      <c r="J106" s="24"/>
    </row>
    <row r="107" spans="2:11" ht="18.75" x14ac:dyDescent="0.25">
      <c r="B107" s="24"/>
      <c r="C107" s="24"/>
      <c r="D107" s="24"/>
      <c r="E107" s="24"/>
      <c r="F107" s="24"/>
      <c r="G107" s="24"/>
      <c r="H107" s="24"/>
      <c r="I107" s="24"/>
      <c r="J107" s="24"/>
    </row>
  </sheetData>
  <mergeCells count="137">
    <mergeCell ref="B8:E8"/>
    <mergeCell ref="B9:E10"/>
    <mergeCell ref="F9:J10"/>
    <mergeCell ref="B11:E17"/>
    <mergeCell ref="F11:J17"/>
    <mergeCell ref="B18:E20"/>
    <mergeCell ref="F18:J20"/>
    <mergeCell ref="B2:D7"/>
    <mergeCell ref="E2:G3"/>
    <mergeCell ref="H2:J3"/>
    <mergeCell ref="E4:G5"/>
    <mergeCell ref="H4:J5"/>
    <mergeCell ref="E6:G7"/>
    <mergeCell ref="H6:I7"/>
    <mergeCell ref="B24:E24"/>
    <mergeCell ref="F24:J24"/>
    <mergeCell ref="B25:E25"/>
    <mergeCell ref="F25:J25"/>
    <mergeCell ref="B26:E26"/>
    <mergeCell ref="F26:J26"/>
    <mergeCell ref="B21:E21"/>
    <mergeCell ref="F21:J21"/>
    <mergeCell ref="B22:E22"/>
    <mergeCell ref="F22:J22"/>
    <mergeCell ref="B23:E23"/>
    <mergeCell ref="F23:J23"/>
    <mergeCell ref="B31:E31"/>
    <mergeCell ref="B32:E34"/>
    <mergeCell ref="F32:J34"/>
    <mergeCell ref="B35:E35"/>
    <mergeCell ref="F35:J35"/>
    <mergeCell ref="B36:E36"/>
    <mergeCell ref="F36:J36"/>
    <mergeCell ref="B27:E27"/>
    <mergeCell ref="F27:J27"/>
    <mergeCell ref="B28:E28"/>
    <mergeCell ref="B29:E30"/>
    <mergeCell ref="F29:G29"/>
    <mergeCell ref="F30:G30"/>
    <mergeCell ref="B43:E43"/>
    <mergeCell ref="F43:J43"/>
    <mergeCell ref="B44:E44"/>
    <mergeCell ref="F44:J44"/>
    <mergeCell ref="B47:F47"/>
    <mergeCell ref="G47:J47"/>
    <mergeCell ref="B37:E37"/>
    <mergeCell ref="F37:J37"/>
    <mergeCell ref="B38:E40"/>
    <mergeCell ref="F38:J40"/>
    <mergeCell ref="B41:E41"/>
    <mergeCell ref="B42:E42"/>
    <mergeCell ref="F42:J42"/>
    <mergeCell ref="B48:F49"/>
    <mergeCell ref="G48:J49"/>
    <mergeCell ref="B51:D56"/>
    <mergeCell ref="E51:G52"/>
    <mergeCell ref="H51:J52"/>
    <mergeCell ref="E53:G54"/>
    <mergeCell ref="H53:J54"/>
    <mergeCell ref="E55:G56"/>
    <mergeCell ref="H55:I56"/>
    <mergeCell ref="B61:D61"/>
    <mergeCell ref="E61:G61"/>
    <mergeCell ref="H61:J61"/>
    <mergeCell ref="B62:D62"/>
    <mergeCell ref="E62:G62"/>
    <mergeCell ref="H62:J62"/>
    <mergeCell ref="B57:E58"/>
    <mergeCell ref="B59:D59"/>
    <mergeCell ref="E59:G59"/>
    <mergeCell ref="H59:J59"/>
    <mergeCell ref="B60:D60"/>
    <mergeCell ref="E60:G60"/>
    <mergeCell ref="H60:J60"/>
    <mergeCell ref="B65:E66"/>
    <mergeCell ref="B67:D67"/>
    <mergeCell ref="E67:F67"/>
    <mergeCell ref="H67:J67"/>
    <mergeCell ref="B68:D68"/>
    <mergeCell ref="E68:F68"/>
    <mergeCell ref="H68:J68"/>
    <mergeCell ref="B63:D63"/>
    <mergeCell ref="E63:G63"/>
    <mergeCell ref="H63:J63"/>
    <mergeCell ref="B64:D64"/>
    <mergeCell ref="E64:G64"/>
    <mergeCell ref="H64:J64"/>
    <mergeCell ref="B71:D71"/>
    <mergeCell ref="E71:F71"/>
    <mergeCell ref="H71:J71"/>
    <mergeCell ref="B72:E73"/>
    <mergeCell ref="B74:E75"/>
    <mergeCell ref="F74:J75"/>
    <mergeCell ref="B69:D69"/>
    <mergeCell ref="E69:F69"/>
    <mergeCell ref="H69:J69"/>
    <mergeCell ref="B70:D70"/>
    <mergeCell ref="E70:F70"/>
    <mergeCell ref="H70:J70"/>
    <mergeCell ref="F87:G87"/>
    <mergeCell ref="H87:I87"/>
    <mergeCell ref="F82:G82"/>
    <mergeCell ref="H82:I82"/>
    <mergeCell ref="F83:G83"/>
    <mergeCell ref="H83:I83"/>
    <mergeCell ref="F84:G84"/>
    <mergeCell ref="H84:I84"/>
    <mergeCell ref="F79:G79"/>
    <mergeCell ref="H79:I79"/>
    <mergeCell ref="F80:G80"/>
    <mergeCell ref="H80:I80"/>
    <mergeCell ref="F81:G81"/>
    <mergeCell ref="H81:I81"/>
    <mergeCell ref="H76:J76"/>
    <mergeCell ref="B103:F103"/>
    <mergeCell ref="G103:J103"/>
    <mergeCell ref="B104:F105"/>
    <mergeCell ref="G104:J105"/>
    <mergeCell ref="B80:E81"/>
    <mergeCell ref="C83:C86"/>
    <mergeCell ref="B91:E92"/>
    <mergeCell ref="F91:J92"/>
    <mergeCell ref="B93:E93"/>
    <mergeCell ref="B94:E95"/>
    <mergeCell ref="F94:J95"/>
    <mergeCell ref="B96:E100"/>
    <mergeCell ref="F96:J100"/>
    <mergeCell ref="F88:G88"/>
    <mergeCell ref="H88:I88"/>
    <mergeCell ref="F89:G89"/>
    <mergeCell ref="H89:I89"/>
    <mergeCell ref="F90:G90"/>
    <mergeCell ref="H90:I90"/>
    <mergeCell ref="F85:G85"/>
    <mergeCell ref="H85:I85"/>
    <mergeCell ref="F86:G86"/>
    <mergeCell ref="H86:I8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DF3A4-4295-4888-8934-FF15BB77E9AA}">
  <sheetPr>
    <tabColor rgb="FF002060"/>
  </sheetPr>
  <dimension ref="A1:AD45"/>
  <sheetViews>
    <sheetView topLeftCell="U10" workbookViewId="0">
      <selection activeCell="W27" sqref="W27:Z28"/>
    </sheetView>
  </sheetViews>
  <sheetFormatPr baseColWidth="10" defaultRowHeight="15" x14ac:dyDescent="0.25"/>
  <cols>
    <col min="3" max="3" width="18.42578125" customWidth="1"/>
    <col min="12" max="12" width="17.28515625" customWidth="1"/>
    <col min="13" max="13" width="23.28515625" customWidth="1"/>
    <col min="14" max="14" width="25.42578125" customWidth="1"/>
    <col min="15" max="15" width="25.7109375" customWidth="1"/>
    <col min="16" max="16" width="11.42578125" customWidth="1"/>
    <col min="18" max="18" width="17.28515625" customWidth="1"/>
    <col min="19" max="19" width="23.28515625" customWidth="1"/>
    <col min="20" max="20" width="25.42578125" customWidth="1"/>
    <col min="21" max="21" width="25.7109375" customWidth="1"/>
    <col min="23" max="23" width="17.28515625" customWidth="1"/>
    <col min="24" max="25" width="23.28515625" customWidth="1"/>
    <col min="26" max="26" width="25" customWidth="1"/>
  </cols>
  <sheetData>
    <row r="1" spans="1:30" x14ac:dyDescent="0.25">
      <c r="B1" s="41"/>
      <c r="C1" s="319" t="s">
        <v>114</v>
      </c>
      <c r="D1" s="319"/>
      <c r="E1" s="319"/>
      <c r="F1" s="41"/>
      <c r="G1" s="41"/>
      <c r="L1" s="41"/>
      <c r="M1" s="41"/>
    </row>
    <row r="2" spans="1:30" ht="15.75" thickBot="1" x14ac:dyDescent="0.3">
      <c r="B2" s="41"/>
      <c r="C2" s="319"/>
      <c r="D2" s="319"/>
      <c r="E2" s="319"/>
      <c r="F2" s="41"/>
      <c r="G2" s="41"/>
      <c r="L2" s="41"/>
      <c r="M2" s="50"/>
    </row>
    <row r="3" spans="1:30" ht="16.5" thickBot="1" x14ac:dyDescent="0.3">
      <c r="B3" s="41"/>
      <c r="C3" s="51" t="s">
        <v>92</v>
      </c>
      <c r="D3" s="52">
        <v>4</v>
      </c>
      <c r="E3" s="41" t="s">
        <v>115</v>
      </c>
      <c r="F3" s="41">
        <v>17</v>
      </c>
      <c r="G3" s="41" t="s">
        <v>116</v>
      </c>
      <c r="I3" s="320" t="s">
        <v>117</v>
      </c>
      <c r="J3" s="321"/>
      <c r="K3" s="322"/>
      <c r="L3" s="41"/>
      <c r="M3" s="50"/>
    </row>
    <row r="4" spans="1:30" ht="15.75" x14ac:dyDescent="0.25">
      <c r="B4" s="41"/>
      <c r="C4" s="51"/>
      <c r="D4" s="52"/>
      <c r="E4" s="41"/>
      <c r="F4" s="41"/>
      <c r="G4" s="41"/>
      <c r="L4" s="41"/>
      <c r="M4" s="50"/>
    </row>
    <row r="5" spans="1:30" ht="15.75" x14ac:dyDescent="0.25">
      <c r="B5" s="41"/>
      <c r="C5" s="51" t="s">
        <v>118</v>
      </c>
      <c r="D5" s="52">
        <v>9</v>
      </c>
      <c r="E5" s="41" t="s">
        <v>115</v>
      </c>
      <c r="F5" s="41">
        <v>37</v>
      </c>
      <c r="G5" s="41" t="s">
        <v>116</v>
      </c>
      <c r="L5" s="41"/>
      <c r="M5" s="50"/>
    </row>
    <row r="6" spans="1:30" ht="15.75" x14ac:dyDescent="0.25">
      <c r="B6" s="41"/>
      <c r="C6" s="51"/>
      <c r="D6" s="52"/>
      <c r="E6" s="41"/>
      <c r="F6" s="41"/>
      <c r="G6" s="41"/>
      <c r="L6" s="41"/>
      <c r="M6" s="50"/>
    </row>
    <row r="7" spans="1:30" ht="15.75" x14ac:dyDescent="0.25">
      <c r="B7" s="41"/>
      <c r="C7" s="51" t="s">
        <v>119</v>
      </c>
      <c r="D7" s="52">
        <v>4</v>
      </c>
      <c r="E7" s="41" t="s">
        <v>115</v>
      </c>
      <c r="F7" s="41">
        <v>17</v>
      </c>
      <c r="G7" s="41" t="s">
        <v>116</v>
      </c>
      <c r="L7" s="41"/>
      <c r="M7" s="50"/>
    </row>
    <row r="9" spans="1:30" ht="15.75" customHeight="1" thickBot="1" x14ac:dyDescent="0.3">
      <c r="A9" s="41"/>
      <c r="B9" s="41"/>
      <c r="C9" s="41"/>
      <c r="D9" s="41"/>
      <c r="E9" s="41"/>
      <c r="F9" s="41"/>
      <c r="G9" s="41"/>
      <c r="H9" s="41"/>
      <c r="I9" s="41"/>
      <c r="J9" s="41"/>
      <c r="K9" s="41"/>
      <c r="L9" s="323" t="s">
        <v>120</v>
      </c>
      <c r="M9" s="323"/>
      <c r="N9" s="323"/>
      <c r="O9" s="323"/>
      <c r="P9" s="86"/>
      <c r="Q9" s="41"/>
      <c r="R9" s="323" t="s">
        <v>121</v>
      </c>
      <c r="S9" s="323"/>
      <c r="T9" s="323"/>
      <c r="U9" s="323"/>
      <c r="V9" s="41"/>
      <c r="W9" s="323" t="s">
        <v>122</v>
      </c>
      <c r="X9" s="323"/>
      <c r="Y9" s="323"/>
      <c r="Z9" s="323"/>
      <c r="AA9" s="41"/>
      <c r="AB9" s="41"/>
    </row>
    <row r="10" spans="1:30" ht="15.75" customHeight="1" thickBot="1" x14ac:dyDescent="0.3">
      <c r="A10" s="53"/>
      <c r="B10" s="54"/>
      <c r="C10" s="325" t="s">
        <v>123</v>
      </c>
      <c r="D10" s="325"/>
      <c r="E10" s="325"/>
      <c r="F10" s="325"/>
      <c r="G10" s="325"/>
      <c r="H10" s="54"/>
      <c r="I10" s="54"/>
      <c r="J10" s="55"/>
      <c r="K10" s="41"/>
      <c r="L10" s="324"/>
      <c r="M10" s="324"/>
      <c r="N10" s="324"/>
      <c r="O10" s="324"/>
      <c r="P10" s="87"/>
      <c r="Q10" s="41"/>
      <c r="R10" s="324"/>
      <c r="S10" s="324"/>
      <c r="T10" s="324"/>
      <c r="U10" s="324"/>
      <c r="V10" s="41"/>
      <c r="W10" s="324"/>
      <c r="X10" s="324"/>
      <c r="Y10" s="324"/>
      <c r="Z10" s="324"/>
      <c r="AA10" s="41"/>
      <c r="AB10" s="41"/>
    </row>
    <row r="11" spans="1:30" ht="15.75" customHeight="1" thickBot="1" x14ac:dyDescent="0.3">
      <c r="A11" s="56"/>
      <c r="B11" s="41"/>
      <c r="C11" s="319"/>
      <c r="D11" s="319"/>
      <c r="E11" s="319"/>
      <c r="F11" s="319"/>
      <c r="G11" s="319"/>
      <c r="H11" s="41"/>
      <c r="I11" s="41"/>
      <c r="J11" s="57"/>
      <c r="K11" s="41"/>
      <c r="L11" s="326" t="s">
        <v>87</v>
      </c>
      <c r="M11" s="327"/>
      <c r="N11" s="327"/>
      <c r="O11" s="328"/>
      <c r="P11" s="87"/>
      <c r="Q11" s="41"/>
      <c r="R11" s="326" t="s">
        <v>87</v>
      </c>
      <c r="S11" s="327"/>
      <c r="T11" s="327"/>
      <c r="U11" s="328"/>
      <c r="V11" s="41"/>
      <c r="W11" s="326" t="s">
        <v>87</v>
      </c>
      <c r="X11" s="327"/>
      <c r="Y11" s="327"/>
      <c r="Z11" s="328"/>
      <c r="AA11" s="41"/>
      <c r="AB11" s="41"/>
    </row>
    <row r="12" spans="1:30" ht="16.5" customHeight="1" thickBot="1" x14ac:dyDescent="0.3">
      <c r="A12" s="56"/>
      <c r="B12" s="280" t="s">
        <v>124</v>
      </c>
      <c r="C12" s="51" t="s">
        <v>61</v>
      </c>
      <c r="D12" s="41">
        <v>18</v>
      </c>
      <c r="E12" s="41" t="s">
        <v>125</v>
      </c>
      <c r="F12" s="41">
        <f>+D12*9</f>
        <v>162</v>
      </c>
      <c r="G12" s="41" t="s">
        <v>115</v>
      </c>
      <c r="H12" s="283" t="s">
        <v>126</v>
      </c>
      <c r="I12" s="284"/>
      <c r="J12" s="57"/>
      <c r="K12" s="41"/>
      <c r="L12" s="329"/>
      <c r="M12" s="330"/>
      <c r="N12" s="330"/>
      <c r="O12" s="331"/>
      <c r="P12" s="87"/>
      <c r="Q12" s="41"/>
      <c r="R12" s="329"/>
      <c r="S12" s="330"/>
      <c r="T12" s="330"/>
      <c r="U12" s="331"/>
      <c r="V12" s="41"/>
      <c r="W12" s="329"/>
      <c r="X12" s="330"/>
      <c r="Y12" s="330"/>
      <c r="Z12" s="331"/>
      <c r="AA12" s="41"/>
      <c r="AB12" s="41"/>
    </row>
    <row r="13" spans="1:30" ht="15.75" x14ac:dyDescent="0.25">
      <c r="A13" s="56"/>
      <c r="B13" s="281"/>
      <c r="C13" s="51" t="s">
        <v>127</v>
      </c>
      <c r="D13" s="41">
        <v>18</v>
      </c>
      <c r="E13" s="41" t="s">
        <v>125</v>
      </c>
      <c r="F13" s="41">
        <f>+D13*4</f>
        <v>72</v>
      </c>
      <c r="G13" s="41" t="s">
        <v>115</v>
      </c>
      <c r="H13" s="285"/>
      <c r="I13" s="286"/>
      <c r="J13" s="57"/>
      <c r="K13" s="41"/>
      <c r="L13" s="58" t="s">
        <v>88</v>
      </c>
      <c r="M13" s="59"/>
      <c r="N13" s="316" t="s">
        <v>192</v>
      </c>
      <c r="O13" s="317"/>
      <c r="P13" s="88"/>
      <c r="Q13" s="41"/>
      <c r="R13" s="58" t="s">
        <v>88</v>
      </c>
      <c r="S13" s="59"/>
      <c r="T13" s="316" t="s">
        <v>193</v>
      </c>
      <c r="U13" s="317"/>
      <c r="V13" s="41"/>
      <c r="W13" s="58" t="s">
        <v>88</v>
      </c>
      <c r="X13" s="59"/>
      <c r="Y13" s="316" t="s">
        <v>194</v>
      </c>
      <c r="Z13" s="317"/>
      <c r="AA13" s="41"/>
      <c r="AB13" s="41"/>
    </row>
    <row r="14" spans="1:30" ht="16.5" thickBot="1" x14ac:dyDescent="0.3">
      <c r="A14" s="56"/>
      <c r="B14" s="282"/>
      <c r="C14" s="51" t="s">
        <v>128</v>
      </c>
      <c r="D14" s="41">
        <v>4.03</v>
      </c>
      <c r="E14" s="41" t="s">
        <v>125</v>
      </c>
      <c r="F14" s="60">
        <f>+D14*4</f>
        <v>16.12</v>
      </c>
      <c r="G14" s="41" t="s">
        <v>115</v>
      </c>
      <c r="H14" s="287"/>
      <c r="I14" s="288"/>
      <c r="J14" s="57"/>
      <c r="K14" s="41"/>
      <c r="L14" s="297" t="s">
        <v>129</v>
      </c>
      <c r="M14" s="298"/>
      <c r="N14" s="298"/>
      <c r="O14" s="318"/>
      <c r="P14" s="89"/>
      <c r="Q14" s="41"/>
      <c r="R14" s="297" t="s">
        <v>129</v>
      </c>
      <c r="S14" s="298"/>
      <c r="T14" s="298"/>
      <c r="U14" s="318"/>
      <c r="V14" s="41"/>
      <c r="W14" s="297" t="s">
        <v>129</v>
      </c>
      <c r="X14" s="298"/>
      <c r="Y14" s="298"/>
      <c r="Z14" s="318"/>
      <c r="AA14" s="41"/>
      <c r="AB14" s="41"/>
    </row>
    <row r="15" spans="1:30" ht="16.5" thickBot="1" x14ac:dyDescent="0.3">
      <c r="A15" s="56"/>
      <c r="B15" s="61"/>
      <c r="C15" s="41"/>
      <c r="D15" s="41"/>
      <c r="E15" s="41"/>
      <c r="F15" s="41">
        <f>SUM(F12:F14)</f>
        <v>250.12</v>
      </c>
      <c r="G15" s="41" t="s">
        <v>115</v>
      </c>
      <c r="H15" s="41"/>
      <c r="I15" s="41"/>
      <c r="J15" s="57"/>
      <c r="K15" s="41"/>
      <c r="L15" s="312" t="s">
        <v>130</v>
      </c>
      <c r="M15" s="313"/>
      <c r="N15" s="313"/>
      <c r="O15" s="314"/>
      <c r="P15" s="90"/>
      <c r="Q15" s="41"/>
      <c r="R15" s="312" t="s">
        <v>183</v>
      </c>
      <c r="S15" s="313"/>
      <c r="T15" s="313"/>
      <c r="U15" s="314"/>
      <c r="V15" s="41"/>
      <c r="W15" s="312" t="s">
        <v>184</v>
      </c>
      <c r="X15" s="313"/>
      <c r="Y15" s="313"/>
      <c r="Z15" s="314"/>
      <c r="AA15" s="41"/>
      <c r="AB15" s="41"/>
      <c r="AD15" s="62"/>
    </row>
    <row r="16" spans="1:30" ht="19.5" thickBot="1" x14ac:dyDescent="0.35">
      <c r="A16" s="56"/>
      <c r="B16" s="305" t="s">
        <v>131</v>
      </c>
      <c r="C16" s="51" t="s">
        <v>132</v>
      </c>
      <c r="D16" s="41">
        <v>10.8</v>
      </c>
      <c r="E16" s="41" t="s">
        <v>125</v>
      </c>
      <c r="F16" s="63">
        <f>+D16*9</f>
        <v>97.2</v>
      </c>
      <c r="G16" s="41" t="s">
        <v>115</v>
      </c>
      <c r="H16" s="283" t="s">
        <v>133</v>
      </c>
      <c r="I16" s="284"/>
      <c r="J16" s="57"/>
      <c r="K16" s="41"/>
      <c r="L16" s="158"/>
      <c r="M16" s="159"/>
      <c r="N16" s="64" t="s">
        <v>134</v>
      </c>
      <c r="O16" s="64" t="s">
        <v>185</v>
      </c>
      <c r="P16" s="91"/>
      <c r="Q16" s="41"/>
      <c r="R16" s="158"/>
      <c r="S16" s="159"/>
      <c r="T16" s="64" t="s">
        <v>134</v>
      </c>
      <c r="U16" s="64" t="s">
        <v>185</v>
      </c>
      <c r="V16" s="41"/>
      <c r="W16" s="158"/>
      <c r="X16" s="159"/>
      <c r="Y16" s="64" t="s">
        <v>134</v>
      </c>
      <c r="Z16" s="64" t="s">
        <v>185</v>
      </c>
      <c r="AA16" s="41"/>
      <c r="AB16" s="41"/>
    </row>
    <row r="17" spans="1:28" ht="15.75" x14ac:dyDescent="0.25">
      <c r="A17" s="56"/>
      <c r="B17" s="306"/>
      <c r="C17" s="51"/>
      <c r="D17" s="41"/>
      <c r="E17" s="41" t="s">
        <v>125</v>
      </c>
      <c r="F17" s="315">
        <f>10*F16/100</f>
        <v>9.7200000000000006</v>
      </c>
      <c r="G17" s="315"/>
      <c r="H17" s="285"/>
      <c r="I17" s="286"/>
      <c r="J17" s="57"/>
      <c r="K17" s="41"/>
      <c r="L17" s="310" t="s">
        <v>135</v>
      </c>
      <c r="M17" s="311"/>
      <c r="N17" s="65" t="s">
        <v>136</v>
      </c>
      <c r="O17" s="66" t="s">
        <v>191</v>
      </c>
      <c r="P17" s="92"/>
      <c r="Q17" s="41"/>
      <c r="R17" s="310" t="s">
        <v>135</v>
      </c>
      <c r="S17" s="311"/>
      <c r="T17" s="65" t="s">
        <v>136</v>
      </c>
      <c r="U17" s="66" t="s">
        <v>191</v>
      </c>
      <c r="V17" s="41"/>
      <c r="W17" s="310" t="s">
        <v>135</v>
      </c>
      <c r="X17" s="311"/>
      <c r="Y17" s="65" t="s">
        <v>136</v>
      </c>
      <c r="Z17" s="66" t="s">
        <v>191</v>
      </c>
      <c r="AA17" s="41"/>
      <c r="AB17" s="41"/>
    </row>
    <row r="18" spans="1:28" ht="16.5" thickBot="1" x14ac:dyDescent="0.3">
      <c r="A18" s="56"/>
      <c r="B18" s="307"/>
      <c r="C18" s="51"/>
      <c r="D18" s="60"/>
      <c r="E18" s="41" t="s">
        <v>125</v>
      </c>
      <c r="F18" s="315"/>
      <c r="G18" s="315"/>
      <c r="H18" s="287"/>
      <c r="I18" s="288"/>
      <c r="J18" s="57"/>
      <c r="K18" s="41"/>
      <c r="L18" s="293" t="s">
        <v>92</v>
      </c>
      <c r="M18" s="298"/>
      <c r="N18" s="67" t="s">
        <v>137</v>
      </c>
      <c r="O18" s="45" t="s">
        <v>186</v>
      </c>
      <c r="P18" s="93"/>
      <c r="Q18" s="41"/>
      <c r="R18" s="293" t="s">
        <v>92</v>
      </c>
      <c r="S18" s="298"/>
      <c r="T18" s="67" t="s">
        <v>137</v>
      </c>
      <c r="U18" s="45" t="s">
        <v>186</v>
      </c>
      <c r="V18" s="41"/>
      <c r="W18" s="293" t="s">
        <v>92</v>
      </c>
      <c r="X18" s="298"/>
      <c r="Y18" s="67" t="s">
        <v>137</v>
      </c>
      <c r="Z18" s="45" t="s">
        <v>186</v>
      </c>
      <c r="AA18" s="41"/>
      <c r="AB18" s="41"/>
    </row>
    <row r="19" spans="1:28" ht="16.5" thickBot="1" x14ac:dyDescent="0.3">
      <c r="A19" s="56"/>
      <c r="B19" s="61"/>
      <c r="C19" s="41"/>
      <c r="D19" s="41">
        <f>SUM(D16:D18)</f>
        <v>10.8</v>
      </c>
      <c r="E19" s="41"/>
      <c r="F19" s="68"/>
      <c r="G19" s="41"/>
      <c r="H19" s="41"/>
      <c r="I19" s="41"/>
      <c r="J19" s="57"/>
      <c r="K19" s="41"/>
      <c r="L19" s="297" t="s">
        <v>138</v>
      </c>
      <c r="M19" s="298"/>
      <c r="N19" s="67" t="s">
        <v>137</v>
      </c>
      <c r="O19" s="45" t="s">
        <v>186</v>
      </c>
      <c r="P19" s="93"/>
      <c r="Q19" s="41"/>
      <c r="R19" s="297" t="s">
        <v>138</v>
      </c>
      <c r="S19" s="298"/>
      <c r="T19" s="67" t="s">
        <v>137</v>
      </c>
      <c r="U19" s="45" t="s">
        <v>186</v>
      </c>
      <c r="V19" s="41"/>
      <c r="W19" s="297" t="s">
        <v>138</v>
      </c>
      <c r="X19" s="298"/>
      <c r="Y19" s="67" t="s">
        <v>137</v>
      </c>
      <c r="Z19" s="45" t="s">
        <v>186</v>
      </c>
      <c r="AA19" s="41"/>
      <c r="AB19" s="41"/>
    </row>
    <row r="20" spans="1:28" ht="15.75" x14ac:dyDescent="0.25">
      <c r="A20" s="56"/>
      <c r="B20" s="305" t="s">
        <v>139</v>
      </c>
      <c r="C20" s="41"/>
      <c r="D20" s="41"/>
      <c r="E20" s="41"/>
      <c r="F20" s="69"/>
      <c r="G20" s="41"/>
      <c r="H20" s="283" t="s">
        <v>140</v>
      </c>
      <c r="I20" s="284"/>
      <c r="J20" s="57"/>
      <c r="K20" s="41"/>
      <c r="L20" s="297" t="s">
        <v>97</v>
      </c>
      <c r="M20" s="298"/>
      <c r="N20" s="67" t="s">
        <v>141</v>
      </c>
      <c r="O20" s="39" t="s">
        <v>187</v>
      </c>
      <c r="P20" s="94"/>
      <c r="Q20" s="41"/>
      <c r="R20" s="297" t="s">
        <v>97</v>
      </c>
      <c r="S20" s="298"/>
      <c r="T20" s="67" t="s">
        <v>141</v>
      </c>
      <c r="U20" s="39" t="s">
        <v>187</v>
      </c>
      <c r="V20" s="41"/>
      <c r="W20" s="297" t="s">
        <v>97</v>
      </c>
      <c r="X20" s="298"/>
      <c r="Y20" s="67" t="s">
        <v>141</v>
      </c>
      <c r="Z20" s="39" t="s">
        <v>187</v>
      </c>
      <c r="AA20" s="41"/>
      <c r="AB20" s="41"/>
    </row>
    <row r="21" spans="1:28" ht="15.75" x14ac:dyDescent="0.25">
      <c r="A21" s="56"/>
      <c r="B21" s="306"/>
      <c r="C21" s="51" t="s">
        <v>139</v>
      </c>
      <c r="D21" s="41">
        <v>0</v>
      </c>
      <c r="E21" s="41" t="s">
        <v>142</v>
      </c>
      <c r="F21" s="308" t="s">
        <v>143</v>
      </c>
      <c r="G21" s="309"/>
      <c r="H21" s="285"/>
      <c r="I21" s="286"/>
      <c r="J21" s="57"/>
      <c r="K21" s="41"/>
      <c r="L21" s="297" t="s">
        <v>101</v>
      </c>
      <c r="M21" s="298"/>
      <c r="N21" s="67" t="s">
        <v>144</v>
      </c>
      <c r="O21" s="45" t="s">
        <v>144</v>
      </c>
      <c r="P21" s="93"/>
      <c r="Q21" s="41"/>
      <c r="R21" s="297" t="s">
        <v>101</v>
      </c>
      <c r="S21" s="298"/>
      <c r="T21" s="67" t="s">
        <v>144</v>
      </c>
      <c r="U21" s="45" t="s">
        <v>144</v>
      </c>
      <c r="V21" s="41"/>
      <c r="W21" s="297" t="s">
        <v>101</v>
      </c>
      <c r="X21" s="298"/>
      <c r="Y21" s="67" t="s">
        <v>144</v>
      </c>
      <c r="Z21" s="45" t="s">
        <v>144</v>
      </c>
      <c r="AA21" s="41"/>
      <c r="AB21" s="41"/>
    </row>
    <row r="22" spans="1:28" ht="16.5" thickBot="1" x14ac:dyDescent="0.3">
      <c r="A22" s="56"/>
      <c r="B22" s="307"/>
      <c r="C22" s="70"/>
      <c r="D22" s="41"/>
      <c r="E22" s="41"/>
      <c r="F22" s="308"/>
      <c r="G22" s="309"/>
      <c r="H22" s="287"/>
      <c r="I22" s="288"/>
      <c r="J22" s="57"/>
      <c r="K22" s="41"/>
      <c r="L22" s="297" t="s">
        <v>145</v>
      </c>
      <c r="M22" s="298"/>
      <c r="N22" s="71" t="s">
        <v>189</v>
      </c>
      <c r="O22" s="45" t="s">
        <v>188</v>
      </c>
      <c r="P22" s="93"/>
      <c r="Q22" s="41"/>
      <c r="R22" s="297" t="s">
        <v>145</v>
      </c>
      <c r="S22" s="298"/>
      <c r="T22" s="71" t="s">
        <v>146</v>
      </c>
      <c r="U22" s="45" t="s">
        <v>188</v>
      </c>
      <c r="V22" s="41"/>
      <c r="W22" s="297" t="s">
        <v>145</v>
      </c>
      <c r="X22" s="298"/>
      <c r="Y22" s="71" t="s">
        <v>146</v>
      </c>
      <c r="Z22" s="45" t="s">
        <v>188</v>
      </c>
      <c r="AA22" s="41"/>
      <c r="AB22" s="41"/>
    </row>
    <row r="23" spans="1:28" ht="16.5" thickBot="1" x14ac:dyDescent="0.3">
      <c r="A23" s="56"/>
      <c r="B23" s="61"/>
      <c r="C23" s="70"/>
      <c r="D23" s="41"/>
      <c r="E23" s="41"/>
      <c r="F23" s="69"/>
      <c r="G23" s="41"/>
      <c r="H23" s="41"/>
      <c r="I23" s="41"/>
      <c r="J23" s="57"/>
      <c r="K23" s="41"/>
      <c r="L23" s="297" t="s">
        <v>147</v>
      </c>
      <c r="M23" s="298"/>
      <c r="N23" s="67" t="s">
        <v>151</v>
      </c>
      <c r="O23" s="45" t="s">
        <v>151</v>
      </c>
      <c r="P23" s="93"/>
      <c r="Q23" s="93"/>
      <c r="R23" s="297" t="s">
        <v>147</v>
      </c>
      <c r="S23" s="298"/>
      <c r="T23" s="67" t="s">
        <v>148</v>
      </c>
      <c r="U23" s="45" t="s">
        <v>151</v>
      </c>
      <c r="V23" s="41"/>
      <c r="W23" s="297" t="s">
        <v>147</v>
      </c>
      <c r="X23" s="298"/>
      <c r="Y23" s="67" t="s">
        <v>151</v>
      </c>
      <c r="Z23" s="45" t="s">
        <v>151</v>
      </c>
      <c r="AA23" s="41"/>
      <c r="AB23" s="41"/>
    </row>
    <row r="24" spans="1:28" ht="15.75" x14ac:dyDescent="0.25">
      <c r="A24" s="56"/>
      <c r="B24" s="280" t="s">
        <v>66</v>
      </c>
      <c r="C24" s="41"/>
      <c r="D24" s="41"/>
      <c r="E24" s="41"/>
      <c r="F24" s="41"/>
      <c r="G24" s="41"/>
      <c r="H24" s="299" t="s">
        <v>149</v>
      </c>
      <c r="I24" s="300"/>
      <c r="J24" s="57"/>
      <c r="K24" s="41"/>
      <c r="L24" s="297" t="s">
        <v>150</v>
      </c>
      <c r="M24" s="298"/>
      <c r="N24" s="67" t="s">
        <v>151</v>
      </c>
      <c r="O24" s="45" t="s">
        <v>151</v>
      </c>
      <c r="P24" s="93"/>
      <c r="Q24" s="41"/>
      <c r="R24" s="297" t="s">
        <v>150</v>
      </c>
      <c r="S24" s="298"/>
      <c r="T24" s="67" t="s">
        <v>151</v>
      </c>
      <c r="U24" s="45" t="s">
        <v>151</v>
      </c>
      <c r="V24" s="41"/>
      <c r="W24" s="297" t="s">
        <v>150</v>
      </c>
      <c r="X24" s="298"/>
      <c r="Y24" s="67" t="s">
        <v>151</v>
      </c>
      <c r="Z24" s="45" t="s">
        <v>151</v>
      </c>
      <c r="AA24" s="41"/>
      <c r="AB24" s="41"/>
    </row>
    <row r="25" spans="1:28" ht="15.75" x14ac:dyDescent="0.25">
      <c r="A25" s="56"/>
      <c r="B25" s="281"/>
      <c r="C25" s="51" t="s">
        <v>66</v>
      </c>
      <c r="D25" s="41">
        <v>527</v>
      </c>
      <c r="E25" s="41" t="s">
        <v>142</v>
      </c>
      <c r="F25" s="291" t="s">
        <v>152</v>
      </c>
      <c r="G25" s="292"/>
      <c r="H25" s="301"/>
      <c r="I25" s="302"/>
      <c r="J25" s="57"/>
      <c r="K25" s="41"/>
      <c r="L25" s="293" t="s">
        <v>105</v>
      </c>
      <c r="M25" s="294"/>
      <c r="N25" s="67" t="s">
        <v>151</v>
      </c>
      <c r="O25" s="45" t="s">
        <v>151</v>
      </c>
      <c r="P25" s="93"/>
      <c r="Q25" s="41"/>
      <c r="R25" s="293" t="s">
        <v>105</v>
      </c>
      <c r="S25" s="294"/>
      <c r="T25" s="67" t="s">
        <v>151</v>
      </c>
      <c r="U25" s="45" t="s">
        <v>151</v>
      </c>
      <c r="V25" s="41"/>
      <c r="W25" s="293" t="s">
        <v>105</v>
      </c>
      <c r="X25" s="294"/>
      <c r="Y25" s="67" t="s">
        <v>151</v>
      </c>
      <c r="Z25" s="45" t="s">
        <v>151</v>
      </c>
      <c r="AA25" s="41"/>
      <c r="AB25" s="41"/>
    </row>
    <row r="26" spans="1:28" ht="16.5" thickBot="1" x14ac:dyDescent="0.3">
      <c r="A26" s="56"/>
      <c r="B26" s="282"/>
      <c r="C26" s="41"/>
      <c r="D26" s="41"/>
      <c r="E26" s="41"/>
      <c r="F26" s="291"/>
      <c r="G26" s="292"/>
      <c r="H26" s="303"/>
      <c r="I26" s="304"/>
      <c r="J26" s="57"/>
      <c r="K26" s="41"/>
      <c r="L26" s="295" t="s">
        <v>153</v>
      </c>
      <c r="M26" s="296"/>
      <c r="N26" s="72" t="s">
        <v>154</v>
      </c>
      <c r="O26" s="47" t="s">
        <v>190</v>
      </c>
      <c r="P26" s="93"/>
      <c r="Q26" s="41"/>
      <c r="R26" s="295" t="s">
        <v>153</v>
      </c>
      <c r="S26" s="296"/>
      <c r="T26" s="72" t="s">
        <v>154</v>
      </c>
      <c r="U26" s="47" t="s">
        <v>190</v>
      </c>
      <c r="V26" s="41"/>
      <c r="W26" s="295" t="s">
        <v>153</v>
      </c>
      <c r="X26" s="296"/>
      <c r="Y26" s="72" t="s">
        <v>154</v>
      </c>
      <c r="Z26" s="47" t="s">
        <v>190</v>
      </c>
      <c r="AA26" s="41"/>
      <c r="AB26" s="41"/>
    </row>
    <row r="27" spans="1:28" ht="15.75" customHeight="1" thickBot="1" x14ac:dyDescent="0.3">
      <c r="A27" s="56"/>
      <c r="B27" s="41"/>
      <c r="C27" s="41"/>
      <c r="D27" s="41"/>
      <c r="E27" s="41"/>
      <c r="F27" s="41"/>
      <c r="G27" s="41"/>
      <c r="H27" s="41"/>
      <c r="I27" s="41"/>
      <c r="J27" s="57"/>
      <c r="K27" s="41"/>
      <c r="L27" s="274" t="s">
        <v>155</v>
      </c>
      <c r="M27" s="275"/>
      <c r="N27" s="275"/>
      <c r="O27" s="276"/>
      <c r="P27" s="95"/>
      <c r="Q27" s="41"/>
      <c r="R27" s="274" t="s">
        <v>155</v>
      </c>
      <c r="S27" s="275"/>
      <c r="T27" s="275"/>
      <c r="U27" s="276"/>
      <c r="V27" s="41"/>
      <c r="W27" s="274" t="s">
        <v>155</v>
      </c>
      <c r="X27" s="275"/>
      <c r="Y27" s="275"/>
      <c r="Z27" s="276"/>
      <c r="AA27" s="41"/>
      <c r="AB27" s="41"/>
    </row>
    <row r="28" spans="1:28" ht="15.75" customHeight="1" thickBot="1" x14ac:dyDescent="0.3">
      <c r="A28" s="56"/>
      <c r="B28" s="280" t="s">
        <v>156</v>
      </c>
      <c r="C28" s="41"/>
      <c r="D28" s="41"/>
      <c r="E28" s="41"/>
      <c r="F28" s="41"/>
      <c r="G28" s="41"/>
      <c r="H28" s="283" t="s">
        <v>157</v>
      </c>
      <c r="I28" s="284"/>
      <c r="J28" s="57"/>
      <c r="K28" s="41"/>
      <c r="L28" s="277"/>
      <c r="M28" s="278"/>
      <c r="N28" s="278"/>
      <c r="O28" s="279"/>
      <c r="P28" s="95"/>
      <c r="Q28" s="41"/>
      <c r="R28" s="277"/>
      <c r="S28" s="278"/>
      <c r="T28" s="278"/>
      <c r="U28" s="279"/>
      <c r="V28" s="41"/>
      <c r="W28" s="277"/>
      <c r="X28" s="278"/>
      <c r="Y28" s="278"/>
      <c r="Z28" s="279"/>
      <c r="AA28" s="41"/>
      <c r="AB28" s="41"/>
    </row>
    <row r="29" spans="1:28" ht="15.75" x14ac:dyDescent="0.25">
      <c r="A29" s="56"/>
      <c r="B29" s="281"/>
      <c r="C29" s="51" t="s">
        <v>156</v>
      </c>
      <c r="D29" s="41">
        <v>0</v>
      </c>
      <c r="E29" s="41" t="s">
        <v>125</v>
      </c>
      <c r="F29" s="41"/>
      <c r="G29" s="41"/>
      <c r="H29" s="285"/>
      <c r="I29" s="286"/>
      <c r="J29" s="57"/>
      <c r="K29" s="41"/>
      <c r="L29" s="289"/>
      <c r="M29" s="289"/>
      <c r="N29" s="41"/>
      <c r="O29" s="41"/>
      <c r="P29" s="41"/>
      <c r="Q29" s="41"/>
      <c r="R29" s="289"/>
      <c r="S29" s="289"/>
      <c r="T29" s="41"/>
      <c r="U29" s="41"/>
      <c r="V29" s="41"/>
      <c r="W29" s="41"/>
      <c r="X29" s="41"/>
      <c r="Y29" s="41"/>
      <c r="Z29" s="41"/>
      <c r="AA29" s="41"/>
      <c r="AB29" s="41"/>
    </row>
    <row r="30" spans="1:28" ht="15.75" customHeight="1" thickBot="1" x14ac:dyDescent="0.3">
      <c r="A30" s="56"/>
      <c r="B30" s="282"/>
      <c r="C30" s="41"/>
      <c r="D30" s="41"/>
      <c r="E30" s="41"/>
      <c r="F30" s="41"/>
      <c r="G30" s="41"/>
      <c r="H30" s="287"/>
      <c r="I30" s="288"/>
      <c r="J30" s="57"/>
      <c r="K30" s="41"/>
      <c r="L30" s="73" t="s">
        <v>158</v>
      </c>
      <c r="M30" s="290" t="s">
        <v>159</v>
      </c>
      <c r="N30" s="290"/>
      <c r="O30" s="290"/>
      <c r="P30" s="290"/>
      <c r="Q30" s="290"/>
      <c r="R30" s="73" t="s">
        <v>158</v>
      </c>
      <c r="S30" s="290" t="s">
        <v>159</v>
      </c>
      <c r="T30" s="290"/>
      <c r="U30" s="290"/>
      <c r="V30" s="290"/>
      <c r="W30" s="74"/>
      <c r="X30" s="74"/>
      <c r="Y30" s="74"/>
      <c r="Z30" s="74"/>
      <c r="AA30" s="74"/>
      <c r="AB30" s="74"/>
    </row>
    <row r="31" spans="1:28" ht="15.75" customHeight="1" thickBot="1" x14ac:dyDescent="0.3">
      <c r="A31" s="75"/>
      <c r="B31" s="60"/>
      <c r="C31" s="60"/>
      <c r="D31" s="60"/>
      <c r="E31" s="60"/>
      <c r="F31" s="60"/>
      <c r="G31" s="60"/>
      <c r="H31" s="60"/>
      <c r="I31" s="60"/>
      <c r="J31" s="76"/>
      <c r="K31" s="41"/>
      <c r="M31" s="290"/>
      <c r="N31" s="290"/>
      <c r="O31" s="290"/>
      <c r="P31" s="290"/>
      <c r="Q31" s="290"/>
      <c r="R31" s="41"/>
      <c r="S31" s="290"/>
      <c r="T31" s="290"/>
      <c r="U31" s="290"/>
      <c r="V31" s="290"/>
      <c r="W31" s="74"/>
      <c r="X31" s="74"/>
      <c r="Y31" s="74"/>
      <c r="Z31" s="74"/>
      <c r="AA31" s="74"/>
      <c r="AB31" s="74"/>
    </row>
    <row r="32" spans="1:28" ht="15.75" customHeight="1" x14ac:dyDescent="0.25"/>
    <row r="33" spans="5:21" ht="15" customHeight="1" x14ac:dyDescent="0.25">
      <c r="T33">
        <f>+T34*U33/U34</f>
        <v>158.1</v>
      </c>
      <c r="U33">
        <v>30</v>
      </c>
    </row>
    <row r="34" spans="5:21" ht="15" customHeight="1" x14ac:dyDescent="0.25">
      <c r="T34">
        <v>527</v>
      </c>
      <c r="U34">
        <v>100</v>
      </c>
    </row>
    <row r="35" spans="5:21" ht="15.75" customHeight="1" x14ac:dyDescent="0.25"/>
    <row r="36" spans="5:21" ht="15.75" thickBot="1" x14ac:dyDescent="0.3"/>
    <row r="37" spans="5:21" x14ac:dyDescent="0.25">
      <c r="F37" s="77"/>
      <c r="G37" s="269" t="s">
        <v>156</v>
      </c>
      <c r="H37" s="269" t="s">
        <v>160</v>
      </c>
      <c r="I37" s="269" t="s">
        <v>161</v>
      </c>
      <c r="J37" s="269" t="s">
        <v>66</v>
      </c>
    </row>
    <row r="38" spans="5:21" ht="15.75" thickBot="1" x14ac:dyDescent="0.3">
      <c r="F38" s="78" t="s">
        <v>162</v>
      </c>
      <c r="G38" s="270"/>
      <c r="H38" s="270"/>
      <c r="I38" s="270"/>
      <c r="J38" s="270"/>
    </row>
    <row r="39" spans="5:21" ht="36" x14ac:dyDescent="0.25">
      <c r="E39" s="79" t="s">
        <v>163</v>
      </c>
      <c r="F39" s="271" t="s">
        <v>164</v>
      </c>
      <c r="G39" s="271" t="s">
        <v>165</v>
      </c>
      <c r="H39" s="271" t="s">
        <v>166</v>
      </c>
      <c r="I39" s="271" t="s">
        <v>167</v>
      </c>
      <c r="J39" s="80" t="s">
        <v>168</v>
      </c>
    </row>
    <row r="40" spans="5:21" ht="24" x14ac:dyDescent="0.25">
      <c r="E40" s="81" t="s">
        <v>169</v>
      </c>
      <c r="F40" s="272"/>
      <c r="G40" s="272"/>
      <c r="H40" s="272"/>
      <c r="I40" s="272"/>
      <c r="J40" s="82" t="s">
        <v>170</v>
      </c>
    </row>
    <row r="41" spans="5:21" ht="24.75" thickBot="1" x14ac:dyDescent="0.3">
      <c r="E41" s="83"/>
      <c r="F41" s="273"/>
      <c r="G41" s="272"/>
      <c r="H41" s="272"/>
      <c r="I41" s="272"/>
      <c r="J41" s="82" t="s">
        <v>171</v>
      </c>
    </row>
    <row r="42" spans="5:21" ht="24" x14ac:dyDescent="0.25">
      <c r="E42" s="269" t="s">
        <v>172</v>
      </c>
      <c r="F42" s="80" t="s">
        <v>173</v>
      </c>
      <c r="G42" s="272"/>
      <c r="H42" s="272"/>
      <c r="I42" s="272"/>
      <c r="J42" s="82" t="s">
        <v>174</v>
      </c>
    </row>
    <row r="43" spans="5:21" ht="36.75" thickBot="1" x14ac:dyDescent="0.3">
      <c r="E43" s="270"/>
      <c r="F43" s="84" t="s">
        <v>175</v>
      </c>
      <c r="G43" s="273"/>
      <c r="H43" s="273"/>
      <c r="I43" s="273"/>
      <c r="J43" s="85"/>
    </row>
    <row r="44" spans="5:21" x14ac:dyDescent="0.25">
      <c r="E44" s="269" t="s">
        <v>176</v>
      </c>
      <c r="F44" s="269" t="s">
        <v>177</v>
      </c>
      <c r="G44" s="269" t="s">
        <v>178</v>
      </c>
      <c r="H44" s="269" t="s">
        <v>179</v>
      </c>
      <c r="I44" s="79" t="s">
        <v>180</v>
      </c>
      <c r="J44" s="269" t="s">
        <v>181</v>
      </c>
    </row>
    <row r="45" spans="5:21" ht="24.75" thickBot="1" x14ac:dyDescent="0.3">
      <c r="E45" s="270"/>
      <c r="F45" s="270"/>
      <c r="G45" s="270"/>
      <c r="H45" s="270"/>
      <c r="I45" s="78" t="s">
        <v>182</v>
      </c>
      <c r="J45" s="270"/>
    </row>
  </sheetData>
  <mergeCells count="85">
    <mergeCell ref="C1:E2"/>
    <mergeCell ref="I3:K3"/>
    <mergeCell ref="L9:O10"/>
    <mergeCell ref="R9:U10"/>
    <mergeCell ref="W9:Z10"/>
    <mergeCell ref="C10:G11"/>
    <mergeCell ref="L11:O12"/>
    <mergeCell ref="R11:U12"/>
    <mergeCell ref="W11:Z12"/>
    <mergeCell ref="B12:B14"/>
    <mergeCell ref="H12:I14"/>
    <mergeCell ref="N13:O13"/>
    <mergeCell ref="T13:U13"/>
    <mergeCell ref="Y13:Z13"/>
    <mergeCell ref="L14:O14"/>
    <mergeCell ref="R14:U14"/>
    <mergeCell ref="W14:Z14"/>
    <mergeCell ref="B16:B18"/>
    <mergeCell ref="H16:I18"/>
    <mergeCell ref="L16:M16"/>
    <mergeCell ref="R16:S16"/>
    <mergeCell ref="W16:X16"/>
    <mergeCell ref="F17:G18"/>
    <mergeCell ref="L17:M17"/>
    <mergeCell ref="L19:M19"/>
    <mergeCell ref="R19:S19"/>
    <mergeCell ref="W19:X19"/>
    <mergeCell ref="L15:O15"/>
    <mergeCell ref="R15:U15"/>
    <mergeCell ref="W15:Z15"/>
    <mergeCell ref="R17:S17"/>
    <mergeCell ref="W17:X17"/>
    <mergeCell ref="L18:M18"/>
    <mergeCell ref="R18:S18"/>
    <mergeCell ref="W18:X18"/>
    <mergeCell ref="B20:B22"/>
    <mergeCell ref="H20:I22"/>
    <mergeCell ref="L20:M20"/>
    <mergeCell ref="R20:S20"/>
    <mergeCell ref="W20:X20"/>
    <mergeCell ref="F21:G22"/>
    <mergeCell ref="L21:M21"/>
    <mergeCell ref="R21:S21"/>
    <mergeCell ref="W21:X21"/>
    <mergeCell ref="L22:M22"/>
    <mergeCell ref="B24:B26"/>
    <mergeCell ref="H24:I26"/>
    <mergeCell ref="L24:M24"/>
    <mergeCell ref="R24:S24"/>
    <mergeCell ref="W24:X24"/>
    <mergeCell ref="R22:S22"/>
    <mergeCell ref="W22:X22"/>
    <mergeCell ref="L23:M23"/>
    <mergeCell ref="R23:S23"/>
    <mergeCell ref="W23:X23"/>
    <mergeCell ref="F25:G26"/>
    <mergeCell ref="L25:M25"/>
    <mergeCell ref="R25:S25"/>
    <mergeCell ref="W25:X25"/>
    <mergeCell ref="L26:M26"/>
    <mergeCell ref="R26:S26"/>
    <mergeCell ref="W26:X26"/>
    <mergeCell ref="R27:U28"/>
    <mergeCell ref="W27:Z28"/>
    <mergeCell ref="B28:B30"/>
    <mergeCell ref="H28:I30"/>
    <mergeCell ref="L29:M29"/>
    <mergeCell ref="R29:S29"/>
    <mergeCell ref="M30:Q31"/>
    <mergeCell ref="S30:V31"/>
    <mergeCell ref="F39:F41"/>
    <mergeCell ref="G39:G43"/>
    <mergeCell ref="H39:H43"/>
    <mergeCell ref="I39:I43"/>
    <mergeCell ref="L27:O28"/>
    <mergeCell ref="J44:J45"/>
    <mergeCell ref="G37:G38"/>
    <mergeCell ref="H37:H38"/>
    <mergeCell ref="I37:I38"/>
    <mergeCell ref="J37:J38"/>
    <mergeCell ref="E42:E43"/>
    <mergeCell ref="E44:E45"/>
    <mergeCell ref="F44:F45"/>
    <mergeCell ref="G44:G45"/>
    <mergeCell ref="H44:H4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F.T. Panela de Ricota</vt:lpstr>
      <vt:lpstr>Tabla Nutrimental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</dc:creator>
  <cp:lastModifiedBy>LABORATORIO</cp:lastModifiedBy>
  <dcterms:created xsi:type="dcterms:W3CDTF">2023-06-23T19:24:32Z</dcterms:created>
  <dcterms:modified xsi:type="dcterms:W3CDTF">2023-06-27T17:52:13Z</dcterms:modified>
</cp:coreProperties>
</file>