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+6RaU7u54oD/gRSJb0GgA66h1+nRlBTgFA6UIYqQvKM="/>
    </ext>
  </extLst>
</workbook>
</file>

<file path=xl/sharedStrings.xml><?xml version="1.0" encoding="utf-8"?>
<sst xmlns="http://schemas.openxmlformats.org/spreadsheetml/2006/main" count="57" uniqueCount="51">
  <si>
    <t>Producción</t>
  </si>
  <si>
    <t>Propuesta</t>
  </si>
  <si>
    <t>m2</t>
  </si>
  <si>
    <t>Mensual</t>
  </si>
  <si>
    <t>Hora</t>
  </si>
  <si>
    <t>Almacen</t>
  </si>
  <si>
    <t>Diaria</t>
  </si>
  <si>
    <t>Preparacion de pasta</t>
  </si>
  <si>
    <t>Hora (24 h/d)</t>
  </si>
  <si>
    <t>Atomizacion</t>
  </si>
  <si>
    <t>Minuto</t>
  </si>
  <si>
    <t>Prensado</t>
  </si>
  <si>
    <t>Segundo</t>
  </si>
  <si>
    <t>Masado</t>
  </si>
  <si>
    <t>Formado</t>
  </si>
  <si>
    <t>Secado</t>
  </si>
  <si>
    <t>Horneado</t>
  </si>
  <si>
    <t>Esmaltado</t>
  </si>
  <si>
    <t>ntc 919</t>
  </si>
  <si>
    <t>Baldosas / caja</t>
  </si>
  <si>
    <t>Baldosas diarias</t>
  </si>
  <si>
    <t>Producción estimada</t>
  </si>
  <si>
    <t>cajas / min</t>
  </si>
  <si>
    <t>Baldosas  / minuto</t>
  </si>
  <si>
    <t>Cajas / segundo</t>
  </si>
  <si>
    <t>Baldosas / segundo</t>
  </si>
  <si>
    <t>Segundos entre cada caja</t>
  </si>
  <si>
    <t>Segundos entre cada baldosa</t>
  </si>
  <si>
    <t>Tipos</t>
  </si>
  <si>
    <t>Ancho [cm]</t>
  </si>
  <si>
    <t>Largo [cm]</t>
  </si>
  <si>
    <t>Espesor [cm]</t>
  </si>
  <si>
    <t>Area [cm2]</t>
  </si>
  <si>
    <t>Densidad [g/cm3]</t>
  </si>
  <si>
    <t>Masa / unidad [g]</t>
  </si>
  <si>
    <t>Masa / caja [g]</t>
  </si>
  <si>
    <t>Gres porcelánico</t>
  </si>
  <si>
    <t>Gres porcelánico pulido</t>
  </si>
  <si>
    <t>Gres porcelánico tecnificado</t>
  </si>
  <si>
    <t>Tres bandas</t>
  </si>
  <si>
    <t>Baldosas / min</t>
  </si>
  <si>
    <t>Distancia de trabajo robot</t>
  </si>
  <si>
    <t>metros</t>
  </si>
  <si>
    <t>Rutina robot</t>
  </si>
  <si>
    <t>Distancia de arco de desplazamiento</t>
  </si>
  <si>
    <t>Ubicar caja</t>
  </si>
  <si>
    <t>Accionar gripper</t>
  </si>
  <si>
    <t>Desplazarse hacia zona palet</t>
  </si>
  <si>
    <t xml:space="preserve"> </t>
  </si>
  <si>
    <t>Desplazarse hacia zona banda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</si>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</sst>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FF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" xfId="0" applyFont="1" applyNumberFormat="1"/>
    <xf borderId="0" fillId="0" fontId="3" numFmtId="0" xfId="0" applyAlignment="1" applyFont="1">
      <alignment horizontal="center" readingOrder="0"/>
    </xf>
    <xf borderId="0" fillId="2" fontId="1" numFmtId="0" xfId="0" applyFill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7.57"/>
    <col customWidth="1" min="3" max="4" width="11.57"/>
    <col customWidth="1" min="5" max="5" width="26.14"/>
    <col customWidth="1" min="6" max="6" width="11.57"/>
    <col customWidth="1" min="7" max="7" width="20.43"/>
    <col customWidth="1" min="8" max="8" width="22.43"/>
    <col customWidth="1" min="9" max="9" width="21.14"/>
    <col customWidth="1" min="10" max="10" width="19.0"/>
    <col customWidth="1" min="11" max="26" width="11.57"/>
  </cols>
  <sheetData>
    <row r="1" ht="14.25" customHeight="1"/>
    <row r="2" ht="14.25" customHeight="1">
      <c r="B2" s="1" t="s">
        <v>0</v>
      </c>
      <c r="D2" s="1" t="s">
        <v>1</v>
      </c>
      <c r="F2" s="1" t="s">
        <v>2</v>
      </c>
    </row>
    <row r="3" ht="14.25" customHeight="1">
      <c r="B3" s="1" t="s">
        <v>3</v>
      </c>
      <c r="C3" s="1">
        <f>5000000</f>
        <v>5000000</v>
      </c>
      <c r="D3" s="1">
        <f>D4*30</f>
        <v>1728000</v>
      </c>
      <c r="F3" s="1">
        <f>F4*30</f>
        <v>240000</v>
      </c>
      <c r="G3" s="2" t="s">
        <v>4</v>
      </c>
      <c r="H3" s="1">
        <f>C17*60</f>
        <v>240</v>
      </c>
      <c r="J3" s="1" t="s">
        <v>5</v>
      </c>
    </row>
    <row r="4" ht="14.25" customHeight="1">
      <c r="B4" s="1" t="s">
        <v>6</v>
      </c>
      <c r="C4" s="1">
        <f>C3/30</f>
        <v>166666.6667</v>
      </c>
      <c r="D4" s="1">
        <f>D5*24</f>
        <v>57600</v>
      </c>
      <c r="F4" s="1">
        <v>8000.0</v>
      </c>
      <c r="H4" s="1">
        <f>H3*24</f>
        <v>5760</v>
      </c>
      <c r="J4" s="1" t="s">
        <v>7</v>
      </c>
    </row>
    <row r="5" ht="14.25" customHeight="1">
      <c r="B5" s="2" t="s">
        <v>8</v>
      </c>
      <c r="C5" s="1">
        <f>C4/16</f>
        <v>10416.66667</v>
      </c>
      <c r="D5" s="1">
        <f>D6*60</f>
        <v>2400</v>
      </c>
      <c r="F5" s="1">
        <f>F4/24</f>
        <v>333.3333333</v>
      </c>
      <c r="H5" s="1">
        <f>H4*30</f>
        <v>172800</v>
      </c>
      <c r="J5" s="1" t="s">
        <v>9</v>
      </c>
    </row>
    <row r="6" ht="14.25" customHeight="1">
      <c r="B6" s="1" t="s">
        <v>10</v>
      </c>
      <c r="C6" s="1">
        <f>C5/60</f>
        <v>173.6111111</v>
      </c>
      <c r="D6" s="1">
        <v>40.0</v>
      </c>
      <c r="F6" s="1">
        <f>F5/60</f>
        <v>5.555555556</v>
      </c>
      <c r="H6" s="1">
        <f>H5*12</f>
        <v>2073600</v>
      </c>
      <c r="J6" s="1" t="s">
        <v>11</v>
      </c>
    </row>
    <row r="7" ht="14.25" customHeight="1">
      <c r="B7" s="1" t="s">
        <v>12</v>
      </c>
      <c r="D7" s="1">
        <f>D6/60</f>
        <v>0.6666666667</v>
      </c>
      <c r="F7" s="1">
        <f>60/F6</f>
        <v>10.8</v>
      </c>
      <c r="J7" s="1" t="s">
        <v>13</v>
      </c>
    </row>
    <row r="8" ht="14.25" customHeight="1">
      <c r="D8" s="1">
        <f>1/D7</f>
        <v>1.5</v>
      </c>
      <c r="J8" s="1" t="s">
        <v>14</v>
      </c>
    </row>
    <row r="9" ht="14.25" customHeight="1">
      <c r="C9" s="1">
        <f>60*60</f>
        <v>3600</v>
      </c>
      <c r="J9" s="3" t="s">
        <v>15</v>
      </c>
    </row>
    <row r="10" ht="14.25" customHeight="1">
      <c r="J10" s="3" t="s">
        <v>16</v>
      </c>
    </row>
    <row r="11" ht="14.25" customHeight="1">
      <c r="B11" s="1">
        <f>0.6*0.6</f>
        <v>0.36</v>
      </c>
      <c r="C11" s="1">
        <f>B11*6</f>
        <v>2.16</v>
      </c>
      <c r="J11" s="1" t="s">
        <v>17</v>
      </c>
    </row>
    <row r="12" ht="14.25" customHeight="1">
      <c r="B12" s="1" t="s">
        <v>18</v>
      </c>
    </row>
    <row r="13" ht="14.25" customHeight="1"/>
    <row r="14" ht="14.25" customHeight="1"/>
    <row r="15" ht="14.25" customHeight="1"/>
    <row r="16" ht="14.25" customHeight="1">
      <c r="B16" s="2" t="s">
        <v>19</v>
      </c>
      <c r="C16" s="2">
        <v>6.0</v>
      </c>
      <c r="E16" s="1" t="s">
        <v>20</v>
      </c>
      <c r="F16" s="4">
        <f>F4/(F21/10000)</f>
        <v>22222.22222</v>
      </c>
    </row>
    <row r="17" ht="14.25" customHeight="1">
      <c r="B17" s="1" t="s">
        <v>21</v>
      </c>
      <c r="C17" s="2">
        <v>4.0</v>
      </c>
      <c r="D17" s="1" t="s">
        <v>22</v>
      </c>
      <c r="E17" s="2" t="s">
        <v>23</v>
      </c>
      <c r="F17" s="2">
        <f>C17*C16</f>
        <v>24</v>
      </c>
    </row>
    <row r="18" ht="14.25" customHeight="1">
      <c r="B18" s="2" t="s">
        <v>24</v>
      </c>
      <c r="C18" s="1">
        <f>C17/60</f>
        <v>0.06666666667</v>
      </c>
      <c r="E18" s="2" t="s">
        <v>25</v>
      </c>
      <c r="F18" s="1">
        <f>F17/60</f>
        <v>0.4</v>
      </c>
    </row>
    <row r="19" ht="14.25" customHeight="1">
      <c r="B19" s="2" t="s">
        <v>26</v>
      </c>
      <c r="C19" s="1">
        <f>1/C18</f>
        <v>15</v>
      </c>
      <c r="E19" s="2" t="s">
        <v>27</v>
      </c>
      <c r="F19" s="1">
        <f>1/F18</f>
        <v>2.5</v>
      </c>
    </row>
    <row r="20" ht="14.25" customHeight="1">
      <c r="B20" s="1" t="s">
        <v>28</v>
      </c>
      <c r="C20" s="2" t="s">
        <v>29</v>
      </c>
      <c r="D20" s="2" t="s">
        <v>30</v>
      </c>
      <c r="E20" s="2" t="s">
        <v>31</v>
      </c>
      <c r="F20" s="2" t="s">
        <v>32</v>
      </c>
      <c r="G20" s="2" t="s">
        <v>33</v>
      </c>
      <c r="H20" s="2" t="s">
        <v>34</v>
      </c>
      <c r="I20" s="2" t="s">
        <v>35</v>
      </c>
    </row>
    <row r="21" ht="14.25" customHeight="1">
      <c r="B21" s="1" t="s">
        <v>36</v>
      </c>
      <c r="C21" s="5">
        <v>60.0</v>
      </c>
      <c r="D21" s="5">
        <v>60.0</v>
      </c>
      <c r="E21" s="5">
        <v>0.95</v>
      </c>
      <c r="F21" s="1">
        <f t="shared" ref="F21:F23" si="1">C21*D21</f>
        <v>3600</v>
      </c>
      <c r="G21" s="2">
        <v>1.92</v>
      </c>
      <c r="H21" s="1">
        <f>F21*E21*G21</f>
        <v>6566.4</v>
      </c>
      <c r="I21" s="6">
        <f>H21*C16</f>
        <v>39398.4</v>
      </c>
    </row>
    <row r="22" ht="14.25" customHeight="1">
      <c r="B22" s="1" t="s">
        <v>37</v>
      </c>
      <c r="C22" s="5"/>
      <c r="D22" s="5"/>
      <c r="E22" s="5"/>
      <c r="F22" s="1">
        <f t="shared" si="1"/>
        <v>0</v>
      </c>
      <c r="G22" s="2">
        <v>1.92</v>
      </c>
      <c r="H22" s="1">
        <v>0.0</v>
      </c>
      <c r="I22" s="1">
        <v>0.0</v>
      </c>
    </row>
    <row r="23" ht="14.25" customHeight="1">
      <c r="B23" s="1" t="s">
        <v>38</v>
      </c>
      <c r="C23" s="5"/>
      <c r="D23" s="5"/>
      <c r="E23" s="5"/>
      <c r="F23" s="1">
        <f t="shared" si="1"/>
        <v>0</v>
      </c>
      <c r="G23" s="2">
        <v>1.92</v>
      </c>
      <c r="H23" s="1">
        <v>0.0</v>
      </c>
      <c r="I23" s="1">
        <v>0.0</v>
      </c>
    </row>
    <row r="24" ht="14.25" customHeight="1"/>
    <row r="25" ht="14.25" customHeight="1"/>
    <row r="26" ht="14.25" customHeight="1">
      <c r="A26" s="2" t="s">
        <v>39</v>
      </c>
    </row>
    <row r="27" ht="14.25" customHeight="1">
      <c r="B27" s="2" t="s">
        <v>40</v>
      </c>
      <c r="C27" s="1">
        <f>F17/3</f>
        <v>8</v>
      </c>
    </row>
    <row r="28" ht="14.25" customHeight="1">
      <c r="B28" s="2" t="s">
        <v>25</v>
      </c>
      <c r="C28" s="1">
        <f>C27/60</f>
        <v>0.1333333333</v>
      </c>
    </row>
    <row r="29" ht="14.25" customHeight="1">
      <c r="B29" s="2" t="s">
        <v>27</v>
      </c>
      <c r="C29" s="1">
        <f>1/C28</f>
        <v>7.5</v>
      </c>
    </row>
    <row r="30" ht="14.25" customHeight="1"/>
    <row r="31" ht="14.25" customHeight="1"/>
    <row r="32" ht="14.25" customHeight="1">
      <c r="B32" s="2" t="s">
        <v>26</v>
      </c>
      <c r="C32" s="2">
        <v>15.0</v>
      </c>
    </row>
    <row r="33" ht="14.25" customHeight="1">
      <c r="E33" s="2" t="s">
        <v>41</v>
      </c>
      <c r="F33" s="2">
        <v>2.0</v>
      </c>
      <c r="G33" s="2" t="s">
        <v>42</v>
      </c>
    </row>
    <row r="34" ht="14.25" customHeight="1">
      <c r="B34" s="7" t="s">
        <v>43</v>
      </c>
      <c r="C34" s="8"/>
      <c r="E34" s="2" t="s">
        <v>44</v>
      </c>
      <c r="F34" s="1">
        <f>F33*PI()/4</f>
        <v>1.570796327</v>
      </c>
      <c r="G34" s="2" t="s">
        <v>42</v>
      </c>
    </row>
    <row r="35" ht="14.25" customHeight="1">
      <c r="B35" s="2" t="s">
        <v>45</v>
      </c>
      <c r="C35" s="2">
        <v>1.0</v>
      </c>
    </row>
    <row r="36" ht="14.25" customHeight="1">
      <c r="B36" s="2" t="s">
        <v>46</v>
      </c>
      <c r="C36" s="2">
        <v>1.0</v>
      </c>
    </row>
    <row r="37" ht="14.25" customHeight="1">
      <c r="B37" s="2" t="s">
        <v>47</v>
      </c>
      <c r="C37" s="2">
        <v>1.0</v>
      </c>
      <c r="E37" s="2" t="s">
        <v>48</v>
      </c>
    </row>
    <row r="38" ht="14.25" customHeight="1">
      <c r="B38" s="2" t="s">
        <v>45</v>
      </c>
      <c r="C38" s="2">
        <v>5.0</v>
      </c>
    </row>
    <row r="39" ht="14.25" customHeight="1">
      <c r="B39" s="2" t="s">
        <v>46</v>
      </c>
      <c r="C39" s="2">
        <v>1.0</v>
      </c>
    </row>
    <row r="40" ht="14.25" customHeight="1">
      <c r="B40" s="2" t="s">
        <v>49</v>
      </c>
      <c r="C40" s="2">
        <v>1.0</v>
      </c>
    </row>
    <row r="41" ht="14.25" customHeight="1">
      <c r="B41" s="9" t="s">
        <v>50</v>
      </c>
      <c r="C41" s="10">
        <f>SUM(C35:C40)</f>
        <v>10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2024-03-12T00:06:18Z</dcterms:created>
  <dc:creator>Eduardo  Cuadros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0x01010055D839A1FB86544A928B0CBFFE3E7451</vt:lpwstr>
  </property>
</Properties>
</file>