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cascioli/Desktop/OR_RKP/RKP_MLheu/"/>
    </mc:Choice>
  </mc:AlternateContent>
  <xr:revisionPtr revIDLastSave="0" documentId="13_ncr:1_{2D9B723A-E1EA-6446-B253-09CA1E8C974D}" xr6:coauthVersionLast="45" xr6:coauthVersionMax="45" xr10:uidLastSave="{00000000-0000-0000-0000-000000000000}"/>
  <bookViews>
    <workbookView xWindow="0" yWindow="500" windowWidth="28440" windowHeight="16000" xr2:uid="{61FAF71A-9559-EE42-B9BC-11B767E7E774}"/>
  </bookViews>
  <sheets>
    <sheet name="Sheet1" sheetId="1" r:id="rId1"/>
  </sheets>
  <definedNames>
    <definedName name="model" localSheetId="0">Sheet1!$A$4:$D$1002</definedName>
    <definedName name="resultsGA" localSheetId="0">Sheet1!$E$3:$F$1002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4" i="1" l="1"/>
  <c r="AD23" i="1"/>
  <c r="AD22" i="1"/>
  <c r="AD14" i="1"/>
  <c r="AD13" i="1"/>
  <c r="AD12" i="1"/>
  <c r="AD11" i="1"/>
  <c r="AD9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3" i="1"/>
  <c r="M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3" i="1"/>
  <c r="L3" i="1"/>
  <c r="W9" i="1" l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G3" i="1"/>
  <c r="W13" i="1" l="1"/>
  <c r="W12" i="1"/>
  <c r="W11" i="1"/>
  <c r="Z24" i="1"/>
  <c r="Y24" i="1"/>
  <c r="Z23" i="1"/>
  <c r="X22" i="1"/>
  <c r="Y23" i="1"/>
  <c r="Z22" i="1"/>
  <c r="Y22" i="1"/>
  <c r="X24" i="1"/>
  <c r="X23" i="1"/>
  <c r="W24" i="1"/>
  <c r="W22" i="1"/>
  <c r="W23" i="1"/>
  <c r="W14" i="1"/>
  <c r="AP7" i="1"/>
  <c r="AN7" i="1"/>
  <c r="AL7" i="1"/>
  <c r="AK7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3" i="1"/>
  <c r="AK1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AK20" i="1" l="1"/>
  <c r="AP27" i="1" a="1"/>
  <c r="AP27" i="1" s="1"/>
  <c r="AP17" i="1"/>
  <c r="AN22" i="1"/>
  <c r="AK27" i="1"/>
  <c r="AP12" i="1"/>
  <c r="AK13" i="1"/>
  <c r="AK24" i="1"/>
  <c r="AP10" i="1"/>
  <c r="AL15" i="1"/>
  <c r="AN20" i="1"/>
  <c r="AL20" i="1"/>
  <c r="AL22" i="1"/>
  <c r="AN8" i="1"/>
  <c r="AK9" i="1"/>
  <c r="AL12" i="1"/>
  <c r="AN15" i="1"/>
  <c r="AK21" i="1"/>
  <c r="AP20" i="1"/>
  <c r="AL24" i="1"/>
  <c r="AL26" i="1"/>
  <c r="AP9" i="1"/>
  <c r="AK8" i="1"/>
  <c r="AL9" i="1"/>
  <c r="AN12" i="1"/>
  <c r="AP15" i="1"/>
  <c r="AK22" i="1"/>
  <c r="AN21" i="1" a="1"/>
  <c r="AN21" i="1" s="1"/>
  <c r="AN24" i="1"/>
  <c r="AN26" i="1"/>
  <c r="AK17" i="1"/>
  <c r="AL8" i="1"/>
  <c r="AN9" i="1"/>
  <c r="AK15" i="1"/>
  <c r="AK23" i="1"/>
  <c r="AP21" i="1" a="1"/>
  <c r="AP21" i="1" s="1"/>
  <c r="AP24" i="1"/>
  <c r="AP26" i="1"/>
  <c r="AL23" i="1" a="1"/>
  <c r="AL23" i="1" s="1"/>
  <c r="AL21" i="1" a="1"/>
  <c r="AL21" i="1" s="1"/>
  <c r="AP8" i="1"/>
  <c r="AK10" i="1"/>
  <c r="AL13" i="1"/>
  <c r="AL17" i="1"/>
  <c r="AK25" i="1"/>
  <c r="AP22" i="1"/>
  <c r="AL25" i="1" a="1"/>
  <c r="AL25" i="1" s="1"/>
  <c r="AL27" i="1" a="1"/>
  <c r="AL27" i="1" s="1"/>
  <c r="AL10" i="1"/>
  <c r="AN13" i="1"/>
  <c r="AN17" i="1"/>
  <c r="AK26" i="1"/>
  <c r="AN23" i="1" a="1"/>
  <c r="AN23" i="1" s="1"/>
  <c r="AN25" i="1" a="1"/>
  <c r="AN25" i="1" s="1"/>
  <c r="AN27" i="1" a="1"/>
  <c r="AN27" i="1" s="1"/>
  <c r="AN10" i="1"/>
  <c r="AP13" i="1"/>
  <c r="AP23" i="1" a="1"/>
  <c r="AP23" i="1" s="1"/>
  <c r="AP25" i="1" a="1"/>
  <c r="AP2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03344-3463-234A-A1E4-9F4DE79B570C}" name="model" type="6" refreshedVersion="6" background="1" saveData="1">
    <textPr sourceFile="/Users/alebaldus/Desktop/PolynomialKnapsackProblem-master/results/model.txt" comma="1">
      <textFields count="3">
        <textField/>
        <textField/>
        <textField/>
      </textFields>
    </textPr>
  </connection>
  <connection id="2" xr16:uid="{8C8735EB-953F-0F46-A29D-4A9BCEE94DD0}" name="resultsGA" type="6" refreshedVersion="6" background="1" saveData="1">
    <textPr sourceFile="/Users/alebaldus/Desktop/PolynomialKnapsackProblem-master/results/resultsGA.txt" comma="1">
      <textFields count="3"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<sst xmlns="http://schemas.openxmlformats.org/spreadsheetml/2006/main" count="1073" uniqueCount="1048">
  <si>
    <t>L_100_28_837.259.json</t>
  </si>
  <si>
    <t>S_700_297_5744.231.json</t>
  </si>
  <si>
    <t>S_900_458_11619.175.json</t>
  </si>
  <si>
    <t>S_700_253_5982.864.json</t>
  </si>
  <si>
    <t>S_700_197_9159.575.json</t>
  </si>
  <si>
    <t>S_900_341_11391.481.json</t>
  </si>
  <si>
    <t>S_700_215_5901.283.json</t>
  </si>
  <si>
    <t>E_1300_702_8231.148.json</t>
  </si>
  <si>
    <t>S_500_259_3221.035.json</t>
  </si>
  <si>
    <t>E_1500_714_18801.638.json</t>
  </si>
  <si>
    <t>E_1300_766_10958.504.json</t>
  </si>
  <si>
    <t>L_100_38_1315.289.json</t>
  </si>
  <si>
    <t>S_900_492_5795.842.json</t>
  </si>
  <si>
    <t>L_300_97_2539.148.json</t>
  </si>
  <si>
    <t>L_100_53_1337.829.json</t>
  </si>
  <si>
    <t>L_100_55_1293.827.json</t>
  </si>
  <si>
    <t>S_700_207_5997.294.json</t>
  </si>
  <si>
    <t>E_1300_764_11150.299.json</t>
  </si>
  <si>
    <t>E_1100_269_14047.149.json</t>
  </si>
  <si>
    <t>E_1100_432_13471.393.json</t>
  </si>
  <si>
    <t>S_700_401_4659.255.json</t>
  </si>
  <si>
    <t>E_1100_483_7173.11.json</t>
  </si>
  <si>
    <t>S_500_102_6487.709.json</t>
  </si>
  <si>
    <t>E_1100_286_7011.912.json</t>
  </si>
  <si>
    <t>S_700_161_4556.954.json</t>
  </si>
  <si>
    <t>S_900_438_11265.475.json</t>
  </si>
  <si>
    <t>E_1500_631_9511.322.json</t>
  </si>
  <si>
    <t>L_100_44_903.828.json</t>
  </si>
  <si>
    <t>S_500_113_3226.001.json</t>
  </si>
  <si>
    <t>L_300_141_1929.333.json</t>
  </si>
  <si>
    <t>E_1300_347_8324.578.json</t>
  </si>
  <si>
    <t>S_700_252_8877.359.json</t>
  </si>
  <si>
    <t>S_700_363_8930.167.json</t>
  </si>
  <si>
    <t>E_1500_484_18833.38.json</t>
  </si>
  <si>
    <t>E_1300_466_8657.207.json</t>
  </si>
  <si>
    <t>S_700_228_5930.25.json</t>
  </si>
  <si>
    <t>L_300_146_3958.478.json</t>
  </si>
  <si>
    <t>S_500_195_4343.568.json</t>
  </si>
  <si>
    <t>L_100_49_1250.358.json</t>
  </si>
  <si>
    <t>S_500_141_6280.422.json</t>
  </si>
  <si>
    <t>L_300_116_2479.608.json</t>
  </si>
  <si>
    <t>L_100_50_1239.055.json</t>
  </si>
  <si>
    <t>S_700_354_8703.944.json</t>
  </si>
  <si>
    <t>E_1100_240_7104.09.json</t>
  </si>
  <si>
    <t>E_1100_494_7085.38.json</t>
  </si>
  <si>
    <t>L_300_126_1861.583.json</t>
  </si>
  <si>
    <t>L_300_103_2615.857.json</t>
  </si>
  <si>
    <t>L_100_40_1418.087.json</t>
  </si>
  <si>
    <t>E_1300_463_16635.452.json</t>
  </si>
  <si>
    <t>S_500_202_6550.355.json</t>
  </si>
  <si>
    <t>S_900_400_5790.218.json</t>
  </si>
  <si>
    <t>L_300_80_2606.073.json</t>
  </si>
  <si>
    <t>S_900_186_11533.625.json</t>
  </si>
  <si>
    <t>L_300_117_1879.854.json</t>
  </si>
  <si>
    <t>S_500_165_3126.882.json</t>
  </si>
  <si>
    <t>S_500_150_4237.478.json</t>
  </si>
  <si>
    <t>S_700_245_6001.576.json</t>
  </si>
  <si>
    <t>S_900_303_5765.843.json</t>
  </si>
  <si>
    <t>S_900_406_7755.709.json</t>
  </si>
  <si>
    <t>E_1500_363_9516.922.json</t>
  </si>
  <si>
    <t>E_1300_537_16563.682.json</t>
  </si>
  <si>
    <t>E_1500_372_19022.328.json</t>
  </si>
  <si>
    <t>S_500_128_6309.319.json</t>
  </si>
  <si>
    <t>S_500_285_4327.504.json</t>
  </si>
  <si>
    <t>S_700_419_4364.77.json</t>
  </si>
  <si>
    <t>E_1300_280_10874.969.json</t>
  </si>
  <si>
    <t>L_300_79_1920.723.json</t>
  </si>
  <si>
    <t>L_300_123_2497.914.json</t>
  </si>
  <si>
    <t>S_500_217_4251.559.json</t>
  </si>
  <si>
    <t>E_1500_504_12883.685.json</t>
  </si>
  <si>
    <t>E_1300_260_8192.334.json</t>
  </si>
  <si>
    <t>S_900_259_11405.038.json</t>
  </si>
  <si>
    <t>E_1300_315_16598.243.json</t>
  </si>
  <si>
    <t>E_1100_345_9429.083.json</t>
  </si>
  <si>
    <t>E_1100_364_9423.064.json</t>
  </si>
  <si>
    <t>E_1100_464_9270.313.json</t>
  </si>
  <si>
    <t>S_500_233_3221.096.json</t>
  </si>
  <si>
    <t>S_700_178_8814.578.json</t>
  </si>
  <si>
    <t>S_900_432_11593.535.json</t>
  </si>
  <si>
    <t>L_300_167_3856.963.json</t>
  </si>
  <si>
    <t>S_900_340_5713.131.json</t>
  </si>
  <si>
    <t>L_300_80_3869.128.json</t>
  </si>
  <si>
    <t>E_1500_898_9491.806.json</t>
  </si>
  <si>
    <t>E_1300_672_16405.662.json</t>
  </si>
  <si>
    <t>S_900_336_5726.781.json</t>
  </si>
  <si>
    <t>E_1100_434_9426.133.json</t>
  </si>
  <si>
    <t>S_900_300_7684.885.json</t>
  </si>
  <si>
    <t>L_100_45_865.007.json</t>
  </si>
  <si>
    <t>L_100_38_1170.47.json</t>
  </si>
  <si>
    <t>E_1500_683_19360.789.json</t>
  </si>
  <si>
    <t>S_900_466_5886.227.json</t>
  </si>
  <si>
    <t>E_1500_861_19440.918.json</t>
  </si>
  <si>
    <t>S_700_354_9094.271.json</t>
  </si>
  <si>
    <t>E_1100_249_7029.314.json</t>
  </si>
  <si>
    <t>E_1500_756_12849.032.json</t>
  </si>
  <si>
    <t>S_500_238_6247.307.json</t>
  </si>
  <si>
    <t>E_1100_628_9701.248.json</t>
  </si>
  <si>
    <t>E_1500_470_9446.008.json</t>
  </si>
  <si>
    <t>E_1100_546_14463.231.json</t>
  </si>
  <si>
    <t>S_500_191_3021.302.json</t>
  </si>
  <si>
    <t>E_1100_508_14292.463.json</t>
  </si>
  <si>
    <t>E_1300_713_10962.877.json</t>
  </si>
  <si>
    <t>S_900_321_7624.489.json</t>
  </si>
  <si>
    <t>L_100_46_629.764.json</t>
  </si>
  <si>
    <t>L_300_83_1936.927.json</t>
  </si>
  <si>
    <t>S_900_505_5881.195.json</t>
  </si>
  <si>
    <t>L_300_111_3881.441.json</t>
  </si>
  <si>
    <t>L_100_30_589.428.json</t>
  </si>
  <si>
    <t>E_1300_369_11424.549.json</t>
  </si>
  <si>
    <t>L_300_63_1899.101.json</t>
  </si>
  <si>
    <t>E_1500_734_9754.322.json</t>
  </si>
  <si>
    <t>L_100_37_1378.647.json</t>
  </si>
  <si>
    <t>S_500_281_6452.454.json</t>
  </si>
  <si>
    <t>L_100_31_1182.276.json</t>
  </si>
  <si>
    <t>S_700_240_5846.944.json</t>
  </si>
  <si>
    <t>L_300_103_3793.743.json</t>
  </si>
  <si>
    <t>E_1100_439_6891.743.json</t>
  </si>
  <si>
    <t>S_700_289_4539.53.json</t>
  </si>
  <si>
    <t>E_1300_640_10990.527.json</t>
  </si>
  <si>
    <t>E_1100_300_9364.577.json</t>
  </si>
  <si>
    <t>E_1500_540_9748.615.json</t>
  </si>
  <si>
    <t>E_1500_722_19238.974.json</t>
  </si>
  <si>
    <t>E_1500_344_12621.111.json</t>
  </si>
  <si>
    <t>E_1300_373_16423.106.json</t>
  </si>
  <si>
    <t>S_700_376_4495.702.json</t>
  </si>
  <si>
    <t>S_500_244_4219.048.json</t>
  </si>
  <si>
    <t>S_500_121_4241.317.json</t>
  </si>
  <si>
    <t>E_1100_426_13904.517.json</t>
  </si>
  <si>
    <t>E_1500_692_12988.737.json</t>
  </si>
  <si>
    <t>E_1100_636_9385.933.json</t>
  </si>
  <si>
    <t>L_300_103_2492.572.json</t>
  </si>
  <si>
    <t>L_100_45_698.232.json</t>
  </si>
  <si>
    <t>E_1100_587_13842.739.json</t>
  </si>
  <si>
    <t>E_1500_362_9593.885.json</t>
  </si>
  <si>
    <t>E_1300_573_15977.164.json</t>
  </si>
  <si>
    <t>L_300_109_3900.643.json</t>
  </si>
  <si>
    <t>E_1500_420_9684.908.json</t>
  </si>
  <si>
    <t>L_300_130_3963.128.json</t>
  </si>
  <si>
    <t>S_700_259_6115.655.json</t>
  </si>
  <si>
    <t>L_100_29_560.561.json</t>
  </si>
  <si>
    <t>E_1100_594_14080.495.json</t>
  </si>
  <si>
    <t>L_100_23_1246.468.json</t>
  </si>
  <si>
    <t>S_500_199_4325.71.json</t>
  </si>
  <si>
    <t>L_300_65_3746.26.json</t>
  </si>
  <si>
    <t>L_300_100_2558.58.json</t>
  </si>
  <si>
    <t>S_700_350_5866.737.json</t>
  </si>
  <si>
    <t>E_1100_554_9193.846.json</t>
  </si>
  <si>
    <t>S_900_354_7603.765.json</t>
  </si>
  <si>
    <t>S_900_286_7588.268.json</t>
  </si>
  <si>
    <t>S_500_142_4113.38.json</t>
  </si>
  <si>
    <t>E_1300_459_8367.31.json</t>
  </si>
  <si>
    <t>E_1300_495_16871.412.json</t>
  </si>
  <si>
    <t>S_500_298_6607.254.json</t>
  </si>
  <si>
    <t>E_1500_874_19261.444.json</t>
  </si>
  <si>
    <t>S_900_290_7687.987.json</t>
  </si>
  <si>
    <t>E_1500_853_9451.978.json</t>
  </si>
  <si>
    <t>S_900_310_11346.042.json</t>
  </si>
  <si>
    <t>E_1300_408_16210.527.json</t>
  </si>
  <si>
    <t>E_1300_411_8219.47.json</t>
  </si>
  <si>
    <t>L_100_23_1088.939.json</t>
  </si>
  <si>
    <t>S_700_267_8497.143.json</t>
  </si>
  <si>
    <t>S_500_158_3227.352.json</t>
  </si>
  <si>
    <t>E_1300_343_16398.749.json</t>
  </si>
  <si>
    <t>L_100_55_639.118.json</t>
  </si>
  <si>
    <t>S_900_294_5628.502.json</t>
  </si>
  <si>
    <t>S_700_144_9115.908.json</t>
  </si>
  <si>
    <t>S_900_410_7398.74.json</t>
  </si>
  <si>
    <t>E_1100_403_14224.619.json</t>
  </si>
  <si>
    <t>L_300_103_1920.868.json</t>
  </si>
  <si>
    <t>E_1500_444_12483.06.json</t>
  </si>
  <si>
    <t>E_1300_627_16067.32.json</t>
  </si>
  <si>
    <t>L_300_140_2047.077.json</t>
  </si>
  <si>
    <t>L_100_26_668.657.json</t>
  </si>
  <si>
    <t>L_100_30_807.225.json</t>
  </si>
  <si>
    <t>S_500_120_3159.557.json</t>
  </si>
  <si>
    <t>E_1300_510_16131.147.json</t>
  </si>
  <si>
    <t>L_300_178_2488.556.json</t>
  </si>
  <si>
    <t>S_500_138_3261.999.json</t>
  </si>
  <si>
    <t>S_900_413_7646.159.json</t>
  </si>
  <si>
    <t>E_1300_714_8515.221.json</t>
  </si>
  <si>
    <t>E_1100_507_9165.566.json</t>
  </si>
  <si>
    <t>L_100_47_1206.882.json</t>
  </si>
  <si>
    <t>E_1100_495_7042.479.json</t>
  </si>
  <si>
    <t>E_1100_615_7152.767.json</t>
  </si>
  <si>
    <t>S_900_242_5718.327.json</t>
  </si>
  <si>
    <t>L_300_61_3731.323.json</t>
  </si>
  <si>
    <t>S_500_207_6118.265.json</t>
  </si>
  <si>
    <t>E_1500_449_12710.616.json</t>
  </si>
  <si>
    <t>E_1300_639_11121.699.json</t>
  </si>
  <si>
    <t>E_1300_691_16668.519.json</t>
  </si>
  <si>
    <t>E_1500_881_9469.111.json</t>
  </si>
  <si>
    <t>S_900_265_11316.164.json</t>
  </si>
  <si>
    <t>S_500_177_4314.865.json</t>
  </si>
  <si>
    <t>L_300_108_1881.044.json</t>
  </si>
  <si>
    <t>S_700_156_4366.971.json</t>
  </si>
  <si>
    <t>E_1500_428_12714.16.json</t>
  </si>
  <si>
    <t>E_1300_474_8485.287.json</t>
  </si>
  <si>
    <t>S_900_530_7906.198.json</t>
  </si>
  <si>
    <t>S_500_124_3192.638.json</t>
  </si>
  <si>
    <t>E_1300_398_8144.925.json</t>
  </si>
  <si>
    <t>E_1100_353_9374.745.json</t>
  </si>
  <si>
    <t>L_100_27_1297.124.json</t>
  </si>
  <si>
    <t>S_700_286_9166.587.json</t>
  </si>
  <si>
    <t>L_300_91_3697.295.json</t>
  </si>
  <si>
    <t>L_100_21_633.549.json</t>
  </si>
  <si>
    <t>S_900_401_11823.707.json</t>
  </si>
  <si>
    <t>E_1100_651_14189.878.json</t>
  </si>
  <si>
    <t>S_500_267_6379.86.json</t>
  </si>
  <si>
    <t>S_900_217_11354.474.json</t>
  </si>
  <si>
    <t>E_1500_516_19331.464.json</t>
  </si>
  <si>
    <t>E_1500_401_18945.907.json</t>
  </si>
  <si>
    <t>E_1300_608_11289.61.json</t>
  </si>
  <si>
    <t>E_1100_333_9372.45.json</t>
  </si>
  <si>
    <t>E_1500_493_12808.766.json</t>
  </si>
  <si>
    <t>L_300_75_1768.217.json</t>
  </si>
  <si>
    <t>L_300_99_2520.232.json</t>
  </si>
  <si>
    <t>E_1100_631_6869.865.json</t>
  </si>
  <si>
    <t>S_900_411_11651.111.json</t>
  </si>
  <si>
    <t>S_500_186_3985.274.json</t>
  </si>
  <si>
    <t>E_1500_818_9526.02.json</t>
  </si>
  <si>
    <t>E_1500_314_9593.729.json</t>
  </si>
  <si>
    <t>E_1100_641_7020.441.json</t>
  </si>
  <si>
    <t>E_1500_406_12892.89.json</t>
  </si>
  <si>
    <t>S_500_269_4092.911.json</t>
  </si>
  <si>
    <t>L_100_55_611.696.json</t>
  </si>
  <si>
    <t>S_500_187_6049.403.json</t>
  </si>
  <si>
    <t>S_500_208_6335.801.json</t>
  </si>
  <si>
    <t>L_100_25_1315.954.json</t>
  </si>
  <si>
    <t>E_1300_740_10661.376.json</t>
  </si>
  <si>
    <t>S_900_187_5822.566.json</t>
  </si>
  <si>
    <t>E_1100_257_9260.365.json</t>
  </si>
  <si>
    <t>S_700_241_8636.806.json</t>
  </si>
  <si>
    <t>E_1300_771_16414.183.json</t>
  </si>
  <si>
    <t>S_900_497_7733.985.json</t>
  </si>
  <si>
    <t>E_1300_272_11195.434.json</t>
  </si>
  <si>
    <t>L_300_83_3674.418.json</t>
  </si>
  <si>
    <t>L_300_148_3713.94.json</t>
  </si>
  <si>
    <t>L_100_31_1181.651.json</t>
  </si>
  <si>
    <t>E_1100_386_7057.872.json</t>
  </si>
  <si>
    <t>S_900_329_5772.776.json</t>
  </si>
  <si>
    <t>S_500_295_3232.887.json</t>
  </si>
  <si>
    <t>E_1100_324_14324.038.json</t>
  </si>
  <si>
    <t>L_100_48_629.836.json</t>
  </si>
  <si>
    <t>S_700_196_6126.997.json</t>
  </si>
  <si>
    <t>E_1500_571_13044.706.json</t>
  </si>
  <si>
    <t>S_500_231_4146.098.json</t>
  </si>
  <si>
    <t>L_300_61_2431.868.json</t>
  </si>
  <si>
    <t>E_1100_299_14229.205.json</t>
  </si>
  <si>
    <t>S_500_273_6280.474.json</t>
  </si>
  <si>
    <t>S_700_193_5892.243.json</t>
  </si>
  <si>
    <t>S_500_149_4262.669.json</t>
  </si>
  <si>
    <t>E_1100_614_6972.51.json</t>
  </si>
  <si>
    <t>L_100_53_712.653.json</t>
  </si>
  <si>
    <t>E_1100_291_13433.434.json</t>
  </si>
  <si>
    <t>E_1300_322_10868.802.json</t>
  </si>
  <si>
    <t>S_500_210_4264.109.json</t>
  </si>
  <si>
    <t>E_1100_391_7262.015.json</t>
  </si>
  <si>
    <t>S_500_235_3310.051.json</t>
  </si>
  <si>
    <t>E_1500_469_9476.886.json</t>
  </si>
  <si>
    <t>L_300_158_3787.659.json</t>
  </si>
  <si>
    <t>S_500_193_4103.372.json</t>
  </si>
  <si>
    <t>E_1100_360_14066.337.json</t>
  </si>
  <si>
    <t>E_1100_618_9377.946.json</t>
  </si>
  <si>
    <t>E_1300_708_11223.66.json</t>
  </si>
  <si>
    <t>S_700_259_5912.084.json</t>
  </si>
  <si>
    <t>S_700_396_8616.849.json</t>
  </si>
  <si>
    <t>L_300_111_2488.466.json</t>
  </si>
  <si>
    <t>E_1300_711_8389.883.json</t>
  </si>
  <si>
    <t>S_700_252_5969.603.json</t>
  </si>
  <si>
    <t>S_900_295_11725.32.json</t>
  </si>
  <si>
    <t>E_1100_469_9216.902.json</t>
  </si>
  <si>
    <t>L_300_141_2585.603.json</t>
  </si>
  <si>
    <t>L_100_27_1233.035.json</t>
  </si>
  <si>
    <t>S_500_196_6321.544.json</t>
  </si>
  <si>
    <t>E_1100_659_7245.515.json</t>
  </si>
  <si>
    <t>S_500_121_6667.223.json</t>
  </si>
  <si>
    <t>E_1300_433_11021.439.json</t>
  </si>
  <si>
    <t>S_700_210_6117.649.json</t>
  </si>
  <si>
    <t>E_1500_527_12745.609.json</t>
  </si>
  <si>
    <t>L_300_94_2571.705.json</t>
  </si>
  <si>
    <t>E_1300_415_10796.825.json</t>
  </si>
  <si>
    <t>S_900_363_7495.368.json</t>
  </si>
  <si>
    <t>S_500_140_6439.708.json</t>
  </si>
  <si>
    <t>S_900_459_11585.095.json</t>
  </si>
  <si>
    <t>S_500_165_4268.125.json</t>
  </si>
  <si>
    <t>S_700_271_5895.454.json</t>
  </si>
  <si>
    <t>S_900_312_11531.536.json</t>
  </si>
  <si>
    <t>S_900_414_5539.836.json</t>
  </si>
  <si>
    <t>E_1300_546_11196.071.json</t>
  </si>
  <si>
    <t>S_500_204_6243.974.json</t>
  </si>
  <si>
    <t>E_1100_456_9270.815.json</t>
  </si>
  <si>
    <t>L_100_40_1336.875.json</t>
  </si>
  <si>
    <t>L_300_178_3963.406.json</t>
  </si>
  <si>
    <t>L_300_87_1882.447.json</t>
  </si>
  <si>
    <t>E_1500_404_12700.04.json</t>
  </si>
  <si>
    <t>S_700_243_6046.35.json</t>
  </si>
  <si>
    <t>L_100_33_1194.515.json</t>
  </si>
  <si>
    <t>L_100_31_702.566.json</t>
  </si>
  <si>
    <t>E_1100_538_7050.053.json</t>
  </si>
  <si>
    <t>S_700_414_5854.159.json</t>
  </si>
  <si>
    <t>S_900_521_11246.491.json</t>
  </si>
  <si>
    <t>S_500_122_6196.918.json</t>
  </si>
  <si>
    <t>S_700_177_8491.651.json</t>
  </si>
  <si>
    <t>E_1100_310_14371.437.json</t>
  </si>
  <si>
    <t>S_900_440_5773.845.json</t>
  </si>
  <si>
    <t>S_900_266_7883.804.json</t>
  </si>
  <si>
    <t>E_1100_481_6956.211.json</t>
  </si>
  <si>
    <t>L_300_119_2444.564.json</t>
  </si>
  <si>
    <t>S_900_359_5646.71.json</t>
  </si>
  <si>
    <t>L_100_51_624.473.json</t>
  </si>
  <si>
    <t>E_1100_426_9289.19.json</t>
  </si>
  <si>
    <t>S_700_161_4445.428.json</t>
  </si>
  <si>
    <t>S_900_362_7746.933.json</t>
  </si>
  <si>
    <t>L_300_148_3826.211.json</t>
  </si>
  <si>
    <t>L_100_29_1302.575.json</t>
  </si>
  <si>
    <t>L_100_28_1210.19.json</t>
  </si>
  <si>
    <t>E_1500_417_19334.023.json</t>
  </si>
  <si>
    <t>E_1100_277_14087.731.json</t>
  </si>
  <si>
    <t>E_1300_523_16504.72.json</t>
  </si>
  <si>
    <t>L_300_94_3924.245.json</t>
  </si>
  <si>
    <t>E_1100_270_7000.616.json</t>
  </si>
  <si>
    <t>L_100_21_619.158.json</t>
  </si>
  <si>
    <t>E_1500_592_12880.962.json</t>
  </si>
  <si>
    <t>E_1100_420_6649.84.json</t>
  </si>
  <si>
    <t>L_300_134_1780.89.json</t>
  </si>
  <si>
    <t>L_100_33_609.502.json</t>
  </si>
  <si>
    <t>S_900_499_7474.948.json</t>
  </si>
  <si>
    <t>L_300_122_1865.015.json</t>
  </si>
  <si>
    <t>E_1100_240_14277.977.json</t>
  </si>
  <si>
    <t>S_700_295_8892.024.json</t>
  </si>
  <si>
    <t>L_100_37_1157.943.json</t>
  </si>
  <si>
    <t>E_1300_747_16620.296.json</t>
  </si>
  <si>
    <t>S_700_408_9262.808.json</t>
  </si>
  <si>
    <t>S_500_191_6286.426.json</t>
  </si>
  <si>
    <t>S_700_404_4467.833.json</t>
  </si>
  <si>
    <t>S_900_324_5669.147.json</t>
  </si>
  <si>
    <t>L_100_20_1279.317.json</t>
  </si>
  <si>
    <t>S_500_247_6656.418.json</t>
  </si>
  <si>
    <t>L_100_51_830.711.json</t>
  </si>
  <si>
    <t>E_1500_512_18980.798.json</t>
  </si>
  <si>
    <t>E_1100_548_9327.421.json</t>
  </si>
  <si>
    <t>E_1500_641_9535.438.json</t>
  </si>
  <si>
    <t>L_300_145_3680.868.json</t>
  </si>
  <si>
    <t>L_100_47_1246.881.json</t>
  </si>
  <si>
    <t>E_1500_733_19134.77.json</t>
  </si>
  <si>
    <t>S_900_224_11559.123.json</t>
  </si>
  <si>
    <t>E_1300_300_16575.462.json</t>
  </si>
  <si>
    <t>S_700_181_6056.698.json</t>
  </si>
  <si>
    <t>S_900_255_11809.458.json</t>
  </si>
  <si>
    <t>S_700_296_5767.037.json</t>
  </si>
  <si>
    <t>E_1300_320_11051.414.json</t>
  </si>
  <si>
    <t>S_700_418_5871.954.json</t>
  </si>
  <si>
    <t>S_500_118_6382.621.json</t>
  </si>
  <si>
    <t>S_900_480_7528.247.json</t>
  </si>
  <si>
    <t>S_500_201_4222.988.json</t>
  </si>
  <si>
    <t>E_1100_379_7120.885.json</t>
  </si>
  <si>
    <t>S_500_144_4309.194.json</t>
  </si>
  <si>
    <t>E_1100_571_7084.994.json</t>
  </si>
  <si>
    <t>L_100_21_671.402.json</t>
  </si>
  <si>
    <t>S_900_452_5729.75.json</t>
  </si>
  <si>
    <t>S_500_186_6570.043.json</t>
  </si>
  <si>
    <t>E_1100_610_7140.988.json</t>
  </si>
  <si>
    <t>E_1100_494_9407.617.json</t>
  </si>
  <si>
    <t>E_1500_572_13082.173.json</t>
  </si>
  <si>
    <t>E_1100_609_14017.601.json</t>
  </si>
  <si>
    <t>E_1500_754_12964.73.json</t>
  </si>
  <si>
    <t>L_300_71_1862.819.json</t>
  </si>
  <si>
    <t>L_100_42_1243.254.json</t>
  </si>
  <si>
    <t>E_1300_578_8174.761.json</t>
  </si>
  <si>
    <t>E_1300_330_10800.414.json</t>
  </si>
  <si>
    <t>L_100_57_661.961.json</t>
  </si>
  <si>
    <t>S_500_137_6275.937.json</t>
  </si>
  <si>
    <t>E_1300_566_16332.888.json</t>
  </si>
  <si>
    <t>E_1100_547_6959.488.json</t>
  </si>
  <si>
    <t>E_1100_551_14043.123.json</t>
  </si>
  <si>
    <t>E_1100_552_9359.014.json</t>
  </si>
  <si>
    <t>S_500_128_6448.626.json</t>
  </si>
  <si>
    <t>S_500_125_4206.261.json</t>
  </si>
  <si>
    <t>S_900_391_5746.106.json</t>
  </si>
  <si>
    <t>E_1300_391_10996.778.json</t>
  </si>
  <si>
    <t>S_900_282_11206.434.json</t>
  </si>
  <si>
    <t>L_300_89_3742.519.json</t>
  </si>
  <si>
    <t>S_900_362_5667.393.json</t>
  </si>
  <si>
    <t>L_300_70_3952.605.json</t>
  </si>
  <si>
    <t>E_1100_336_13776.187.json</t>
  </si>
  <si>
    <t>S_700_334_5685.924.json</t>
  </si>
  <si>
    <t>E_1300_580_8282.509.json</t>
  </si>
  <si>
    <t>E_1500_354_19010.626.json</t>
  </si>
  <si>
    <t>S_900_440_5632.302.json</t>
  </si>
  <si>
    <t>E_1100_484_7214.183.json</t>
  </si>
  <si>
    <t>L_100_23_639.461.json</t>
  </si>
  <si>
    <t>E_1500_852_9321.649.json</t>
  </si>
  <si>
    <t>E_1300_521_16946.895.json</t>
  </si>
  <si>
    <t>S_900_477_7372.657.json</t>
  </si>
  <si>
    <t>S_900_388_7585.468.json</t>
  </si>
  <si>
    <t>L_300_110_2511.536.json</t>
  </si>
  <si>
    <t>S_700_193_6044.671.json</t>
  </si>
  <si>
    <t>L_100_20_643.043.json</t>
  </si>
  <si>
    <t>E_1300_452_16957.959.json</t>
  </si>
  <si>
    <t>S_700_316_5765.875.json</t>
  </si>
  <si>
    <t>S_700_205_9036.826.json</t>
  </si>
  <si>
    <t>E_1100_534_9307.444.json</t>
  </si>
  <si>
    <t>E_1500_459_9744.787.json</t>
  </si>
  <si>
    <t>L_100_28_864.619.json</t>
  </si>
  <si>
    <t>E_1100_385_14203.103.json</t>
  </si>
  <si>
    <t>L_100_59_788.591.json</t>
  </si>
  <si>
    <t>L_100_23_1288.897.json</t>
  </si>
  <si>
    <t>S_700_337_5876.573.json</t>
  </si>
  <si>
    <t>S_700_294_4523.868.json</t>
  </si>
  <si>
    <t>L_300_136_3734.831.json</t>
  </si>
  <si>
    <t>L_100_20_674.403.json</t>
  </si>
  <si>
    <t>E_1100_470_6946.695.json</t>
  </si>
  <si>
    <t>L_100_54_849.332.json</t>
  </si>
  <si>
    <t>S_700_357_8618.063.json</t>
  </si>
  <si>
    <t>L_300_170_3994.958.json</t>
  </si>
  <si>
    <t>E_1300_570_16369.773.json</t>
  </si>
  <si>
    <t>S_500_143_3190.645.json</t>
  </si>
  <si>
    <t>S_700_179_6029.561.json</t>
  </si>
  <si>
    <t>L_100_45_763.689.json</t>
  </si>
  <si>
    <t>S_900_412_5682.01.json</t>
  </si>
  <si>
    <t>L_300_93_2558.299.json</t>
  </si>
  <si>
    <t>L_300_127_2321.089.json</t>
  </si>
  <si>
    <t>S_500_271_4286.983.json</t>
  </si>
  <si>
    <t>E_1500_418_12608.693.json</t>
  </si>
  <si>
    <t>S_900_434_5858.817.json</t>
  </si>
  <si>
    <t>E_1300_578_11148.271.json</t>
  </si>
  <si>
    <t>E_1100_517_7012.58.json</t>
  </si>
  <si>
    <t>S_900_323_11507.199.json</t>
  </si>
  <si>
    <t>E_1500_715_12657.443.json</t>
  </si>
  <si>
    <t>E_1300_406_8153.062.json</t>
  </si>
  <si>
    <t>S_700_163_5700.435.json</t>
  </si>
  <si>
    <t>L_300_122_2652.637.json</t>
  </si>
  <si>
    <t>S_500_180_3191.382.json</t>
  </si>
  <si>
    <t>S_500_108_6367.272.json</t>
  </si>
  <si>
    <t>E_1300_401_8356.933.json</t>
  </si>
  <si>
    <t>E_1500_475_12802.35.json</t>
  </si>
  <si>
    <t>E_1300_296_16637.189.json</t>
  </si>
  <si>
    <t>S_700_360_4376.657.json</t>
  </si>
  <si>
    <t>L_100_52_1227.937.json</t>
  </si>
  <si>
    <t>E_1100_394_9369.542.json</t>
  </si>
  <si>
    <t>S_700_201_4350.149.json</t>
  </si>
  <si>
    <t>L_100_49_1243.474.json</t>
  </si>
  <si>
    <t>L_300_162_2577.602.json</t>
  </si>
  <si>
    <t>S_500_168_6269.868.json</t>
  </si>
  <si>
    <t>L_100_44_839.496.json</t>
  </si>
  <si>
    <t>L_300_68_4070.254.json</t>
  </si>
  <si>
    <t>E_1300_754_10737.434.json</t>
  </si>
  <si>
    <t>E_1100_251_7111.55.json</t>
  </si>
  <si>
    <t>S_900_496_7434.976.json</t>
  </si>
  <si>
    <t>S_900_498_5809.953.json</t>
  </si>
  <si>
    <t>E_1500_488_19172.793.json</t>
  </si>
  <si>
    <t>S_900_292_11552.28.json</t>
  </si>
  <si>
    <t>L_300_114_1930.114.json</t>
  </si>
  <si>
    <t>L_100_47_655.65.json</t>
  </si>
  <si>
    <t>E_1100_482_9295.481.json</t>
  </si>
  <si>
    <t>S_700_359_8693.972.json</t>
  </si>
  <si>
    <t>L_300_145_1868.056.json</t>
  </si>
  <si>
    <t>E_1500_838_12584.011.json</t>
  </si>
  <si>
    <t>L_300_178_2575.504.json</t>
  </si>
  <si>
    <t>L_300_131_4140.033.json</t>
  </si>
  <si>
    <t>E_1500_507_18671.052.json</t>
  </si>
  <si>
    <t>S_900_523_11218.131.json</t>
  </si>
  <si>
    <t>L_300_72_4008.421.json</t>
  </si>
  <si>
    <t>L_100_33_841.381.json</t>
  </si>
  <si>
    <t>E_1300_299_16542.879.json</t>
  </si>
  <si>
    <t>E_1100_637_7153.192.json</t>
  </si>
  <si>
    <t>E_1300_637_10924.465.json</t>
  </si>
  <si>
    <t>E_1300_641_10907.192.json</t>
  </si>
  <si>
    <t>S_700_396_8957.092.json</t>
  </si>
  <si>
    <t>S_900_406_7668.806.json</t>
  </si>
  <si>
    <t>E_1300_485_16827.433.json</t>
  </si>
  <si>
    <t>E_1500_322_18854.186.json</t>
  </si>
  <si>
    <t>E_1100_348_13722.412.json</t>
  </si>
  <si>
    <t>E_1300_458_16450.53.json</t>
  </si>
  <si>
    <t>L_100_40_1219.17.json</t>
  </si>
  <si>
    <t>E_1300_575_8412.353.json</t>
  </si>
  <si>
    <t>L_300_123_4057.389.json</t>
  </si>
  <si>
    <t>L_300_126_1874.667.json</t>
  </si>
  <si>
    <t>S_700_273_8880.689.json</t>
  </si>
  <si>
    <t>E_1300_572_8442.998.json</t>
  </si>
  <si>
    <t>L_100_43_662.21.json</t>
  </si>
  <si>
    <t>E_1500_448_12408.439.json</t>
  </si>
  <si>
    <t>L_300_88_2525.635.json</t>
  </si>
  <si>
    <t>E_1100_484_9389.87.json</t>
  </si>
  <si>
    <t>E_1500_770_9421.701.json</t>
  </si>
  <si>
    <t>L_300_176_2605.566.json</t>
  </si>
  <si>
    <t>E_1300_572_10965.359.json</t>
  </si>
  <si>
    <t>S_500_257_6419.923.json</t>
  </si>
  <si>
    <t>S_900_242_7776.493.json</t>
  </si>
  <si>
    <t>E_1100_366_7029.334.json</t>
  </si>
  <si>
    <t>E_1300_644_8179.67.json</t>
  </si>
  <si>
    <t>L_300_156_3769.789.json</t>
  </si>
  <si>
    <t>L_300_96_3902.466.json</t>
  </si>
  <si>
    <t>L_100_45_1269.044.json</t>
  </si>
  <si>
    <t>E_1500_730_12852.257.json</t>
  </si>
  <si>
    <t>S_700_221_4349.839.json</t>
  </si>
  <si>
    <t>L_100_38_1259.152.json</t>
  </si>
  <si>
    <t>E_1100_620_6914.589.json</t>
  </si>
  <si>
    <t>S_700_176_4396.731.json</t>
  </si>
  <si>
    <t>E_1100_234_6763.034.json</t>
  </si>
  <si>
    <t>S_500_106_6415.476.json</t>
  </si>
  <si>
    <t>L_300_61_1984.416.json</t>
  </si>
  <si>
    <t>E_1500_560_12548.309.json</t>
  </si>
  <si>
    <t>E_1500_698_9419.174.json</t>
  </si>
  <si>
    <t>E_1100_458_9561.496.json</t>
  </si>
  <si>
    <t>L_100_27_599.405.json</t>
  </si>
  <si>
    <t>E_1100_445_13729.226.json</t>
  </si>
  <si>
    <t>L_100_27_627.665.json</t>
  </si>
  <si>
    <t>L_300_138_2448.083.json</t>
  </si>
  <si>
    <t>E_1100_226_9223.982.json</t>
  </si>
  <si>
    <t>S_500_239_3130.142.json</t>
  </si>
  <si>
    <t>L_300_158_2552.824.json</t>
  </si>
  <si>
    <t>E_1500_630_18903.952.json</t>
  </si>
  <si>
    <t>L_100_37_872.238.json</t>
  </si>
  <si>
    <t>E_1500_526_12657.346.json</t>
  </si>
  <si>
    <t>S_700_146_4658.339.json</t>
  </si>
  <si>
    <t>E_1300_450_8174.479.json</t>
  </si>
  <si>
    <t>S_700_213_4427.911.json</t>
  </si>
  <si>
    <t>E_1100_634_13723.202.json</t>
  </si>
  <si>
    <t>L_300_163_3902.999.json</t>
  </si>
  <si>
    <t>L_300_135_3834.912.json</t>
  </si>
  <si>
    <t>L_300_119_3770.053.json</t>
  </si>
  <si>
    <t>S_900_429_5762.818.json</t>
  </si>
  <si>
    <t>L_100_58_1261.709.json</t>
  </si>
  <si>
    <t>L_100_46_1359.691.json</t>
  </si>
  <si>
    <t>S_500_208_6592.204.json</t>
  </si>
  <si>
    <t>E_1300_547_11097.785.json</t>
  </si>
  <si>
    <t>S_700_346_4498.589.json</t>
  </si>
  <si>
    <t>L_100_42_825.087.json</t>
  </si>
  <si>
    <t>E_1500_816_12520.739.json</t>
  </si>
  <si>
    <t>S_700_210_5675.169.json</t>
  </si>
  <si>
    <t>E_1100_617_13839.932.json</t>
  </si>
  <si>
    <t>S_700_249_4400.011.json</t>
  </si>
  <si>
    <t>E_1100_411_9340.234.json</t>
  </si>
  <si>
    <t>E_1100_234_7004.381.json</t>
  </si>
  <si>
    <t>S_900_291_7489.22.json</t>
  </si>
  <si>
    <t>E_1100_458_13731.792.json</t>
  </si>
  <si>
    <t>S_700_184_8669.345.json</t>
  </si>
  <si>
    <t>S_900_373_7708.683.json</t>
  </si>
  <si>
    <t>S_700_333_4349.33.json</t>
  </si>
  <si>
    <t>S_500_286_3190.346.json</t>
  </si>
  <si>
    <t>L_100_27_904.635.json</t>
  </si>
  <si>
    <t>S_500_288_6247.535.json</t>
  </si>
  <si>
    <t>E_1500_656_9694.602.json</t>
  </si>
  <si>
    <t>L_100_45_652.084.json</t>
  </si>
  <si>
    <t>S_500_197_3159.421.json</t>
  </si>
  <si>
    <t>S_500_246_6444.417.json</t>
  </si>
  <si>
    <t>L_300_85_3773.049.json</t>
  </si>
  <si>
    <t>E_1300_779_11012.706.json</t>
  </si>
  <si>
    <t>E_1300_303_8340.253.json</t>
  </si>
  <si>
    <t>S_900_227_11415.3.json</t>
  </si>
  <si>
    <t>S_500_118_3063.638.json</t>
  </si>
  <si>
    <t>E_1300_552_8287.127.json</t>
  </si>
  <si>
    <t>S_500_241_3202.375.json</t>
  </si>
  <si>
    <t>S_900_527_5911.571.json</t>
  </si>
  <si>
    <t>L_100_29_694.063.json</t>
  </si>
  <si>
    <t>S_900_520_5778.629.json</t>
  </si>
  <si>
    <t>S_700_376_4420.292.json</t>
  </si>
  <si>
    <t>E_1100_223_9442.05.json</t>
  </si>
  <si>
    <t>L_300_167_1894.3.json</t>
  </si>
  <si>
    <t>E_1500_844_9711.459.json</t>
  </si>
  <si>
    <t>E_1300_573_11380.506.json</t>
  </si>
  <si>
    <t>S_500_203_3187.607.json</t>
  </si>
  <si>
    <t>L_300_178_1931.078.json</t>
  </si>
  <si>
    <t>S_900_409_7515.61.json</t>
  </si>
  <si>
    <t>S_900_287_5664.036.json</t>
  </si>
  <si>
    <t>S_700_196_4423.703.json</t>
  </si>
  <si>
    <t>S_900_290_7546.743.json</t>
  </si>
  <si>
    <t>E_1100_419_9603.91.json</t>
  </si>
  <si>
    <t>E_1300_632_16201.271.json</t>
  </si>
  <si>
    <t>L_300_133_1847.442.json</t>
  </si>
  <si>
    <t>E_1300_489_8408.141.json</t>
  </si>
  <si>
    <t>S_500_286_6326.389.json</t>
  </si>
  <si>
    <t>S_900_356_7787.279.json</t>
  </si>
  <si>
    <t>S_700_417_4504.695.json</t>
  </si>
  <si>
    <t>S_900_231_5732.479.json</t>
  </si>
  <si>
    <t>E_1100_545_9438.768.json</t>
  </si>
  <si>
    <t>S_700_318_8352.249.json</t>
  </si>
  <si>
    <t>S_900_474_11548.756.json</t>
  </si>
  <si>
    <t>S_500_284_6579.404.json</t>
  </si>
  <si>
    <t>E_1100_468_14229.099.json</t>
  </si>
  <si>
    <t>E_1100_315_14038.356.json</t>
  </si>
  <si>
    <t>S_500_233_4254.281.json</t>
  </si>
  <si>
    <t>S_700_364_4472.864.json</t>
  </si>
  <si>
    <t>E_1500_588_19240.587.json</t>
  </si>
  <si>
    <t>E_1500_679_19482.213.json</t>
  </si>
  <si>
    <t>S_500_184_3066.665.json</t>
  </si>
  <si>
    <t>S_500_282_3238.239.json</t>
  </si>
  <si>
    <t>E_1500_644_19110.569.json</t>
  </si>
  <si>
    <t>E_1100_263_14138.396.json</t>
  </si>
  <si>
    <t>E_1500_686_9643.875.json</t>
  </si>
  <si>
    <t>L_300_109_1874.235.json</t>
  </si>
  <si>
    <t>L_100_41_1305.904.json</t>
  </si>
  <si>
    <t>S_500_208_3382.353.json</t>
  </si>
  <si>
    <t>E_1500_437_19141.945.json</t>
  </si>
  <si>
    <t>L_300_76_3739.037.json</t>
  </si>
  <si>
    <t>S_500_276_3207.999.json</t>
  </si>
  <si>
    <t>E_1100_563_7039.39.json</t>
  </si>
  <si>
    <t>S_700_235_5888.822.json</t>
  </si>
  <si>
    <t>S_900_465_10963.345.json</t>
  </si>
  <si>
    <t>S_900_182_11643.548.json</t>
  </si>
  <si>
    <t>S_900_243_5789.661.json</t>
  </si>
  <si>
    <t>E_1100_657_14170.052.json</t>
  </si>
  <si>
    <t>E_1300_558_16656.881.json</t>
  </si>
  <si>
    <t>S_500_189_3296.533.json</t>
  </si>
  <si>
    <t>S_500_111_6482.156.json</t>
  </si>
  <si>
    <t>L_300_161_1785.706.json</t>
  </si>
  <si>
    <t>S_900_415_7489.989.json</t>
  </si>
  <si>
    <t>E_1500_494_18610.536.json</t>
  </si>
  <si>
    <t>L_300_172_1956.242.json</t>
  </si>
  <si>
    <t>S_500_279_4234.254.json</t>
  </si>
  <si>
    <t>S_900_207_5620.729.json</t>
  </si>
  <si>
    <t>L_100_46_712.843.json</t>
  </si>
  <si>
    <t>L_100_28_862.238.json</t>
  </si>
  <si>
    <t>E_1500_460_9491.007.json</t>
  </si>
  <si>
    <t>E_1100_225_14182.994.json</t>
  </si>
  <si>
    <t>E_1500_848_9499.992.json</t>
  </si>
  <si>
    <t>E_1500_666_9643.415.json</t>
  </si>
  <si>
    <t>S_900_514_5694.91.json</t>
  </si>
  <si>
    <t>E_1500_690_19493.507.json</t>
  </si>
  <si>
    <t>L_100_39_927.263.json</t>
  </si>
  <si>
    <t>E_1500_400_18464.79.json</t>
  </si>
  <si>
    <t>E_1300_280_16720.256.json</t>
  </si>
  <si>
    <t>L_100_29_788.65.json</t>
  </si>
  <si>
    <t>S_900_312_11330.841.json</t>
  </si>
  <si>
    <t>L_300_142_2584.306.json</t>
  </si>
  <si>
    <t>E_1500_664_9592.697.json</t>
  </si>
  <si>
    <t>L_300_173_2543.338.json</t>
  </si>
  <si>
    <t>S_500_116_3291.511.json</t>
  </si>
  <si>
    <t>S_900_383_11025.791.json</t>
  </si>
  <si>
    <t>L_100_27_658.143.json</t>
  </si>
  <si>
    <t>L_300_170_1862.208.json</t>
  </si>
  <si>
    <t>E_1300_773_16382.912.json</t>
  </si>
  <si>
    <t>L_100_44_857.524.json</t>
  </si>
  <si>
    <t>L_100_57_644.207.json</t>
  </si>
  <si>
    <t>E_1300_522_11125.638.json</t>
  </si>
  <si>
    <t>E_1100_266_14168.107.json</t>
  </si>
  <si>
    <t>E_1100_441_9249.879.json</t>
  </si>
  <si>
    <t>L_300_171_2703.929.json</t>
  </si>
  <si>
    <t>E_1100_236_9298.556.json</t>
  </si>
  <si>
    <t>L_100_38_1264.286.json</t>
  </si>
  <si>
    <t>L_100_44_1238.399.json</t>
  </si>
  <si>
    <t>E_1500_696_12477.123.json</t>
  </si>
  <si>
    <t>L_100_58_830.474.json</t>
  </si>
  <si>
    <t>S_700_349_5852.725.json</t>
  </si>
  <si>
    <t>E_1300_392_16225.245.json</t>
  </si>
  <si>
    <t>E_1300_358_11180.188.json</t>
  </si>
  <si>
    <t>L_300_137_3892.05.json</t>
  </si>
  <si>
    <t>E_1300_745_8222.696.json</t>
  </si>
  <si>
    <t>S_700_239_4427.988.json</t>
  </si>
  <si>
    <t>S_500_253_3142.995.json</t>
  </si>
  <si>
    <t>E_1500_727_12858.924.json</t>
  </si>
  <si>
    <t>L_100_56_871.244.json</t>
  </si>
  <si>
    <t>E_1500_448_12831.553.json</t>
  </si>
  <si>
    <t>S_700_281_4390.621.json</t>
  </si>
  <si>
    <t>L_100_22_729.676.json</t>
  </si>
  <si>
    <t>E_1100_318_7171.223.json</t>
  </si>
  <si>
    <t>L_100_42_866.317.json</t>
  </si>
  <si>
    <t>E_1100_283_7040.54.json</t>
  </si>
  <si>
    <t>E_1300_594_10974.698.json</t>
  </si>
  <si>
    <t>E_1500_572_12671.896.json</t>
  </si>
  <si>
    <t>L_100_56_1340.391.json</t>
  </si>
  <si>
    <t>S_700_186_9032.728.json</t>
  </si>
  <si>
    <t>E_1300_324_11096.99.json</t>
  </si>
  <si>
    <t>S_900_231_11641.783.json</t>
  </si>
  <si>
    <t>S_700_225_8940.207.json</t>
  </si>
  <si>
    <t>L_100_46_1237.511.json</t>
  </si>
  <si>
    <t>S_700_299_8893.662.json</t>
  </si>
  <si>
    <t>E_1100_281_14148.26.json</t>
  </si>
  <si>
    <t>S_500_201_4127.375.json</t>
  </si>
  <si>
    <t>S_700_325_8906.243.json</t>
  </si>
  <si>
    <t>S_500_122_6447.163.json</t>
  </si>
  <si>
    <t>S_700_290_4506.341.json</t>
  </si>
  <si>
    <t>E_1300_271_11279.822.json</t>
  </si>
  <si>
    <t>S_900_373_7648.972.json</t>
  </si>
  <si>
    <t>L_300_109_2483.35.json</t>
  </si>
  <si>
    <t>L_300_143_1966.463.json</t>
  </si>
  <si>
    <t>L_100_53_656.011.json</t>
  </si>
  <si>
    <t>E_1500_695_19585.046.json</t>
  </si>
  <si>
    <t>S_500_258_3111.539.json</t>
  </si>
  <si>
    <t>S_500_276_6269.574.json</t>
  </si>
  <si>
    <t>S_900_308_7666.966.json</t>
  </si>
  <si>
    <t>E_1300_528_8237.455.json</t>
  </si>
  <si>
    <t>E_1500_883_18953.113.json</t>
  </si>
  <si>
    <t>S_500_251_6309.18.json</t>
  </si>
  <si>
    <t>L_300_95_1926.696.json</t>
  </si>
  <si>
    <t>E_1300_339_16669.525.json</t>
  </si>
  <si>
    <t>E_1500_318_9208.447.json</t>
  </si>
  <si>
    <t>L_300_75_2538.668.json</t>
  </si>
  <si>
    <t>E_1300_509_11160.46.json</t>
  </si>
  <si>
    <t>E_1100_290_13676.604.json</t>
  </si>
  <si>
    <t>L_100_24_1274.772.json</t>
  </si>
  <si>
    <t>E_1500_813_12740.574.json</t>
  </si>
  <si>
    <t>E_1100_289_9339.995.json</t>
  </si>
  <si>
    <t>L_100_48_915.638.json</t>
  </si>
  <si>
    <t>S_500_136_6579.599.json</t>
  </si>
  <si>
    <t>E_1500_388_12593.449.json</t>
  </si>
  <si>
    <t>E_1300_302_10959.322.json</t>
  </si>
  <si>
    <t>S_700_377_4400.722.json</t>
  </si>
  <si>
    <t>E_1300_549_10995.918.json</t>
  </si>
  <si>
    <t>S_900_526_5675.614.json</t>
  </si>
  <si>
    <t>S_500_240_6391.247.json</t>
  </si>
  <si>
    <t>S_900_414_11220.514.json</t>
  </si>
  <si>
    <t>E_1300_443_8274.325.json</t>
  </si>
  <si>
    <t>L_100_38_786.8.json</t>
  </si>
  <si>
    <t>S_700_191_8995.446.json</t>
  </si>
  <si>
    <t>E_1300_460_16616.859.json</t>
  </si>
  <si>
    <t>L_300_157_3877.825.json</t>
  </si>
  <si>
    <t>S_500_136_4287.421.json</t>
  </si>
  <si>
    <t>E_1500_850_12727.453.json</t>
  </si>
  <si>
    <t>S_700_414_5905.191.json</t>
  </si>
  <si>
    <t>S_700_241_5986.984.json</t>
  </si>
  <si>
    <t>S_900_282_11626.515.json</t>
  </si>
  <si>
    <t>S_900_259_11393.0.json</t>
  </si>
  <si>
    <t>L_300_140_1917.141.json</t>
  </si>
  <si>
    <t>S_900_211_11566.661.json</t>
  </si>
  <si>
    <t>S_700_364_4256.693.json</t>
  </si>
  <si>
    <t>L_100_30_655.249.json</t>
  </si>
  <si>
    <t>L_300_117_1915.318.json</t>
  </si>
  <si>
    <t>L_100_51_1248.899.json</t>
  </si>
  <si>
    <t>E_1100_519_14231.222.json</t>
  </si>
  <si>
    <t>L_300_118_2617.621.json</t>
  </si>
  <si>
    <t>S_500_229_3110.458.json</t>
  </si>
  <si>
    <t>S_500_117_4228.857.json</t>
  </si>
  <si>
    <t>E_1300_482_11185.484.json</t>
  </si>
  <si>
    <t>S_900_203_11943.567.json</t>
  </si>
  <si>
    <t>E_1100_259_9251.347.json</t>
  </si>
  <si>
    <t>E_1500_489_19196.274.json</t>
  </si>
  <si>
    <t>S_500_260_4183.046.json</t>
  </si>
  <si>
    <t>L_100_58_699.464.json</t>
  </si>
  <si>
    <t>S_500_169_4167.024.json</t>
  </si>
  <si>
    <t>E_1300_270_16606.579.json</t>
  </si>
  <si>
    <t>S_500_217_3221.213.json</t>
  </si>
  <si>
    <t>E_1300_644_17101.196.json</t>
  </si>
  <si>
    <t>S_700_398_9041.772.json</t>
  </si>
  <si>
    <t>E_1500_558_19413.115.json</t>
  </si>
  <si>
    <t>L_100_51_659.715.json</t>
  </si>
  <si>
    <t>E_1100_358_7139.111.json</t>
  </si>
  <si>
    <t>L_100_57_596.247.json</t>
  </si>
  <si>
    <t>S_900_242_7595.908.json</t>
  </si>
  <si>
    <t>E_1300_362_11090.028.json</t>
  </si>
  <si>
    <t>L_300_79_2589.132.json</t>
  </si>
  <si>
    <t>L_100_45_1298.857.json</t>
  </si>
  <si>
    <t>S_700_185_6238.962.json</t>
  </si>
  <si>
    <t>S_700_407_8735.004.json</t>
  </si>
  <si>
    <t>S_700_414_6132.03.json</t>
  </si>
  <si>
    <t>S_500_244_4399.283.json</t>
  </si>
  <si>
    <t>S_500_234_6399.464.json</t>
  </si>
  <si>
    <t>L_100_37_835.617.json</t>
  </si>
  <si>
    <t>S_900_351_11460.682.json</t>
  </si>
  <si>
    <t>L_300_70_1927.723.json</t>
  </si>
  <si>
    <t>E_1500_446_19100.357.json</t>
  </si>
  <si>
    <t>E_1500_477_12925.481.json</t>
  </si>
  <si>
    <t>L_300_97_2527.306.json</t>
  </si>
  <si>
    <t>L_300_95_3785.923.json</t>
  </si>
  <si>
    <t>E_1300_274_16469.97.json</t>
  </si>
  <si>
    <t>E_1300_421_10819.181.json</t>
  </si>
  <si>
    <t>L_300_110_1860.483.json</t>
  </si>
  <si>
    <t>E_1500_561_9671.299.json</t>
  </si>
  <si>
    <t>E_1300_583_8401.319.json</t>
  </si>
  <si>
    <t>S_500_182_4137.389.json</t>
  </si>
  <si>
    <t>E_1300_491_16759.138.json</t>
  </si>
  <si>
    <t>S_900_343_7698.705.json</t>
  </si>
  <si>
    <t>E_1100_584_7092.992.json</t>
  </si>
  <si>
    <t>S_900_343_7749.258.json</t>
  </si>
  <si>
    <t>L_100_24_1302.678.json</t>
  </si>
  <si>
    <t>S_500_265_4377.198.json</t>
  </si>
  <si>
    <t>L_300_171_2557.641.json</t>
  </si>
  <si>
    <t>S_500_297_6479.943.json</t>
  </si>
  <si>
    <t>E_1100_499_6772.245.json</t>
  </si>
  <si>
    <t>S_700_305_5728.608.json</t>
  </si>
  <si>
    <t>L_100_46_660.95.json</t>
  </si>
  <si>
    <t>E_1100_396_14172.771.json</t>
  </si>
  <si>
    <t>L_300_91_2442.135.json</t>
  </si>
  <si>
    <t>S_700_294_5802.879.json</t>
  </si>
  <si>
    <t>S_900_420_5740.194.json</t>
  </si>
  <si>
    <t>S_500_112_4240.893.json</t>
  </si>
  <si>
    <t>E_1300_560_16759.109.json</t>
  </si>
  <si>
    <t>L_300_153_3750.621.json</t>
  </si>
  <si>
    <t>S_900_502_7477.096.json</t>
  </si>
  <si>
    <t>S_900_497_7768.348.json</t>
  </si>
  <si>
    <t>E_1100_576_14067.733.json</t>
  </si>
  <si>
    <t>S_700_227_9057.279.json</t>
  </si>
  <si>
    <t>E_1300_657_10979.288.json</t>
  </si>
  <si>
    <t>S_900_189_12020.948.json</t>
  </si>
  <si>
    <t>L_100_26_808.153.json</t>
  </si>
  <si>
    <t>E_1500_551_19168.407.json</t>
  </si>
  <si>
    <t>E_1100_574_9417.078.json</t>
  </si>
  <si>
    <t>L_300_146_1955.821.json</t>
  </si>
  <si>
    <t>L_300_137_1878.832.json</t>
  </si>
  <si>
    <t>E_1500_510_19221.909.json</t>
  </si>
  <si>
    <t>S_900_412_7675.197.json</t>
  </si>
  <si>
    <t>S_500_195_6600.171.json</t>
  </si>
  <si>
    <t>E_1500_724_9543.473.json</t>
  </si>
  <si>
    <t>E_1300_425_8171.868.json</t>
  </si>
  <si>
    <t>S_500_281_3191.14.json</t>
  </si>
  <si>
    <t>E_1500_521_12914.921.json</t>
  </si>
  <si>
    <t>L_300_139_2014.141.json</t>
  </si>
  <si>
    <t>L_300_132_1784.208.json</t>
  </si>
  <si>
    <t>L_100_51_1418.752.json</t>
  </si>
  <si>
    <t>E_1100_358_9284.27.json</t>
  </si>
  <si>
    <t>S_500_269_6398.536.json</t>
  </si>
  <si>
    <t>E_1100_493_9487.216.json</t>
  </si>
  <si>
    <t>E_1500_872_13083.113.json</t>
  </si>
  <si>
    <t>S_700_277_4515.021.json</t>
  </si>
  <si>
    <t>S_900_254_7986.31.json</t>
  </si>
  <si>
    <t>E_1500_877_9679.004.json</t>
  </si>
  <si>
    <t>E_1300_484_8122.256.json</t>
  </si>
  <si>
    <t>L_300_69_2562.687.json</t>
  </si>
  <si>
    <t>E_1100_511_13946.346.json</t>
  </si>
  <si>
    <t>L_100_36_871.261.json</t>
  </si>
  <si>
    <t>S_500_171_6706.168.json</t>
  </si>
  <si>
    <t>S_700_298_8760.924.json</t>
  </si>
  <si>
    <t>L_300_73_2610.463.json</t>
  </si>
  <si>
    <t>L_300_151_2001.731.json</t>
  </si>
  <si>
    <t>L_300_92_1886.488.json</t>
  </si>
  <si>
    <t>S_500_155_3234.36.json</t>
  </si>
  <si>
    <t>S_500_186_6362.231.json</t>
  </si>
  <si>
    <t>S_700_140_6170.21.json</t>
  </si>
  <si>
    <t>E_1300_457_16112.198.json</t>
  </si>
  <si>
    <t>L_300_107_3850.322.json</t>
  </si>
  <si>
    <t>S_500_208_6182.997.json</t>
  </si>
  <si>
    <t>E_1500_867_12846.688.json</t>
  </si>
  <si>
    <t>E_1500_466_12733.86.json</t>
  </si>
  <si>
    <t>L_100_25_670.887.json</t>
  </si>
  <si>
    <t>E_1100_422_6867.213.json</t>
  </si>
  <si>
    <t>S_700_389_4504.483.json</t>
  </si>
  <si>
    <t>E_1300_299_8541.364.json</t>
  </si>
  <si>
    <t>S_500_107_6512.51.json</t>
  </si>
  <si>
    <t>S_900_446_5871.274.json</t>
  </si>
  <si>
    <t>E_1300_508_16956.586.json</t>
  </si>
  <si>
    <t>L_300_117_2653.117.json</t>
  </si>
  <si>
    <t>S_500_116_6645.875.json</t>
  </si>
  <si>
    <t>E_1100_312_13693.27.json</t>
  </si>
  <si>
    <t>L_100_28_1145.988.json</t>
  </si>
  <si>
    <t>E_1100_249_7157.268.json</t>
  </si>
  <si>
    <t>L_100_32_1376.452.json</t>
  </si>
  <si>
    <t>L_300_175_3758.968.json</t>
  </si>
  <si>
    <t>E_1500_670_9641.993.json</t>
  </si>
  <si>
    <t>L_100_26_633.647.json</t>
  </si>
  <si>
    <t>E_1500_505_9641.805.json</t>
  </si>
  <si>
    <t>E_1100_511_14031.053.json</t>
  </si>
  <si>
    <t>L_300_71_1882.202.json</t>
  </si>
  <si>
    <t>S_700_378_9208.918.json</t>
  </si>
  <si>
    <t>E_1100_656_7066.297.json</t>
  </si>
  <si>
    <t>S_700_284_8886.431.json</t>
  </si>
  <si>
    <t>E_1100_420_13656.133.json</t>
  </si>
  <si>
    <t>E_1300_281_11271.926.json</t>
  </si>
  <si>
    <t>E_1300_598_8248.404.json</t>
  </si>
  <si>
    <t>S_700_270_8871.082.json</t>
  </si>
  <si>
    <t>L_300_124_1883.033.json</t>
  </si>
  <si>
    <t>S_500_198_3137.286.json</t>
  </si>
  <si>
    <t>E_1500_407_12988.553.json</t>
  </si>
  <si>
    <t>E_1500_596_19478.387.json</t>
  </si>
  <si>
    <t>S_900_367_7617.625.json</t>
  </si>
  <si>
    <t>S_900_250_11466.858.json</t>
  </si>
  <si>
    <t>L_300_164_3822.591.json</t>
  </si>
  <si>
    <t>L_100_21_614.523.json</t>
  </si>
  <si>
    <t>E_1500_448_9666.802.json</t>
  </si>
  <si>
    <t>E_1300_611_8125.091.json</t>
  </si>
  <si>
    <t>L_300_134_3812.238.json</t>
  </si>
  <si>
    <t>S_900_354_11418.996.json</t>
  </si>
  <si>
    <t>E_1500_444_12576.456.json</t>
  </si>
  <si>
    <t>L_300_74_3976.254.json</t>
  </si>
  <si>
    <t>S_900_478_5805.249.json</t>
  </si>
  <si>
    <t>S_700_410_8860.216.json</t>
  </si>
  <si>
    <t>L_300_144_3785.343.json</t>
  </si>
  <si>
    <t>L_100_20_1203.628.json</t>
  </si>
  <si>
    <t>L_100_25_622.135.json</t>
  </si>
  <si>
    <t>E_1300_562_11198.776.json</t>
  </si>
  <si>
    <t>S_700_157_8947.003.json</t>
  </si>
  <si>
    <t>E_1500_418_9579.463.json</t>
  </si>
  <si>
    <t>S_900_358_11558.027.json</t>
  </si>
  <si>
    <t>L_100_44_1242.102.json</t>
  </si>
  <si>
    <t>L_300_102_1977.449.json</t>
  </si>
  <si>
    <t>E_1100_328_6897.224.json</t>
  </si>
  <si>
    <t>E_1500_314_9511.681.json</t>
  </si>
  <si>
    <t>E_1500_582_12513.601.json</t>
  </si>
  <si>
    <t>L_300_65_1949.95.json</t>
  </si>
  <si>
    <t>L_300_121_3845.99.json</t>
  </si>
  <si>
    <t>S_900_507_7495.927.json</t>
  </si>
  <si>
    <t>S_900_362_5699.598.json</t>
  </si>
  <si>
    <t>E_1500_401_19162.139.json</t>
  </si>
  <si>
    <t>S_900_539_11822.464.json</t>
  </si>
  <si>
    <t>S_500_179_4255.147.json</t>
  </si>
  <si>
    <t>S_500_160_3302.457.json</t>
  </si>
  <si>
    <t>L_100_59_1238.601.json</t>
  </si>
  <si>
    <t>E_1100_324_9225.993.json</t>
  </si>
  <si>
    <t>L_300_138_1859.352.json</t>
  </si>
  <si>
    <t>E_1300_378_11006.926.json</t>
  </si>
  <si>
    <t>L_100_49_1219.976.json</t>
  </si>
  <si>
    <t>S_700_341_6208.068.json</t>
  </si>
  <si>
    <t>L_100_30_1242.334.json</t>
  </si>
  <si>
    <t>E_1100_536_7180.01.json</t>
  </si>
  <si>
    <t>S_900_281_7828.654.json</t>
  </si>
  <si>
    <t>S_500_236_4150.069.json</t>
  </si>
  <si>
    <t>E_1100_591_9294.641.json</t>
  </si>
  <si>
    <t>S_900_502_11886.785.json</t>
  </si>
  <si>
    <t>E_1500_368_12973.744.json</t>
  </si>
  <si>
    <t>E_1500_769_9521.655.json</t>
  </si>
  <si>
    <t>S_700_403_9050.397.json</t>
  </si>
  <si>
    <t>S_900_310_5711.582.json</t>
  </si>
  <si>
    <t>L_300_72_2521.228.json</t>
  </si>
  <si>
    <t>S_900_377_7623.795.json</t>
  </si>
  <si>
    <t>E_1100_633_13786.166.json</t>
  </si>
  <si>
    <t>E_1500_640_12546.744.json</t>
  </si>
  <si>
    <t>E_1500_786_9633.735.json</t>
  </si>
  <si>
    <t>E_1100_530_14304.417.json</t>
  </si>
  <si>
    <t>E_1500_448_19022.432.json</t>
  </si>
  <si>
    <t>E_1300_393_8256.858.json</t>
  </si>
  <si>
    <t>S_500_149_4209.041.json</t>
  </si>
  <si>
    <t>L_300_165_1911.696.json</t>
  </si>
  <si>
    <t>L_300_115_2549.68.json</t>
  </si>
  <si>
    <t>L_300_110_1896.544.json</t>
  </si>
  <si>
    <t>E_1100_221_13857.862.json</t>
  </si>
  <si>
    <t>S_500_121_6406.354.json</t>
  </si>
  <si>
    <t>S_700_212_8776.605.json</t>
  </si>
  <si>
    <t>L_300_118_2599.87.json</t>
  </si>
  <si>
    <t>L_100_56_1243.053.json</t>
  </si>
  <si>
    <t>S_500_296_6177.464.json</t>
  </si>
  <si>
    <t>S_700_225_8945.217.json</t>
  </si>
  <si>
    <t>S_900_314_5726.102.json</t>
  </si>
  <si>
    <t>E_1500_708_12721.463.json</t>
  </si>
  <si>
    <t>E_1500_367_19312.097.json</t>
  </si>
  <si>
    <t>S_500_264_3291.027.json</t>
  </si>
  <si>
    <t>S_500_289_6636.921.json</t>
  </si>
  <si>
    <t>L_100_40_637.803.json</t>
  </si>
  <si>
    <t>E_1300_287_8492.42.json</t>
  </si>
  <si>
    <t>L_300_166_1834.426.json</t>
  </si>
  <si>
    <t>S_700_301_6018.842.json</t>
  </si>
  <si>
    <t>S_700_197_8789.507.json</t>
  </si>
  <si>
    <t>E_1100_321_13918.5.json</t>
  </si>
  <si>
    <t>S_700_338_4416.344.json</t>
  </si>
  <si>
    <t>L_100_40_651.999.json</t>
  </si>
  <si>
    <t>L_100_35_749.476.json</t>
  </si>
  <si>
    <t>E_1100_580_9390.593.json</t>
  </si>
  <si>
    <t>S_900_385_11565.963.json</t>
  </si>
  <si>
    <t>E_1300_600_8348.06.json</t>
  </si>
  <si>
    <t>S_900_257_5731.755.json</t>
  </si>
  <si>
    <t>S_900_421_7786.186.json</t>
  </si>
  <si>
    <t>L_300_138_1986.237.json</t>
  </si>
  <si>
    <t>L_100_24_836.135.json</t>
  </si>
  <si>
    <t>E_1500_563_9786.32.json</t>
  </si>
  <si>
    <t>S_900_312_7601.908.json</t>
  </si>
  <si>
    <t>L_300_131_2390.768.json</t>
  </si>
  <si>
    <t>S_700_354_6050.372.json</t>
  </si>
  <si>
    <t>S_500_193_6238.314.json</t>
  </si>
  <si>
    <t>S_500_225_4264.344.json</t>
  </si>
  <si>
    <t>E_1500_880_19257.056.json</t>
  </si>
  <si>
    <t>L_100_52_1310.578.json</t>
  </si>
  <si>
    <t>E_1300_703_8278.738.json</t>
  </si>
  <si>
    <t>E_1100_533_14247.151.json</t>
  </si>
  <si>
    <t>E_1300_728_8474.421.json</t>
  </si>
  <si>
    <t>E_1300_313_8570.498.json</t>
  </si>
  <si>
    <t>L_300_149_3783.149.json</t>
  </si>
  <si>
    <t>S_500_182_6361.266.json</t>
  </si>
  <si>
    <t>L_100_51_819.392.json</t>
  </si>
  <si>
    <t>E_1300_585_8185.93.json</t>
  </si>
  <si>
    <t>E_1500_850_19100.858.json</t>
  </si>
  <si>
    <t>S_700_170_5962.892.json</t>
  </si>
  <si>
    <t>E_1300_268_16378.53.json</t>
  </si>
  <si>
    <t>E_1500_444_12844.114.json</t>
  </si>
  <si>
    <t>L_100_52_627.296.json</t>
  </si>
  <si>
    <t>S_900_320_11407.336.json</t>
  </si>
  <si>
    <t>L_300_60_1962.281.json</t>
  </si>
  <si>
    <t>L_300_76_1888.837.json</t>
  </si>
  <si>
    <t>E_1300_433_8301.208.json</t>
  </si>
  <si>
    <t>E_1500_545_9840.557.json</t>
  </si>
  <si>
    <t>S_700_342_8741.186.json</t>
  </si>
  <si>
    <t>S_500_227_6237.512.json</t>
  </si>
  <si>
    <t>E_1300_485_16547.65.json</t>
  </si>
  <si>
    <t>E_1500_577_12570.404.json</t>
  </si>
  <si>
    <t>E_1300_740_11408.187.json</t>
  </si>
  <si>
    <t>S_900_199_7562.0.json</t>
  </si>
  <si>
    <t>S_700_221_4454.02.json</t>
  </si>
  <si>
    <t>S_500_205_4200.547.json</t>
  </si>
  <si>
    <t>S_500_224_4147.88.json</t>
  </si>
  <si>
    <t>L_100_22_1377.011.json</t>
  </si>
  <si>
    <t>E_1300_714_8384.089.json</t>
  </si>
  <si>
    <t>S_700_322_6138.018.json</t>
  </si>
  <si>
    <t>S_700_319_4492.229.json</t>
  </si>
  <si>
    <t>E_1100_593_6824.782.json</t>
  </si>
  <si>
    <t>L_300_123_3797.243.json</t>
  </si>
  <si>
    <t>E_1500_526_19148.915.json</t>
  </si>
  <si>
    <t>L_300_164_2595.448.json</t>
  </si>
  <si>
    <t>S_900_290_5781.085.json</t>
  </si>
  <si>
    <t>S_700_167_8916.369.json</t>
  </si>
  <si>
    <t>E_1100_432_9387.549.json</t>
  </si>
  <si>
    <t>S_900_487_11864.012.json</t>
  </si>
  <si>
    <t>S_500_136_6462.259.json</t>
  </si>
  <si>
    <t>E_1300_774_8325.543.json</t>
  </si>
  <si>
    <t>E_1500_480_12798.784.json</t>
  </si>
  <si>
    <t>L_300_99_2409.608.json</t>
  </si>
  <si>
    <t>E_1500_846_18587.753.json</t>
  </si>
  <si>
    <t>S_700_228_8917.616.json</t>
  </si>
  <si>
    <t>S_900_508_7725.879.json</t>
  </si>
  <si>
    <t>S_700_395_5826.452.json</t>
  </si>
  <si>
    <t>S_700_346_4382.358.json</t>
  </si>
  <si>
    <t>L_300_170_2569.997.json</t>
  </si>
  <si>
    <t>S_900_286_11528.628.json</t>
  </si>
  <si>
    <t>Filename</t>
  </si>
  <si>
    <t>Result</t>
  </si>
  <si>
    <t>Time</t>
  </si>
  <si>
    <t>Model</t>
  </si>
  <si>
    <t>GA Heuristic</t>
  </si>
  <si>
    <t xml:space="preserve">Result </t>
  </si>
  <si>
    <t>Comparison</t>
  </si>
  <si>
    <t>Negatives by Result</t>
  </si>
  <si>
    <t>Negatives by Times</t>
  </si>
  <si>
    <t>Negatives by
Times and Result</t>
  </si>
  <si>
    <t>Missed Results</t>
  </si>
  <si>
    <t>Model Stopped</t>
  </si>
  <si>
    <t>Exponential</t>
  </si>
  <si>
    <t>Square</t>
  </si>
  <si>
    <t>Linear</t>
  </si>
  <si>
    <t>Synergies Type</t>
  </si>
  <si>
    <t>Tot</t>
  </si>
  <si>
    <t>Negatives by Result +
Model Not Stopped</t>
  </si>
  <si>
    <t>Negatives by Times +
Model Not Stopped</t>
  </si>
  <si>
    <t>Negatives by Times and
Result + 
Model Not Stopped</t>
  </si>
  <si>
    <t>Max Result Deviation</t>
  </si>
  <si>
    <t>Median Result Deviation</t>
  </si>
  <si>
    <t>Average Result Deviation</t>
  </si>
  <si>
    <t>Standard Deviation Result</t>
  </si>
  <si>
    <t>Max Time Deviation</t>
  </si>
  <si>
    <t>Median Time Deviation</t>
  </si>
  <si>
    <t>Average Time Deviation</t>
  </si>
  <si>
    <t>Standard Deviation Time</t>
  </si>
  <si>
    <t>ML Heuristic (70% fixing)</t>
  </si>
  <si>
    <t>Gap %</t>
  </si>
  <si>
    <t>Time Diff. %</t>
  </si>
  <si>
    <t>MLHeu</t>
  </si>
  <si>
    <t>Missed res.</t>
  </si>
  <si>
    <t>(=ended with -1!)</t>
  </si>
  <si>
    <t>Avg. Gap</t>
  </si>
  <si>
    <t>Max Gap</t>
  </si>
  <si>
    <t>Gap &lt; 5%</t>
  </si>
  <si>
    <t>Gap &gt; 5%</t>
  </si>
  <si>
    <t>Time diff &lt;0.5</t>
  </si>
  <si>
    <t>(NOTA: non ho tolto i 6 dove l'euristica ha fallito qui…)</t>
  </si>
  <si>
    <t>0.5&lt; Time diff &lt;1</t>
  </si>
  <si>
    <t>Time diff &gt;1</t>
  </si>
  <si>
    <t>And model time &gt;5s</t>
  </si>
  <si>
    <t>And model time &gt;10s</t>
  </si>
  <si>
    <t>And model time &gt; 20s</t>
  </si>
  <si>
    <t>NEW ML Heuristic (70% fixing)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</si>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</sst>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9" borderId="0" xfId="0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" connectionId="1" xr16:uid="{BF95EE9A-E053-3D46-B916-7F84FA07ADE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GA" connectionId="2" xr16:uid="{47CEB9DF-76CA-BA4E-9CF0-A332984CC1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DDAC-BC6E-084C-97E7-A234032DDB53}">
  <dimension ref="A1:AS1002"/>
  <sheetViews>
    <sheetView tabSelected="1" topLeftCell="L1" zoomScale="75" workbookViewId="0">
      <selection activeCell="AG24" sqref="AG24"/>
    </sheetView>
  </sheetViews>
  <sheetFormatPr baseColWidth="10" defaultRowHeight="16" x14ac:dyDescent="0.2"/>
  <cols>
    <col min="1" max="1" width="24.83203125" bestFit="1" customWidth="1"/>
    <col min="2" max="2" width="14.83203125" customWidth="1"/>
    <col min="3" max="3" width="10.1640625" style="3" bestFit="1" customWidth="1"/>
    <col min="4" max="4" width="9.1640625" style="3" bestFit="1" customWidth="1"/>
    <col min="5" max="5" width="16.6640625" style="3" customWidth="1"/>
    <col min="6" max="6" width="10.83203125" style="3"/>
    <col min="7" max="7" width="12.83203125" style="3" customWidth="1"/>
    <col min="8" max="8" width="12.1640625" style="3" bestFit="1" customWidth="1"/>
    <col min="9" max="9" width="12.1640625" bestFit="1" customWidth="1"/>
    <col min="26" max="26" width="9" customWidth="1"/>
    <col min="27" max="27" width="15.83203125" customWidth="1"/>
    <col min="29" max="29" width="18" customWidth="1"/>
    <col min="30" max="30" width="18.6640625" customWidth="1"/>
    <col min="31" max="31" width="19.33203125" customWidth="1"/>
  </cols>
  <sheetData>
    <row r="1" spans="1:43" x14ac:dyDescent="0.2">
      <c r="C1" s="15" t="s">
        <v>1003</v>
      </c>
      <c r="D1" s="15"/>
      <c r="E1" s="15" t="s">
        <v>1004</v>
      </c>
      <c r="F1" s="15"/>
      <c r="G1" s="16" t="s">
        <v>1006</v>
      </c>
      <c r="H1" s="16"/>
      <c r="J1" s="1" t="s">
        <v>1028</v>
      </c>
      <c r="O1" s="1" t="s">
        <v>1045</v>
      </c>
    </row>
    <row r="2" spans="1:43" x14ac:dyDescent="0.2">
      <c r="A2" s="1" t="s">
        <v>1000</v>
      </c>
      <c r="B2" s="1" t="s">
        <v>1015</v>
      </c>
      <c r="C2" s="2" t="s">
        <v>1005</v>
      </c>
      <c r="D2" s="2" t="s">
        <v>1002</v>
      </c>
      <c r="E2" s="2" t="s">
        <v>1001</v>
      </c>
      <c r="F2" s="2" t="s">
        <v>1002</v>
      </c>
      <c r="G2" t="s">
        <v>1001</v>
      </c>
      <c r="H2" t="s">
        <v>1002</v>
      </c>
      <c r="J2" t="s">
        <v>1001</v>
      </c>
      <c r="K2" t="s">
        <v>1002</v>
      </c>
      <c r="L2" s="7" t="s">
        <v>1029</v>
      </c>
      <c r="M2" t="s">
        <v>1030</v>
      </c>
      <c r="O2" t="s">
        <v>1001</v>
      </c>
      <c r="P2" t="s">
        <v>1002</v>
      </c>
      <c r="Q2" s="7" t="s">
        <v>1029</v>
      </c>
      <c r="R2" t="s">
        <v>1030</v>
      </c>
    </row>
    <row r="3" spans="1:43" x14ac:dyDescent="0.2">
      <c r="A3" t="s">
        <v>914</v>
      </c>
      <c r="B3" t="str">
        <f>LEFT(A3,1)</f>
        <v>E</v>
      </c>
      <c r="C3" s="3">
        <v>43791.942999999999</v>
      </c>
      <c r="D3" s="3">
        <v>69.412999999999997</v>
      </c>
      <c r="E3" s="3">
        <v>42271.5308976038</v>
      </c>
      <c r="F3" s="3">
        <v>7.08461117744445</v>
      </c>
      <c r="G3" s="3">
        <f>(C3-E3)*100/C3</f>
        <v>3.4718991628122091</v>
      </c>
      <c r="H3" s="3">
        <f>F3/D3</f>
        <v>0.10206461581324032</v>
      </c>
      <c r="J3">
        <v>43383.70653197675</v>
      </c>
      <c r="K3">
        <v>8.7714869976043701</v>
      </c>
      <c r="L3" s="3">
        <f>(C3-J3)*100/C3</f>
        <v>0.93221821197394572</v>
      </c>
      <c r="M3">
        <f>K3/D3</f>
        <v>0.12636663157628067</v>
      </c>
      <c r="O3">
        <v>43429.391026400837</v>
      </c>
      <c r="P3">
        <v>7.2075338363647461</v>
      </c>
      <c r="Q3">
        <f>(C3-O3)*100/C3</f>
        <v>0.82789652333800767</v>
      </c>
      <c r="R3">
        <f>P3/D3</f>
        <v>0.10383550395984537</v>
      </c>
    </row>
    <row r="4" spans="1:43" x14ac:dyDescent="0.2">
      <c r="A4" t="s">
        <v>558</v>
      </c>
      <c r="B4" t="str">
        <f t="shared" ref="B4:B67" si="0">LEFT(A4,1)</f>
        <v>E</v>
      </c>
      <c r="C4" s="3">
        <v>32460.007000000001</v>
      </c>
      <c r="D4" s="3">
        <v>1800.027</v>
      </c>
      <c r="E4" s="3">
        <v>31094.0747621257</v>
      </c>
      <c r="F4" s="3">
        <v>4.8768548965454102</v>
      </c>
      <c r="G4" s="3">
        <f t="shared" ref="G4:G67" si="1">(C4-E4)*100/C4</f>
        <v>4.2080466522213067</v>
      </c>
      <c r="H4" s="3">
        <f t="shared" ref="H4:H67" si="2">F4/D4</f>
        <v>2.7093231915662434E-3</v>
      </c>
      <c r="J4">
        <v>32396.779655450769</v>
      </c>
      <c r="K4">
        <v>35.88254714012146</v>
      </c>
      <c r="L4" s="3">
        <f t="shared" ref="L4:L67" si="3">(C4-J4)*100/C4</f>
        <v>0.19478536942161451</v>
      </c>
      <c r="M4">
        <f t="shared" ref="M4:M67" si="4">K4/D4</f>
        <v>1.9934449394437673E-2</v>
      </c>
      <c r="O4">
        <v>32364.728892881099</v>
      </c>
      <c r="P4">
        <v>5.0584030151367188</v>
      </c>
      <c r="Q4">
        <f t="shared" ref="Q4:Q67" si="5">(C4-O4)*100/C4</f>
        <v>0.29352460435052269</v>
      </c>
      <c r="R4">
        <f t="shared" ref="R4:R67" si="6">P4/D4</f>
        <v>2.8101817445720084E-3</v>
      </c>
    </row>
    <row r="5" spans="1:43" x14ac:dyDescent="0.2">
      <c r="A5" t="s">
        <v>615</v>
      </c>
      <c r="B5" t="str">
        <f t="shared" si="0"/>
        <v>E</v>
      </c>
      <c r="C5" s="3">
        <v>41028.959000000003</v>
      </c>
      <c r="D5" s="3">
        <v>257.57499999999999</v>
      </c>
      <c r="E5" s="3">
        <v>38522.694761337698</v>
      </c>
      <c r="F5" s="3">
        <v>5.2397220134735099</v>
      </c>
      <c r="G5" s="3">
        <f t="shared" si="1"/>
        <v>6.1085250509580433</v>
      </c>
      <c r="H5" s="3">
        <f t="shared" si="2"/>
        <v>2.0342510000867748E-2</v>
      </c>
      <c r="J5">
        <v>40752.116768697189</v>
      </c>
      <c r="K5">
        <v>12.66583919525146</v>
      </c>
      <c r="L5" s="3">
        <f t="shared" si="3"/>
        <v>0.6747483681046188</v>
      </c>
      <c r="M5">
        <f t="shared" si="4"/>
        <v>4.9173402679807666E-2</v>
      </c>
      <c r="O5">
        <v>40894.135125212793</v>
      </c>
      <c r="P5">
        <v>19.493039131164551</v>
      </c>
      <c r="Q5">
        <f t="shared" si="5"/>
        <v>0.3286066185281698</v>
      </c>
      <c r="R5">
        <f t="shared" si="6"/>
        <v>7.5679080388875289E-2</v>
      </c>
      <c r="V5" t="s">
        <v>1031</v>
      </c>
      <c r="W5" t="s">
        <v>1046</v>
      </c>
      <c r="AC5" t="s">
        <v>1031</v>
      </c>
      <c r="AD5" t="s">
        <v>1047</v>
      </c>
    </row>
    <row r="6" spans="1:43" x14ac:dyDescent="0.2">
      <c r="A6" t="s">
        <v>509</v>
      </c>
      <c r="B6" t="str">
        <f t="shared" si="0"/>
        <v>E</v>
      </c>
      <c r="C6" s="3">
        <v>33354.256999999998</v>
      </c>
      <c r="D6" s="3">
        <v>445.38799999999998</v>
      </c>
      <c r="E6" s="3">
        <v>31600.492110685998</v>
      </c>
      <c r="F6" s="3">
        <v>4.4796447753906197</v>
      </c>
      <c r="G6" s="3">
        <f t="shared" si="1"/>
        <v>5.2579941724200285</v>
      </c>
      <c r="H6" s="3">
        <f t="shared" si="2"/>
        <v>1.0057847933466146E-2</v>
      </c>
      <c r="J6">
        <v>33277.991880486778</v>
      </c>
      <c r="K6">
        <v>96.492603063583374</v>
      </c>
      <c r="L6" s="3">
        <f t="shared" si="3"/>
        <v>0.2286518314985109</v>
      </c>
      <c r="M6">
        <f t="shared" si="4"/>
        <v>0.21664841231372056</v>
      </c>
      <c r="O6">
        <v>33207.583033916198</v>
      </c>
      <c r="P6">
        <v>8.8395049571990967</v>
      </c>
      <c r="Q6">
        <f t="shared" si="5"/>
        <v>0.43974586537424393</v>
      </c>
      <c r="R6">
        <f t="shared" si="6"/>
        <v>1.984675150026291E-2</v>
      </c>
      <c r="AK6" s="4" t="s">
        <v>1016</v>
      </c>
      <c r="AL6" s="20" t="s">
        <v>1012</v>
      </c>
      <c r="AM6" s="21"/>
      <c r="AN6" s="22" t="s">
        <v>1013</v>
      </c>
      <c r="AO6" s="22"/>
      <c r="AP6" s="20" t="s">
        <v>1014</v>
      </c>
      <c r="AQ6" s="21"/>
    </row>
    <row r="7" spans="1:43" x14ac:dyDescent="0.2">
      <c r="A7" t="s">
        <v>499</v>
      </c>
      <c r="B7" t="str">
        <f t="shared" si="0"/>
        <v>E</v>
      </c>
      <c r="C7" s="3">
        <v>28479.429</v>
      </c>
      <c r="D7" s="3">
        <v>88.183000000000007</v>
      </c>
      <c r="E7" s="3">
        <v>27079.480450708801</v>
      </c>
      <c r="F7" s="3">
        <v>3.97442579269409</v>
      </c>
      <c r="G7" s="3">
        <f t="shared" si="1"/>
        <v>4.9156482361047305</v>
      </c>
      <c r="H7" s="3">
        <f t="shared" si="2"/>
        <v>4.5070203924725737E-2</v>
      </c>
      <c r="J7">
        <v>28136.68095596278</v>
      </c>
      <c r="K7">
        <v>6.4365129470825204</v>
      </c>
      <c r="L7" s="3">
        <f t="shared" si="3"/>
        <v>1.203493384776851</v>
      </c>
      <c r="M7">
        <f t="shared" si="4"/>
        <v>7.2990405714055087E-2</v>
      </c>
      <c r="O7">
        <v>28408.600541424239</v>
      </c>
      <c r="P7">
        <v>13.5420458316803</v>
      </c>
      <c r="Q7">
        <f t="shared" si="5"/>
        <v>0.24870041662619372</v>
      </c>
      <c r="R7">
        <f t="shared" si="6"/>
        <v>0.15356753378406607</v>
      </c>
      <c r="AI7" s="18" t="s">
        <v>1010</v>
      </c>
      <c r="AJ7" s="18"/>
      <c r="AK7" s="5">
        <f>COUNTIF(E3:E1002,"=-1")</f>
        <v>0</v>
      </c>
      <c r="AL7" s="16">
        <f>COUNTIFS($E$3:$E$1002,"=-1",$B$3:$B$1002,"=E")</f>
        <v>0</v>
      </c>
      <c r="AM7" s="16"/>
      <c r="AN7" s="16">
        <f>COUNTIFS($E$3:$E$1002,"=-1",$B$3:$B$1002,"=S")</f>
        <v>0</v>
      </c>
      <c r="AO7" s="16"/>
      <c r="AP7" s="16">
        <f>COUNTIFS($E$3:$E$1002,"=-1",$B$3:$B$1002,"=L")</f>
        <v>0</v>
      </c>
      <c r="AQ7" s="16"/>
    </row>
    <row r="8" spans="1:43" ht="16" customHeight="1" x14ac:dyDescent="0.2">
      <c r="A8" t="s">
        <v>534</v>
      </c>
      <c r="B8" t="str">
        <f t="shared" si="0"/>
        <v>E</v>
      </c>
      <c r="C8" s="3">
        <v>28589.276000000002</v>
      </c>
      <c r="D8" s="3">
        <v>93.894000000000005</v>
      </c>
      <c r="E8" s="3">
        <v>27564.827623245299</v>
      </c>
      <c r="F8" s="3">
        <v>4.1894361972808802</v>
      </c>
      <c r="G8" s="3">
        <f t="shared" si="1"/>
        <v>3.5833309551270291</v>
      </c>
      <c r="H8" s="3">
        <f t="shared" si="2"/>
        <v>4.4618784983927406E-2</v>
      </c>
      <c r="J8">
        <v>28471.581783729449</v>
      </c>
      <c r="K8">
        <v>6.7219009399414062</v>
      </c>
      <c r="L8" s="3">
        <f t="shared" si="3"/>
        <v>0.41167260153965674</v>
      </c>
      <c r="M8">
        <f t="shared" si="4"/>
        <v>7.1590313970449723E-2</v>
      </c>
      <c r="O8">
        <v>28549.80757765138</v>
      </c>
      <c r="P8">
        <v>7.4748721122741699</v>
      </c>
      <c r="Q8">
        <f t="shared" si="5"/>
        <v>0.13805324188210283</v>
      </c>
      <c r="R8">
        <f t="shared" si="6"/>
        <v>7.9609688715723784E-2</v>
      </c>
      <c r="W8" s="4" t="s">
        <v>1016</v>
      </c>
      <c r="AD8" s="14" t="s">
        <v>1016</v>
      </c>
      <c r="AI8" s="17" t="s">
        <v>1007</v>
      </c>
      <c r="AJ8" s="17"/>
      <c r="AK8" s="5">
        <f>COUNTIF(G3:G1002,"&gt;5")</f>
        <v>75</v>
      </c>
      <c r="AL8" s="16">
        <f>COUNTIFS($G$3:$G$1002,"&gt;5",$B$3:$B$1002,"=E")</f>
        <v>50</v>
      </c>
      <c r="AM8" s="16"/>
      <c r="AN8" s="16">
        <f>COUNTIFS($G$3:$G$1002,"&gt;5",$B$3:$B$1002,"=S")</f>
        <v>19</v>
      </c>
      <c r="AO8" s="16"/>
      <c r="AP8" s="16">
        <f>COUNTIFS($G$3:$G$1002,"&gt;5",$B$3:$B$1002,"=L")</f>
        <v>6</v>
      </c>
      <c r="AQ8" s="16"/>
    </row>
    <row r="9" spans="1:43" x14ac:dyDescent="0.2">
      <c r="A9" t="s">
        <v>639</v>
      </c>
      <c r="B9" t="str">
        <f t="shared" si="0"/>
        <v>E</v>
      </c>
      <c r="C9" s="3">
        <v>33061.635999999999</v>
      </c>
      <c r="D9" s="3">
        <v>139.864</v>
      </c>
      <c r="E9" s="3">
        <v>31420.487429518002</v>
      </c>
      <c r="F9" s="3">
        <v>3.8649141788482599</v>
      </c>
      <c r="G9" s="3">
        <f t="shared" si="1"/>
        <v>4.9639061130610624</v>
      </c>
      <c r="H9" s="3">
        <f t="shared" si="2"/>
        <v>2.7633373697651002E-2</v>
      </c>
      <c r="J9">
        <v>32986.605790953261</v>
      </c>
      <c r="K9">
        <v>20.488126993179321</v>
      </c>
      <c r="L9" s="3">
        <f t="shared" si="3"/>
        <v>0.2269404001869042</v>
      </c>
      <c r="M9">
        <f t="shared" si="4"/>
        <v>0.14648606498583852</v>
      </c>
      <c r="O9">
        <v>32877.403947819454</v>
      </c>
      <c r="P9">
        <v>10.617380142211911</v>
      </c>
      <c r="Q9">
        <f t="shared" si="5"/>
        <v>0.5572381602064248</v>
      </c>
      <c r="R9">
        <f t="shared" si="6"/>
        <v>7.5912172840844755E-2</v>
      </c>
      <c r="V9" t="s">
        <v>1032</v>
      </c>
      <c r="W9" s="12">
        <f>COUNTIF(J3:J1002,"=-1")</f>
        <v>6</v>
      </c>
      <c r="X9" t="s">
        <v>1033</v>
      </c>
      <c r="AC9" t="s">
        <v>1032</v>
      </c>
      <c r="AD9" s="12">
        <f>COUNTIF(Q3:Q1002,"=-1")</f>
        <v>0</v>
      </c>
      <c r="AE9" t="s">
        <v>1033</v>
      </c>
      <c r="AI9" s="18" t="s">
        <v>1008</v>
      </c>
      <c r="AJ9" s="18"/>
      <c r="AK9" s="5">
        <f>COUNTIF(H3:H1002,"&gt;1")</f>
        <v>95</v>
      </c>
      <c r="AL9" s="16">
        <f>COUNTIFS($H$3:$H$1002,"&gt;1",$B$3:$B$1002,"=E")</f>
        <v>66</v>
      </c>
      <c r="AM9" s="16"/>
      <c r="AN9" s="16">
        <f>COUNTIFS($H$3:$H$1002,"&gt;1",$B$3:$B$1002,"=S")</f>
        <v>21</v>
      </c>
      <c r="AO9" s="16"/>
      <c r="AP9" s="16">
        <f>COUNTIFS($H$3:$H$1002,"&gt;1",$B$3:$B$1002,"=L")</f>
        <v>8</v>
      </c>
      <c r="AQ9" s="16"/>
    </row>
    <row r="10" spans="1:43" ht="16" customHeight="1" x14ac:dyDescent="0.2">
      <c r="A10" t="s">
        <v>328</v>
      </c>
      <c r="B10" t="str">
        <f t="shared" si="0"/>
        <v>E</v>
      </c>
      <c r="C10" s="3">
        <v>40011.936999999998</v>
      </c>
      <c r="D10" s="3">
        <v>140.34299999999999</v>
      </c>
      <c r="E10" s="3">
        <v>37947.412275110102</v>
      </c>
      <c r="F10" s="3">
        <v>4.8213980197906396</v>
      </c>
      <c r="G10" s="3">
        <f t="shared" si="1"/>
        <v>5.1597720072634727</v>
      </c>
      <c r="H10" s="3">
        <f t="shared" si="2"/>
        <v>3.4354389031092683E-2</v>
      </c>
      <c r="J10">
        <v>39671.642860193977</v>
      </c>
      <c r="K10">
        <v>5.5840198993682861</v>
      </c>
      <c r="L10" s="3">
        <f t="shared" si="3"/>
        <v>0.85048154456011749</v>
      </c>
      <c r="M10">
        <f t="shared" si="4"/>
        <v>3.9788374905540616E-2</v>
      </c>
      <c r="O10">
        <v>39729.047084691032</v>
      </c>
      <c r="P10">
        <v>7.346264123916626</v>
      </c>
      <c r="Q10">
        <f t="shared" si="5"/>
        <v>0.7070137976798424</v>
      </c>
      <c r="R10">
        <f t="shared" si="6"/>
        <v>5.2345069749945683E-2</v>
      </c>
      <c r="V10" s="5"/>
      <c r="AC10" s="13"/>
      <c r="AI10" s="19" t="s">
        <v>1009</v>
      </c>
      <c r="AJ10" s="19"/>
      <c r="AK10" s="5">
        <f>COUNTIFS(G3:G1002,"&gt;5",H3:H1002,"&gt;1")</f>
        <v>0</v>
      </c>
      <c r="AL10" s="23">
        <f>COUNTIFS($G$3:$G$1002,"&gt;5",$H$3:$H$1002,"&gt;1",$B$3:$B$1002,"=E")</f>
        <v>0</v>
      </c>
      <c r="AM10" s="23"/>
      <c r="AN10" s="23">
        <f>COUNTIFS($G$3:$G$1002,"&gt;5",$H$3:$H$1002,"&gt;1",$B$3:$B$1002,"=S")</f>
        <v>0</v>
      </c>
      <c r="AO10" s="23"/>
      <c r="AP10" s="23">
        <f>COUNTIFS($G$3:$G$1002,"&gt;5",$H$3:$H$1002,"&gt;1",$B$3:$B$1002,"=L")</f>
        <v>0</v>
      </c>
      <c r="AQ10" s="23"/>
    </row>
    <row r="11" spans="1:43" x14ac:dyDescent="0.2">
      <c r="A11" t="s">
        <v>43</v>
      </c>
      <c r="B11" t="str">
        <f t="shared" si="0"/>
        <v>E</v>
      </c>
      <c r="C11" s="3">
        <v>29171.428</v>
      </c>
      <c r="D11" s="3">
        <v>38.082999999999998</v>
      </c>
      <c r="E11" s="3">
        <v>28060.283365767998</v>
      </c>
      <c r="F11" s="3">
        <v>4.2672278881072998</v>
      </c>
      <c r="G11" s="3">
        <f t="shared" si="1"/>
        <v>3.8090169402471536</v>
      </c>
      <c r="H11" s="3">
        <f t="shared" si="2"/>
        <v>0.11205072835930205</v>
      </c>
      <c r="J11">
        <v>29106.86705377245</v>
      </c>
      <c r="K11">
        <v>6.8030390739440918</v>
      </c>
      <c r="L11" s="3">
        <f t="shared" si="3"/>
        <v>0.22131568679993904</v>
      </c>
      <c r="M11">
        <f t="shared" si="4"/>
        <v>0.17863716287960749</v>
      </c>
      <c r="O11">
        <v>29115.08691897985</v>
      </c>
      <c r="P11">
        <v>7.2755167484283447</v>
      </c>
      <c r="Q11">
        <f t="shared" si="5"/>
        <v>0.19313789170742493</v>
      </c>
      <c r="R11">
        <f t="shared" si="6"/>
        <v>0.19104368743083122</v>
      </c>
      <c r="V11" s="5" t="s">
        <v>1036</v>
      </c>
      <c r="W11" s="11">
        <f>COUNTIF(L3:L1002,"&lt;5")-COUNTIF(J3:J1002,"=-1")</f>
        <v>981</v>
      </c>
      <c r="AC11" s="13" t="s">
        <v>1036</v>
      </c>
      <c r="AD11" s="11">
        <f>COUNTIF(Q3:Q1002,"&lt;5")-COUNTIF(O3:O1002,"=-1")</f>
        <v>987</v>
      </c>
      <c r="AI11" s="19"/>
      <c r="AJ11" s="19"/>
      <c r="AK11" s="5"/>
      <c r="AL11" s="23"/>
      <c r="AM11" s="23"/>
      <c r="AN11" s="23"/>
      <c r="AO11" s="23"/>
      <c r="AP11" s="23"/>
      <c r="AQ11" s="23"/>
    </row>
    <row r="12" spans="1:43" ht="16" customHeight="1" x14ac:dyDescent="0.2">
      <c r="A12" t="s">
        <v>93</v>
      </c>
      <c r="B12" t="str">
        <f t="shared" si="0"/>
        <v>E</v>
      </c>
      <c r="C12" s="3">
        <v>27662.620999999999</v>
      </c>
      <c r="D12" s="3">
        <v>1800.0229999999999</v>
      </c>
      <c r="E12" s="3">
        <v>26401.737712346199</v>
      </c>
      <c r="F12" s="3">
        <v>4.33208799362182</v>
      </c>
      <c r="G12" s="3">
        <f t="shared" si="1"/>
        <v>4.5580759959578669</v>
      </c>
      <c r="H12" s="3">
        <f t="shared" si="2"/>
        <v>2.4066847999285675E-3</v>
      </c>
      <c r="J12">
        <v>27460.232121848429</v>
      </c>
      <c r="K12">
        <v>7.0300068855285636</v>
      </c>
      <c r="L12" s="3">
        <f t="shared" si="3"/>
        <v>0.73163305151587299</v>
      </c>
      <c r="M12">
        <f t="shared" si="4"/>
        <v>3.9055094771169945E-3</v>
      </c>
      <c r="O12">
        <v>27568.754902275821</v>
      </c>
      <c r="P12">
        <v>17.630383968353271</v>
      </c>
      <c r="Q12">
        <f t="shared" si="5"/>
        <v>0.3393246710938127</v>
      </c>
      <c r="R12">
        <f t="shared" si="6"/>
        <v>9.7945326078351623E-3</v>
      </c>
      <c r="V12" s="8" t="s">
        <v>1037</v>
      </c>
      <c r="W12">
        <f>COUNTIF(L3:L1002,"&gt;5")</f>
        <v>13</v>
      </c>
      <c r="AC12" s="8" t="s">
        <v>1037</v>
      </c>
      <c r="AD12">
        <f>COUNTIF(Q3:Q1002,"&gt;5")</f>
        <v>13</v>
      </c>
      <c r="AI12" s="18" t="s">
        <v>1011</v>
      </c>
      <c r="AJ12" s="18"/>
      <c r="AK12" s="5">
        <f>COUNTIF(D3:D1002,"&gt;=1800")</f>
        <v>132</v>
      </c>
      <c r="AL12" s="16">
        <f>COUNTIFS($D$3:$D$1002,"&gt;=1800",$B$3:$B$1002,"=E")</f>
        <v>54</v>
      </c>
      <c r="AM12" s="16"/>
      <c r="AN12" s="16">
        <f>COUNTIFS($D$3:$D$1002,"&gt;=1800",$B$3:$B$1002,"=S")</f>
        <v>78</v>
      </c>
      <c r="AO12" s="16"/>
      <c r="AP12" s="16">
        <f>COUNTIFS($D$3:$D$1002,"&gt;=1800",$B$3:$B$1002,"=L")</f>
        <v>0</v>
      </c>
      <c r="AQ12" s="16"/>
    </row>
    <row r="13" spans="1:43" ht="16" customHeight="1" x14ac:dyDescent="0.2">
      <c r="A13" t="s">
        <v>835</v>
      </c>
      <c r="B13" t="str">
        <f t="shared" si="0"/>
        <v>E</v>
      </c>
      <c r="C13" s="3">
        <v>27412.260999999999</v>
      </c>
      <c r="D13" s="3">
        <v>1800.0229999999999</v>
      </c>
      <c r="E13" s="3">
        <v>26139.1983339129</v>
      </c>
      <c r="F13" s="3">
        <v>4.3009741306304896</v>
      </c>
      <c r="G13" s="3">
        <f t="shared" si="1"/>
        <v>4.644135943719121</v>
      </c>
      <c r="H13" s="3">
        <f t="shared" si="2"/>
        <v>2.3893995413561326E-3</v>
      </c>
      <c r="J13">
        <v>27091.22551258485</v>
      </c>
      <c r="K13">
        <v>5.9257369041442871</v>
      </c>
      <c r="L13" s="3">
        <f t="shared" si="3"/>
        <v>1.1711382998109823</v>
      </c>
      <c r="M13">
        <f t="shared" si="4"/>
        <v>3.2920339929791383E-3</v>
      </c>
      <c r="O13">
        <v>27282.156039539161</v>
      </c>
      <c r="P13">
        <v>17.031268835067749</v>
      </c>
      <c r="Q13">
        <f t="shared" si="5"/>
        <v>0.47462323688234948</v>
      </c>
      <c r="R13">
        <f t="shared" si="6"/>
        <v>9.4616951200444388E-3</v>
      </c>
      <c r="V13" s="6" t="s">
        <v>1035</v>
      </c>
      <c r="W13" s="3">
        <f>_xlfn.MAXIFS(L3:L1002,J3:J1002,"&gt;0")</f>
        <v>7.1755593146433325</v>
      </c>
      <c r="AC13" s="6" t="s">
        <v>1035</v>
      </c>
      <c r="AD13" s="3">
        <f>_xlfn.MAXIFS(Q3:Q1002,O3:O1002,"&gt;0")</f>
        <v>9.5298991929977266</v>
      </c>
      <c r="AI13" s="26" t="s">
        <v>1017</v>
      </c>
      <c r="AJ13" s="26"/>
      <c r="AK13" s="5">
        <f>COUNTIFS($G$3:$G$1002,"&gt;5",$D$3:$D$1002,"&lt;1800")</f>
        <v>39</v>
      </c>
      <c r="AL13" s="23">
        <f>COUNTIFS($G$3:$G$1002,"&gt;5",$D$3:$D$1002,"&lt;1800",$B$3:$B$1002,"=E")</f>
        <v>28</v>
      </c>
      <c r="AM13" s="23"/>
      <c r="AN13" s="23">
        <f>COUNTIFS($G$3:$G$1002,"&gt;5",$D$3:$D$1002,"&lt;1800",$B$3:$B$1002,"=S")</f>
        <v>5</v>
      </c>
      <c r="AO13" s="23"/>
      <c r="AP13" s="23">
        <f>COUNTIFS($G$3:$G$1002,"&gt;5",$D$3:$D$1002,"&lt;1800",$B$3:$B$1002,"=L")</f>
        <v>6</v>
      </c>
      <c r="AQ13" s="23"/>
    </row>
    <row r="14" spans="1:43" x14ac:dyDescent="0.2">
      <c r="A14" t="s">
        <v>447</v>
      </c>
      <c r="B14" t="str">
        <f t="shared" si="0"/>
        <v>E</v>
      </c>
      <c r="C14" s="3">
        <v>27268.411</v>
      </c>
      <c r="D14" s="3">
        <v>1800.0419999999999</v>
      </c>
      <c r="E14" s="3">
        <v>26163.3321252977</v>
      </c>
      <c r="F14" s="3">
        <v>3.9171252250671298</v>
      </c>
      <c r="G14" s="3">
        <f t="shared" si="1"/>
        <v>4.0525972514581055</v>
      </c>
      <c r="H14" s="3">
        <f t="shared" si="2"/>
        <v>2.176129904228418E-3</v>
      </c>
      <c r="J14">
        <v>27000.62121801496</v>
      </c>
      <c r="K14">
        <v>5.3190741539001456</v>
      </c>
      <c r="L14" s="3">
        <f t="shared" si="3"/>
        <v>0.98205128998913971</v>
      </c>
      <c r="M14">
        <f t="shared" si="4"/>
        <v>2.9549722472587562E-3</v>
      </c>
      <c r="O14">
        <v>27225.670142318599</v>
      </c>
      <c r="P14">
        <v>8.1519768238067627</v>
      </c>
      <c r="Q14">
        <f t="shared" si="5"/>
        <v>0.15674128456330438</v>
      </c>
      <c r="R14">
        <f t="shared" si="6"/>
        <v>4.5287703419180014E-3</v>
      </c>
      <c r="V14" s="6" t="s">
        <v>1034</v>
      </c>
      <c r="W14" s="10">
        <f>AVERAGEIFS(L3:L1002,J3:J1002,"&gt;0")</f>
        <v>1.1136600762958135</v>
      </c>
      <c r="AC14" s="6" t="s">
        <v>1034</v>
      </c>
      <c r="AD14" s="10">
        <f>AVERAGEIFS(Q3:Q1002,O3:O1002,"&gt;0")</f>
        <v>1.2420972046259628</v>
      </c>
      <c r="AI14" s="26"/>
      <c r="AJ14" s="26"/>
      <c r="AK14" s="5"/>
      <c r="AL14" s="23"/>
      <c r="AM14" s="23"/>
      <c r="AN14" s="23"/>
      <c r="AO14" s="23"/>
      <c r="AP14" s="23"/>
      <c r="AQ14" s="23"/>
    </row>
    <row r="15" spans="1:43" ht="16" customHeight="1" x14ac:dyDescent="0.2">
      <c r="A15" t="s">
        <v>230</v>
      </c>
      <c r="B15" t="str">
        <f t="shared" si="0"/>
        <v>E</v>
      </c>
      <c r="C15" s="3">
        <v>33159.690999999999</v>
      </c>
      <c r="D15" s="3">
        <v>1800.02</v>
      </c>
      <c r="E15" s="3">
        <v>31578.213016469501</v>
      </c>
      <c r="F15" s="3">
        <v>4.7788369655609104</v>
      </c>
      <c r="G15" s="3">
        <f t="shared" si="1"/>
        <v>4.7692784095319158</v>
      </c>
      <c r="H15" s="3">
        <f t="shared" si="2"/>
        <v>2.6548799266457655E-3</v>
      </c>
      <c r="J15">
        <v>33143.996883052139</v>
      </c>
      <c r="K15">
        <v>16.504073143005371</v>
      </c>
      <c r="L15" s="3">
        <f t="shared" si="3"/>
        <v>4.7328899861761635E-2</v>
      </c>
      <c r="M15">
        <f t="shared" si="4"/>
        <v>9.1688276480291174E-3</v>
      </c>
      <c r="O15">
        <v>33024.356971248657</v>
      </c>
      <c r="P15">
        <v>7.9910008907318124</v>
      </c>
      <c r="Q15">
        <f t="shared" si="5"/>
        <v>0.40812813590857039</v>
      </c>
      <c r="R15">
        <f t="shared" si="6"/>
        <v>4.4393956126775325E-3</v>
      </c>
      <c r="V15" s="9"/>
      <c r="AC15" s="9"/>
      <c r="AI15" s="27" t="s">
        <v>1018</v>
      </c>
      <c r="AJ15" s="27"/>
      <c r="AK15" s="5">
        <f>COUNTIFS($H$3:$H$1002,"&gt;1",$D$3:$D$1002,"&lt;1800")</f>
        <v>95</v>
      </c>
      <c r="AL15" s="23">
        <f>COUNTIFS($H$3:$H$1002,"&gt;1",$D$3:$D$1002,"&lt;1800",$B$3:$B$1002,"=E")</f>
        <v>66</v>
      </c>
      <c r="AM15" s="23"/>
      <c r="AN15" s="23">
        <f>COUNTIFS($H$3:$H$1002,"&gt;1",$D$3:$D$1002,"&lt;1800",$B$3:$B$1002,"=S")</f>
        <v>21</v>
      </c>
      <c r="AO15" s="23"/>
      <c r="AP15" s="23">
        <f>COUNTIFS($H$3:$H$1002,"&gt;1",$D$3:$D$1002,"&lt;1800",$B$3:$B$1002,"=L")</f>
        <v>8</v>
      </c>
      <c r="AQ15" s="23"/>
    </row>
    <row r="16" spans="1:43" x14ac:dyDescent="0.2">
      <c r="A16" t="s">
        <v>726</v>
      </c>
      <c r="B16" t="str">
        <f t="shared" si="0"/>
        <v>E</v>
      </c>
      <c r="C16" s="3">
        <v>34588.817999999999</v>
      </c>
      <c r="D16" s="3">
        <v>54.777000000000001</v>
      </c>
      <c r="E16" s="3">
        <v>33167.821536560201</v>
      </c>
      <c r="F16" s="3">
        <v>4.9958860874175999</v>
      </c>
      <c r="G16" s="3">
        <f t="shared" si="1"/>
        <v>4.108253897082573</v>
      </c>
      <c r="H16" s="3">
        <f t="shared" si="2"/>
        <v>9.1204083601102645E-2</v>
      </c>
      <c r="J16">
        <v>34529.464867879178</v>
      </c>
      <c r="K16">
        <v>14.62753295898438</v>
      </c>
      <c r="L16" s="3">
        <f t="shared" si="3"/>
        <v>0.17159630063340442</v>
      </c>
      <c r="M16">
        <f t="shared" si="4"/>
        <v>0.26703786185779399</v>
      </c>
      <c r="O16">
        <v>34473.661668920577</v>
      </c>
      <c r="P16">
        <v>3.4831879138946529</v>
      </c>
      <c r="Q16">
        <f t="shared" si="5"/>
        <v>0.33292936196727702</v>
      </c>
      <c r="R16">
        <f t="shared" si="6"/>
        <v>6.3588511855243127E-2</v>
      </c>
      <c r="V16" s="9"/>
      <c r="AC16" s="9"/>
      <c r="AI16" s="27"/>
      <c r="AJ16" s="27"/>
      <c r="AK16" s="5"/>
      <c r="AL16" s="23"/>
      <c r="AM16" s="23"/>
      <c r="AN16" s="23"/>
      <c r="AO16" s="23"/>
      <c r="AP16" s="23"/>
      <c r="AQ16" s="23"/>
    </row>
    <row r="17" spans="1:45" ht="16" customHeight="1" x14ac:dyDescent="0.2">
      <c r="A17" t="s">
        <v>589</v>
      </c>
      <c r="B17" t="str">
        <f t="shared" si="0"/>
        <v>E</v>
      </c>
      <c r="C17" s="3">
        <v>41122.133999999998</v>
      </c>
      <c r="D17" s="3">
        <v>1800.0350000000001</v>
      </c>
      <c r="E17" s="3">
        <v>39073.616470987901</v>
      </c>
      <c r="F17" s="3">
        <v>4.9238438606262198</v>
      </c>
      <c r="G17" s="3">
        <f t="shared" si="1"/>
        <v>4.9815448026410714</v>
      </c>
      <c r="H17" s="3">
        <f t="shared" si="2"/>
        <v>2.7354156228219005E-3</v>
      </c>
      <c r="J17">
        <v>40668.368892336613</v>
      </c>
      <c r="K17">
        <v>9.7250089645385742</v>
      </c>
      <c r="L17" s="3">
        <f t="shared" si="3"/>
        <v>1.1034571008970127</v>
      </c>
      <c r="M17">
        <f t="shared" si="4"/>
        <v>5.4026777060104799E-3</v>
      </c>
      <c r="O17">
        <v>40590.994589643808</v>
      </c>
      <c r="P17">
        <v>8.4426918029785156</v>
      </c>
      <c r="Q17">
        <f t="shared" si="5"/>
        <v>1.2916144146512207</v>
      </c>
      <c r="R17">
        <f t="shared" si="6"/>
        <v>4.6902931348437758E-3</v>
      </c>
      <c r="V17" s="9"/>
      <c r="AC17" s="9"/>
      <c r="AI17" s="26" t="s">
        <v>1019</v>
      </c>
      <c r="AJ17" s="26"/>
      <c r="AK17" s="5">
        <f>COUNTIFS($G$3:$G$1002,"&gt;5",$H$3:$H$1002,"&gt;1",$D$3:$D$1002,"&lt;1800")</f>
        <v>0</v>
      </c>
      <c r="AL17" s="23">
        <f>COUNTIFS($G$3:$G$1002,"&gt;5",$H$3:$H$1002,"&gt;1",$D$3:$D$1002,"&lt;1800",$B$3:$B$1002,"=E")</f>
        <v>0</v>
      </c>
      <c r="AM17" s="23"/>
      <c r="AN17" s="23">
        <f>COUNTIFS($G$3:$G$1002,"&gt;5",$H$3:$H$1002,"&gt;1",$D$3:$D$1002,"&lt;1800",$B$3:$B$1002,"=S")</f>
        <v>0</v>
      </c>
      <c r="AO17" s="23"/>
      <c r="AP17" s="23">
        <f>COUNTIFS($G$3:$G$1002,"&gt;5",$H$3:$H$1002,"&gt;1",$D$3:$D$1002,"&lt;1800",$B$3:$B$1002,"=L")</f>
        <v>0</v>
      </c>
      <c r="AQ17" s="23"/>
    </row>
    <row r="18" spans="1:45" x14ac:dyDescent="0.2">
      <c r="A18" t="s">
        <v>636</v>
      </c>
      <c r="B18" t="str">
        <f t="shared" si="0"/>
        <v>E</v>
      </c>
      <c r="C18" s="3">
        <v>40071.777999999998</v>
      </c>
      <c r="D18" s="3">
        <v>211.33600000000001</v>
      </c>
      <c r="E18" s="3">
        <v>37359.0744369686</v>
      </c>
      <c r="F18" s="3">
        <v>5.4493150711059499</v>
      </c>
      <c r="G18" s="3">
        <f t="shared" si="1"/>
        <v>6.7696111787987006</v>
      </c>
      <c r="H18" s="3">
        <f t="shared" si="2"/>
        <v>2.578507718091546E-2</v>
      </c>
      <c r="J18">
        <v>39688.236178256317</v>
      </c>
      <c r="K18">
        <v>18.112243890762329</v>
      </c>
      <c r="L18" s="3">
        <f t="shared" si="3"/>
        <v>0.95713701983396349</v>
      </c>
      <c r="M18">
        <f t="shared" si="4"/>
        <v>8.5703542656065834E-2</v>
      </c>
      <c r="O18">
        <v>39620.47580295131</v>
      </c>
      <c r="P18">
        <v>11.468602180480961</v>
      </c>
      <c r="Q18">
        <f t="shared" si="5"/>
        <v>1.1262345210853584</v>
      </c>
      <c r="R18">
        <f t="shared" si="6"/>
        <v>5.4267148902605138E-2</v>
      </c>
      <c r="V18" s="9"/>
      <c r="AC18" s="9"/>
      <c r="AI18" s="26"/>
      <c r="AJ18" s="26"/>
      <c r="AK18" s="5"/>
      <c r="AL18" s="23"/>
      <c r="AM18" s="23"/>
      <c r="AN18" s="23"/>
      <c r="AO18" s="23"/>
      <c r="AP18" s="23"/>
      <c r="AQ18" s="23"/>
    </row>
    <row r="19" spans="1:45" x14ac:dyDescent="0.2">
      <c r="A19" t="s">
        <v>18</v>
      </c>
      <c r="B19" t="str">
        <f t="shared" si="0"/>
        <v>E</v>
      </c>
      <c r="C19" s="3">
        <v>41612.46</v>
      </c>
      <c r="D19" s="3">
        <v>139.48500000000001</v>
      </c>
      <c r="E19" s="3">
        <v>39570.6334380884</v>
      </c>
      <c r="F19" s="3">
        <v>5.1393542289733798</v>
      </c>
      <c r="G19" s="3">
        <f t="shared" si="1"/>
        <v>4.9067672565178775</v>
      </c>
      <c r="H19" s="3">
        <f t="shared" si="2"/>
        <v>3.6845210803838256E-2</v>
      </c>
      <c r="J19">
        <v>41115.184382047642</v>
      </c>
      <c r="K19">
        <v>13.109943151474001</v>
      </c>
      <c r="L19" s="3">
        <f t="shared" si="3"/>
        <v>1.1950161512978486</v>
      </c>
      <c r="M19">
        <f t="shared" si="4"/>
        <v>9.3988193364691539E-2</v>
      </c>
      <c r="O19">
        <v>41188.467995296429</v>
      </c>
      <c r="P19">
        <v>5.8464200496673584</v>
      </c>
      <c r="Q19">
        <f t="shared" si="5"/>
        <v>1.0189063677167134</v>
      </c>
      <c r="R19">
        <f t="shared" si="6"/>
        <v>4.191432806156474E-2</v>
      </c>
      <c r="V19" s="9"/>
      <c r="AC19" s="9"/>
      <c r="AI19" s="26"/>
      <c r="AJ19" s="26"/>
      <c r="AK19" s="5"/>
      <c r="AL19" s="23"/>
      <c r="AM19" s="23"/>
      <c r="AN19" s="23"/>
      <c r="AO19" s="23"/>
      <c r="AP19" s="23"/>
      <c r="AQ19" s="23"/>
    </row>
    <row r="20" spans="1:45" x14ac:dyDescent="0.2">
      <c r="A20" t="s">
        <v>320</v>
      </c>
      <c r="B20" t="str">
        <f t="shared" si="0"/>
        <v>E</v>
      </c>
      <c r="C20" s="3">
        <v>27412.088</v>
      </c>
      <c r="D20" s="3">
        <v>85.775999999999996</v>
      </c>
      <c r="E20" s="3">
        <v>25921.652453275401</v>
      </c>
      <c r="F20" s="3">
        <v>3.9576358795165998</v>
      </c>
      <c r="G20" s="3">
        <f t="shared" si="1"/>
        <v>5.4371470962905075</v>
      </c>
      <c r="H20" s="3">
        <f t="shared" si="2"/>
        <v>4.6139198371532832E-2</v>
      </c>
      <c r="J20">
        <v>27196.771639055489</v>
      </c>
      <c r="K20">
        <v>5.6963958740234384</v>
      </c>
      <c r="L20" s="3">
        <f t="shared" si="3"/>
        <v>0.7854796064586943</v>
      </c>
      <c r="M20">
        <f t="shared" si="4"/>
        <v>6.6410136565279776E-2</v>
      </c>
      <c r="O20">
        <v>27313.183271113809</v>
      </c>
      <c r="P20">
        <v>9.0999248027801514</v>
      </c>
      <c r="Q20">
        <f t="shared" si="5"/>
        <v>0.36080698736335282</v>
      </c>
      <c r="R20">
        <f t="shared" si="6"/>
        <v>0.10608940499417263</v>
      </c>
      <c r="V20" s="9"/>
      <c r="AC20" s="9"/>
      <c r="AI20" s="25" t="s">
        <v>1020</v>
      </c>
      <c r="AJ20" s="25"/>
      <c r="AK20" s="6">
        <f>MAX(G3:G1002)</f>
        <v>6.9907461560250423</v>
      </c>
      <c r="AL20" s="24">
        <f>_xlfn.MAXIFS($G$3:$G$1002,$B$3:$B$1002,"=E")</f>
        <v>6.9907461560250423</v>
      </c>
      <c r="AM20" s="24"/>
      <c r="AN20" s="24">
        <f>_xlfn.MAXIFS($G$3:$G$1002,$B$3:$B$1002,"=S")</f>
        <v>6.8977551307531506</v>
      </c>
      <c r="AO20" s="24"/>
      <c r="AP20" s="24">
        <f>_xlfn.MAXIFS($G$3:$G$1002,$B$3:$B$1002,"=L")</f>
        <v>6.2568299631432209</v>
      </c>
      <c r="AQ20" s="24"/>
    </row>
    <row r="21" spans="1:45" x14ac:dyDescent="0.2">
      <c r="A21" t="s">
        <v>317</v>
      </c>
      <c r="B21" t="str">
        <f t="shared" si="0"/>
        <v>E</v>
      </c>
      <c r="C21" s="3">
        <v>40322.999000000003</v>
      </c>
      <c r="D21" s="3">
        <v>185.827</v>
      </c>
      <c r="E21" s="3">
        <v>38376.0961438206</v>
      </c>
      <c r="F21" s="3">
        <v>6.4147911071777299</v>
      </c>
      <c r="G21" s="3">
        <f t="shared" si="1"/>
        <v>4.8282689890685058</v>
      </c>
      <c r="H21" s="3">
        <f t="shared" si="2"/>
        <v>3.4520231759527571E-2</v>
      </c>
      <c r="J21">
        <v>39933.769857127278</v>
      </c>
      <c r="K21">
        <v>8.9330651760101318</v>
      </c>
      <c r="L21" s="3">
        <f t="shared" si="3"/>
        <v>0.96527825936936329</v>
      </c>
      <c r="M21">
        <f t="shared" si="4"/>
        <v>4.8071944206224779E-2</v>
      </c>
      <c r="O21">
        <v>39900.150635356527</v>
      </c>
      <c r="P21">
        <v>6.936737060546875</v>
      </c>
      <c r="Q21">
        <f t="shared" si="5"/>
        <v>1.0486530643305476</v>
      </c>
      <c r="R21">
        <f t="shared" si="6"/>
        <v>3.7329005260521214E-2</v>
      </c>
      <c r="V21" s="9"/>
      <c r="X21" t="s">
        <v>1042</v>
      </c>
      <c r="Y21" t="s">
        <v>1043</v>
      </c>
      <c r="Z21" t="s">
        <v>1044</v>
      </c>
      <c r="AC21" s="9"/>
      <c r="AE21" t="s">
        <v>1042</v>
      </c>
      <c r="AF21" t="s">
        <v>1043</v>
      </c>
      <c r="AG21" t="s">
        <v>1044</v>
      </c>
      <c r="AI21" s="25" t="s">
        <v>1021</v>
      </c>
      <c r="AJ21" s="25"/>
      <c r="AK21" s="6">
        <f>MEDIAN(G3:G1002)</f>
        <v>3.1695092786367036</v>
      </c>
      <c r="AL21" s="24" cm="1">
        <f t="array" ref="AL21">MEDIAN(IF($B$3:$B$1002="E",$G$3:$G1002))</f>
        <v>3.6345540075832963</v>
      </c>
      <c r="AM21" s="24"/>
      <c r="AN21" s="24" cm="1">
        <f t="array" ref="AN21">MEDIAN(IF($B$3:$B$1002="S",$G$3:$G1002))</f>
        <v>3.2850790243769179</v>
      </c>
      <c r="AO21" s="24"/>
      <c r="AP21" s="24" cm="1">
        <f t="array" ref="AP21">MEDIAN(IF($B$3:$B$1002="L",$G$3:$G1002))</f>
        <v>2.4879541523569992</v>
      </c>
      <c r="AQ21" s="24"/>
    </row>
    <row r="22" spans="1:45" x14ac:dyDescent="0.2">
      <c r="A22" t="s">
        <v>668</v>
      </c>
      <c r="B22" t="str">
        <f t="shared" si="0"/>
        <v>E</v>
      </c>
      <c r="C22" s="3">
        <v>40005.910000000003</v>
      </c>
      <c r="D22" s="3">
        <v>1800.0360000000001</v>
      </c>
      <c r="E22" s="3">
        <v>37898.705077926403</v>
      </c>
      <c r="F22" s="3">
        <v>6.4901468753814697</v>
      </c>
      <c r="G22" s="3">
        <f t="shared" si="1"/>
        <v>5.2672340713499599</v>
      </c>
      <c r="H22" s="3">
        <f t="shared" si="2"/>
        <v>3.6055650416888714E-3</v>
      </c>
      <c r="J22">
        <v>39696.537546968422</v>
      </c>
      <c r="K22">
        <v>15.784358739852911</v>
      </c>
      <c r="L22" s="3">
        <f t="shared" si="3"/>
        <v>0.77331687501067026</v>
      </c>
      <c r="M22">
        <f t="shared" si="4"/>
        <v>8.7689128105509617E-3</v>
      </c>
      <c r="O22">
        <v>39683.800253117428</v>
      </c>
      <c r="P22">
        <v>7.2541229724884033</v>
      </c>
      <c r="Q22">
        <f t="shared" si="5"/>
        <v>0.80515540549527687</v>
      </c>
      <c r="R22">
        <f t="shared" si="6"/>
        <v>4.0299877182947471E-3</v>
      </c>
      <c r="V22" t="s">
        <v>1038</v>
      </c>
      <c r="W22">
        <f>COUNTIF(M3:M1002,"&lt;0,5")</f>
        <v>771</v>
      </c>
      <c r="X22">
        <f>COUNTIFS(D3:D1002,"&gt;5",M3:M1002,"&lt;0,5")</f>
        <v>708</v>
      </c>
      <c r="Y22">
        <f>COUNTIFS(D3:D1002,"&gt;10",M3:M1002,"&lt;0,5")</f>
        <v>685</v>
      </c>
      <c r="Z22">
        <f>COUNTIFS(D3:D1002,"&gt;20",M3:M1002,"&lt;0,5")</f>
        <v>665</v>
      </c>
      <c r="AC22" t="s">
        <v>1038</v>
      </c>
      <c r="AD22">
        <f>COUNTIF(R3:R1002,"&lt;0,5")</f>
        <v>904</v>
      </c>
      <c r="AI22" s="25" t="s">
        <v>1022</v>
      </c>
      <c r="AJ22" s="25"/>
      <c r="AK22" s="6">
        <f>AVERAGE(G3:G1002)</f>
        <v>3.2624575897674353</v>
      </c>
      <c r="AL22" s="24">
        <f>AVERAGEIFS($G$3:$G$1002,$B$3:$B$1002,"=E")</f>
        <v>3.6558086834395773</v>
      </c>
      <c r="AM22" s="24"/>
      <c r="AN22" s="24">
        <f>AVERAGEIFS($G$3:$G$1002,$B$3:$B$1002,"=S")</f>
        <v>3.4134668158201968</v>
      </c>
      <c r="AO22" s="24"/>
      <c r="AP22" s="24">
        <f>AVERAGEIFS($G$3:$G$1002,$B$3:$B$1002,"=L")</f>
        <v>2.4859268127156944</v>
      </c>
      <c r="AQ22" s="24"/>
    </row>
    <row r="23" spans="1:45" x14ac:dyDescent="0.2">
      <c r="A23" t="s">
        <v>658</v>
      </c>
      <c r="B23" t="str">
        <f t="shared" si="0"/>
        <v>E</v>
      </c>
      <c r="C23" s="3">
        <v>28115.543000000001</v>
      </c>
      <c r="D23" s="3">
        <v>55.877000000000002</v>
      </c>
      <c r="E23" s="3">
        <v>26887.003237390101</v>
      </c>
      <c r="F23" s="3">
        <v>4.3886730670928902</v>
      </c>
      <c r="G23" s="3">
        <f t="shared" si="1"/>
        <v>4.3696106548961193</v>
      </c>
      <c r="H23" s="3">
        <f t="shared" si="2"/>
        <v>7.854167308718954E-2</v>
      </c>
      <c r="J23">
        <v>27975.301901472081</v>
      </c>
      <c r="K23">
        <v>5.391387939453125</v>
      </c>
      <c r="L23" s="3">
        <f t="shared" si="3"/>
        <v>0.49880273885487558</v>
      </c>
      <c r="M23">
        <f t="shared" si="4"/>
        <v>9.6486710801459E-2</v>
      </c>
      <c r="O23">
        <v>27964.72518723577</v>
      </c>
      <c r="P23">
        <v>4.6569359302520752</v>
      </c>
      <c r="Q23">
        <f t="shared" si="5"/>
        <v>0.53642148317829519</v>
      </c>
      <c r="R23">
        <f t="shared" si="6"/>
        <v>8.3342626308715126E-2</v>
      </c>
      <c r="V23" s="6" t="s">
        <v>1040</v>
      </c>
      <c r="W23">
        <f>COUNTIFS(M3:M1002,"&gt;0,5",M3:M1002,"&lt;1")</f>
        <v>94</v>
      </c>
      <c r="X23">
        <f>COUNTIFS(M3:M1002,"&gt;0,5",M3:M1002,"&lt;1",D3:D1002,"&gt;5")</f>
        <v>36</v>
      </c>
      <c r="Y23">
        <f>COUNTIFS(M3:M1002,"&gt;0,5",M3:M1002,"&lt;1",D3:D1002,"&gt;10")</f>
        <v>16</v>
      </c>
      <c r="Z23">
        <f>COUNTIFS(M3:M1002,"&gt;0,5",M3:M1002,"&lt;1",D3:D1002,"&gt;20")</f>
        <v>1</v>
      </c>
      <c r="AC23" s="6" t="s">
        <v>1040</v>
      </c>
      <c r="AD23">
        <f>COUNTIFS(R3:R1002,"&gt;0,5",R3:R1002,"&lt;1")</f>
        <v>63</v>
      </c>
      <c r="AI23" s="25" t="s">
        <v>1023</v>
      </c>
      <c r="AJ23" s="25"/>
      <c r="AK23" s="6">
        <f>STDEV(G3:G1002)</f>
        <v>1.1690050047689022</v>
      </c>
      <c r="AL23" s="24" cm="1">
        <f t="array" ref="AL23">STDEV(IF($B$3:$B$1002="E",$G$3:$G1002))</f>
        <v>1.1258151556477749</v>
      </c>
      <c r="AM23" s="24"/>
      <c r="AN23" s="24" cm="1">
        <f t="array" ref="AN23">STDEV(IF($B$3:$B$1002="S",$G$3:$G1002))</f>
        <v>0.90959652218834286</v>
      </c>
      <c r="AO23" s="24"/>
      <c r="AP23" s="24" cm="1">
        <f t="array" ref="AP23">STDEV(IF($B$3:$B$1002="L",$G$3:$G1002))</f>
        <v>1.1929745413443535</v>
      </c>
      <c r="AQ23" s="24"/>
    </row>
    <row r="24" spans="1:45" x14ac:dyDescent="0.2">
      <c r="A24" t="s">
        <v>23</v>
      </c>
      <c r="B24" t="str">
        <f t="shared" si="0"/>
        <v>E</v>
      </c>
      <c r="C24" s="3">
        <v>28755.77</v>
      </c>
      <c r="D24" s="3">
        <v>46.658000000000001</v>
      </c>
      <c r="E24" s="3">
        <v>27625.193710335599</v>
      </c>
      <c r="F24" s="3">
        <v>4.9308178424835196</v>
      </c>
      <c r="G24" s="3">
        <f t="shared" si="1"/>
        <v>3.9316502032962459</v>
      </c>
      <c r="H24" s="3">
        <f t="shared" si="2"/>
        <v>0.10568000862624886</v>
      </c>
      <c r="J24">
        <v>28491.17493714708</v>
      </c>
      <c r="K24">
        <v>7.1841030120849609</v>
      </c>
      <c r="L24" s="3">
        <f t="shared" si="3"/>
        <v>0.9201459841030889</v>
      </c>
      <c r="M24">
        <f t="shared" si="4"/>
        <v>0.15397365965289897</v>
      </c>
      <c r="O24">
        <v>28571.163592822759</v>
      </c>
      <c r="P24">
        <v>14.34434485435486</v>
      </c>
      <c r="Q24">
        <f t="shared" si="5"/>
        <v>0.64198039968062626</v>
      </c>
      <c r="R24">
        <f t="shared" si="6"/>
        <v>0.30743591354869176</v>
      </c>
      <c r="V24" t="s">
        <v>1041</v>
      </c>
      <c r="W24">
        <f>COUNTIF(M3:M1002,"&gt;1")</f>
        <v>135</v>
      </c>
      <c r="X24">
        <f>COUNTIFS(M3:M1002,"&gt;1",D3:D1002,"&gt;5")</f>
        <v>51</v>
      </c>
      <c r="Y24">
        <f>COUNTIFS(M3:M1002,"&gt;1",D3:D1002,"&gt;10")</f>
        <v>10</v>
      </c>
      <c r="Z24">
        <f>COUNTIFS(M3:M1002,"&gt;1",D3:D1002,"&gt;20")</f>
        <v>0</v>
      </c>
      <c r="AC24" t="s">
        <v>1041</v>
      </c>
      <c r="AD24">
        <f>COUNTIF(R3:R1002,"&gt;1")</f>
        <v>33</v>
      </c>
      <c r="AI24" s="28" t="s">
        <v>1024</v>
      </c>
      <c r="AJ24" s="28"/>
      <c r="AK24" s="6">
        <f>MAX(H3:H1002)</f>
        <v>6.4767207902223252</v>
      </c>
      <c r="AL24" s="24">
        <f>_xlfn.MAXIFS($H$3:$H$1002,$B$3:$B$1002,"=E")</f>
        <v>6.4767207902223252</v>
      </c>
      <c r="AM24" s="24"/>
      <c r="AN24" s="24">
        <f>_xlfn.MAXIFS($H$3:$H$1002,$B$3:$B$1002,"=S")</f>
        <v>2.0425336312351123</v>
      </c>
      <c r="AO24" s="24"/>
      <c r="AP24" s="24">
        <f>_xlfn.MAXIFS($H$3:$H$1002,$B$3:$B$1002,"=L")</f>
        <v>1.777309000236279</v>
      </c>
      <c r="AQ24" s="24"/>
    </row>
    <row r="25" spans="1:45" x14ac:dyDescent="0.2">
      <c r="A25" t="s">
        <v>693</v>
      </c>
      <c r="B25" t="str">
        <f t="shared" si="0"/>
        <v>E</v>
      </c>
      <c r="C25" s="3">
        <v>33114.216</v>
      </c>
      <c r="D25" s="3">
        <v>83.47</v>
      </c>
      <c r="E25" s="3">
        <v>31811.6241048216</v>
      </c>
      <c r="F25" s="3">
        <v>5.1573939323425204</v>
      </c>
      <c r="G25" s="3">
        <f t="shared" si="1"/>
        <v>3.933633504046723</v>
      </c>
      <c r="H25" s="3">
        <f t="shared" si="2"/>
        <v>6.1787395858901646E-2</v>
      </c>
      <c r="J25">
        <v>32985.864688154143</v>
      </c>
      <c r="K25">
        <v>13.781216144561769</v>
      </c>
      <c r="L25" s="3">
        <f t="shared" si="3"/>
        <v>0.38760184401121772</v>
      </c>
      <c r="M25">
        <f t="shared" si="4"/>
        <v>0.16510382346425984</v>
      </c>
      <c r="O25">
        <v>32871.889673826838</v>
      </c>
      <c r="P25">
        <v>7.0998830795288086</v>
      </c>
      <c r="Q25">
        <f t="shared" si="5"/>
        <v>0.73178941084748217</v>
      </c>
      <c r="R25">
        <f t="shared" si="6"/>
        <v>8.5059100030296014E-2</v>
      </c>
      <c r="V25" s="6"/>
      <c r="AC25" s="6"/>
      <c r="AI25" s="28" t="s">
        <v>1025</v>
      </c>
      <c r="AJ25" s="28"/>
      <c r="AK25" s="6">
        <f>MEDIAN(H3:H1002)</f>
        <v>7.6863602284058363E-2</v>
      </c>
      <c r="AL25" s="24" cm="1">
        <f t="array" ref="AL25">MEDIAN(IF($B$3:$B$1002="E",$H$3:$H1002))</f>
        <v>6.7757162784506511E-2</v>
      </c>
      <c r="AM25" s="24"/>
      <c r="AN25" s="24" cm="1">
        <f t="array" ref="AN25">MEDIAN(IF($B$3:$B$1002="S",$H$3:$H1002))</f>
        <v>4.2444758872284799E-2</v>
      </c>
      <c r="AO25" s="24"/>
      <c r="AP25" s="24" cm="1">
        <f t="array" ref="AP25">MEDIAN(IF($B$3:$B$1002="L",$H$3:$H1002))</f>
        <v>0.23440531520226765</v>
      </c>
      <c r="AQ25" s="24"/>
    </row>
    <row r="26" spans="1:45" x14ac:dyDescent="0.2">
      <c r="A26" t="s">
        <v>690</v>
      </c>
      <c r="B26" t="str">
        <f t="shared" si="0"/>
        <v>E</v>
      </c>
      <c r="C26" s="3">
        <v>42070.432999999997</v>
      </c>
      <c r="D26" s="3">
        <v>87.043999999999997</v>
      </c>
      <c r="E26" s="3">
        <v>40557.670684417397</v>
      </c>
      <c r="F26" s="3">
        <v>7.0793480873107901</v>
      </c>
      <c r="G26" s="3">
        <f t="shared" si="1"/>
        <v>3.5957849912849733</v>
      </c>
      <c r="H26" s="3">
        <f t="shared" si="2"/>
        <v>8.1330684335632439E-2</v>
      </c>
      <c r="J26">
        <v>41492.344068808488</v>
      </c>
      <c r="K26">
        <v>5.8394029140472412</v>
      </c>
      <c r="L26" s="3">
        <f t="shared" si="3"/>
        <v>1.3740978876816146</v>
      </c>
      <c r="M26">
        <f t="shared" si="4"/>
        <v>6.708564535231884E-2</v>
      </c>
      <c r="O26">
        <v>41446.653008313289</v>
      </c>
      <c r="P26">
        <v>6.5753529071807861</v>
      </c>
      <c r="Q26">
        <f t="shared" si="5"/>
        <v>1.4827039970962694</v>
      </c>
      <c r="R26">
        <f t="shared" si="6"/>
        <v>7.5540564624566722E-2</v>
      </c>
      <c r="V26" s="6"/>
      <c r="X26" t="s">
        <v>1039</v>
      </c>
      <c r="AC26" s="6"/>
      <c r="AE26" t="s">
        <v>1039</v>
      </c>
      <c r="AI26" s="28" t="s">
        <v>1026</v>
      </c>
      <c r="AJ26" s="28"/>
      <c r="AK26" s="6">
        <f>AVERAGE(H3:H1002)</f>
        <v>0.37863284511873796</v>
      </c>
      <c r="AL26" s="24">
        <f>AVERAGEIFS($H$3:$H$1002,$B$3:$B$1002,"=E")</f>
        <v>0.60237432363202192</v>
      </c>
      <c r="AM26" s="24"/>
      <c r="AN26" s="24">
        <f>AVERAGEIFS($H$3:$H$1002,$B$3:$B$1002,"=S")</f>
        <v>0.20175431899832771</v>
      </c>
      <c r="AO26" s="24"/>
      <c r="AP26" s="24">
        <f>AVERAGEIFS($H$3:$H$1002,$B$3:$B$1002,"=L")</f>
        <v>0.30886156667785181</v>
      </c>
      <c r="AQ26" s="24"/>
      <c r="AS26" s="6"/>
    </row>
    <row r="27" spans="1:45" x14ac:dyDescent="0.2">
      <c r="A27" t="s">
        <v>253</v>
      </c>
      <c r="B27" t="str">
        <f t="shared" si="0"/>
        <v>E</v>
      </c>
      <c r="C27" s="3">
        <v>42176.997000000003</v>
      </c>
      <c r="D27" s="3">
        <v>1800.02</v>
      </c>
      <c r="E27" s="3">
        <v>40573.579201587301</v>
      </c>
      <c r="F27" s="3">
        <v>6.7675061225891104</v>
      </c>
      <c r="G27" s="3">
        <f t="shared" si="1"/>
        <v>3.8016404971001174</v>
      </c>
      <c r="H27" s="3">
        <f t="shared" si="2"/>
        <v>3.7596838493956235E-3</v>
      </c>
      <c r="J27">
        <v>41873.279386085909</v>
      </c>
      <c r="K27">
        <v>8.1196103096008301</v>
      </c>
      <c r="L27" s="3">
        <f t="shared" si="3"/>
        <v>0.72010250970237122</v>
      </c>
      <c r="M27">
        <f t="shared" si="4"/>
        <v>4.5108444959505063E-3</v>
      </c>
      <c r="O27">
        <v>41901.101209277862</v>
      </c>
      <c r="P27">
        <v>9.5307300090789795</v>
      </c>
      <c r="Q27">
        <f t="shared" si="5"/>
        <v>0.65413806184954582</v>
      </c>
      <c r="R27">
        <f t="shared" si="6"/>
        <v>5.2947911740308324E-3</v>
      </c>
      <c r="V27" s="6"/>
      <c r="AI27" s="28" t="s">
        <v>1027</v>
      </c>
      <c r="AJ27" s="28"/>
      <c r="AK27" s="6">
        <f>STDEV(H3:H1002)</f>
        <v>0.79004424020791397</v>
      </c>
      <c r="AL27" s="24" cm="1">
        <f t="array" ref="AL27">STDEV(IF($B$3:$B$1002="E",$H$3:$H1002))</f>
        <v>1.1898874805803301</v>
      </c>
      <c r="AM27" s="24"/>
      <c r="AN27" s="24" cm="1">
        <f t="array" ref="AN27">STDEV(IF($B$3:$B$1002="S",$H$3:$H1002))</f>
        <v>0.35542745703805911</v>
      </c>
      <c r="AO27" s="24"/>
      <c r="AP27" s="24" cm="1">
        <f t="array" ref="AP27">STDEV(IF($B$3:$B$1002="L",$H$3:$H1002))</f>
        <v>0.28139202458842416</v>
      </c>
      <c r="AQ27" s="24"/>
      <c r="AS27" s="6"/>
    </row>
    <row r="28" spans="1:45" x14ac:dyDescent="0.2">
      <c r="A28" t="s">
        <v>247</v>
      </c>
      <c r="B28" t="str">
        <f t="shared" si="0"/>
        <v>E</v>
      </c>
      <c r="C28" s="3">
        <v>38458.786999999997</v>
      </c>
      <c r="D28" s="3">
        <v>1800.0329999999999</v>
      </c>
      <c r="E28" s="3">
        <v>36338.096457567197</v>
      </c>
      <c r="F28" s="3">
        <v>5.2179720401763898</v>
      </c>
      <c r="G28" s="3">
        <f t="shared" si="1"/>
        <v>5.5141898844412331</v>
      </c>
      <c r="H28" s="3">
        <f t="shared" si="2"/>
        <v>2.8988202106163554E-3</v>
      </c>
      <c r="J28">
        <v>38072.785034130473</v>
      </c>
      <c r="K28">
        <v>8.1307950019836426</v>
      </c>
      <c r="L28" s="3">
        <f t="shared" si="3"/>
        <v>1.0036769122997138</v>
      </c>
      <c r="M28">
        <f t="shared" si="4"/>
        <v>4.5170255223007817E-3</v>
      </c>
      <c r="O28">
        <v>37983.427222380022</v>
      </c>
      <c r="P28">
        <v>4.9406070709228516</v>
      </c>
      <c r="Q28">
        <f t="shared" si="5"/>
        <v>1.2360238444857217</v>
      </c>
      <c r="R28">
        <f t="shared" si="6"/>
        <v>2.7447313859928412E-3</v>
      </c>
    </row>
    <row r="29" spans="1:45" x14ac:dyDescent="0.2">
      <c r="A29" t="s">
        <v>119</v>
      </c>
      <c r="B29" t="str">
        <f t="shared" si="0"/>
        <v>E</v>
      </c>
      <c r="C29" s="3">
        <v>31902.434000000001</v>
      </c>
      <c r="D29" s="3">
        <v>67.432000000000002</v>
      </c>
      <c r="E29" s="3">
        <v>30716.133037119002</v>
      </c>
      <c r="F29" s="3">
        <v>5.0631070137023899</v>
      </c>
      <c r="G29" s="3">
        <f t="shared" si="1"/>
        <v>3.7185280686765139</v>
      </c>
      <c r="H29" s="3">
        <f t="shared" si="2"/>
        <v>7.5084633611673834E-2</v>
      </c>
      <c r="J29">
        <v>31833.794633726189</v>
      </c>
      <c r="K29">
        <v>13.830732107162479</v>
      </c>
      <c r="L29" s="3">
        <f t="shared" si="3"/>
        <v>0.21515401073727447</v>
      </c>
      <c r="M29">
        <f t="shared" si="4"/>
        <v>0.20510636058788823</v>
      </c>
      <c r="O29">
        <v>31716.185372015902</v>
      </c>
      <c r="P29">
        <v>7.1049149036407471</v>
      </c>
      <c r="Q29">
        <f t="shared" si="5"/>
        <v>0.58380695336318089</v>
      </c>
      <c r="R29">
        <f t="shared" si="6"/>
        <v>0.10536414319078104</v>
      </c>
    </row>
    <row r="30" spans="1:45" x14ac:dyDescent="0.2">
      <c r="A30" t="s">
        <v>303</v>
      </c>
      <c r="B30" t="str">
        <f t="shared" si="0"/>
        <v>E</v>
      </c>
      <c r="C30" s="3">
        <v>39069.934000000001</v>
      </c>
      <c r="D30" s="3">
        <v>214.851</v>
      </c>
      <c r="E30" s="3">
        <v>37432.202894958798</v>
      </c>
      <c r="F30" s="3">
        <v>6.5027048587799001</v>
      </c>
      <c r="G30" s="3">
        <f t="shared" si="1"/>
        <v>4.1917938869341391</v>
      </c>
      <c r="H30" s="3">
        <f t="shared" si="2"/>
        <v>3.026611399891041E-2</v>
      </c>
      <c r="J30">
        <v>38773.618530919433</v>
      </c>
      <c r="K30">
        <v>84.952921867370605</v>
      </c>
      <c r="L30" s="3">
        <f t="shared" si="3"/>
        <v>0.75842326501131974</v>
      </c>
      <c r="M30">
        <f t="shared" si="4"/>
        <v>0.39540389324401842</v>
      </c>
      <c r="O30">
        <v>38607.583385655213</v>
      </c>
      <c r="P30">
        <v>6.0564398765563956</v>
      </c>
      <c r="Q30">
        <f t="shared" si="5"/>
        <v>1.1833923608491084</v>
      </c>
      <c r="R30">
        <f t="shared" si="6"/>
        <v>2.8189023446744003E-2</v>
      </c>
    </row>
    <row r="31" spans="1:45" x14ac:dyDescent="0.2">
      <c r="A31" t="s">
        <v>833</v>
      </c>
      <c r="B31" t="str">
        <f t="shared" si="0"/>
        <v>E</v>
      </c>
      <c r="C31" s="3">
        <v>40173.313999999998</v>
      </c>
      <c r="D31" s="3">
        <v>1800.0419999999999</v>
      </c>
      <c r="E31" s="3">
        <v>38146.192955597799</v>
      </c>
      <c r="F31" s="3">
        <v>4.8399908542633003</v>
      </c>
      <c r="G31" s="3">
        <f t="shared" si="1"/>
        <v>5.0459393128538013</v>
      </c>
      <c r="H31" s="3">
        <f t="shared" si="2"/>
        <v>2.6888210687657848E-3</v>
      </c>
      <c r="J31">
        <v>39930.156572061809</v>
      </c>
      <c r="K31">
        <v>7.6110372543334961</v>
      </c>
      <c r="L31" s="3">
        <f t="shared" si="3"/>
        <v>0.6052710213008301</v>
      </c>
      <c r="M31">
        <f t="shared" si="4"/>
        <v>4.2282553708932885E-3</v>
      </c>
      <c r="O31">
        <v>39844.580477922733</v>
      </c>
      <c r="P31">
        <v>7.3908998966217041</v>
      </c>
      <c r="Q31">
        <f t="shared" si="5"/>
        <v>0.81828828479837556</v>
      </c>
      <c r="R31">
        <f t="shared" si="6"/>
        <v>4.1059596923970132E-3</v>
      </c>
    </row>
    <row r="32" spans="1:45" x14ac:dyDescent="0.2">
      <c r="A32" t="s">
        <v>581</v>
      </c>
      <c r="B32" t="str">
        <f t="shared" si="0"/>
        <v>E</v>
      </c>
      <c r="C32" s="3">
        <v>38855.832999999999</v>
      </c>
      <c r="D32" s="3">
        <v>138.79900000000001</v>
      </c>
      <c r="E32" s="3">
        <v>36739.245375279097</v>
      </c>
      <c r="F32" s="3">
        <v>5.9871160984039298</v>
      </c>
      <c r="G32" s="3">
        <f t="shared" si="1"/>
        <v>5.4472841303412585</v>
      </c>
      <c r="H32" s="3">
        <f t="shared" si="2"/>
        <v>4.3135152979516637E-2</v>
      </c>
      <c r="J32">
        <v>38608.438715209828</v>
      </c>
      <c r="K32">
        <v>21.419596195220951</v>
      </c>
      <c r="L32" s="3">
        <f t="shared" si="3"/>
        <v>0.63669793101635674</v>
      </c>
      <c r="M32">
        <f t="shared" si="4"/>
        <v>0.1543209691368162</v>
      </c>
      <c r="O32">
        <v>38571.019726739563</v>
      </c>
      <c r="P32">
        <v>4.0383810997009277</v>
      </c>
      <c r="Q32">
        <f t="shared" si="5"/>
        <v>0.73300004470483338</v>
      </c>
      <c r="R32">
        <f t="shared" si="6"/>
        <v>2.9095174314663127E-2</v>
      </c>
    </row>
    <row r="33" spans="1:18" x14ac:dyDescent="0.2">
      <c r="A33" t="s">
        <v>656</v>
      </c>
      <c r="B33" t="str">
        <f t="shared" si="0"/>
        <v>E</v>
      </c>
      <c r="C33" s="3">
        <v>26632.43</v>
      </c>
      <c r="D33" s="3">
        <v>92.656000000000006</v>
      </c>
      <c r="E33" s="3">
        <v>25839.766093845999</v>
      </c>
      <c r="F33" s="3">
        <v>4.1897091865539497</v>
      </c>
      <c r="G33" s="3">
        <f t="shared" si="1"/>
        <v>2.9763108591818352</v>
      </c>
      <c r="H33" s="3">
        <f t="shared" si="2"/>
        <v>4.5217894000970787E-2</v>
      </c>
      <c r="J33">
        <v>26504.921717011821</v>
      </c>
      <c r="K33">
        <v>5.9555108547210693</v>
      </c>
      <c r="L33" s="3">
        <f t="shared" si="3"/>
        <v>0.47877074299333339</v>
      </c>
      <c r="M33">
        <f t="shared" si="4"/>
        <v>6.4275501367650978E-2</v>
      </c>
      <c r="O33">
        <v>26552.364923358658</v>
      </c>
      <c r="P33">
        <v>7.289496898651123</v>
      </c>
      <c r="Q33">
        <f t="shared" si="5"/>
        <v>0.3006300087575256</v>
      </c>
      <c r="R33">
        <f t="shared" si="6"/>
        <v>7.8672691446329671E-2</v>
      </c>
    </row>
    <row r="34" spans="1:18" x14ac:dyDescent="0.2">
      <c r="A34" t="s">
        <v>931</v>
      </c>
      <c r="B34" t="str">
        <f t="shared" si="0"/>
        <v>E</v>
      </c>
      <c r="C34" s="3">
        <v>40407.928</v>
      </c>
      <c r="D34" s="3">
        <v>224.41300000000001</v>
      </c>
      <c r="E34" s="3">
        <v>38701.136866885397</v>
      </c>
      <c r="F34" s="3">
        <v>6.7237422466277996</v>
      </c>
      <c r="G34" s="3">
        <f t="shared" si="1"/>
        <v>4.2239016390907311</v>
      </c>
      <c r="H34" s="3">
        <f t="shared" si="2"/>
        <v>2.9961465007053063E-2</v>
      </c>
      <c r="J34">
        <v>40031.005614447167</v>
      </c>
      <c r="K34">
        <v>9.8036208152770996</v>
      </c>
      <c r="L34" s="3">
        <f t="shared" si="3"/>
        <v>0.93279315275168917</v>
      </c>
      <c r="M34">
        <f t="shared" si="4"/>
        <v>4.3685618993895628E-2</v>
      </c>
      <c r="O34">
        <v>39997.259925295941</v>
      </c>
      <c r="P34">
        <v>4.3809618949890137</v>
      </c>
      <c r="Q34">
        <f t="shared" si="5"/>
        <v>1.0163056979908971</v>
      </c>
      <c r="R34">
        <f t="shared" si="6"/>
        <v>1.9521872150851393E-2</v>
      </c>
    </row>
    <row r="35" spans="1:18" x14ac:dyDescent="0.2">
      <c r="A35" t="s">
        <v>241</v>
      </c>
      <c r="B35" t="str">
        <f t="shared" si="0"/>
        <v>E</v>
      </c>
      <c r="C35" s="3">
        <v>37958.499000000003</v>
      </c>
      <c r="D35" s="3">
        <v>1779.1780000000001</v>
      </c>
      <c r="E35" s="3">
        <v>35469.924763180599</v>
      </c>
      <c r="F35" s="3">
        <v>4.1902370452880797</v>
      </c>
      <c r="G35" s="3">
        <f t="shared" si="1"/>
        <v>6.5560396284884819</v>
      </c>
      <c r="H35" s="3">
        <f t="shared" si="2"/>
        <v>2.3551533603091311E-3</v>
      </c>
      <c r="J35">
        <v>37680.375019656727</v>
      </c>
      <c r="K35">
        <v>14.871036052703859</v>
      </c>
      <c r="L35" s="3">
        <f t="shared" si="3"/>
        <v>0.73270542215928058</v>
      </c>
      <c r="M35">
        <f t="shared" si="4"/>
        <v>8.3583745149186078E-3</v>
      </c>
      <c r="O35">
        <v>37427.79987412737</v>
      </c>
      <c r="P35">
        <v>4.7618696689605713</v>
      </c>
      <c r="Q35">
        <f t="shared" si="5"/>
        <v>1.398103560081851</v>
      </c>
      <c r="R35">
        <f t="shared" si="6"/>
        <v>2.6764436548566647E-3</v>
      </c>
    </row>
    <row r="36" spans="1:18" x14ac:dyDescent="0.2">
      <c r="A36" t="s">
        <v>887</v>
      </c>
      <c r="B36" t="str">
        <f t="shared" si="0"/>
        <v>E</v>
      </c>
      <c r="C36" s="3">
        <v>33523.156999999999</v>
      </c>
      <c r="D36" s="3">
        <v>83.599000000000004</v>
      </c>
      <c r="E36" s="3">
        <v>31976.782824146401</v>
      </c>
      <c r="F36" s="3">
        <v>5.1799290180206299</v>
      </c>
      <c r="G36" s="3">
        <f t="shared" si="1"/>
        <v>4.6128536636737349</v>
      </c>
      <c r="H36" s="3">
        <f t="shared" si="2"/>
        <v>6.1961614588938022E-2</v>
      </c>
      <c r="J36">
        <v>33441.756547447003</v>
      </c>
      <c r="K36">
        <v>17.30942273139954</v>
      </c>
      <c r="L36" s="3">
        <f t="shared" si="3"/>
        <v>0.24281857628443612</v>
      </c>
      <c r="M36">
        <f t="shared" si="4"/>
        <v>0.20705298785152382</v>
      </c>
      <c r="O36">
        <v>33250.76261617359</v>
      </c>
      <c r="P36">
        <v>6.1651210784912109</v>
      </c>
      <c r="Q36">
        <f t="shared" si="5"/>
        <v>0.81255588137599766</v>
      </c>
      <c r="R36">
        <f t="shared" si="6"/>
        <v>7.3746349579435294E-2</v>
      </c>
    </row>
    <row r="37" spans="1:18" x14ac:dyDescent="0.2">
      <c r="A37" t="s">
        <v>875</v>
      </c>
      <c r="B37" t="str">
        <f t="shared" si="0"/>
        <v>E</v>
      </c>
      <c r="C37" s="3">
        <v>27378.873</v>
      </c>
      <c r="D37" s="3">
        <v>94.242999999999995</v>
      </c>
      <c r="E37" s="3">
        <v>26117.236867875799</v>
      </c>
      <c r="F37" s="3">
        <v>4.8898379802703804</v>
      </c>
      <c r="G37" s="3">
        <f t="shared" si="1"/>
        <v>4.608064517937609</v>
      </c>
      <c r="H37" s="3">
        <f t="shared" si="2"/>
        <v>5.1885423641759923E-2</v>
      </c>
      <c r="J37">
        <v>27032.722795573191</v>
      </c>
      <c r="K37">
        <v>4.0454709529876709</v>
      </c>
      <c r="L37" s="3">
        <f t="shared" si="3"/>
        <v>1.2642967605964244</v>
      </c>
      <c r="M37">
        <f t="shared" si="4"/>
        <v>4.2925956866692178E-2</v>
      </c>
      <c r="O37">
        <v>27175.998670998451</v>
      </c>
      <c r="P37">
        <v>5.5238590240478516</v>
      </c>
      <c r="Q37">
        <f t="shared" si="5"/>
        <v>0.74098860461330229</v>
      </c>
      <c r="R37">
        <f t="shared" si="6"/>
        <v>5.8612937025008242E-2</v>
      </c>
    </row>
    <row r="38" spans="1:18" x14ac:dyDescent="0.2">
      <c r="A38" t="s">
        <v>212</v>
      </c>
      <c r="B38" t="str">
        <f t="shared" si="0"/>
        <v>E</v>
      </c>
      <c r="C38" s="3">
        <v>31655.031999999999</v>
      </c>
      <c r="D38" s="3">
        <v>93.260999999999996</v>
      </c>
      <c r="E38" s="3">
        <v>30503.837853258301</v>
      </c>
      <c r="F38" s="3">
        <v>5.16444516181945</v>
      </c>
      <c r="G38" s="3">
        <f t="shared" si="1"/>
        <v>3.6366860938308267</v>
      </c>
      <c r="H38" s="3">
        <f t="shared" si="2"/>
        <v>5.5376257619148953E-2</v>
      </c>
      <c r="J38">
        <v>31604.004986394451</v>
      </c>
      <c r="K38">
        <v>18.254359245300289</v>
      </c>
      <c r="L38" s="3">
        <f t="shared" si="3"/>
        <v>0.16119716323631528</v>
      </c>
      <c r="M38">
        <f t="shared" si="4"/>
        <v>0.19573411442403887</v>
      </c>
      <c r="O38">
        <v>31555.814386448641</v>
      </c>
      <c r="P38">
        <v>7.8380379676818848</v>
      </c>
      <c r="Q38">
        <f t="shared" si="5"/>
        <v>0.31343393856420121</v>
      </c>
      <c r="R38">
        <f t="shared" si="6"/>
        <v>8.4044112412282573E-2</v>
      </c>
    </row>
    <row r="39" spans="1:18" x14ac:dyDescent="0.2">
      <c r="A39" t="s">
        <v>384</v>
      </c>
      <c r="B39" t="str">
        <f t="shared" si="0"/>
        <v>E</v>
      </c>
      <c r="C39" s="3">
        <v>39795.334000000003</v>
      </c>
      <c r="D39" s="3">
        <v>374.20100000000002</v>
      </c>
      <c r="E39" s="3">
        <v>38262.319652580802</v>
      </c>
      <c r="F39" s="3">
        <v>6.5996129512786803</v>
      </c>
      <c r="G39" s="3">
        <f t="shared" si="1"/>
        <v>3.8522464654253206</v>
      </c>
      <c r="H39" s="3">
        <f t="shared" si="2"/>
        <v>1.7636545469623757E-2</v>
      </c>
      <c r="J39">
        <v>39462.650740195531</v>
      </c>
      <c r="K39">
        <v>13.510546922683719</v>
      </c>
      <c r="L39" s="3">
        <f t="shared" si="3"/>
        <v>0.8359855952068932</v>
      </c>
      <c r="M39">
        <f t="shared" si="4"/>
        <v>3.6105052959996685E-2</v>
      </c>
      <c r="O39">
        <v>39382.654909711913</v>
      </c>
      <c r="P39">
        <v>4.6655049324035636</v>
      </c>
      <c r="Q39">
        <f t="shared" si="5"/>
        <v>1.0370037107568675</v>
      </c>
      <c r="R39">
        <f t="shared" si="6"/>
        <v>1.2467911449738411E-2</v>
      </c>
    </row>
    <row r="40" spans="1:18" x14ac:dyDescent="0.2">
      <c r="A40" t="s">
        <v>73</v>
      </c>
      <c r="B40" t="str">
        <f t="shared" si="0"/>
        <v>E</v>
      </c>
      <c r="C40" s="3">
        <v>32262.888999999999</v>
      </c>
      <c r="D40" s="3">
        <v>65.018000000000001</v>
      </c>
      <c r="E40" s="3">
        <v>31022.079486658498</v>
      </c>
      <c r="F40" s="3">
        <v>5.0185418128967196</v>
      </c>
      <c r="G40" s="3">
        <f t="shared" si="1"/>
        <v>3.845934297271087</v>
      </c>
      <c r="H40" s="3">
        <f t="shared" si="2"/>
        <v>7.7186960732362114E-2</v>
      </c>
      <c r="J40">
        <v>32176.642395192761</v>
      </c>
      <c r="K40">
        <v>7.8861110210418701</v>
      </c>
      <c r="L40" s="3">
        <f t="shared" si="3"/>
        <v>0.26732449411842296</v>
      </c>
      <c r="M40">
        <f t="shared" si="4"/>
        <v>0.12129119660773739</v>
      </c>
      <c r="O40">
        <v>32089.76262371222</v>
      </c>
      <c r="P40">
        <v>3.135174036026001</v>
      </c>
      <c r="Q40">
        <f t="shared" si="5"/>
        <v>0.53661151141107932</v>
      </c>
      <c r="R40">
        <f t="shared" si="6"/>
        <v>4.8220093451444228E-2</v>
      </c>
    </row>
    <row r="41" spans="1:18" x14ac:dyDescent="0.2">
      <c r="A41" t="s">
        <v>472</v>
      </c>
      <c r="B41" t="str">
        <f t="shared" si="0"/>
        <v>E</v>
      </c>
      <c r="C41" s="3">
        <v>40030.205000000002</v>
      </c>
      <c r="D41" s="3">
        <v>1800.021</v>
      </c>
      <c r="E41" s="3">
        <v>38036.712890852301</v>
      </c>
      <c r="F41" s="3">
        <v>6.4333181381225497</v>
      </c>
      <c r="G41" s="3">
        <f t="shared" si="1"/>
        <v>4.9799697731942683</v>
      </c>
      <c r="H41" s="3">
        <f t="shared" si="2"/>
        <v>3.574023935344393E-3</v>
      </c>
      <c r="J41">
        <v>39867.269918978433</v>
      </c>
      <c r="K41">
        <v>12.306471824646</v>
      </c>
      <c r="L41" s="3">
        <f t="shared" si="3"/>
        <v>0.407030343765587</v>
      </c>
      <c r="M41">
        <f t="shared" si="4"/>
        <v>6.8368490282313373E-3</v>
      </c>
      <c r="O41">
        <v>39777.241332148507</v>
      </c>
      <c r="P41">
        <v>3.3966281414031978</v>
      </c>
      <c r="Q41">
        <f t="shared" si="5"/>
        <v>0.63193198199083511</v>
      </c>
      <c r="R41">
        <f t="shared" si="6"/>
        <v>1.8869936191873305E-3</v>
      </c>
    </row>
    <row r="42" spans="1:18" x14ac:dyDescent="0.2">
      <c r="A42" t="s">
        <v>200</v>
      </c>
      <c r="B42" t="str">
        <f t="shared" si="0"/>
        <v>E</v>
      </c>
      <c r="C42" s="3">
        <v>31067.638999999999</v>
      </c>
      <c r="D42" s="3">
        <v>1800.05</v>
      </c>
      <c r="E42" s="3">
        <v>29818.836994272198</v>
      </c>
      <c r="F42" s="3">
        <v>4.6942250728607098</v>
      </c>
      <c r="G42" s="3">
        <f t="shared" si="1"/>
        <v>4.0196231381721699</v>
      </c>
      <c r="H42" s="3">
        <f t="shared" si="2"/>
        <v>2.607830378523213E-3</v>
      </c>
      <c r="J42">
        <v>30955.7179072238</v>
      </c>
      <c r="K42">
        <v>8.3954298496246338</v>
      </c>
      <c r="L42" s="3">
        <f t="shared" si="3"/>
        <v>0.36024975305075374</v>
      </c>
      <c r="M42">
        <f t="shared" si="4"/>
        <v>4.6639981387320544E-3</v>
      </c>
      <c r="O42">
        <v>30774.516025713019</v>
      </c>
      <c r="P42">
        <v>6.1414709091186523</v>
      </c>
      <c r="Q42">
        <f t="shared" si="5"/>
        <v>0.94349935727970846</v>
      </c>
      <c r="R42">
        <f t="shared" si="6"/>
        <v>3.411833509690649E-3</v>
      </c>
    </row>
    <row r="43" spans="1:18" x14ac:dyDescent="0.2">
      <c r="A43" t="s">
        <v>737</v>
      </c>
      <c r="B43" t="str">
        <f t="shared" si="0"/>
        <v>E</v>
      </c>
      <c r="C43" s="3">
        <v>25899.01</v>
      </c>
      <c r="D43" s="3">
        <v>115.54600000000001</v>
      </c>
      <c r="E43" s="3">
        <v>25102.628236455599</v>
      </c>
      <c r="F43" s="3">
        <v>4.60695004463195</v>
      </c>
      <c r="G43" s="3">
        <f t="shared" si="1"/>
        <v>3.0749506005997889</v>
      </c>
      <c r="H43" s="3">
        <f t="shared" si="2"/>
        <v>3.9871133960777093E-2</v>
      </c>
      <c r="J43">
        <v>25409.97454973415</v>
      </c>
      <c r="K43">
        <v>4.6523880958557129</v>
      </c>
      <c r="L43" s="3">
        <f t="shared" si="3"/>
        <v>1.8882399376109293</v>
      </c>
      <c r="M43">
        <f t="shared" si="4"/>
        <v>4.0264380384052348E-2</v>
      </c>
      <c r="O43">
        <v>25686.710575891779</v>
      </c>
      <c r="P43">
        <v>7.6252598762512207</v>
      </c>
      <c r="Q43">
        <f t="shared" si="5"/>
        <v>0.81972022910613063</v>
      </c>
      <c r="R43">
        <f t="shared" si="6"/>
        <v>6.5993282989036575E-2</v>
      </c>
    </row>
    <row r="44" spans="1:18" x14ac:dyDescent="0.2">
      <c r="A44" t="s">
        <v>800</v>
      </c>
      <c r="B44" t="str">
        <f t="shared" si="0"/>
        <v>E</v>
      </c>
      <c r="C44" s="3">
        <v>31413.024000000001</v>
      </c>
      <c r="D44" s="3">
        <v>1800.0350000000001</v>
      </c>
      <c r="E44" s="3">
        <v>30165.8232216051</v>
      </c>
      <c r="F44" s="3">
        <v>5.10052418708801</v>
      </c>
      <c r="G44" s="3">
        <f t="shared" si="1"/>
        <v>3.970330199330383</v>
      </c>
      <c r="H44" s="3">
        <f t="shared" si="2"/>
        <v>2.8335694511984542E-3</v>
      </c>
      <c r="J44">
        <v>31308.62732029011</v>
      </c>
      <c r="K44">
        <v>18.691688299179081</v>
      </c>
      <c r="L44" s="3">
        <f t="shared" si="3"/>
        <v>0.33233565705069029</v>
      </c>
      <c r="M44">
        <f t="shared" si="4"/>
        <v>1.0384069364861838E-2</v>
      </c>
      <c r="O44">
        <v>31193.489231130439</v>
      </c>
      <c r="P44">
        <v>4.7997817993164062</v>
      </c>
      <c r="Q44">
        <f t="shared" si="5"/>
        <v>0.6988654415110177</v>
      </c>
      <c r="R44">
        <f t="shared" si="6"/>
        <v>2.6664935955780893E-3</v>
      </c>
    </row>
    <row r="45" spans="1:18" x14ac:dyDescent="0.2">
      <c r="A45" t="s">
        <v>261</v>
      </c>
      <c r="B45" t="str">
        <f t="shared" si="0"/>
        <v>E</v>
      </c>
      <c r="C45" s="3">
        <v>39218.781999999999</v>
      </c>
      <c r="D45" s="3">
        <v>151.37100000000001</v>
      </c>
      <c r="E45" s="3">
        <v>37106.353876443303</v>
      </c>
      <c r="F45" s="3">
        <v>6.3492250442504803</v>
      </c>
      <c r="G45" s="3">
        <f t="shared" si="1"/>
        <v>5.3862665178043931</v>
      </c>
      <c r="H45" s="3">
        <f t="shared" si="2"/>
        <v>4.1944791566749774E-2</v>
      </c>
      <c r="J45">
        <v>38818.151690484206</v>
      </c>
      <c r="K45">
        <v>21.431731939315799</v>
      </c>
      <c r="L45" s="3">
        <f t="shared" si="3"/>
        <v>1.0215266489300783</v>
      </c>
      <c r="M45">
        <f t="shared" si="4"/>
        <v>0.14158413394451907</v>
      </c>
      <c r="O45">
        <v>38710.064924370548</v>
      </c>
      <c r="P45">
        <v>3.215324878692627</v>
      </c>
      <c r="Q45">
        <f t="shared" si="5"/>
        <v>1.297126146419975</v>
      </c>
      <c r="R45">
        <f t="shared" si="6"/>
        <v>2.1241353222827535E-2</v>
      </c>
    </row>
    <row r="46" spans="1:18" x14ac:dyDescent="0.2">
      <c r="A46" t="s">
        <v>74</v>
      </c>
      <c r="B46" t="str">
        <f t="shared" si="0"/>
        <v>E</v>
      </c>
      <c r="C46" s="3">
        <v>32557.026000000002</v>
      </c>
      <c r="D46" s="3">
        <v>182.68700000000001</v>
      </c>
      <c r="E46" s="3">
        <v>31384.427129004998</v>
      </c>
      <c r="F46" s="3">
        <v>5.2977318763732901</v>
      </c>
      <c r="G46" s="3">
        <f t="shared" si="1"/>
        <v>3.6016768576927247</v>
      </c>
      <c r="H46" s="3">
        <f t="shared" si="2"/>
        <v>2.8998953819227912E-2</v>
      </c>
      <c r="J46">
        <v>32512.053308982449</v>
      </c>
      <c r="K46">
        <v>10.2676317691803</v>
      </c>
      <c r="L46" s="3">
        <f t="shared" si="3"/>
        <v>0.13813513254420806</v>
      </c>
      <c r="M46">
        <f t="shared" si="4"/>
        <v>5.6203406751330412E-2</v>
      </c>
      <c r="O46">
        <v>32390.576340219799</v>
      </c>
      <c r="P46">
        <v>3.4310250282287602</v>
      </c>
      <c r="Q46">
        <f t="shared" si="5"/>
        <v>0.51125572642968875</v>
      </c>
      <c r="R46">
        <f t="shared" si="6"/>
        <v>1.8780893157305995E-2</v>
      </c>
    </row>
    <row r="47" spans="1:18" x14ac:dyDescent="0.2">
      <c r="A47" t="s">
        <v>489</v>
      </c>
      <c r="B47" t="str">
        <f t="shared" si="0"/>
        <v>E</v>
      </c>
      <c r="C47" s="3">
        <v>26827.885999999999</v>
      </c>
      <c r="D47" s="3">
        <v>35.389000000000003</v>
      </c>
      <c r="E47" s="3">
        <v>25802.764264313799</v>
      </c>
      <c r="F47" s="3">
        <v>4.62912893295288</v>
      </c>
      <c r="G47" s="3">
        <f t="shared" si="1"/>
        <v>3.8211051578428501</v>
      </c>
      <c r="H47" s="3">
        <f t="shared" si="2"/>
        <v>0.13080700028124218</v>
      </c>
      <c r="J47">
        <v>26562.853571500062</v>
      </c>
      <c r="K47">
        <v>4.3118460178375244</v>
      </c>
      <c r="L47" s="3">
        <f t="shared" si="3"/>
        <v>0.98789904094544367</v>
      </c>
      <c r="M47">
        <f t="shared" si="4"/>
        <v>0.12184142015421527</v>
      </c>
      <c r="O47">
        <v>26691.08062788903</v>
      </c>
      <c r="P47">
        <v>6.6984729766845703</v>
      </c>
      <c r="Q47">
        <f t="shared" si="5"/>
        <v>0.50993720530558451</v>
      </c>
      <c r="R47">
        <f t="shared" si="6"/>
        <v>0.18928121666858544</v>
      </c>
    </row>
    <row r="48" spans="1:18" x14ac:dyDescent="0.2">
      <c r="A48" t="s">
        <v>355</v>
      </c>
      <c r="B48" t="str">
        <f t="shared" si="0"/>
        <v>E</v>
      </c>
      <c r="C48" s="3">
        <v>26962.013999999999</v>
      </c>
      <c r="D48" s="3">
        <v>55.283000000000001</v>
      </c>
      <c r="E48" s="3">
        <v>26130.3775998522</v>
      </c>
      <c r="F48" s="3">
        <v>5.27190709114074</v>
      </c>
      <c r="G48" s="3">
        <f t="shared" si="1"/>
        <v>3.0844743280223783</v>
      </c>
      <c r="H48" s="3">
        <f t="shared" si="2"/>
        <v>9.5362174468475655E-2</v>
      </c>
      <c r="J48">
        <v>26792.014501453559</v>
      </c>
      <c r="K48">
        <v>7.1764240264892578</v>
      </c>
      <c r="L48" s="3">
        <f t="shared" si="3"/>
        <v>0.63051483671227238</v>
      </c>
      <c r="M48">
        <f t="shared" si="4"/>
        <v>0.12981249256533214</v>
      </c>
      <c r="O48">
        <v>26811.881617048199</v>
      </c>
      <c r="P48">
        <v>3.5237138271331792</v>
      </c>
      <c r="Q48">
        <f t="shared" si="5"/>
        <v>0.55682925968290253</v>
      </c>
      <c r="R48">
        <f t="shared" si="6"/>
        <v>6.3739555145943219E-2</v>
      </c>
    </row>
    <row r="49" spans="1:18" x14ac:dyDescent="0.2">
      <c r="A49" t="s">
        <v>404</v>
      </c>
      <c r="B49" t="str">
        <f t="shared" si="0"/>
        <v>E</v>
      </c>
      <c r="C49" s="3">
        <v>39013.31</v>
      </c>
      <c r="D49" s="3">
        <v>1800.0219999999999</v>
      </c>
      <c r="E49" s="3">
        <v>37344.052318100403</v>
      </c>
      <c r="F49" s="3">
        <v>6.5466499328613201</v>
      </c>
      <c r="G49" s="3">
        <f t="shared" si="1"/>
        <v>4.278687663004229</v>
      </c>
      <c r="H49" s="3">
        <f t="shared" si="2"/>
        <v>3.6369832884605414E-3</v>
      </c>
      <c r="J49">
        <v>38749.734923248347</v>
      </c>
      <c r="K49">
        <v>10.333381175994869</v>
      </c>
      <c r="L49" s="3">
        <f t="shared" si="3"/>
        <v>0.67560295896874956</v>
      </c>
      <c r="M49">
        <f t="shared" si="4"/>
        <v>5.7406971559208E-3</v>
      </c>
      <c r="O49">
        <v>38571.779839754461</v>
      </c>
      <c r="P49">
        <v>6.2057490348815918</v>
      </c>
      <c r="Q49">
        <f t="shared" si="5"/>
        <v>1.1317423726557336</v>
      </c>
      <c r="R49">
        <f t="shared" si="6"/>
        <v>3.4475962154249182E-3</v>
      </c>
    </row>
    <row r="50" spans="1:18" x14ac:dyDescent="0.2">
      <c r="A50" t="s">
        <v>238</v>
      </c>
      <c r="B50" t="str">
        <f t="shared" si="0"/>
        <v>E</v>
      </c>
      <c r="C50" s="3">
        <v>25823.016</v>
      </c>
      <c r="D50" s="3">
        <v>43.539000000000001</v>
      </c>
      <c r="E50" s="3">
        <v>25000.942689094201</v>
      </c>
      <c r="F50" s="3">
        <v>5.20184278488159</v>
      </c>
      <c r="G50" s="3">
        <f t="shared" si="1"/>
        <v>3.1834906925891162</v>
      </c>
      <c r="H50" s="3">
        <f t="shared" si="2"/>
        <v>0.11947547681117136</v>
      </c>
      <c r="J50">
        <v>25486.13776825312</v>
      </c>
      <c r="K50">
        <v>6.0732710361480713</v>
      </c>
      <c r="L50" s="3">
        <f t="shared" si="3"/>
        <v>1.3045657863778557</v>
      </c>
      <c r="M50">
        <f t="shared" si="4"/>
        <v>0.13949036579039645</v>
      </c>
      <c r="O50">
        <v>25692.929875691589</v>
      </c>
      <c r="P50">
        <v>5.7156519889831543</v>
      </c>
      <c r="Q50">
        <f t="shared" si="5"/>
        <v>0.5037603830180446</v>
      </c>
      <c r="R50">
        <f t="shared" si="6"/>
        <v>0.13127660233315314</v>
      </c>
    </row>
    <row r="51" spans="1:18" x14ac:dyDescent="0.2">
      <c r="A51" t="s">
        <v>256</v>
      </c>
      <c r="B51" t="str">
        <f t="shared" si="0"/>
        <v>E</v>
      </c>
      <c r="C51" s="3">
        <v>26834.806</v>
      </c>
      <c r="D51" s="3">
        <v>53.353999999999999</v>
      </c>
      <c r="E51" s="3">
        <v>26062.813855524499</v>
      </c>
      <c r="F51" s="3">
        <v>5.4532370567321697</v>
      </c>
      <c r="G51" s="3">
        <f t="shared" si="1"/>
        <v>2.876831472064683</v>
      </c>
      <c r="H51" s="3">
        <f t="shared" si="2"/>
        <v>0.1022085889854963</v>
      </c>
      <c r="J51">
        <v>26563.871899018199</v>
      </c>
      <c r="K51">
        <v>4.9878647327423096</v>
      </c>
      <c r="L51" s="3">
        <f t="shared" si="3"/>
        <v>1.0096368909162292</v>
      </c>
      <c r="M51">
        <f t="shared" si="4"/>
        <v>9.3486237821762366E-2</v>
      </c>
      <c r="O51">
        <v>26608.61231273142</v>
      </c>
      <c r="P51">
        <v>5.1667659282684326</v>
      </c>
      <c r="Q51">
        <f t="shared" si="5"/>
        <v>0.84291158008960487</v>
      </c>
      <c r="R51">
        <f t="shared" si="6"/>
        <v>9.6839335912367069E-2</v>
      </c>
    </row>
    <row r="52" spans="1:18" x14ac:dyDescent="0.2">
      <c r="A52" t="s">
        <v>439</v>
      </c>
      <c r="B52" t="str">
        <f t="shared" si="0"/>
        <v>E</v>
      </c>
      <c r="C52" s="3">
        <v>31298.274000000001</v>
      </c>
      <c r="D52" s="3">
        <v>37.768999999999998</v>
      </c>
      <c r="E52" s="3">
        <v>30022.1852380487</v>
      </c>
      <c r="F52" s="3">
        <v>5.3588893413543701</v>
      </c>
      <c r="G52" s="3">
        <f t="shared" si="1"/>
        <v>4.0771857321950131</v>
      </c>
      <c r="H52" s="3">
        <f t="shared" si="2"/>
        <v>0.14188592076449921</v>
      </c>
      <c r="J52">
        <v>31175.516950999048</v>
      </c>
      <c r="K52">
        <v>9.7754428386688232</v>
      </c>
      <c r="L52" s="3">
        <f t="shared" si="3"/>
        <v>0.39221667303747476</v>
      </c>
      <c r="M52">
        <f t="shared" si="4"/>
        <v>0.25882186022052012</v>
      </c>
      <c r="O52">
        <v>30857.986040948981</v>
      </c>
      <c r="P52">
        <v>5.4944150447845459</v>
      </c>
      <c r="Q52">
        <f t="shared" si="5"/>
        <v>1.4067483690986287</v>
      </c>
      <c r="R52">
        <f t="shared" si="6"/>
        <v>0.14547419960243974</v>
      </c>
    </row>
    <row r="53" spans="1:18" x14ac:dyDescent="0.2">
      <c r="A53" t="s">
        <v>772</v>
      </c>
      <c r="B53" t="str">
        <f t="shared" si="0"/>
        <v>E</v>
      </c>
      <c r="C53" s="3">
        <v>38511.357000000004</v>
      </c>
      <c r="D53" s="3">
        <v>133.797</v>
      </c>
      <c r="E53" s="3">
        <v>36393.420691404797</v>
      </c>
      <c r="F53" s="3">
        <v>6.1659069061279297</v>
      </c>
      <c r="G53" s="3">
        <f t="shared" si="1"/>
        <v>5.4995109847601737</v>
      </c>
      <c r="H53" s="3">
        <f t="shared" si="2"/>
        <v>4.6084044531102562E-2</v>
      </c>
      <c r="J53">
        <v>38122.598111443709</v>
      </c>
      <c r="K53">
        <v>11.41882276535034</v>
      </c>
      <c r="L53" s="3">
        <f t="shared" si="3"/>
        <v>1.0094655676669471</v>
      </c>
      <c r="M53">
        <f t="shared" si="4"/>
        <v>8.5344385639067696E-2</v>
      </c>
      <c r="O53">
        <v>38033.866870800717</v>
      </c>
      <c r="P53">
        <v>3.6067459583282471</v>
      </c>
      <c r="Q53">
        <f t="shared" si="5"/>
        <v>1.2398683567532727</v>
      </c>
      <c r="R53">
        <f t="shared" si="6"/>
        <v>2.6956852233818749E-2</v>
      </c>
    </row>
    <row r="54" spans="1:18" x14ac:dyDescent="0.2">
      <c r="A54" t="s">
        <v>167</v>
      </c>
      <c r="B54" t="str">
        <f t="shared" si="0"/>
        <v>E</v>
      </c>
      <c r="C54" s="3">
        <v>37465.406999999999</v>
      </c>
      <c r="D54" s="3">
        <v>1800.037</v>
      </c>
      <c r="E54" s="3">
        <v>35934.867238596402</v>
      </c>
      <c r="F54" s="3">
        <v>6.7668030261993399</v>
      </c>
      <c r="G54" s="3">
        <f t="shared" si="1"/>
        <v>4.085207886313893</v>
      </c>
      <c r="H54" s="3">
        <f t="shared" si="2"/>
        <v>3.7592577409238477E-3</v>
      </c>
      <c r="J54">
        <v>37053.443956538067</v>
      </c>
      <c r="K54">
        <v>53.944622755050659</v>
      </c>
      <c r="L54" s="3">
        <f t="shared" si="3"/>
        <v>1.0995824587250103</v>
      </c>
      <c r="M54">
        <f t="shared" si="4"/>
        <v>2.9968618842307497E-2</v>
      </c>
      <c r="O54">
        <v>36999.788484342869</v>
      </c>
      <c r="P54">
        <v>6.6734888553619376</v>
      </c>
      <c r="Q54">
        <f t="shared" si="5"/>
        <v>1.2427958293823689</v>
      </c>
      <c r="R54">
        <f t="shared" si="6"/>
        <v>3.707417600505955E-3</v>
      </c>
    </row>
    <row r="55" spans="1:18" x14ac:dyDescent="0.2">
      <c r="A55" t="s">
        <v>533</v>
      </c>
      <c r="B55" t="str">
        <f t="shared" si="0"/>
        <v>E</v>
      </c>
      <c r="C55" s="3">
        <v>31930.021000000001</v>
      </c>
      <c r="D55" s="3">
        <v>73.605000000000004</v>
      </c>
      <c r="E55" s="3">
        <v>30966.3250412378</v>
      </c>
      <c r="F55" s="3">
        <v>6.2690520286559996</v>
      </c>
      <c r="G55" s="3">
        <f t="shared" si="1"/>
        <v>3.0181500938010672</v>
      </c>
      <c r="H55" s="3">
        <f t="shared" si="2"/>
        <v>8.5171551235051962E-2</v>
      </c>
      <c r="J55">
        <v>31782.199864658862</v>
      </c>
      <c r="K55">
        <v>13.82789015769958</v>
      </c>
      <c r="L55" s="3">
        <f t="shared" si="3"/>
        <v>0.46295345481025169</v>
      </c>
      <c r="M55">
        <f t="shared" si="4"/>
        <v>0.18786617971197037</v>
      </c>
      <c r="O55">
        <v>31551.806139974939</v>
      </c>
      <c r="P55">
        <v>5.4501330852508536</v>
      </c>
      <c r="Q55">
        <f t="shared" si="5"/>
        <v>1.1845117797606901</v>
      </c>
      <c r="R55">
        <f t="shared" si="6"/>
        <v>7.4045690989074833E-2</v>
      </c>
    </row>
    <row r="56" spans="1:18" x14ac:dyDescent="0.2">
      <c r="A56" t="s">
        <v>568</v>
      </c>
      <c r="B56" t="str">
        <f t="shared" si="0"/>
        <v>E</v>
      </c>
      <c r="C56" s="3">
        <v>30801.621999999999</v>
      </c>
      <c r="D56" s="3">
        <v>105.72199999999999</v>
      </c>
      <c r="E56" s="3">
        <v>29942.651974809902</v>
      </c>
      <c r="F56" s="3">
        <v>5.68102598190307</v>
      </c>
      <c r="G56" s="3">
        <f t="shared" si="1"/>
        <v>2.7887168578008574</v>
      </c>
      <c r="H56" s="3">
        <f t="shared" si="2"/>
        <v>5.373551372375731E-2</v>
      </c>
      <c r="J56">
        <v>30685.689076371909</v>
      </c>
      <c r="K56">
        <v>10.098853826522831</v>
      </c>
      <c r="L56" s="3">
        <f t="shared" si="3"/>
        <v>0.3763857748403317</v>
      </c>
      <c r="M56">
        <f t="shared" si="4"/>
        <v>9.5522727781567049E-2</v>
      </c>
      <c r="O56">
        <v>30570.59821508369</v>
      </c>
      <c r="P56">
        <v>4.3538742065429688</v>
      </c>
      <c r="Q56">
        <f t="shared" si="5"/>
        <v>0.75003772501431754</v>
      </c>
      <c r="R56">
        <f t="shared" si="6"/>
        <v>4.1182291354145487E-2</v>
      </c>
    </row>
    <row r="57" spans="1:18" x14ac:dyDescent="0.2">
      <c r="A57" t="s">
        <v>846</v>
      </c>
      <c r="B57" t="str">
        <f t="shared" si="0"/>
        <v>E</v>
      </c>
      <c r="C57" s="3">
        <v>39049.332999999999</v>
      </c>
      <c r="D57" s="3">
        <v>62.231000000000002</v>
      </c>
      <c r="E57" s="3">
        <v>37630.896467972598</v>
      </c>
      <c r="F57" s="3">
        <v>7.1612470149993896</v>
      </c>
      <c r="G57" s="3">
        <f t="shared" si="1"/>
        <v>3.6324219213357654</v>
      </c>
      <c r="H57" s="3">
        <f t="shared" si="2"/>
        <v>0.11507523605597515</v>
      </c>
      <c r="J57">
        <v>38667.160724488269</v>
      </c>
      <c r="K57">
        <v>8.2695848941802979</v>
      </c>
      <c r="L57" s="3">
        <f t="shared" si="3"/>
        <v>0.97869091774686612</v>
      </c>
      <c r="M57">
        <f t="shared" si="4"/>
        <v>0.13288529662355253</v>
      </c>
      <c r="O57">
        <v>38504.105464704291</v>
      </c>
      <c r="P57">
        <v>4.7421910762786874</v>
      </c>
      <c r="Q57">
        <f t="shared" si="5"/>
        <v>1.396253132660954</v>
      </c>
      <c r="R57">
        <f t="shared" si="6"/>
        <v>7.6203035083458201E-2</v>
      </c>
    </row>
    <row r="58" spans="1:18" x14ac:dyDescent="0.2">
      <c r="A58" t="s">
        <v>323</v>
      </c>
      <c r="B58" t="str">
        <f t="shared" si="0"/>
        <v>E</v>
      </c>
      <c r="C58" s="3">
        <v>28939.57</v>
      </c>
      <c r="D58" s="3">
        <v>37.963000000000001</v>
      </c>
      <c r="E58" s="3">
        <v>28249.744938157499</v>
      </c>
      <c r="F58" s="3">
        <v>6.0534946918487504</v>
      </c>
      <c r="G58" s="3">
        <f t="shared" si="1"/>
        <v>2.3836741936473169</v>
      </c>
      <c r="H58" s="3">
        <f t="shared" si="2"/>
        <v>0.15945775338747598</v>
      </c>
      <c r="J58">
        <v>28673.09527779507</v>
      </c>
      <c r="K58">
        <v>5.8721089363098136</v>
      </c>
      <c r="L58" s="3">
        <f t="shared" si="3"/>
        <v>0.92079710308387441</v>
      </c>
      <c r="M58">
        <f t="shared" si="4"/>
        <v>0.15467979180543723</v>
      </c>
      <c r="O58">
        <v>28763.502765437381</v>
      </c>
      <c r="P58">
        <v>4.946645975112915</v>
      </c>
      <c r="Q58">
        <f t="shared" si="5"/>
        <v>0.60839616678001429</v>
      </c>
      <c r="R58">
        <f t="shared" si="6"/>
        <v>0.13030176685490913</v>
      </c>
    </row>
    <row r="59" spans="1:18" x14ac:dyDescent="0.2">
      <c r="A59" t="s">
        <v>825</v>
      </c>
      <c r="B59" t="str">
        <f t="shared" si="0"/>
        <v>E</v>
      </c>
      <c r="C59" s="3">
        <v>27465.281999999999</v>
      </c>
      <c r="D59" s="3">
        <v>53.765000000000001</v>
      </c>
      <c r="E59" s="3">
        <v>26767.651992315801</v>
      </c>
      <c r="F59" s="3">
        <v>6.1242978572845397</v>
      </c>
      <c r="G59" s="3">
        <f t="shared" si="1"/>
        <v>2.5400431267525239</v>
      </c>
      <c r="H59" s="3">
        <f t="shared" si="2"/>
        <v>0.11390863679502539</v>
      </c>
      <c r="J59">
        <v>27208.672781320009</v>
      </c>
      <c r="K59">
        <v>3.5508790016174321</v>
      </c>
      <c r="L59" s="3">
        <f t="shared" si="3"/>
        <v>0.93430396483819322</v>
      </c>
      <c r="M59">
        <f t="shared" si="4"/>
        <v>6.6044434141494135E-2</v>
      </c>
      <c r="O59">
        <v>27167.775150912941</v>
      </c>
      <c r="P59">
        <v>3.8412337303161621</v>
      </c>
      <c r="Q59">
        <f t="shared" si="5"/>
        <v>1.0832106114441427</v>
      </c>
      <c r="R59">
        <f t="shared" si="6"/>
        <v>7.1444875482491621E-2</v>
      </c>
    </row>
    <row r="60" spans="1:18" x14ac:dyDescent="0.2">
      <c r="A60" t="s">
        <v>127</v>
      </c>
      <c r="B60" t="str">
        <f t="shared" si="0"/>
        <v>E</v>
      </c>
      <c r="C60" s="3">
        <v>37913.093000000001</v>
      </c>
      <c r="D60" s="3">
        <v>63.624000000000002</v>
      </c>
      <c r="E60" s="3">
        <v>36599.353270906999</v>
      </c>
      <c r="F60" s="3">
        <v>7.1796290874481201</v>
      </c>
      <c r="G60" s="3">
        <f t="shared" si="1"/>
        <v>3.465134667575136</v>
      </c>
      <c r="H60" s="3">
        <f t="shared" si="2"/>
        <v>0.11284466690947001</v>
      </c>
      <c r="J60">
        <v>37675.908122039182</v>
      </c>
      <c r="K60">
        <v>13.200392007827761</v>
      </c>
      <c r="L60" s="3">
        <f t="shared" si="3"/>
        <v>0.6256014985662578</v>
      </c>
      <c r="M60">
        <f t="shared" si="4"/>
        <v>0.20747504098811392</v>
      </c>
      <c r="O60">
        <v>37594.609719120723</v>
      </c>
      <c r="P60">
        <v>4.6168861389160156</v>
      </c>
      <c r="Q60">
        <f t="shared" si="5"/>
        <v>0.84003507938346789</v>
      </c>
      <c r="R60">
        <f t="shared" si="6"/>
        <v>7.2565166272413176E-2</v>
      </c>
    </row>
    <row r="61" spans="1:18" x14ac:dyDescent="0.2">
      <c r="A61" t="s">
        <v>310</v>
      </c>
      <c r="B61" t="str">
        <f t="shared" si="0"/>
        <v>E</v>
      </c>
      <c r="C61" s="3">
        <v>32092.936000000002</v>
      </c>
      <c r="D61" s="3">
        <v>80.900999999999996</v>
      </c>
      <c r="E61" s="3">
        <v>31128.580804978501</v>
      </c>
      <c r="F61" s="3">
        <v>5.9803960323333696</v>
      </c>
      <c r="G61" s="3">
        <f t="shared" si="1"/>
        <v>3.0048830528359902</v>
      </c>
      <c r="H61" s="3">
        <f t="shared" si="2"/>
        <v>7.3922399381137066E-2</v>
      </c>
      <c r="J61">
        <v>31957.05250097172</v>
      </c>
      <c r="K61">
        <v>11.106894016265869</v>
      </c>
      <c r="L61" s="3">
        <f t="shared" si="3"/>
        <v>0.42340625684194555</v>
      </c>
      <c r="M61">
        <f t="shared" si="4"/>
        <v>0.13728994717328424</v>
      </c>
      <c r="O61">
        <v>31841.051354818381</v>
      </c>
      <c r="P61">
        <v>4.7436940670013428</v>
      </c>
      <c r="Q61">
        <f t="shared" si="5"/>
        <v>0.7848600862869658</v>
      </c>
      <c r="R61">
        <f t="shared" si="6"/>
        <v>5.8635790249828096E-2</v>
      </c>
    </row>
    <row r="62" spans="1:18" x14ac:dyDescent="0.2">
      <c r="A62" t="s">
        <v>19</v>
      </c>
      <c r="B62" t="str">
        <f t="shared" si="0"/>
        <v>E</v>
      </c>
      <c r="C62" s="3">
        <v>40757.161</v>
      </c>
      <c r="D62" s="3">
        <v>108.694</v>
      </c>
      <c r="E62" s="3">
        <v>39381.025411226998</v>
      </c>
      <c r="F62" s="3">
        <v>6.7729728221893302</v>
      </c>
      <c r="G62" s="3">
        <f t="shared" si="1"/>
        <v>3.3764265101119344</v>
      </c>
      <c r="H62" s="3">
        <f t="shared" si="2"/>
        <v>6.2312297111057922E-2</v>
      </c>
      <c r="J62">
        <v>40488.670477563122</v>
      </c>
      <c r="K62">
        <v>5.4406731128692627</v>
      </c>
      <c r="L62" s="3">
        <f t="shared" si="3"/>
        <v>0.65875668434530477</v>
      </c>
      <c r="M62">
        <f t="shared" si="4"/>
        <v>5.0054953473690017E-2</v>
      </c>
      <c r="O62">
        <v>40342.957069817086</v>
      </c>
      <c r="P62">
        <v>2.3222846984863281</v>
      </c>
      <c r="Q62">
        <f t="shared" si="5"/>
        <v>1.0162727727353571</v>
      </c>
      <c r="R62">
        <f t="shared" si="6"/>
        <v>2.1365343979302703E-2</v>
      </c>
    </row>
    <row r="63" spans="1:18" x14ac:dyDescent="0.2">
      <c r="A63" t="s">
        <v>987</v>
      </c>
      <c r="B63" t="str">
        <f t="shared" si="0"/>
        <v>E</v>
      </c>
      <c r="C63" s="3">
        <v>31231.409</v>
      </c>
      <c r="D63" s="3">
        <v>81.301000000000002</v>
      </c>
      <c r="E63" s="3">
        <v>29992.571382104001</v>
      </c>
      <c r="F63" s="3">
        <v>6.4240319728851301</v>
      </c>
      <c r="G63" s="3">
        <f t="shared" si="1"/>
        <v>3.9666401791094308</v>
      </c>
      <c r="H63" s="3">
        <f t="shared" si="2"/>
        <v>7.901541153104058E-2</v>
      </c>
      <c r="J63">
        <v>31042.856917185749</v>
      </c>
      <c r="K63">
        <v>22.10939788818359</v>
      </c>
      <c r="L63" s="3">
        <f t="shared" si="3"/>
        <v>0.60372582874583325</v>
      </c>
      <c r="M63">
        <f t="shared" si="4"/>
        <v>0.27194496855123046</v>
      </c>
      <c r="O63">
        <v>30886.596713802359</v>
      </c>
      <c r="P63">
        <v>4.9650561809539786</v>
      </c>
      <c r="Q63">
        <f t="shared" si="5"/>
        <v>1.1040561320740949</v>
      </c>
      <c r="R63">
        <f t="shared" si="6"/>
        <v>6.1070050564617638E-2</v>
      </c>
    </row>
    <row r="64" spans="1:18" x14ac:dyDescent="0.2">
      <c r="A64" t="s">
        <v>85</v>
      </c>
      <c r="B64" t="str">
        <f t="shared" si="0"/>
        <v>E</v>
      </c>
      <c r="C64" s="3">
        <v>30916.542000000001</v>
      </c>
      <c r="D64" s="3">
        <v>73.224999999999994</v>
      </c>
      <c r="E64" s="3">
        <v>29765.285520872902</v>
      </c>
      <c r="F64" s="3">
        <v>6.5407512187957701</v>
      </c>
      <c r="G64" s="3">
        <f t="shared" si="1"/>
        <v>3.7237556487627228</v>
      </c>
      <c r="H64" s="3">
        <f t="shared" si="2"/>
        <v>8.932401801018465E-2</v>
      </c>
      <c r="J64">
        <v>30736.720287960368</v>
      </c>
      <c r="K64">
        <v>22.110201835632321</v>
      </c>
      <c r="L64" s="3">
        <f t="shared" si="3"/>
        <v>0.5816359152961964</v>
      </c>
      <c r="M64">
        <f t="shared" si="4"/>
        <v>0.30194881305062921</v>
      </c>
      <c r="O64">
        <v>30545.297365471499</v>
      </c>
      <c r="P64">
        <v>5.3803117275238037</v>
      </c>
      <c r="Q64">
        <f t="shared" si="5"/>
        <v>1.2007961127363549</v>
      </c>
      <c r="R64">
        <f t="shared" si="6"/>
        <v>7.3476431922482821E-2</v>
      </c>
    </row>
    <row r="65" spans="1:18" x14ac:dyDescent="0.2">
      <c r="A65" t="s">
        <v>116</v>
      </c>
      <c r="B65" t="str">
        <f t="shared" si="0"/>
        <v>E</v>
      </c>
      <c r="C65" s="3">
        <v>26850.519</v>
      </c>
      <c r="D65" s="3">
        <v>75.468000000000004</v>
      </c>
      <c r="E65" s="3">
        <v>26076.382942774999</v>
      </c>
      <c r="F65" s="3">
        <v>6.4794418811798096</v>
      </c>
      <c r="G65" s="3">
        <f t="shared" si="1"/>
        <v>2.883132565240178</v>
      </c>
      <c r="H65" s="3">
        <f t="shared" si="2"/>
        <v>8.5856811909416034E-2</v>
      </c>
      <c r="J65">
        <v>26641.43257642557</v>
      </c>
      <c r="K65">
        <v>2.7053828239440918</v>
      </c>
      <c r="L65" s="3">
        <f t="shared" si="3"/>
        <v>0.7787053336824894</v>
      </c>
      <c r="M65">
        <f t="shared" si="4"/>
        <v>3.5848078973128895E-2</v>
      </c>
      <c r="O65">
        <v>26763.70155493281</v>
      </c>
      <c r="P65">
        <v>1.2560160160064699</v>
      </c>
      <c r="Q65">
        <f t="shared" si="5"/>
        <v>0.32333618976672451</v>
      </c>
      <c r="R65">
        <f t="shared" si="6"/>
        <v>1.6643027720444029E-2</v>
      </c>
    </row>
    <row r="66" spans="1:18" x14ac:dyDescent="0.2">
      <c r="A66" t="s">
        <v>637</v>
      </c>
      <c r="B66" t="str">
        <f t="shared" si="0"/>
        <v>E</v>
      </c>
      <c r="C66" s="3">
        <v>30445.652999999998</v>
      </c>
      <c r="D66" s="3">
        <v>82.853999999999999</v>
      </c>
      <c r="E66" s="3">
        <v>29561.877776162899</v>
      </c>
      <c r="F66" s="3">
        <v>5.9779818058013898</v>
      </c>
      <c r="G66" s="3">
        <f t="shared" si="1"/>
        <v>2.9027960866436318</v>
      </c>
      <c r="H66" s="3">
        <f t="shared" si="2"/>
        <v>7.2150793031131755E-2</v>
      </c>
      <c r="J66">
        <v>30320.149687446461</v>
      </c>
      <c r="K66">
        <v>9.4072058200836182</v>
      </c>
      <c r="L66" s="3">
        <f t="shared" si="3"/>
        <v>0.4122207940606083</v>
      </c>
      <c r="M66">
        <f t="shared" si="4"/>
        <v>0.11353954932874234</v>
      </c>
      <c r="O66">
        <v>30198.496602538398</v>
      </c>
      <c r="P66">
        <v>4.4494462013244629</v>
      </c>
      <c r="Q66">
        <f t="shared" si="5"/>
        <v>0.81179535699759875</v>
      </c>
      <c r="R66">
        <f t="shared" si="6"/>
        <v>5.3702249756492904E-2</v>
      </c>
    </row>
    <row r="67" spans="1:18" x14ac:dyDescent="0.2">
      <c r="A67" t="s">
        <v>506</v>
      </c>
      <c r="B67" t="str">
        <f t="shared" si="0"/>
        <v>E</v>
      </c>
      <c r="C67" s="3">
        <v>38247.623</v>
      </c>
      <c r="D67" s="3">
        <v>1267.2180000000001</v>
      </c>
      <c r="E67" s="3">
        <v>36367.834607810102</v>
      </c>
      <c r="F67" s="3">
        <v>6.4855699539184499</v>
      </c>
      <c r="G67" s="3">
        <f t="shared" si="1"/>
        <v>4.9147848800692726</v>
      </c>
      <c r="H67" s="3">
        <f t="shared" si="2"/>
        <v>5.1179591466649381E-3</v>
      </c>
      <c r="J67">
        <v>37856.658936681328</v>
      </c>
      <c r="K67">
        <v>10.97506928443909</v>
      </c>
      <c r="L67" s="3">
        <f t="shared" si="3"/>
        <v>1.0221917929871664</v>
      </c>
      <c r="M67">
        <f t="shared" si="4"/>
        <v>8.6607586732820162E-3</v>
      </c>
      <c r="O67">
        <v>37582.519694969073</v>
      </c>
      <c r="P67">
        <v>5.2032771110534668</v>
      </c>
      <c r="Q67">
        <f t="shared" si="5"/>
        <v>1.7389402343537192</v>
      </c>
      <c r="R67">
        <f t="shared" si="6"/>
        <v>4.1060631328259751E-3</v>
      </c>
    </row>
    <row r="68" spans="1:18" x14ac:dyDescent="0.2">
      <c r="A68" t="s">
        <v>290</v>
      </c>
      <c r="B68" t="str">
        <f t="shared" ref="B68:B131" si="7">LEFT(A68,1)</f>
        <v>E</v>
      </c>
      <c r="C68" s="3">
        <v>30794.044999999998</v>
      </c>
      <c r="D68" s="3">
        <v>125.458</v>
      </c>
      <c r="E68" s="3">
        <v>30021.835083079299</v>
      </c>
      <c r="F68" s="3">
        <v>6.4974579811096103</v>
      </c>
      <c r="G68" s="3">
        <f t="shared" ref="G68:G131" si="8">(C68-E68)*100/C68</f>
        <v>2.5076598963231351</v>
      </c>
      <c r="H68" s="3">
        <f t="shared" ref="H68:H131" si="9">F68/D68</f>
        <v>5.1789905634631594E-2</v>
      </c>
      <c r="J68">
        <v>30649.630700238351</v>
      </c>
      <c r="K68">
        <v>9.5964128971099854</v>
      </c>
      <c r="L68" s="3">
        <f t="shared" ref="L68:L131" si="10">(C68-J68)*100/C68</f>
        <v>0.46896826890279364</v>
      </c>
      <c r="M68">
        <f t="shared" ref="M68:M131" si="11">K68/D68</f>
        <v>7.6491040006296807E-2</v>
      </c>
      <c r="O68">
        <v>30612.892852121939</v>
      </c>
      <c r="P68">
        <v>5.1753847599029541</v>
      </c>
      <c r="Q68">
        <f t="shared" ref="Q68:Q131" si="12">(C68-O68)*100/C68</f>
        <v>0.58827006285812611</v>
      </c>
      <c r="R68">
        <f t="shared" ref="R68:R131" si="13">P68/D68</f>
        <v>4.1251931004024883E-2</v>
      </c>
    </row>
    <row r="69" spans="1:18" x14ac:dyDescent="0.2">
      <c r="A69" t="s">
        <v>536</v>
      </c>
      <c r="B69" t="str">
        <f t="shared" si="7"/>
        <v>E</v>
      </c>
      <c r="C69" s="3">
        <v>37992.565000000002</v>
      </c>
      <c r="D69" s="3">
        <v>237.357</v>
      </c>
      <c r="E69" s="3">
        <v>36538.893347506702</v>
      </c>
      <c r="F69" s="3">
        <v>7.0468952655792201</v>
      </c>
      <c r="G69" s="3">
        <f t="shared" si="8"/>
        <v>3.8262003433916605</v>
      </c>
      <c r="H69" s="3">
        <f t="shared" si="9"/>
        <v>2.9689013871843764E-2</v>
      </c>
      <c r="J69">
        <v>37608.301901790997</v>
      </c>
      <c r="K69">
        <v>11.123982191085821</v>
      </c>
      <c r="L69" s="3">
        <f t="shared" si="10"/>
        <v>1.0114165711343914</v>
      </c>
      <c r="M69">
        <f t="shared" si="11"/>
        <v>4.6866038040107603E-2</v>
      </c>
      <c r="O69">
        <v>37469.893400140383</v>
      </c>
      <c r="P69">
        <v>3.821298360824585</v>
      </c>
      <c r="Q69">
        <f t="shared" si="12"/>
        <v>1.37572074920348</v>
      </c>
      <c r="R69">
        <f t="shared" si="13"/>
        <v>1.6099370824642141E-2</v>
      </c>
    </row>
    <row r="70" spans="1:18" x14ac:dyDescent="0.2">
      <c r="A70" t="s">
        <v>504</v>
      </c>
      <c r="B70" t="str">
        <f t="shared" si="7"/>
        <v>E</v>
      </c>
      <c r="C70" s="3">
        <v>29724.223000000002</v>
      </c>
      <c r="D70" s="3">
        <v>61.241</v>
      </c>
      <c r="E70" s="3">
        <v>28820.402374461501</v>
      </c>
      <c r="F70" s="3">
        <v>5.7169280052184996</v>
      </c>
      <c r="G70" s="3">
        <f t="shared" si="8"/>
        <v>3.0406871376873372</v>
      </c>
      <c r="H70" s="3">
        <f t="shared" si="9"/>
        <v>9.3351317013414217E-2</v>
      </c>
      <c r="J70">
        <v>29604.999921932871</v>
      </c>
      <c r="K70">
        <v>6.8325340747833252</v>
      </c>
      <c r="L70" s="3">
        <f t="shared" si="10"/>
        <v>0.40109737457941524</v>
      </c>
      <c r="M70">
        <f t="shared" si="11"/>
        <v>0.1115679703921119</v>
      </c>
      <c r="O70">
        <v>29434.868754128151</v>
      </c>
      <c r="P70">
        <v>4.0824840068817139</v>
      </c>
      <c r="Q70">
        <f t="shared" si="12"/>
        <v>0.97346277435696515</v>
      </c>
      <c r="R70">
        <f t="shared" si="13"/>
        <v>6.6662595432499694E-2</v>
      </c>
    </row>
    <row r="71" spans="1:18" x14ac:dyDescent="0.2">
      <c r="A71" t="s">
        <v>75</v>
      </c>
      <c r="B71" t="str">
        <f t="shared" si="7"/>
        <v>E</v>
      </c>
      <c r="C71" s="3">
        <v>30414.881000000001</v>
      </c>
      <c r="D71" s="3">
        <v>108.92100000000001</v>
      </c>
      <c r="E71" s="3">
        <v>29340.905534011999</v>
      </c>
      <c r="F71" s="3">
        <v>5.8031258583068803</v>
      </c>
      <c r="G71" s="3">
        <f t="shared" si="8"/>
        <v>3.5310855432510215</v>
      </c>
      <c r="H71" s="3">
        <f t="shared" si="9"/>
        <v>5.3278301322122273E-2</v>
      </c>
      <c r="J71">
        <v>30260.45152878607</v>
      </c>
      <c r="K71">
        <v>16.038879871368412</v>
      </c>
      <c r="L71" s="3">
        <f t="shared" si="10"/>
        <v>0.50774313801829707</v>
      </c>
      <c r="M71">
        <f t="shared" si="11"/>
        <v>0.14725241111785983</v>
      </c>
      <c r="O71">
        <v>30068.483191341631</v>
      </c>
      <c r="P71">
        <v>4.301814079284668</v>
      </c>
      <c r="Q71">
        <f t="shared" si="12"/>
        <v>1.1389089724150825</v>
      </c>
      <c r="R71">
        <f t="shared" si="13"/>
        <v>3.9494808891624829E-2</v>
      </c>
    </row>
    <row r="72" spans="1:18" x14ac:dyDescent="0.2">
      <c r="A72" t="s">
        <v>580</v>
      </c>
      <c r="B72" t="str">
        <f t="shared" si="7"/>
        <v>E</v>
      </c>
      <c r="C72" s="3">
        <v>38253.195</v>
      </c>
      <c r="D72" s="3">
        <v>135.48599999999999</v>
      </c>
      <c r="E72" s="3">
        <v>36835.997572270498</v>
      </c>
      <c r="F72" s="3">
        <v>7.1782920360565097</v>
      </c>
      <c r="G72" s="3">
        <f t="shared" si="8"/>
        <v>3.7047818560763388</v>
      </c>
      <c r="H72" s="3">
        <f t="shared" si="9"/>
        <v>5.2981799123573731E-2</v>
      </c>
      <c r="J72">
        <v>38014.433635381589</v>
      </c>
      <c r="K72">
        <v>10.539729833602911</v>
      </c>
      <c r="L72" s="3">
        <f t="shared" si="10"/>
        <v>0.62416058219035264</v>
      </c>
      <c r="M72">
        <f t="shared" si="11"/>
        <v>7.7792021563873104E-2</v>
      </c>
      <c r="O72">
        <v>37828.282901167193</v>
      </c>
      <c r="P72">
        <v>4.2674229145050049</v>
      </c>
      <c r="Q72">
        <f t="shared" si="12"/>
        <v>1.1107885206263342</v>
      </c>
      <c r="R72">
        <f t="shared" si="13"/>
        <v>3.1497150366126429E-2</v>
      </c>
    </row>
    <row r="73" spans="1:18" x14ac:dyDescent="0.2">
      <c r="A73" t="s">
        <v>270</v>
      </c>
      <c r="B73" t="str">
        <f t="shared" si="7"/>
        <v>E</v>
      </c>
      <c r="C73" s="3">
        <v>30585.591</v>
      </c>
      <c r="D73" s="3">
        <v>114.655</v>
      </c>
      <c r="E73" s="3">
        <v>29568.872349289199</v>
      </c>
      <c r="F73" s="3">
        <v>6.7179470062255797</v>
      </c>
      <c r="G73" s="3">
        <f t="shared" si="8"/>
        <v>3.3241752651135683</v>
      </c>
      <c r="H73" s="3">
        <f t="shared" si="9"/>
        <v>5.8592708614762373E-2</v>
      </c>
      <c r="J73">
        <v>30344.15334184403</v>
      </c>
      <c r="K73">
        <v>9.9475200176239014</v>
      </c>
      <c r="L73" s="3">
        <f t="shared" si="10"/>
        <v>0.78938366159401652</v>
      </c>
      <c r="M73">
        <f t="shared" si="11"/>
        <v>8.6760455432592573E-2</v>
      </c>
      <c r="O73">
        <v>30187.165944316232</v>
      </c>
      <c r="P73">
        <v>3.4659750461578369</v>
      </c>
      <c r="Q73">
        <f t="shared" si="12"/>
        <v>1.3026560633854312</v>
      </c>
      <c r="R73">
        <f t="shared" si="13"/>
        <v>3.0229602251605571E-2</v>
      </c>
    </row>
    <row r="74" spans="1:18" x14ac:dyDescent="0.2">
      <c r="A74" t="s">
        <v>411</v>
      </c>
      <c r="B74" t="str">
        <f t="shared" si="7"/>
        <v>E</v>
      </c>
      <c r="C74" s="3">
        <v>28088.164000000001</v>
      </c>
      <c r="D74" s="3">
        <v>13.022</v>
      </c>
      <c r="E74" s="3">
        <v>27543.065258353799</v>
      </c>
      <c r="F74" s="3">
        <v>7.0931220054626403</v>
      </c>
      <c r="G74" s="3">
        <f t="shared" si="8"/>
        <v>1.9406706029137442</v>
      </c>
      <c r="H74" s="3">
        <f t="shared" si="9"/>
        <v>0.54470296463389956</v>
      </c>
      <c r="J74">
        <v>27827.195478082009</v>
      </c>
      <c r="K74">
        <v>2.1502630710601811</v>
      </c>
      <c r="L74" s="3">
        <f t="shared" si="10"/>
        <v>0.92910494939431387</v>
      </c>
      <c r="M74">
        <f t="shared" si="11"/>
        <v>0.16512540862080949</v>
      </c>
      <c r="O74">
        <v>27842.493136139969</v>
      </c>
      <c r="P74">
        <v>1.4613380432128911</v>
      </c>
      <c r="Q74">
        <f t="shared" si="12"/>
        <v>0.87464194477087254</v>
      </c>
      <c r="R74">
        <f t="shared" si="13"/>
        <v>0.11222070674342582</v>
      </c>
    </row>
    <row r="75" spans="1:18" x14ac:dyDescent="0.2">
      <c r="A75" t="s">
        <v>306</v>
      </c>
      <c r="B75" t="str">
        <f t="shared" si="7"/>
        <v>E</v>
      </c>
      <c r="C75" s="3">
        <v>27964.003000000001</v>
      </c>
      <c r="D75" s="3">
        <v>3.012</v>
      </c>
      <c r="E75" s="3">
        <v>27405.183338929699</v>
      </c>
      <c r="F75" s="3">
        <v>8.09468221664428</v>
      </c>
      <c r="G75" s="3">
        <f t="shared" si="8"/>
        <v>1.9983536014865313</v>
      </c>
      <c r="H75" s="3">
        <f t="shared" si="9"/>
        <v>2.68747749556583</v>
      </c>
      <c r="J75">
        <v>27747.625658787099</v>
      </c>
      <c r="K75">
        <v>2.4159359931945801</v>
      </c>
      <c r="L75" s="3">
        <f t="shared" si="10"/>
        <v>0.7737709841216267</v>
      </c>
      <c r="M75">
        <f t="shared" si="11"/>
        <v>0.80210358339793497</v>
      </c>
      <c r="O75">
        <v>27835.610834760151</v>
      </c>
      <c r="P75">
        <v>1.4288666248321531</v>
      </c>
      <c r="Q75">
        <f t="shared" si="12"/>
        <v>0.45913371286596349</v>
      </c>
      <c r="R75">
        <f t="shared" si="13"/>
        <v>0.47439130970523014</v>
      </c>
    </row>
    <row r="76" spans="1:18" x14ac:dyDescent="0.2">
      <c r="A76" t="s">
        <v>454</v>
      </c>
      <c r="B76" t="str">
        <f t="shared" si="7"/>
        <v>E</v>
      </c>
      <c r="C76" s="3">
        <v>31154.008999999998</v>
      </c>
      <c r="D76" s="3">
        <v>80.289000000000001</v>
      </c>
      <c r="E76" s="3">
        <v>30253.5778341806</v>
      </c>
      <c r="F76" s="3">
        <v>6.9974019527435303</v>
      </c>
      <c r="G76" s="3">
        <f t="shared" si="8"/>
        <v>2.8902577700975769</v>
      </c>
      <c r="H76" s="3">
        <f t="shared" si="9"/>
        <v>8.7152685333526755E-2</v>
      </c>
      <c r="J76">
        <v>30878.874407002852</v>
      </c>
      <c r="K76">
        <v>5.4398658275604248</v>
      </c>
      <c r="L76" s="3">
        <f t="shared" si="10"/>
        <v>0.88314345995453325</v>
      </c>
      <c r="M76">
        <f t="shared" si="11"/>
        <v>6.7753563097814454E-2</v>
      </c>
      <c r="O76">
        <v>30813.536256699819</v>
      </c>
      <c r="P76">
        <v>3.0765359401702881</v>
      </c>
      <c r="Q76">
        <f t="shared" si="12"/>
        <v>1.0928697597159294</v>
      </c>
      <c r="R76">
        <f t="shared" si="13"/>
        <v>3.8318274485549551E-2</v>
      </c>
    </row>
    <row r="77" spans="1:18" x14ac:dyDescent="0.2">
      <c r="A77" t="s">
        <v>21</v>
      </c>
      <c r="B77" t="str">
        <f t="shared" si="7"/>
        <v>E</v>
      </c>
      <c r="C77" s="3">
        <v>26997.838</v>
      </c>
      <c r="D77" s="3">
        <v>2.4390000000000001</v>
      </c>
      <c r="E77" s="3">
        <v>26401.386590168098</v>
      </c>
      <c r="F77" s="3">
        <v>9.2978479862213099</v>
      </c>
      <c r="G77" s="3">
        <f t="shared" si="8"/>
        <v>2.2092561998183018</v>
      </c>
      <c r="H77" s="3">
        <f t="shared" si="9"/>
        <v>3.812155795908696</v>
      </c>
      <c r="J77">
        <v>26627.000718828869</v>
      </c>
      <c r="K77">
        <v>2.404997825622559</v>
      </c>
      <c r="L77" s="3">
        <f t="shared" si="10"/>
        <v>1.3735814000036988</v>
      </c>
      <c r="M77">
        <f t="shared" si="11"/>
        <v>0.98605896909494017</v>
      </c>
      <c r="O77">
        <v>26730.536105743729</v>
      </c>
      <c r="P77">
        <v>1.176671981811523</v>
      </c>
      <c r="Q77">
        <f t="shared" si="12"/>
        <v>0.99008629600737041</v>
      </c>
      <c r="R77">
        <f t="shared" si="13"/>
        <v>0.4824403369460939</v>
      </c>
    </row>
    <row r="78" spans="1:18" x14ac:dyDescent="0.2">
      <c r="A78" t="s">
        <v>389</v>
      </c>
      <c r="B78" t="str">
        <f t="shared" si="7"/>
        <v>E</v>
      </c>
      <c r="C78" s="3">
        <v>24571.75</v>
      </c>
      <c r="D78" s="3">
        <v>2.548</v>
      </c>
      <c r="E78" s="3">
        <v>23605.370666074501</v>
      </c>
      <c r="F78" s="3">
        <v>6.6601271629333496</v>
      </c>
      <c r="G78" s="3">
        <f t="shared" si="8"/>
        <v>3.9328877020379052</v>
      </c>
      <c r="H78" s="3">
        <f t="shared" si="9"/>
        <v>2.6138646636316127</v>
      </c>
      <c r="J78">
        <v>23615.911188657949</v>
      </c>
      <c r="K78">
        <v>1.909986019134521</v>
      </c>
      <c r="L78" s="3">
        <f t="shared" si="10"/>
        <v>3.8899907875590931</v>
      </c>
      <c r="M78">
        <f t="shared" si="11"/>
        <v>0.74960204832595012</v>
      </c>
      <c r="O78">
        <v>24063.809318456999</v>
      </c>
      <c r="P78">
        <v>1.4199516773223879</v>
      </c>
      <c r="Q78">
        <f t="shared" si="12"/>
        <v>2.0671734066275342</v>
      </c>
      <c r="R78">
        <f t="shared" si="13"/>
        <v>0.55728087807001092</v>
      </c>
    </row>
    <row r="79" spans="1:18" x14ac:dyDescent="0.2">
      <c r="A79" t="s">
        <v>483</v>
      </c>
      <c r="B79" t="str">
        <f t="shared" si="7"/>
        <v>E</v>
      </c>
      <c r="C79" s="3">
        <v>31036.793000000001</v>
      </c>
      <c r="D79" s="3">
        <v>45.634999999999998</v>
      </c>
      <c r="E79" s="3">
        <v>30127.6852581155</v>
      </c>
      <c r="F79" s="3">
        <v>7.0823090076446498</v>
      </c>
      <c r="G79" s="3">
        <f t="shared" si="8"/>
        <v>2.9291291206681747</v>
      </c>
      <c r="H79" s="3">
        <f t="shared" si="9"/>
        <v>0.15519467530721268</v>
      </c>
      <c r="J79">
        <v>30881.228608064321</v>
      </c>
      <c r="K79">
        <v>6.0459258556365967</v>
      </c>
      <c r="L79" s="3">
        <f t="shared" si="10"/>
        <v>0.50122572888146255</v>
      </c>
      <c r="M79">
        <f t="shared" si="11"/>
        <v>0.13248440573324416</v>
      </c>
      <c r="O79">
        <v>30838.06256849636</v>
      </c>
      <c r="P79">
        <v>2.6863429546356201</v>
      </c>
      <c r="Q79">
        <f t="shared" si="12"/>
        <v>0.64030594753665993</v>
      </c>
      <c r="R79">
        <f t="shared" si="13"/>
        <v>5.8865847587063008E-2</v>
      </c>
    </row>
    <row r="80" spans="1:18" x14ac:dyDescent="0.2">
      <c r="A80" t="s">
        <v>802</v>
      </c>
      <c r="B80" t="str">
        <f t="shared" si="7"/>
        <v>E</v>
      </c>
      <c r="C80" s="3">
        <v>30807.195</v>
      </c>
      <c r="D80" s="3">
        <v>48.561999999999998</v>
      </c>
      <c r="E80" s="3">
        <v>29802.935657141999</v>
      </c>
      <c r="F80" s="3">
        <v>7.7818119525909397</v>
      </c>
      <c r="G80" s="3">
        <f t="shared" si="8"/>
        <v>3.2598207751728139</v>
      </c>
      <c r="H80" s="3">
        <f t="shared" si="9"/>
        <v>0.16024488185393806</v>
      </c>
      <c r="J80">
        <v>30527.666332891829</v>
      </c>
      <c r="K80">
        <v>3.469634056091309</v>
      </c>
      <c r="L80" s="3">
        <f t="shared" si="10"/>
        <v>0.90734864731492215</v>
      </c>
      <c r="M80">
        <f t="shared" si="11"/>
        <v>7.1447511554122753E-2</v>
      </c>
      <c r="O80">
        <v>30403.831545831519</v>
      </c>
      <c r="P80">
        <v>1.7093439102172849</v>
      </c>
      <c r="Q80">
        <f t="shared" si="12"/>
        <v>1.3093157431842806</v>
      </c>
      <c r="R80">
        <f t="shared" si="13"/>
        <v>3.5199207409441227E-2</v>
      </c>
    </row>
    <row r="81" spans="1:18" x14ac:dyDescent="0.2">
      <c r="A81" t="s">
        <v>44</v>
      </c>
      <c r="B81" t="str">
        <f t="shared" si="7"/>
        <v>E</v>
      </c>
      <c r="C81" s="3">
        <v>27409.733</v>
      </c>
      <c r="D81" s="3">
        <v>2.3039999999999998</v>
      </c>
      <c r="E81" s="3">
        <v>27019.292295006398</v>
      </c>
      <c r="F81" s="3">
        <v>7.2425260543823198</v>
      </c>
      <c r="G81" s="3">
        <f t="shared" si="8"/>
        <v>1.4244600813645345</v>
      </c>
      <c r="H81" s="3">
        <f t="shared" si="9"/>
        <v>3.1434574888812152</v>
      </c>
      <c r="J81">
        <v>27143.163668350731</v>
      </c>
      <c r="K81">
        <v>2.0623829364776611</v>
      </c>
      <c r="L81" s="3">
        <f t="shared" si="10"/>
        <v>0.97253530944379818</v>
      </c>
      <c r="M81">
        <f t="shared" si="11"/>
        <v>0.89513148284620714</v>
      </c>
      <c r="O81">
        <v>27270.674201160789</v>
      </c>
      <c r="P81">
        <v>1.4374599456787109</v>
      </c>
      <c r="Q81">
        <f t="shared" si="12"/>
        <v>0.50733364983603013</v>
      </c>
      <c r="R81">
        <f t="shared" si="13"/>
        <v>0.62389754586749613</v>
      </c>
    </row>
    <row r="82" spans="1:18" x14ac:dyDescent="0.2">
      <c r="A82" t="s">
        <v>362</v>
      </c>
      <c r="B82" t="str">
        <f t="shared" si="7"/>
        <v>E</v>
      </c>
      <c r="C82" s="3">
        <v>31358.763999999999</v>
      </c>
      <c r="D82" s="3">
        <v>39.987000000000002</v>
      </c>
      <c r="E82" s="3">
        <v>30451.4377810232</v>
      </c>
      <c r="F82" s="3">
        <v>7.9479622840881303</v>
      </c>
      <c r="G82" s="3">
        <f t="shared" si="8"/>
        <v>2.8933736641431382</v>
      </c>
      <c r="H82" s="3">
        <f t="shared" si="9"/>
        <v>0.19876365529017256</v>
      </c>
      <c r="J82">
        <v>31159.61601574552</v>
      </c>
      <c r="K82">
        <v>4.5951569080352783</v>
      </c>
      <c r="L82" s="3">
        <f t="shared" si="10"/>
        <v>0.63506324501335421</v>
      </c>
      <c r="M82">
        <f t="shared" si="11"/>
        <v>0.11491627048879081</v>
      </c>
      <c r="O82">
        <v>31038.992194798331</v>
      </c>
      <c r="P82">
        <v>2.1752960681915279</v>
      </c>
      <c r="Q82">
        <f t="shared" si="12"/>
        <v>1.0197206918029933</v>
      </c>
      <c r="R82">
        <f t="shared" si="13"/>
        <v>5.4400081731350886E-2</v>
      </c>
    </row>
    <row r="83" spans="1:18" x14ac:dyDescent="0.2">
      <c r="A83" t="s">
        <v>182</v>
      </c>
      <c r="B83" t="str">
        <f t="shared" si="7"/>
        <v>E</v>
      </c>
      <c r="C83" s="3">
        <v>26490.954000000002</v>
      </c>
      <c r="D83" s="3">
        <v>4.0949999999999998</v>
      </c>
      <c r="E83" s="3">
        <v>26002.730089782301</v>
      </c>
      <c r="F83" s="3">
        <v>7.1164360046386701</v>
      </c>
      <c r="G83" s="3">
        <f t="shared" si="8"/>
        <v>1.8429834962444194</v>
      </c>
      <c r="H83" s="3">
        <f t="shared" si="9"/>
        <v>1.7378354101681734</v>
      </c>
      <c r="J83">
        <v>26190.347722406492</v>
      </c>
      <c r="K83">
        <v>2.156940221786499</v>
      </c>
      <c r="L83" s="3">
        <f t="shared" si="10"/>
        <v>1.1347506684489721</v>
      </c>
      <c r="M83">
        <f t="shared" si="11"/>
        <v>0.52672532888559198</v>
      </c>
      <c r="O83">
        <v>26281.39066242101</v>
      </c>
      <c r="P83">
        <v>1.12554407119751</v>
      </c>
      <c r="Q83">
        <f t="shared" si="12"/>
        <v>0.79107508766574119</v>
      </c>
      <c r="R83">
        <f t="shared" si="13"/>
        <v>0.27485813704456902</v>
      </c>
    </row>
    <row r="84" spans="1:18" x14ac:dyDescent="0.2">
      <c r="A84" t="s">
        <v>769</v>
      </c>
      <c r="B84" t="str">
        <f t="shared" si="7"/>
        <v>E</v>
      </c>
      <c r="C84" s="3">
        <v>28459.954000000002</v>
      </c>
      <c r="D84" s="3">
        <v>11.17</v>
      </c>
      <c r="E84" s="3">
        <v>27842.300988083101</v>
      </c>
      <c r="F84" s="3">
        <v>6.6475930213928196</v>
      </c>
      <c r="G84" s="3">
        <f t="shared" si="8"/>
        <v>2.1702530226046748</v>
      </c>
      <c r="H84" s="3">
        <f t="shared" si="9"/>
        <v>0.59512918723301877</v>
      </c>
      <c r="J84">
        <v>28133.887551903121</v>
      </c>
      <c r="K84">
        <v>2.1713201999664311</v>
      </c>
      <c r="L84" s="3">
        <f t="shared" si="10"/>
        <v>1.1457026532681001</v>
      </c>
      <c r="M84">
        <f t="shared" si="11"/>
        <v>0.19438855863620691</v>
      </c>
      <c r="O84">
        <v>28227.143617481921</v>
      </c>
      <c r="P84">
        <v>1.352678775787354</v>
      </c>
      <c r="Q84">
        <f t="shared" si="12"/>
        <v>0.81802796490142105</v>
      </c>
      <c r="R84">
        <f t="shared" si="13"/>
        <v>0.12109926372312928</v>
      </c>
    </row>
    <row r="85" spans="1:18" x14ac:dyDescent="0.2">
      <c r="A85" t="s">
        <v>180</v>
      </c>
      <c r="B85" t="str">
        <f t="shared" si="7"/>
        <v>E</v>
      </c>
      <c r="C85" s="3">
        <v>30242.205999999998</v>
      </c>
      <c r="D85" s="3">
        <v>40.011000000000003</v>
      </c>
      <c r="E85" s="3">
        <v>29317.474045123599</v>
      </c>
      <c r="F85" s="3">
        <v>7.8131289482116699</v>
      </c>
      <c r="G85" s="3">
        <f t="shared" si="8"/>
        <v>3.0577529789870455</v>
      </c>
      <c r="H85" s="3">
        <f t="shared" si="9"/>
        <v>0.19527452321140859</v>
      </c>
      <c r="J85">
        <v>29931.513644313942</v>
      </c>
      <c r="K85">
        <v>3.448854923248291</v>
      </c>
      <c r="L85" s="3">
        <f t="shared" si="10"/>
        <v>1.0273468664490168</v>
      </c>
      <c r="M85">
        <f t="shared" si="11"/>
        <v>8.6197668722308635E-2</v>
      </c>
      <c r="O85">
        <v>29709.47288288287</v>
      </c>
      <c r="P85">
        <v>1.4813733100891111</v>
      </c>
      <c r="Q85">
        <f t="shared" si="12"/>
        <v>1.7615550833729794</v>
      </c>
      <c r="R85">
        <f t="shared" si="13"/>
        <v>3.7024151110672338E-2</v>
      </c>
    </row>
    <row r="86" spans="1:18" x14ac:dyDescent="0.2">
      <c r="A86" t="s">
        <v>100</v>
      </c>
      <c r="B86" t="str">
        <f t="shared" si="7"/>
        <v>E</v>
      </c>
      <c r="C86" s="3">
        <v>36806.786</v>
      </c>
      <c r="D86" s="3">
        <v>73.412999999999997</v>
      </c>
      <c r="E86" s="3">
        <v>35444.682517394402</v>
      </c>
      <c r="F86" s="3">
        <v>8.0132887363433802</v>
      </c>
      <c r="G86" s="3">
        <f t="shared" si="8"/>
        <v>3.700685744758041</v>
      </c>
      <c r="H86" s="3">
        <f t="shared" si="9"/>
        <v>0.10915353869673465</v>
      </c>
      <c r="J86">
        <v>36435.776633988396</v>
      </c>
      <c r="K86">
        <v>13.756901979446409</v>
      </c>
      <c r="L86" s="3">
        <f t="shared" si="10"/>
        <v>1.0079917491616996</v>
      </c>
      <c r="M86">
        <f t="shared" si="11"/>
        <v>0.18739054362914484</v>
      </c>
      <c r="O86">
        <v>36276.026770531418</v>
      </c>
      <c r="P86">
        <v>3.7448539733886719</v>
      </c>
      <c r="Q86">
        <f t="shared" si="12"/>
        <v>1.4420146042324422</v>
      </c>
      <c r="R86">
        <f t="shared" si="13"/>
        <v>5.1010774295951293E-2</v>
      </c>
    </row>
    <row r="87" spans="1:18" x14ac:dyDescent="0.2">
      <c r="A87" t="s">
        <v>809</v>
      </c>
      <c r="B87" t="str">
        <f t="shared" si="7"/>
        <v>E</v>
      </c>
      <c r="C87" s="3">
        <v>37684.881999999998</v>
      </c>
      <c r="D87" s="3">
        <v>130.511</v>
      </c>
      <c r="E87" s="3">
        <v>35970.080043736802</v>
      </c>
      <c r="F87" s="3">
        <v>7.5721971988677899</v>
      </c>
      <c r="G87" s="3">
        <f t="shared" si="8"/>
        <v>4.5503710380815212</v>
      </c>
      <c r="H87" s="3">
        <f t="shared" si="9"/>
        <v>5.8019609066421909E-2</v>
      </c>
      <c r="J87">
        <v>37115.419047561911</v>
      </c>
      <c r="K87">
        <v>7.9677047729492188</v>
      </c>
      <c r="L87" s="3">
        <f t="shared" si="10"/>
        <v>1.511117780435367</v>
      </c>
      <c r="M87">
        <f t="shared" si="11"/>
        <v>6.105006300579429E-2</v>
      </c>
      <c r="O87">
        <v>36806.231548105177</v>
      </c>
      <c r="P87">
        <v>4.3731720447540283</v>
      </c>
      <c r="Q87">
        <f t="shared" si="12"/>
        <v>2.3315727826740189</v>
      </c>
      <c r="R87">
        <f t="shared" si="13"/>
        <v>3.3508072459440416E-2</v>
      </c>
    </row>
    <row r="88" spans="1:18" x14ac:dyDescent="0.2">
      <c r="A88" t="s">
        <v>841</v>
      </c>
      <c r="B88" t="str">
        <f t="shared" si="7"/>
        <v>E</v>
      </c>
      <c r="C88" s="3">
        <v>37589.091</v>
      </c>
      <c r="D88" s="3">
        <v>83.138999999999996</v>
      </c>
      <c r="E88" s="3">
        <v>36155.3989107698</v>
      </c>
      <c r="F88" s="3">
        <v>7.65433597564697</v>
      </c>
      <c r="G88" s="3">
        <f t="shared" si="8"/>
        <v>3.8141174768770028</v>
      </c>
      <c r="H88" s="3">
        <f t="shared" si="9"/>
        <v>9.2066731325214049E-2</v>
      </c>
      <c r="J88">
        <v>37105.632716455759</v>
      </c>
      <c r="K88">
        <v>11.97196316719055</v>
      </c>
      <c r="L88" s="3">
        <f t="shared" si="10"/>
        <v>1.2861664666066055</v>
      </c>
      <c r="M88">
        <f t="shared" si="11"/>
        <v>0.14399936452435741</v>
      </c>
      <c r="O88">
        <v>36906.113992807637</v>
      </c>
      <c r="P88">
        <v>2.3977799415588379</v>
      </c>
      <c r="Q88">
        <f t="shared" si="12"/>
        <v>1.816955369291487</v>
      </c>
      <c r="R88">
        <f t="shared" si="13"/>
        <v>2.8840615614318648E-2</v>
      </c>
    </row>
    <row r="89" spans="1:18" x14ac:dyDescent="0.2">
      <c r="A89" t="s">
        <v>426</v>
      </c>
      <c r="B89" t="str">
        <f t="shared" si="7"/>
        <v>E</v>
      </c>
      <c r="C89" s="3">
        <v>27691.335999999999</v>
      </c>
      <c r="D89" s="3">
        <v>5.04</v>
      </c>
      <c r="E89" s="3">
        <v>26882.151558097299</v>
      </c>
      <c r="F89" s="3">
        <v>2.7965669631957999</v>
      </c>
      <c r="G89" s="3">
        <f t="shared" si="8"/>
        <v>2.9221574643516668</v>
      </c>
      <c r="H89" s="3">
        <f t="shared" si="9"/>
        <v>0.55487439745948408</v>
      </c>
      <c r="J89">
        <v>26993.543353625791</v>
      </c>
      <c r="K89">
        <v>2.0003788471221919</v>
      </c>
      <c r="L89" s="3">
        <f t="shared" si="10"/>
        <v>2.5198951988961742</v>
      </c>
      <c r="M89">
        <f t="shared" si="11"/>
        <v>0.39690056490519682</v>
      </c>
      <c r="O89">
        <v>27224.123592368182</v>
      </c>
      <c r="P89">
        <v>1.500113964080811</v>
      </c>
      <c r="Q89">
        <f t="shared" si="12"/>
        <v>1.6872151189520714</v>
      </c>
      <c r="R89">
        <f t="shared" si="13"/>
        <v>0.29764165953984345</v>
      </c>
    </row>
    <row r="90" spans="1:18" x14ac:dyDescent="0.2">
      <c r="A90" t="s">
        <v>720</v>
      </c>
      <c r="B90" t="str">
        <f t="shared" si="7"/>
        <v>E</v>
      </c>
      <c r="C90" s="3">
        <v>37623.792000000001</v>
      </c>
      <c r="D90" s="3">
        <v>1800.028</v>
      </c>
      <c r="E90" s="3">
        <v>36401.945992728797</v>
      </c>
      <c r="F90" s="3">
        <v>7.8096139430999703</v>
      </c>
      <c r="G90" s="3">
        <f t="shared" si="8"/>
        <v>3.2475355149507634</v>
      </c>
      <c r="H90" s="3">
        <f t="shared" si="9"/>
        <v>4.3386069233922863E-3</v>
      </c>
      <c r="J90">
        <v>37324.790620613247</v>
      </c>
      <c r="K90">
        <v>6.0249478816986084</v>
      </c>
      <c r="L90" s="3">
        <f t="shared" si="10"/>
        <v>0.79471356684821848</v>
      </c>
      <c r="M90">
        <f t="shared" si="11"/>
        <v>3.3471412009694339E-3</v>
      </c>
      <c r="O90">
        <v>37182.280419318238</v>
      </c>
      <c r="P90">
        <v>3.955751895904541</v>
      </c>
      <c r="Q90">
        <f t="shared" si="12"/>
        <v>1.1734903825796268</v>
      </c>
      <c r="R90">
        <f t="shared" si="13"/>
        <v>2.1976057571907442E-3</v>
      </c>
    </row>
    <row r="91" spans="1:18" x14ac:dyDescent="0.2">
      <c r="A91" t="s">
        <v>907</v>
      </c>
      <c r="B91" t="str">
        <f t="shared" si="7"/>
        <v>E</v>
      </c>
      <c r="C91" s="3">
        <v>36375.411</v>
      </c>
      <c r="D91" s="3">
        <v>1800.0219999999999</v>
      </c>
      <c r="E91" s="3">
        <v>35174.993597995403</v>
      </c>
      <c r="F91" s="3">
        <v>8.4232418537139893</v>
      </c>
      <c r="G91" s="3">
        <f t="shared" si="8"/>
        <v>3.3000792815910658</v>
      </c>
      <c r="H91" s="3">
        <f t="shared" si="9"/>
        <v>4.6795216134658292E-3</v>
      </c>
      <c r="J91">
        <v>36086.38720522065</v>
      </c>
      <c r="K91">
        <v>6.6850438117980957</v>
      </c>
      <c r="L91" s="3">
        <f t="shared" si="10"/>
        <v>0.79455815572599386</v>
      </c>
      <c r="M91">
        <f t="shared" si="11"/>
        <v>3.7138678370587114E-3</v>
      </c>
      <c r="O91">
        <v>35862.48316150561</v>
      </c>
      <c r="P91">
        <v>4.0625920295715332</v>
      </c>
      <c r="Q91">
        <f t="shared" si="12"/>
        <v>1.4100949635851263</v>
      </c>
      <c r="R91">
        <f t="shared" si="13"/>
        <v>2.2569679868199017E-3</v>
      </c>
    </row>
    <row r="92" spans="1:18" x14ac:dyDescent="0.2">
      <c r="A92" t="s">
        <v>951</v>
      </c>
      <c r="B92" t="str">
        <f t="shared" si="7"/>
        <v>E</v>
      </c>
      <c r="C92" s="3">
        <v>36822.322</v>
      </c>
      <c r="D92" s="3">
        <v>81.974000000000004</v>
      </c>
      <c r="E92" s="3">
        <v>35397.6891148918</v>
      </c>
      <c r="F92" s="3">
        <v>8.6159079074859601</v>
      </c>
      <c r="G92" s="3">
        <f t="shared" si="8"/>
        <v>3.8689382084818003</v>
      </c>
      <c r="H92" s="3">
        <f t="shared" si="9"/>
        <v>0.10510537374638251</v>
      </c>
      <c r="J92">
        <v>36508.382947237151</v>
      </c>
      <c r="K92">
        <v>8.7941460609436035</v>
      </c>
      <c r="L92" s="3">
        <f t="shared" si="10"/>
        <v>0.8525780985860949</v>
      </c>
      <c r="M92">
        <f t="shared" si="11"/>
        <v>0.10727969918441949</v>
      </c>
      <c r="O92">
        <v>36299.605543799436</v>
      </c>
      <c r="P92">
        <v>2.227107048034668</v>
      </c>
      <c r="Q92">
        <f t="shared" si="12"/>
        <v>1.4195640790946418</v>
      </c>
      <c r="R92">
        <f t="shared" si="13"/>
        <v>2.7168456437829894E-2</v>
      </c>
    </row>
    <row r="93" spans="1:18" x14ac:dyDescent="0.2">
      <c r="A93" t="s">
        <v>401</v>
      </c>
      <c r="B93" t="str">
        <f t="shared" si="7"/>
        <v>E</v>
      </c>
      <c r="C93" s="3">
        <v>30317.105</v>
      </c>
      <c r="D93" s="3">
        <v>20.03</v>
      </c>
      <c r="E93" s="3">
        <v>29359.260468152199</v>
      </c>
      <c r="F93" s="3">
        <v>9.8628122806549001</v>
      </c>
      <c r="G93" s="3">
        <f t="shared" si="8"/>
        <v>3.1594195153125626</v>
      </c>
      <c r="H93" s="3">
        <f t="shared" si="9"/>
        <v>0.49240201101622066</v>
      </c>
      <c r="J93">
        <v>29965.131677020701</v>
      </c>
      <c r="K93">
        <v>2.171414852142334</v>
      </c>
      <c r="L93" s="3">
        <f t="shared" si="10"/>
        <v>1.1609727346304941</v>
      </c>
      <c r="M93">
        <f t="shared" si="11"/>
        <v>0.10840813041149944</v>
      </c>
      <c r="O93">
        <v>29846.733850781431</v>
      </c>
      <c r="P93">
        <v>1.516380310058594</v>
      </c>
      <c r="Q93">
        <f t="shared" si="12"/>
        <v>1.551504173035547</v>
      </c>
      <c r="R93">
        <f t="shared" si="13"/>
        <v>7.5705457316954258E-2</v>
      </c>
    </row>
    <row r="94" spans="1:18" x14ac:dyDescent="0.2">
      <c r="A94" t="s">
        <v>893</v>
      </c>
      <c r="B94" t="str">
        <f t="shared" si="7"/>
        <v>E</v>
      </c>
      <c r="C94" s="3">
        <v>26083.903999999999</v>
      </c>
      <c r="D94" s="3">
        <v>4.9969999999999999</v>
      </c>
      <c r="E94" s="3">
        <v>25465.606531953399</v>
      </c>
      <c r="F94" s="3">
        <v>2.7260241508483798</v>
      </c>
      <c r="G94" s="3">
        <f t="shared" si="8"/>
        <v>2.3704176646509647</v>
      </c>
      <c r="H94" s="3">
        <f t="shared" si="9"/>
        <v>0.54553214945935158</v>
      </c>
      <c r="J94">
        <v>25622.843857379801</v>
      </c>
      <c r="K94">
        <v>1.923672199249268</v>
      </c>
      <c r="L94" s="3">
        <f t="shared" si="10"/>
        <v>1.767604046618932</v>
      </c>
      <c r="M94">
        <f t="shared" si="11"/>
        <v>0.38496541910131438</v>
      </c>
      <c r="O94">
        <v>25733.717208452788</v>
      </c>
      <c r="P94">
        <v>1.4475011825561519</v>
      </c>
      <c r="Q94">
        <f t="shared" si="12"/>
        <v>1.3425397959876342</v>
      </c>
      <c r="R94">
        <f t="shared" si="13"/>
        <v>0.28967404093579185</v>
      </c>
    </row>
    <row r="95" spans="1:18" x14ac:dyDescent="0.2">
      <c r="A95" t="s">
        <v>298</v>
      </c>
      <c r="B95" t="str">
        <f t="shared" si="7"/>
        <v>E</v>
      </c>
      <c r="C95" s="3">
        <v>26255.544999999998</v>
      </c>
      <c r="D95" s="3">
        <v>2.9940000000000002</v>
      </c>
      <c r="E95" s="3">
        <v>25544.869622071201</v>
      </c>
      <c r="F95" s="3">
        <v>2.8696906566619802</v>
      </c>
      <c r="G95" s="3">
        <f t="shared" si="8"/>
        <v>2.7067630016013662</v>
      </c>
      <c r="H95" s="3">
        <f t="shared" si="9"/>
        <v>0.95848051324715433</v>
      </c>
      <c r="J95">
        <v>25758.126378555618</v>
      </c>
      <c r="K95">
        <v>1.986212015151978</v>
      </c>
      <c r="L95" s="3">
        <f t="shared" si="10"/>
        <v>1.8945278852310239</v>
      </c>
      <c r="M95">
        <f t="shared" si="11"/>
        <v>0.66339746665062715</v>
      </c>
      <c r="O95">
        <v>25917.661999066539</v>
      </c>
      <c r="P95">
        <v>1.484729051589966</v>
      </c>
      <c r="Q95">
        <f t="shared" si="12"/>
        <v>1.2869014942689618</v>
      </c>
      <c r="R95">
        <f t="shared" si="13"/>
        <v>0.49590148683699597</v>
      </c>
    </row>
    <row r="96" spans="1:18" x14ac:dyDescent="0.2">
      <c r="A96" t="s">
        <v>576</v>
      </c>
      <c r="B96" t="str">
        <f t="shared" si="7"/>
        <v>E</v>
      </c>
      <c r="C96" s="3">
        <v>30345.51</v>
      </c>
      <c r="D96" s="3">
        <v>14.82</v>
      </c>
      <c r="E96" s="3">
        <v>29708.9970097687</v>
      </c>
      <c r="F96" s="3">
        <v>9.7658531665802002</v>
      </c>
      <c r="G96" s="3">
        <f t="shared" si="8"/>
        <v>2.0975524558041645</v>
      </c>
      <c r="H96" s="3">
        <f t="shared" si="9"/>
        <v>0.65896445118624836</v>
      </c>
      <c r="J96">
        <v>30059.139336440581</v>
      </c>
      <c r="K96">
        <v>2.3421051502227779</v>
      </c>
      <c r="L96" s="3">
        <f t="shared" si="10"/>
        <v>0.94370028237922898</v>
      </c>
      <c r="M96">
        <f t="shared" si="11"/>
        <v>0.15803678476536961</v>
      </c>
      <c r="O96">
        <v>30020.301567155719</v>
      </c>
      <c r="P96">
        <v>1.473797082901001</v>
      </c>
      <c r="Q96">
        <f t="shared" si="12"/>
        <v>1.0716855074911569</v>
      </c>
      <c r="R96">
        <f t="shared" si="13"/>
        <v>9.9446496821929894E-2</v>
      </c>
    </row>
    <row r="97" spans="1:18" x14ac:dyDescent="0.2">
      <c r="A97" t="s">
        <v>98</v>
      </c>
      <c r="B97" t="str">
        <f t="shared" si="7"/>
        <v>E</v>
      </c>
      <c r="C97" s="3">
        <v>36754.322</v>
      </c>
      <c r="D97" s="3">
        <v>57.106999999999999</v>
      </c>
      <c r="E97" s="3">
        <v>35188.423983449698</v>
      </c>
      <c r="F97" s="3">
        <v>8.0312440395355207</v>
      </c>
      <c r="G97" s="3">
        <f t="shared" si="8"/>
        <v>4.2604459321826198</v>
      </c>
      <c r="H97" s="3">
        <f t="shared" si="9"/>
        <v>0.14063501916639853</v>
      </c>
      <c r="J97">
        <v>36364.755716774373</v>
      </c>
      <c r="K97">
        <v>7.9487721920013428</v>
      </c>
      <c r="L97" s="3">
        <f t="shared" si="10"/>
        <v>1.0599196557771562</v>
      </c>
      <c r="M97">
        <f t="shared" si="11"/>
        <v>0.13919085562192626</v>
      </c>
      <c r="O97">
        <v>36146.071496150253</v>
      </c>
      <c r="P97">
        <v>2.754909992218018</v>
      </c>
      <c r="Q97">
        <f t="shared" si="12"/>
        <v>1.6549087855565598</v>
      </c>
      <c r="R97">
        <f t="shared" si="13"/>
        <v>4.8241196214439876E-2</v>
      </c>
    </row>
    <row r="98" spans="1:18" x14ac:dyDescent="0.2">
      <c r="A98" t="s">
        <v>373</v>
      </c>
      <c r="B98" t="str">
        <f t="shared" si="7"/>
        <v>E</v>
      </c>
      <c r="C98" s="3">
        <v>26580.832999999999</v>
      </c>
      <c r="D98" s="3">
        <v>4.548</v>
      </c>
      <c r="E98" s="3">
        <v>25848.0790810336</v>
      </c>
      <c r="F98" s="3">
        <v>2.6416110992431601</v>
      </c>
      <c r="G98" s="3">
        <f t="shared" si="8"/>
        <v>2.756700359866068</v>
      </c>
      <c r="H98" s="3">
        <f t="shared" si="9"/>
        <v>0.58082917749409846</v>
      </c>
      <c r="J98">
        <v>26027.777763299349</v>
      </c>
      <c r="K98">
        <v>2.0448329448699951</v>
      </c>
      <c r="L98" s="3">
        <f t="shared" si="10"/>
        <v>2.0806542695657786</v>
      </c>
      <c r="M98">
        <f t="shared" si="11"/>
        <v>0.44961146545074648</v>
      </c>
      <c r="O98">
        <v>26158.89547338245</v>
      </c>
      <c r="P98">
        <v>1.309520959854126</v>
      </c>
      <c r="Q98">
        <f t="shared" si="12"/>
        <v>1.5873751082877969</v>
      </c>
      <c r="R98">
        <f t="shared" si="13"/>
        <v>0.28793336848155804</v>
      </c>
    </row>
    <row r="99" spans="1:18" x14ac:dyDescent="0.2">
      <c r="A99" t="s">
        <v>340</v>
      </c>
      <c r="B99" t="str">
        <f t="shared" si="7"/>
        <v>E</v>
      </c>
      <c r="C99" s="3">
        <v>31025.706999999999</v>
      </c>
      <c r="D99" s="3">
        <v>25.716999999999999</v>
      </c>
      <c r="E99" s="3">
        <v>30241.559608340202</v>
      </c>
      <c r="F99" s="3">
        <v>9.9471879005432093</v>
      </c>
      <c r="G99" s="3">
        <f t="shared" si="8"/>
        <v>2.5274118383822715</v>
      </c>
      <c r="H99" s="3">
        <f t="shared" si="9"/>
        <v>0.38679425673846912</v>
      </c>
      <c r="J99">
        <v>30629.759773486639</v>
      </c>
      <c r="K99">
        <v>2.547369003295898</v>
      </c>
      <c r="L99" s="3">
        <f t="shared" si="10"/>
        <v>1.2761908262504995</v>
      </c>
      <c r="M99">
        <f t="shared" si="11"/>
        <v>9.9053894439316337E-2</v>
      </c>
      <c r="O99">
        <v>30599.02796497634</v>
      </c>
      <c r="P99">
        <v>1.558935165405273</v>
      </c>
      <c r="Q99">
        <f t="shared" si="12"/>
        <v>1.3752435521409998</v>
      </c>
      <c r="R99">
        <f t="shared" si="13"/>
        <v>6.061885777521768E-2</v>
      </c>
    </row>
    <row r="100" spans="1:18" x14ac:dyDescent="0.2">
      <c r="A100" t="s">
        <v>374</v>
      </c>
      <c r="B100" t="str">
        <f t="shared" si="7"/>
        <v>E</v>
      </c>
      <c r="C100" s="3">
        <v>36813.427000000003</v>
      </c>
      <c r="D100" s="3">
        <v>103.13</v>
      </c>
      <c r="E100" s="3">
        <v>35628.119213155202</v>
      </c>
      <c r="F100" s="3">
        <v>8.7468538284301705</v>
      </c>
      <c r="G100" s="3">
        <f t="shared" si="8"/>
        <v>3.2197702942592157</v>
      </c>
      <c r="H100" s="3">
        <f t="shared" si="9"/>
        <v>8.481386433074925E-2</v>
      </c>
      <c r="J100">
        <v>36511.342411248414</v>
      </c>
      <c r="K100">
        <v>8.2600398063659668</v>
      </c>
      <c r="L100" s="3">
        <f t="shared" si="10"/>
        <v>0.82058263348204374</v>
      </c>
      <c r="M100">
        <f t="shared" si="11"/>
        <v>8.0093472378221342E-2</v>
      </c>
      <c r="O100">
        <v>36370.573971107791</v>
      </c>
      <c r="P100">
        <v>2.692451000213623</v>
      </c>
      <c r="Q100">
        <f t="shared" si="12"/>
        <v>1.2029660506537792</v>
      </c>
      <c r="R100">
        <f t="shared" si="13"/>
        <v>2.610734994874065E-2</v>
      </c>
    </row>
    <row r="101" spans="1:18" x14ac:dyDescent="0.2">
      <c r="A101" t="s">
        <v>375</v>
      </c>
      <c r="B101" t="str">
        <f t="shared" si="7"/>
        <v>E</v>
      </c>
      <c r="C101" s="3">
        <v>30703.087</v>
      </c>
      <c r="D101" s="3">
        <v>13.457000000000001</v>
      </c>
      <c r="E101" s="3">
        <v>30028.9455848752</v>
      </c>
      <c r="F101" s="3">
        <v>9.7597911357879603</v>
      </c>
      <c r="G101" s="3">
        <f t="shared" si="8"/>
        <v>2.1956795911915927</v>
      </c>
      <c r="H101" s="3">
        <f t="shared" si="9"/>
        <v>0.72525757121111389</v>
      </c>
      <c r="J101">
        <v>30348.369012489031</v>
      </c>
      <c r="K101">
        <v>2.3639130592346191</v>
      </c>
      <c r="L101" s="3">
        <f t="shared" si="10"/>
        <v>1.1553170126214627</v>
      </c>
      <c r="M101">
        <f t="shared" si="11"/>
        <v>0.175664194042849</v>
      </c>
      <c r="O101">
        <v>30351.01455994591</v>
      </c>
      <c r="P101">
        <v>1.466907262802124</v>
      </c>
      <c r="Q101">
        <f t="shared" si="12"/>
        <v>1.1467004606217264</v>
      </c>
      <c r="R101">
        <f t="shared" si="13"/>
        <v>0.10900700474118481</v>
      </c>
    </row>
    <row r="102" spans="1:18" x14ac:dyDescent="0.2">
      <c r="A102" t="s">
        <v>146</v>
      </c>
      <c r="B102" t="str">
        <f t="shared" si="7"/>
        <v>E</v>
      </c>
      <c r="C102" s="3">
        <v>31478.793000000001</v>
      </c>
      <c r="D102" s="3">
        <v>13.108000000000001</v>
      </c>
      <c r="E102" s="3">
        <v>30643.5872515173</v>
      </c>
      <c r="F102" s="3">
        <v>9.08280205726623</v>
      </c>
      <c r="G102" s="3">
        <f t="shared" si="8"/>
        <v>2.6532330781637716</v>
      </c>
      <c r="H102" s="3">
        <f t="shared" si="9"/>
        <v>0.69292051092967877</v>
      </c>
      <c r="J102">
        <v>31079.144781052451</v>
      </c>
      <c r="K102">
        <v>2.1762797832489009</v>
      </c>
      <c r="L102" s="3">
        <f t="shared" si="10"/>
        <v>1.2695792337004472</v>
      </c>
      <c r="M102">
        <f t="shared" si="11"/>
        <v>0.16602683729393505</v>
      </c>
      <c r="O102">
        <v>31108.653311243601</v>
      </c>
      <c r="P102">
        <v>1.542035818099976</v>
      </c>
      <c r="Q102">
        <f t="shared" si="12"/>
        <v>1.1758382500764897</v>
      </c>
      <c r="R102">
        <f t="shared" si="13"/>
        <v>0.11764081615044064</v>
      </c>
    </row>
    <row r="103" spans="1:18" x14ac:dyDescent="0.2">
      <c r="A103" t="s">
        <v>597</v>
      </c>
      <c r="B103" t="str">
        <f t="shared" si="7"/>
        <v>E</v>
      </c>
      <c r="C103" s="3">
        <v>27023.296999999999</v>
      </c>
      <c r="D103" s="3">
        <v>0.73</v>
      </c>
      <c r="E103" s="3">
        <v>26536.687022401598</v>
      </c>
      <c r="F103" s="3">
        <v>2.5245769023895201</v>
      </c>
      <c r="G103" s="3">
        <f t="shared" si="8"/>
        <v>1.8007054342717705</v>
      </c>
      <c r="H103" s="3">
        <f t="shared" si="9"/>
        <v>3.4583245238212608</v>
      </c>
      <c r="J103">
        <v>26643.366768128239</v>
      </c>
      <c r="K103">
        <v>1.8884363174438481</v>
      </c>
      <c r="L103" s="3">
        <f t="shared" si="10"/>
        <v>1.4059358925439782</v>
      </c>
      <c r="M103">
        <f t="shared" si="11"/>
        <v>2.5868990649915728</v>
      </c>
      <c r="O103">
        <v>26734.32134771999</v>
      </c>
      <c r="P103">
        <v>1.283683776855469</v>
      </c>
      <c r="Q103">
        <f t="shared" si="12"/>
        <v>1.0693574965334873</v>
      </c>
      <c r="R103">
        <f t="shared" si="13"/>
        <v>1.7584709271992727</v>
      </c>
    </row>
    <row r="104" spans="1:18" x14ac:dyDescent="0.2">
      <c r="A104" t="s">
        <v>357</v>
      </c>
      <c r="B104" t="str">
        <f t="shared" si="7"/>
        <v>E</v>
      </c>
      <c r="C104" s="3">
        <v>26780.401000000002</v>
      </c>
      <c r="D104" s="3">
        <v>4.24</v>
      </c>
      <c r="E104" s="3">
        <v>26203.088116872801</v>
      </c>
      <c r="F104" s="3">
        <v>2.8068082332611</v>
      </c>
      <c r="G104" s="3">
        <f t="shared" si="8"/>
        <v>2.1557290465038244</v>
      </c>
      <c r="H104" s="3">
        <f t="shared" si="9"/>
        <v>0.6619830738823349</v>
      </c>
      <c r="J104">
        <v>26408.705355212322</v>
      </c>
      <c r="K104">
        <v>1.844377756118774</v>
      </c>
      <c r="L104" s="3">
        <f t="shared" si="10"/>
        <v>1.3879390558329581</v>
      </c>
      <c r="M104">
        <f t="shared" si="11"/>
        <v>0.43499475380159763</v>
      </c>
      <c r="O104">
        <v>26515.546474436771</v>
      </c>
      <c r="P104">
        <v>1.7447419166564939</v>
      </c>
      <c r="Q104">
        <f t="shared" si="12"/>
        <v>0.98898640675033467</v>
      </c>
      <c r="R104">
        <f t="shared" si="13"/>
        <v>0.41149573506049381</v>
      </c>
    </row>
    <row r="105" spans="1:18" x14ac:dyDescent="0.2">
      <c r="A105" t="s">
        <v>787</v>
      </c>
      <c r="B105" t="str">
        <f t="shared" si="7"/>
        <v>E</v>
      </c>
      <c r="C105" s="3">
        <v>30969.766</v>
      </c>
      <c r="D105" s="3">
        <v>2.6219999999999999</v>
      </c>
      <c r="E105" s="3">
        <v>30142.4674132482</v>
      </c>
      <c r="F105" s="3">
        <v>9.2151679992675692</v>
      </c>
      <c r="G105" s="3">
        <f t="shared" si="8"/>
        <v>2.6713104217571422</v>
      </c>
      <c r="H105" s="3">
        <f t="shared" si="9"/>
        <v>3.5145568265703928</v>
      </c>
      <c r="J105">
        <v>30661.173185144209</v>
      </c>
      <c r="K105">
        <v>2.2400970458984379</v>
      </c>
      <c r="L105" s="3">
        <f t="shared" si="10"/>
        <v>0.99643250406151118</v>
      </c>
      <c r="M105">
        <f t="shared" si="11"/>
        <v>0.85434669942732189</v>
      </c>
      <c r="O105">
        <v>30585.582393060278</v>
      </c>
      <c r="P105">
        <v>1.461517810821533</v>
      </c>
      <c r="Q105">
        <f t="shared" si="12"/>
        <v>1.2405118170402751</v>
      </c>
      <c r="R105">
        <f t="shared" si="13"/>
        <v>0.55740572495100427</v>
      </c>
    </row>
    <row r="106" spans="1:18" x14ac:dyDescent="0.2">
      <c r="A106" t="s">
        <v>781</v>
      </c>
      <c r="B106" t="str">
        <f t="shared" si="7"/>
        <v>E</v>
      </c>
      <c r="C106" s="3">
        <v>36442.292999999998</v>
      </c>
      <c r="D106" s="3">
        <v>111.17400000000001</v>
      </c>
      <c r="E106" s="3">
        <v>35516.889337539898</v>
      </c>
      <c r="F106" s="3">
        <v>10.426244974136299</v>
      </c>
      <c r="G106" s="3">
        <f t="shared" si="8"/>
        <v>2.5393672743372639</v>
      </c>
      <c r="H106" s="3">
        <f t="shared" si="9"/>
        <v>9.3783123519314754E-2</v>
      </c>
      <c r="J106">
        <v>36105.889682835557</v>
      </c>
      <c r="K106">
        <v>6.5201427936553964</v>
      </c>
      <c r="L106" s="3">
        <f t="shared" si="10"/>
        <v>0.92311237705168703</v>
      </c>
      <c r="M106">
        <f t="shared" si="11"/>
        <v>5.8648090323775305E-2</v>
      </c>
      <c r="O106">
        <v>35997.236055133588</v>
      </c>
      <c r="P106">
        <v>3.0623517036437988</v>
      </c>
      <c r="Q106">
        <f t="shared" si="12"/>
        <v>1.2212649321117364</v>
      </c>
      <c r="R106">
        <f t="shared" si="13"/>
        <v>2.7545574537605904E-2</v>
      </c>
    </row>
    <row r="107" spans="1:18" x14ac:dyDescent="0.2">
      <c r="A107" t="s">
        <v>935</v>
      </c>
      <c r="B107" t="str">
        <f t="shared" si="7"/>
        <v>E</v>
      </c>
      <c r="C107" s="3">
        <v>30749.155999999999</v>
      </c>
      <c r="D107" s="3">
        <v>9.1829999999999998</v>
      </c>
      <c r="E107" s="3">
        <v>29980.5676209864</v>
      </c>
      <c r="F107" s="3">
        <v>9.7289299964904696</v>
      </c>
      <c r="G107" s="3">
        <f t="shared" si="8"/>
        <v>2.4995430086393249</v>
      </c>
      <c r="H107" s="3">
        <f t="shared" si="9"/>
        <v>1.0594500704007916</v>
      </c>
      <c r="J107">
        <v>30297.133134073061</v>
      </c>
      <c r="K107">
        <v>2.064203023910522</v>
      </c>
      <c r="L107" s="3">
        <f t="shared" si="10"/>
        <v>1.4700334081590332</v>
      </c>
      <c r="M107">
        <f t="shared" si="11"/>
        <v>0.2247852579669522</v>
      </c>
      <c r="O107">
        <v>30276.475488381519</v>
      </c>
      <c r="P107">
        <v>1.3673281669616699</v>
      </c>
      <c r="Q107">
        <f t="shared" si="12"/>
        <v>1.5372145876734975</v>
      </c>
      <c r="R107">
        <f t="shared" si="13"/>
        <v>0.14889776401629859</v>
      </c>
    </row>
    <row r="108" spans="1:18" x14ac:dyDescent="0.2">
      <c r="A108" t="s">
        <v>763</v>
      </c>
      <c r="B108" t="str">
        <f t="shared" si="7"/>
        <v>E</v>
      </c>
      <c r="C108" s="3">
        <v>26533.697</v>
      </c>
      <c r="D108" s="3">
        <v>1.9379999999999999</v>
      </c>
      <c r="E108" s="3">
        <v>25883.856348970701</v>
      </c>
      <c r="F108" s="3">
        <v>2.5495851039886399</v>
      </c>
      <c r="G108" s="3">
        <f t="shared" si="8"/>
        <v>2.4491146146324763</v>
      </c>
      <c r="H108" s="3">
        <f t="shared" si="9"/>
        <v>1.3155753890550257</v>
      </c>
      <c r="J108">
        <v>26063.8770191558</v>
      </c>
      <c r="K108">
        <v>1.965068101882935</v>
      </c>
      <c r="L108" s="3">
        <f t="shared" si="10"/>
        <v>1.7706540511267634</v>
      </c>
      <c r="M108">
        <f t="shared" si="11"/>
        <v>1.0139670288353637</v>
      </c>
      <c r="O108">
        <v>26119.898178003321</v>
      </c>
      <c r="P108">
        <v>1.4947299957275391</v>
      </c>
      <c r="Q108">
        <f t="shared" si="12"/>
        <v>1.5595219241279463</v>
      </c>
      <c r="R108">
        <f t="shared" si="13"/>
        <v>0.77127450759934935</v>
      </c>
    </row>
    <row r="109" spans="1:18" x14ac:dyDescent="0.2">
      <c r="A109" t="s">
        <v>132</v>
      </c>
      <c r="B109" t="str">
        <f t="shared" si="7"/>
        <v>E</v>
      </c>
      <c r="C109" s="3">
        <v>37571.241000000002</v>
      </c>
      <c r="D109" s="3">
        <v>73.486000000000004</v>
      </c>
      <c r="E109" s="3">
        <v>36349.632115877401</v>
      </c>
      <c r="F109" s="3">
        <v>9.9868137836456299</v>
      </c>
      <c r="G109" s="3">
        <f t="shared" si="8"/>
        <v>3.2514467225679371</v>
      </c>
      <c r="H109" s="3">
        <f t="shared" si="9"/>
        <v>0.13590090335091895</v>
      </c>
      <c r="J109">
        <v>37145.163534217201</v>
      </c>
      <c r="K109">
        <v>4.4441640377044678</v>
      </c>
      <c r="L109" s="3">
        <f t="shared" si="10"/>
        <v>1.1340521485111459</v>
      </c>
      <c r="M109">
        <f t="shared" si="11"/>
        <v>6.0476336141638783E-2</v>
      </c>
      <c r="O109">
        <v>37067.979820531204</v>
      </c>
      <c r="P109">
        <v>2.6433207988739009</v>
      </c>
      <c r="Q109">
        <f t="shared" si="12"/>
        <v>1.339485111681028</v>
      </c>
      <c r="R109">
        <f t="shared" si="13"/>
        <v>3.5970399788720311E-2</v>
      </c>
    </row>
    <row r="110" spans="1:18" x14ac:dyDescent="0.2">
      <c r="A110" t="s">
        <v>896</v>
      </c>
      <c r="B110" t="str">
        <f t="shared" si="7"/>
        <v>E</v>
      </c>
      <c r="C110" s="3">
        <v>31394.809000000001</v>
      </c>
      <c r="D110" s="3">
        <v>7.0060000000000002</v>
      </c>
      <c r="E110" s="3">
        <v>30465.375437926799</v>
      </c>
      <c r="F110" s="3">
        <v>3.50945568084716</v>
      </c>
      <c r="G110" s="3">
        <f t="shared" si="8"/>
        <v>2.9604689172442544</v>
      </c>
      <c r="H110" s="3">
        <f t="shared" si="9"/>
        <v>0.50092145030647439</v>
      </c>
      <c r="J110">
        <v>30834.235861524521</v>
      </c>
      <c r="K110">
        <v>1.820343017578125</v>
      </c>
      <c r="L110" s="3">
        <f t="shared" si="10"/>
        <v>1.7855599582576849</v>
      </c>
      <c r="M110">
        <f t="shared" si="11"/>
        <v>0.25982629425893877</v>
      </c>
      <c r="O110">
        <v>30826.283953671758</v>
      </c>
      <c r="P110">
        <v>1.1697819232940669</v>
      </c>
      <c r="Q110">
        <f t="shared" si="12"/>
        <v>1.8108886928671639</v>
      </c>
      <c r="R110">
        <f t="shared" si="13"/>
        <v>0.16696858739567041</v>
      </c>
    </row>
    <row r="111" spans="1:18" x14ac:dyDescent="0.2">
      <c r="A111" t="s">
        <v>981</v>
      </c>
      <c r="B111" t="str">
        <f t="shared" si="7"/>
        <v>E</v>
      </c>
      <c r="C111" s="3">
        <v>26861.252</v>
      </c>
      <c r="D111" s="3">
        <v>0.65500000000000003</v>
      </c>
      <c r="E111" s="3">
        <v>26094.707921102599</v>
      </c>
      <c r="F111" s="3">
        <v>2.6721520423889098</v>
      </c>
      <c r="G111" s="3">
        <f t="shared" si="8"/>
        <v>2.8537168665756942</v>
      </c>
      <c r="H111" s="3">
        <f t="shared" si="9"/>
        <v>4.079621438761694</v>
      </c>
      <c r="J111">
        <v>26447.916703707309</v>
      </c>
      <c r="K111">
        <v>2.0006270408630371</v>
      </c>
      <c r="L111" s="3">
        <f t="shared" si="10"/>
        <v>1.5387789679077173</v>
      </c>
      <c r="M111">
        <f t="shared" si="11"/>
        <v>3.05439242879853</v>
      </c>
      <c r="O111">
        <v>26475.044970824099</v>
      </c>
      <c r="P111">
        <v>1.804465055465698</v>
      </c>
      <c r="Q111">
        <f t="shared" si="12"/>
        <v>1.4377849147757558</v>
      </c>
      <c r="R111">
        <f t="shared" si="13"/>
        <v>2.75490848162702</v>
      </c>
    </row>
    <row r="112" spans="1:18" x14ac:dyDescent="0.2">
      <c r="A112" t="s">
        <v>140</v>
      </c>
      <c r="B112" t="str">
        <f t="shared" si="7"/>
        <v>E</v>
      </c>
      <c r="C112" s="3">
        <v>37055.171000000002</v>
      </c>
      <c r="D112" s="3">
        <v>70.054000000000002</v>
      </c>
      <c r="E112" s="3">
        <v>35590.660784689302</v>
      </c>
      <c r="F112" s="3">
        <v>11.0688779354095</v>
      </c>
      <c r="G112" s="3">
        <f t="shared" si="8"/>
        <v>3.9522424962246157</v>
      </c>
      <c r="H112" s="3">
        <f t="shared" si="9"/>
        <v>0.15800493812501071</v>
      </c>
      <c r="J112">
        <v>36682.021250032973</v>
      </c>
      <c r="K112">
        <v>3.9097180366516109</v>
      </c>
      <c r="L112" s="3">
        <f t="shared" si="10"/>
        <v>1.0070112750715128</v>
      </c>
      <c r="M112">
        <f t="shared" si="11"/>
        <v>5.5810061333422943E-2</v>
      </c>
      <c r="O112">
        <v>36441.576845903059</v>
      </c>
      <c r="P112">
        <v>1.648746013641357</v>
      </c>
      <c r="Q112">
        <f t="shared" si="12"/>
        <v>1.6558934624723318</v>
      </c>
      <c r="R112">
        <f t="shared" si="13"/>
        <v>2.3535358632502883E-2</v>
      </c>
    </row>
    <row r="113" spans="1:18" x14ac:dyDescent="0.2">
      <c r="A113" t="s">
        <v>364</v>
      </c>
      <c r="B113" t="str">
        <f t="shared" si="7"/>
        <v>E</v>
      </c>
      <c r="C113" s="3">
        <v>36357.775999999998</v>
      </c>
      <c r="D113" s="3">
        <v>91.393000000000001</v>
      </c>
      <c r="E113" s="3">
        <v>34996.526478654298</v>
      </c>
      <c r="F113" s="3">
        <v>10.1504170894622</v>
      </c>
      <c r="G113" s="3">
        <f t="shared" si="8"/>
        <v>3.7440395731182803</v>
      </c>
      <c r="H113" s="3">
        <f t="shared" si="9"/>
        <v>0.11106339751909008</v>
      </c>
      <c r="J113">
        <v>35952.717861167657</v>
      </c>
      <c r="K113">
        <v>2.956914901733398</v>
      </c>
      <c r="L113" s="3">
        <f t="shared" si="10"/>
        <v>1.1140894284412248</v>
      </c>
      <c r="M113">
        <f t="shared" si="11"/>
        <v>3.2353844405297975E-2</v>
      </c>
      <c r="O113">
        <v>35617.625116589057</v>
      </c>
      <c r="P113">
        <v>1.3458318710327151</v>
      </c>
      <c r="Q113">
        <f t="shared" si="12"/>
        <v>2.0357430097235345</v>
      </c>
      <c r="R113">
        <f t="shared" si="13"/>
        <v>1.4725765332494995E-2</v>
      </c>
    </row>
    <row r="114" spans="1:18" x14ac:dyDescent="0.2">
      <c r="A114" t="s">
        <v>361</v>
      </c>
      <c r="B114" t="str">
        <f t="shared" si="7"/>
        <v>E</v>
      </c>
      <c r="C114" s="3">
        <v>25554.735000000001</v>
      </c>
      <c r="D114" s="3">
        <v>1.1499999999999999</v>
      </c>
      <c r="E114" s="3">
        <v>24841.253264491501</v>
      </c>
      <c r="F114" s="3">
        <v>2.4242870807647701</v>
      </c>
      <c r="G114" s="3">
        <f t="shared" si="8"/>
        <v>2.7919746986556491</v>
      </c>
      <c r="H114" s="3">
        <f t="shared" si="9"/>
        <v>2.108075722404148</v>
      </c>
      <c r="J114">
        <v>25027.448306958169</v>
      </c>
      <c r="K114">
        <v>1.836580276489258</v>
      </c>
      <c r="L114" s="3">
        <f t="shared" si="10"/>
        <v>2.0633620072437897</v>
      </c>
      <c r="M114">
        <f t="shared" si="11"/>
        <v>1.5970263273819636</v>
      </c>
      <c r="O114">
        <v>25166.61204843604</v>
      </c>
      <c r="P114">
        <v>1.1488640308380129</v>
      </c>
      <c r="Q114">
        <f t="shared" si="12"/>
        <v>1.5187907507706915</v>
      </c>
      <c r="R114">
        <f t="shared" si="13"/>
        <v>0.999012200728707</v>
      </c>
    </row>
    <row r="115" spans="1:18" x14ac:dyDescent="0.2">
      <c r="A115" t="s">
        <v>251</v>
      </c>
      <c r="B115" t="str">
        <f t="shared" si="7"/>
        <v>E</v>
      </c>
      <c r="C115" s="3">
        <v>27744.517</v>
      </c>
      <c r="D115" s="3">
        <v>1.2829999999999999</v>
      </c>
      <c r="E115" s="3">
        <v>26913.3517514876</v>
      </c>
      <c r="F115" s="3">
        <v>2.6606049537658598</v>
      </c>
      <c r="G115" s="3">
        <f t="shared" si="8"/>
        <v>2.9957820080717195</v>
      </c>
      <c r="H115" s="3">
        <f t="shared" si="9"/>
        <v>2.0737372983366016</v>
      </c>
      <c r="J115">
        <v>27106.332757211469</v>
      </c>
      <c r="K115">
        <v>1.9285480976104741</v>
      </c>
      <c r="L115" s="3">
        <f t="shared" si="10"/>
        <v>2.3002175269028156</v>
      </c>
      <c r="M115">
        <f t="shared" si="11"/>
        <v>1.5031551813020063</v>
      </c>
      <c r="O115">
        <v>27249.986242788109</v>
      </c>
      <c r="P115">
        <v>1.2035148143768311</v>
      </c>
      <c r="Q115">
        <f t="shared" si="12"/>
        <v>1.7824450042215221</v>
      </c>
      <c r="R115">
        <f t="shared" si="13"/>
        <v>0.93804740013782628</v>
      </c>
    </row>
    <row r="116" spans="1:18" x14ac:dyDescent="0.2">
      <c r="A116" t="s">
        <v>183</v>
      </c>
      <c r="B116" t="str">
        <f t="shared" si="7"/>
        <v>E</v>
      </c>
      <c r="C116" s="3">
        <v>26315.200000000001</v>
      </c>
      <c r="D116" s="3">
        <v>1.2210000000000001</v>
      </c>
      <c r="E116" s="3">
        <v>25794.1683044786</v>
      </c>
      <c r="F116" s="3">
        <v>2.7136299610137899</v>
      </c>
      <c r="G116" s="3">
        <f t="shared" si="8"/>
        <v>1.9799647941927108</v>
      </c>
      <c r="H116" s="3">
        <f t="shared" si="9"/>
        <v>2.2224651605354544</v>
      </c>
      <c r="J116">
        <v>25996.556185719841</v>
      </c>
      <c r="K116">
        <v>1.9081211090087891</v>
      </c>
      <c r="L116" s="3">
        <f t="shared" si="10"/>
        <v>1.210873617833647</v>
      </c>
      <c r="M116">
        <f t="shared" si="11"/>
        <v>1.5627527510309491</v>
      </c>
      <c r="O116">
        <v>26133.03171395258</v>
      </c>
      <c r="P116">
        <v>1.180220365524292</v>
      </c>
      <c r="Q116">
        <f t="shared" si="12"/>
        <v>0.69225499349205455</v>
      </c>
      <c r="R116">
        <f t="shared" si="13"/>
        <v>0.96660144596584108</v>
      </c>
    </row>
    <row r="117" spans="1:18" x14ac:dyDescent="0.2">
      <c r="A117" t="s">
        <v>531</v>
      </c>
      <c r="B117" t="str">
        <f t="shared" si="7"/>
        <v>E</v>
      </c>
      <c r="C117" s="3">
        <v>37778.313000000002</v>
      </c>
      <c r="D117" s="3">
        <v>42.442999999999998</v>
      </c>
      <c r="E117" s="3">
        <v>36791.891757736703</v>
      </c>
      <c r="F117" s="3">
        <v>10.8244099617004</v>
      </c>
      <c r="G117" s="3">
        <f t="shared" si="8"/>
        <v>2.6110780602175088</v>
      </c>
      <c r="H117" s="3">
        <f t="shared" si="9"/>
        <v>0.25503404475886249</v>
      </c>
      <c r="J117">
        <v>37299.514486649517</v>
      </c>
      <c r="K117">
        <v>3.3315749168396001</v>
      </c>
      <c r="L117" s="3">
        <f t="shared" si="10"/>
        <v>1.2673898735247506</v>
      </c>
      <c r="M117">
        <f t="shared" si="11"/>
        <v>7.8495274057903547E-2</v>
      </c>
      <c r="O117">
        <v>37149.461426615053</v>
      </c>
      <c r="P117">
        <v>1.686072111129761</v>
      </c>
      <c r="Q117">
        <f t="shared" si="12"/>
        <v>1.6645835227871317</v>
      </c>
      <c r="R117">
        <f t="shared" si="13"/>
        <v>3.9725563959422311E-2</v>
      </c>
    </row>
    <row r="118" spans="1:18" x14ac:dyDescent="0.2">
      <c r="A118" t="s">
        <v>262</v>
      </c>
      <c r="B118" t="str">
        <f t="shared" si="7"/>
        <v>E</v>
      </c>
      <c r="C118" s="3">
        <v>30842.04</v>
      </c>
      <c r="D118" s="3">
        <v>3.758</v>
      </c>
      <c r="E118" s="3">
        <v>30053.848728905701</v>
      </c>
      <c r="F118" s="3">
        <v>3.21636509895324</v>
      </c>
      <c r="G118" s="3">
        <f t="shared" si="8"/>
        <v>2.5555743754119367</v>
      </c>
      <c r="H118" s="3">
        <f t="shared" si="9"/>
        <v>0.85587150051975514</v>
      </c>
      <c r="J118">
        <v>30345.877711151759</v>
      </c>
      <c r="K118">
        <v>1.967079162597656</v>
      </c>
      <c r="L118" s="3">
        <f t="shared" si="10"/>
        <v>1.6087207229101628</v>
      </c>
      <c r="M118">
        <f t="shared" si="11"/>
        <v>0.52343777610368702</v>
      </c>
      <c r="O118">
        <v>30378.25995797729</v>
      </c>
      <c r="P118">
        <v>1.2891891002655029</v>
      </c>
      <c r="Q118">
        <f t="shared" si="12"/>
        <v>1.5037268676868014</v>
      </c>
      <c r="R118">
        <f t="shared" si="13"/>
        <v>0.34305191598336959</v>
      </c>
    </row>
    <row r="119" spans="1:18" x14ac:dyDescent="0.2">
      <c r="A119" t="s">
        <v>497</v>
      </c>
      <c r="B119" t="str">
        <f t="shared" si="7"/>
        <v>E</v>
      </c>
      <c r="C119" s="3">
        <v>27677.351999999999</v>
      </c>
      <c r="D119" s="3">
        <v>1.29</v>
      </c>
      <c r="E119" s="3">
        <v>27046.7301881042</v>
      </c>
      <c r="F119" s="3">
        <v>2.4355192184448198</v>
      </c>
      <c r="G119" s="3">
        <f t="shared" si="8"/>
        <v>2.2784759607631488</v>
      </c>
      <c r="H119" s="3">
        <f t="shared" si="9"/>
        <v>1.8879993941432711</v>
      </c>
      <c r="J119">
        <v>27164.998919477792</v>
      </c>
      <c r="K119">
        <v>1.94146203994751</v>
      </c>
      <c r="L119" s="3">
        <f t="shared" si="10"/>
        <v>1.8511636536696401</v>
      </c>
      <c r="M119">
        <f t="shared" si="11"/>
        <v>1.5050093332926433</v>
      </c>
      <c r="O119">
        <v>27303.984098621211</v>
      </c>
      <c r="P119">
        <v>1.3132669925689699</v>
      </c>
      <c r="Q119">
        <f t="shared" si="12"/>
        <v>1.3490015279597116</v>
      </c>
      <c r="R119">
        <f t="shared" si="13"/>
        <v>1.0180364283480388</v>
      </c>
    </row>
    <row r="120" spans="1:18" x14ac:dyDescent="0.2">
      <c r="A120" t="s">
        <v>96</v>
      </c>
      <c r="B120" t="str">
        <f t="shared" si="7"/>
        <v>E</v>
      </c>
      <c r="C120" s="3">
        <v>29548.062999999998</v>
      </c>
      <c r="D120" s="3">
        <v>1.302</v>
      </c>
      <c r="E120" s="3">
        <v>28739.307106637702</v>
      </c>
      <c r="F120" s="3">
        <v>3.3832468986511199</v>
      </c>
      <c r="G120" s="3">
        <f t="shared" si="8"/>
        <v>2.7370859922773847</v>
      </c>
      <c r="H120" s="3">
        <f t="shared" si="9"/>
        <v>2.5984999221590783</v>
      </c>
      <c r="J120">
        <v>29207.528374358932</v>
      </c>
      <c r="K120">
        <v>2.104063987731934</v>
      </c>
      <c r="L120" s="3">
        <f t="shared" si="10"/>
        <v>1.1524769851785772</v>
      </c>
      <c r="M120">
        <f t="shared" si="11"/>
        <v>1.616024568150487</v>
      </c>
      <c r="O120">
        <v>29184.469199446641</v>
      </c>
      <c r="P120">
        <v>1.195113897323608</v>
      </c>
      <c r="Q120">
        <f t="shared" si="12"/>
        <v>1.2305165335316808</v>
      </c>
      <c r="R120">
        <f t="shared" si="13"/>
        <v>0.91790621914255599</v>
      </c>
    </row>
    <row r="121" spans="1:18" x14ac:dyDescent="0.2">
      <c r="A121" t="s">
        <v>216</v>
      </c>
      <c r="B121" t="str">
        <f t="shared" si="7"/>
        <v>E</v>
      </c>
      <c r="C121" s="3">
        <v>27474.463</v>
      </c>
      <c r="D121" s="3">
        <v>1.034</v>
      </c>
      <c r="E121" s="3">
        <v>26801.851878289199</v>
      </c>
      <c r="F121" s="3">
        <v>2.6112289428710902</v>
      </c>
      <c r="G121" s="3">
        <f t="shared" si="8"/>
        <v>2.4481320042935906</v>
      </c>
      <c r="H121" s="3">
        <f t="shared" si="9"/>
        <v>2.5253664824672053</v>
      </c>
      <c r="J121">
        <v>27013.876021199991</v>
      </c>
      <c r="K121">
        <v>1.964370965957642</v>
      </c>
      <c r="L121" s="3">
        <f t="shared" si="10"/>
        <v>1.6764184937846067</v>
      </c>
      <c r="M121">
        <f t="shared" si="11"/>
        <v>1.8997784970576808</v>
      </c>
      <c r="O121">
        <v>27094.827951171421</v>
      </c>
      <c r="P121">
        <v>1.275864839553833</v>
      </c>
      <c r="Q121">
        <f t="shared" si="12"/>
        <v>1.3817742273200349</v>
      </c>
      <c r="R121">
        <f t="shared" si="13"/>
        <v>1.2339118370926818</v>
      </c>
    </row>
    <row r="122" spans="1:18" x14ac:dyDescent="0.2">
      <c r="A122" t="s">
        <v>904</v>
      </c>
      <c r="B122" t="str">
        <f t="shared" si="7"/>
        <v>E</v>
      </c>
      <c r="C122" s="3">
        <v>36873.805999999997</v>
      </c>
      <c r="D122" s="3">
        <v>29.344000000000001</v>
      </c>
      <c r="E122" s="3">
        <v>35876.0125309906</v>
      </c>
      <c r="F122" s="3">
        <v>11.803662776947</v>
      </c>
      <c r="G122" s="3">
        <f t="shared" si="8"/>
        <v>2.7059682122572246</v>
      </c>
      <c r="H122" s="3">
        <f t="shared" si="9"/>
        <v>0.40225132146084375</v>
      </c>
      <c r="J122">
        <v>36388.517089160952</v>
      </c>
      <c r="K122">
        <v>2.0028543472290039</v>
      </c>
      <c r="L122" s="3">
        <f t="shared" si="10"/>
        <v>1.3160803385445066</v>
      </c>
      <c r="M122">
        <f t="shared" si="11"/>
        <v>6.8254305726179243E-2</v>
      </c>
      <c r="O122">
        <v>36383.455565521988</v>
      </c>
      <c r="P122">
        <v>1.6179521083831789</v>
      </c>
      <c r="Q122">
        <f t="shared" si="12"/>
        <v>1.3298069488080742</v>
      </c>
      <c r="R122">
        <f t="shared" si="13"/>
        <v>5.5137408273690666E-2</v>
      </c>
    </row>
    <row r="123" spans="1:18" x14ac:dyDescent="0.2">
      <c r="A123" t="s">
        <v>518</v>
      </c>
      <c r="B123" t="str">
        <f t="shared" si="7"/>
        <v>E</v>
      </c>
      <c r="C123" s="3">
        <v>38625.925999999999</v>
      </c>
      <c r="D123" s="3">
        <v>118.65600000000001</v>
      </c>
      <c r="E123" s="3">
        <v>37710.429501023398</v>
      </c>
      <c r="F123" s="3">
        <v>11.674143075942901</v>
      </c>
      <c r="G123" s="3">
        <f t="shared" si="8"/>
        <v>2.3701606505863477</v>
      </c>
      <c r="H123" s="3">
        <f t="shared" si="9"/>
        <v>9.838645391672482E-2</v>
      </c>
      <c r="J123">
        <v>38153.718535037733</v>
      </c>
      <c r="K123">
        <v>2.5161948204040532</v>
      </c>
      <c r="L123" s="3">
        <f t="shared" si="10"/>
        <v>1.2225142899157069</v>
      </c>
      <c r="M123">
        <f t="shared" si="11"/>
        <v>2.1205795074872347E-2</v>
      </c>
      <c r="O123">
        <v>38031.117806076982</v>
      </c>
      <c r="P123">
        <v>1.3945522308349609</v>
      </c>
      <c r="Q123">
        <f t="shared" si="12"/>
        <v>1.5399195709198477</v>
      </c>
      <c r="R123">
        <f t="shared" si="13"/>
        <v>1.1752901082414382E-2</v>
      </c>
    </row>
    <row r="124" spans="1:18" x14ac:dyDescent="0.2">
      <c r="A124" t="s">
        <v>129</v>
      </c>
      <c r="B124" t="str">
        <f t="shared" si="7"/>
        <v>E</v>
      </c>
      <c r="C124" s="3">
        <v>30300.845000000001</v>
      </c>
      <c r="D124" s="3">
        <v>1.462</v>
      </c>
      <c r="E124" s="3">
        <v>29600.556637900299</v>
      </c>
      <c r="F124" s="3">
        <v>3.2679419517517001</v>
      </c>
      <c r="G124" s="3">
        <f t="shared" si="8"/>
        <v>2.3111182612224237</v>
      </c>
      <c r="H124" s="3">
        <f t="shared" si="9"/>
        <v>2.2352544129628593</v>
      </c>
      <c r="J124">
        <v>29936.743097527142</v>
      </c>
      <c r="K124">
        <v>2.104660272598267</v>
      </c>
      <c r="L124" s="3">
        <f t="shared" si="10"/>
        <v>1.2016229331982635</v>
      </c>
      <c r="M124">
        <f t="shared" si="11"/>
        <v>1.4395761098483359</v>
      </c>
      <c r="O124">
        <v>29927.35496869907</v>
      </c>
      <c r="P124">
        <v>1.2807819843292241</v>
      </c>
      <c r="Q124">
        <f t="shared" si="12"/>
        <v>1.2326059926742345</v>
      </c>
      <c r="R124">
        <f t="shared" si="13"/>
        <v>0.87604786889823816</v>
      </c>
    </row>
    <row r="125" spans="1:18" x14ac:dyDescent="0.2">
      <c r="A125" t="s">
        <v>465</v>
      </c>
      <c r="B125" t="str">
        <f t="shared" si="7"/>
        <v>E</v>
      </c>
      <c r="C125" s="3">
        <v>26478.311000000002</v>
      </c>
      <c r="D125" s="3">
        <v>0.93300000000000005</v>
      </c>
      <c r="E125" s="3">
        <v>25779.613433291899</v>
      </c>
      <c r="F125" s="3">
        <v>2.6796102523803702</v>
      </c>
      <c r="G125" s="3">
        <f t="shared" si="8"/>
        <v>2.6387542872659151</v>
      </c>
      <c r="H125" s="3">
        <f t="shared" si="9"/>
        <v>2.8720367120904289</v>
      </c>
      <c r="J125">
        <v>25928.573880427961</v>
      </c>
      <c r="K125">
        <v>1.8279821872711179</v>
      </c>
      <c r="L125" s="3">
        <f t="shared" si="10"/>
        <v>2.0761789510367206</v>
      </c>
      <c r="M125">
        <f t="shared" si="11"/>
        <v>1.9592520763891939</v>
      </c>
      <c r="O125">
        <v>26090.110260897211</v>
      </c>
      <c r="P125">
        <v>1.172878742218018</v>
      </c>
      <c r="Q125">
        <f t="shared" si="12"/>
        <v>1.4661083900056577</v>
      </c>
      <c r="R125">
        <f t="shared" si="13"/>
        <v>1.2571047612197406</v>
      </c>
    </row>
    <row r="126" spans="1:18" x14ac:dyDescent="0.2">
      <c r="A126" t="s">
        <v>221</v>
      </c>
      <c r="B126" t="str">
        <f t="shared" si="7"/>
        <v>E</v>
      </c>
      <c r="C126" s="3">
        <v>28094.643</v>
      </c>
      <c r="D126" s="3">
        <v>0.68100000000000005</v>
      </c>
      <c r="E126" s="3">
        <v>27278.159862893299</v>
      </c>
      <c r="F126" s="3">
        <v>2.6666791439056299</v>
      </c>
      <c r="G126" s="3">
        <f t="shared" si="8"/>
        <v>2.9061879772122436</v>
      </c>
      <c r="H126" s="3">
        <f t="shared" si="9"/>
        <v>3.9158284051477676</v>
      </c>
      <c r="J126">
        <v>27486.526057531621</v>
      </c>
      <c r="K126">
        <v>1.8488960266113279</v>
      </c>
      <c r="L126" s="3">
        <f t="shared" si="10"/>
        <v>2.1645298801923891</v>
      </c>
      <c r="M126">
        <f t="shared" si="11"/>
        <v>2.7149721389299968</v>
      </c>
      <c r="O126">
        <v>27669.864056831681</v>
      </c>
      <c r="P126">
        <v>1.2014510631561279</v>
      </c>
      <c r="Q126">
        <f t="shared" si="12"/>
        <v>1.5119570772560431</v>
      </c>
      <c r="R126">
        <f t="shared" si="13"/>
        <v>1.764245320346737</v>
      </c>
    </row>
    <row r="127" spans="1:18" x14ac:dyDescent="0.2">
      <c r="A127" t="s">
        <v>206</v>
      </c>
      <c r="B127" t="str">
        <f t="shared" si="7"/>
        <v>E</v>
      </c>
      <c r="C127" s="3">
        <v>36573.004000000001</v>
      </c>
      <c r="D127" s="3">
        <v>40.271000000000001</v>
      </c>
      <c r="E127" s="3">
        <v>35567.953388106202</v>
      </c>
      <c r="F127" s="3">
        <v>12.0401899814605</v>
      </c>
      <c r="G127" s="3">
        <f t="shared" si="8"/>
        <v>2.7480668853283126</v>
      </c>
      <c r="H127" s="3">
        <f t="shared" si="9"/>
        <v>0.29897916568896971</v>
      </c>
      <c r="J127">
        <v>36078.699059702209</v>
      </c>
      <c r="K127">
        <v>3.090580940246582</v>
      </c>
      <c r="L127" s="3">
        <f t="shared" si="10"/>
        <v>1.3515568485919072</v>
      </c>
      <c r="M127">
        <f t="shared" si="11"/>
        <v>7.6744578983550985E-2</v>
      </c>
      <c r="O127">
        <v>35986.62837434098</v>
      </c>
      <c r="P127">
        <v>1.3656220436096189</v>
      </c>
      <c r="Q127">
        <f t="shared" si="12"/>
        <v>1.6033017841767125</v>
      </c>
      <c r="R127">
        <f t="shared" si="13"/>
        <v>3.3910805383765459E-2</v>
      </c>
    </row>
    <row r="128" spans="1:18" x14ac:dyDescent="0.2">
      <c r="A128" t="s">
        <v>844</v>
      </c>
      <c r="B128" t="str">
        <f t="shared" si="7"/>
        <v>E</v>
      </c>
      <c r="C128" s="3">
        <v>26526.954000000002</v>
      </c>
      <c r="D128" s="3">
        <v>1.135</v>
      </c>
      <c r="E128" s="3">
        <v>25906.852575413901</v>
      </c>
      <c r="F128" s="3">
        <v>2.8704662322997998</v>
      </c>
      <c r="G128" s="3">
        <f t="shared" si="8"/>
        <v>2.3376276996827476</v>
      </c>
      <c r="H128" s="3">
        <f t="shared" si="9"/>
        <v>2.5290451385901318</v>
      </c>
      <c r="J128">
        <v>26130.98745626993</v>
      </c>
      <c r="K128">
        <v>1.8207218647003169</v>
      </c>
      <c r="L128" s="3">
        <f t="shared" si="10"/>
        <v>1.4926951044966257</v>
      </c>
      <c r="M128">
        <f t="shared" si="11"/>
        <v>1.6041602332161382</v>
      </c>
      <c r="O128">
        <v>26319.662599900948</v>
      </c>
      <c r="P128">
        <v>1.443967819213867</v>
      </c>
      <c r="Q128">
        <f t="shared" si="12"/>
        <v>0.78143687397751405</v>
      </c>
      <c r="R128">
        <f t="shared" si="13"/>
        <v>1.2722183429197065</v>
      </c>
    </row>
    <row r="129" spans="1:18" x14ac:dyDescent="0.2">
      <c r="A129" t="s">
        <v>602</v>
      </c>
      <c r="B129" t="str">
        <f t="shared" si="7"/>
        <v>E</v>
      </c>
      <c r="C129" s="3">
        <v>37021.243000000002</v>
      </c>
      <c r="D129" s="3">
        <v>35.463999999999999</v>
      </c>
      <c r="E129" s="3">
        <v>36167.793852181501</v>
      </c>
      <c r="F129" s="3">
        <v>12.5835239887237</v>
      </c>
      <c r="G129" s="3">
        <f t="shared" si="8"/>
        <v>2.3052957671315921</v>
      </c>
      <c r="H129" s="3">
        <f t="shared" si="9"/>
        <v>0.35482528729764551</v>
      </c>
      <c r="J129">
        <v>36374.894028386479</v>
      </c>
      <c r="K129">
        <v>2.0590159893035889</v>
      </c>
      <c r="L129" s="3">
        <f t="shared" si="10"/>
        <v>1.7458867375509859</v>
      </c>
      <c r="M129">
        <f t="shared" si="11"/>
        <v>5.8059327467391973E-2</v>
      </c>
      <c r="O129">
        <v>36356.718605789123</v>
      </c>
      <c r="P129">
        <v>1.3547389507293699</v>
      </c>
      <c r="Q129">
        <f t="shared" si="12"/>
        <v>1.7949813144061075</v>
      </c>
      <c r="R129">
        <f t="shared" si="13"/>
        <v>3.8200399016731612E-2</v>
      </c>
    </row>
    <row r="130" spans="1:18" x14ac:dyDescent="0.2">
      <c r="A130" t="s">
        <v>274</v>
      </c>
      <c r="B130" t="str">
        <f t="shared" si="7"/>
        <v>E</v>
      </c>
      <c r="C130" s="3">
        <v>27043.723999999998</v>
      </c>
      <c r="D130" s="3">
        <v>1.0820000000000001</v>
      </c>
      <c r="E130" s="3">
        <v>26626.420276036999</v>
      </c>
      <c r="F130" s="3">
        <v>3.0324499607086102</v>
      </c>
      <c r="G130" s="3">
        <f t="shared" si="8"/>
        <v>1.5430704882323136</v>
      </c>
      <c r="H130" s="3">
        <f t="shared" si="9"/>
        <v>2.8026339747769038</v>
      </c>
      <c r="J130">
        <v>26780.018169012848</v>
      </c>
      <c r="K130">
        <v>1.7937178611755371</v>
      </c>
      <c r="L130" s="3">
        <f t="shared" si="10"/>
        <v>0.97510916391229985</v>
      </c>
      <c r="M130">
        <f t="shared" si="11"/>
        <v>1.6577799086650065</v>
      </c>
      <c r="O130">
        <v>26822.643915978821</v>
      </c>
      <c r="P130">
        <v>1.225762605667114</v>
      </c>
      <c r="Q130">
        <f t="shared" si="12"/>
        <v>0.81749127457881821</v>
      </c>
      <c r="R130">
        <f t="shared" si="13"/>
        <v>1.1328674728901238</v>
      </c>
    </row>
    <row r="131" spans="1:18" x14ac:dyDescent="0.2">
      <c r="A131" t="s">
        <v>70</v>
      </c>
      <c r="B131" t="str">
        <f t="shared" si="7"/>
        <v>E</v>
      </c>
      <c r="C131" s="3">
        <v>34671.531999999999</v>
      </c>
      <c r="D131" s="3">
        <v>79.34</v>
      </c>
      <c r="E131" s="3">
        <v>33323.932467627099</v>
      </c>
      <c r="F131" s="3">
        <v>5.3561499118804896</v>
      </c>
      <c r="G131" s="3">
        <f t="shared" si="8"/>
        <v>3.8867608514469461</v>
      </c>
      <c r="H131" s="3">
        <f t="shared" si="9"/>
        <v>6.7508821677344205E-2</v>
      </c>
      <c r="J131">
        <v>34568.126511790171</v>
      </c>
      <c r="K131">
        <v>9.0768139362335205</v>
      </c>
      <c r="L131" s="3">
        <f t="shared" si="10"/>
        <v>0.29824320485702227</v>
      </c>
      <c r="M131">
        <f t="shared" si="11"/>
        <v>0.11440400726283741</v>
      </c>
      <c r="O131">
        <v>34649.902458879973</v>
      </c>
      <c r="P131">
        <v>6.440803050994873</v>
      </c>
      <c r="Q131">
        <f t="shared" si="12"/>
        <v>6.2384151701246608E-2</v>
      </c>
      <c r="R131">
        <f t="shared" si="13"/>
        <v>8.1179771250250471E-2</v>
      </c>
    </row>
    <row r="132" spans="1:18" x14ac:dyDescent="0.2">
      <c r="A132" t="s">
        <v>960</v>
      </c>
      <c r="B132" t="str">
        <f t="shared" ref="B132:B195" si="14">LEFT(A132,1)</f>
        <v>E</v>
      </c>
      <c r="C132" s="3">
        <v>49810.726000000002</v>
      </c>
      <c r="D132" s="3">
        <v>1209.598</v>
      </c>
      <c r="E132" s="3">
        <v>47433.338372764403</v>
      </c>
      <c r="F132" s="3">
        <v>7.5915682315826398</v>
      </c>
      <c r="G132" s="3">
        <f t="shared" ref="G132:G195" si="15">(C132-E132)*100/C132</f>
        <v>4.7728427552643966</v>
      </c>
      <c r="H132" s="3">
        <f t="shared" ref="H132:H195" si="16">F132/D132</f>
        <v>6.2761084522152321E-3</v>
      </c>
      <c r="J132">
        <v>49299.932335518643</v>
      </c>
      <c r="K132">
        <v>8.3897910118103027</v>
      </c>
      <c r="L132" s="3">
        <f t="shared" ref="L132:L195" si="17">(C132-J132)*100/C132</f>
        <v>1.0254692221939505</v>
      </c>
      <c r="M132">
        <f t="shared" ref="M132:M195" si="18">K132/D132</f>
        <v>6.9360159423298507E-3</v>
      </c>
      <c r="O132">
        <v>49407.326987707733</v>
      </c>
      <c r="P132">
        <v>34.436747074127197</v>
      </c>
      <c r="Q132">
        <f t="shared" ref="Q132:Q195" si="19">(C132-O132)*100/C132</f>
        <v>0.80986374760381852</v>
      </c>
      <c r="R132">
        <f t="shared" ref="R132:R195" si="20">P132/D132</f>
        <v>2.8469580037439875E-2</v>
      </c>
    </row>
    <row r="133" spans="1:18" x14ac:dyDescent="0.2">
      <c r="A133" t="s">
        <v>731</v>
      </c>
      <c r="B133" t="str">
        <f t="shared" si="14"/>
        <v>E</v>
      </c>
      <c r="C133" s="3">
        <v>48943.716999999997</v>
      </c>
      <c r="D133" s="3">
        <v>1800.027</v>
      </c>
      <c r="E133" s="3">
        <v>46262.138792731799</v>
      </c>
      <c r="F133" s="3">
        <v>6.2916121482849103</v>
      </c>
      <c r="G133" s="3">
        <f t="shared" si="15"/>
        <v>5.4789018318085612</v>
      </c>
      <c r="H133" s="3">
        <f t="shared" si="16"/>
        <v>3.4952876530657097E-3</v>
      </c>
      <c r="J133">
        <v>48607.092106895281</v>
      </c>
      <c r="K133">
        <v>10.40453219413757</v>
      </c>
      <c r="L133" s="3">
        <f t="shared" si="17"/>
        <v>0.68777958385284832</v>
      </c>
      <c r="M133">
        <f t="shared" si="18"/>
        <v>5.7802089602753568E-3</v>
      </c>
      <c r="O133">
        <v>48724.452199656233</v>
      </c>
      <c r="P133">
        <v>14.58277487754822</v>
      </c>
      <c r="Q133">
        <f t="shared" si="19"/>
        <v>0.44799376464146434</v>
      </c>
      <c r="R133">
        <f t="shared" si="20"/>
        <v>8.1014200773367392E-3</v>
      </c>
    </row>
    <row r="134" spans="1:18" x14ac:dyDescent="0.2">
      <c r="A134" t="s">
        <v>673</v>
      </c>
      <c r="B134" t="str">
        <f t="shared" si="14"/>
        <v>E</v>
      </c>
      <c r="C134" s="3">
        <v>37980.06</v>
      </c>
      <c r="D134" s="3">
        <v>203.71299999999999</v>
      </c>
      <c r="E134" s="3">
        <v>35813.7911503328</v>
      </c>
      <c r="F134" s="3">
        <v>4.8298931121826101</v>
      </c>
      <c r="G134" s="3">
        <f t="shared" si="15"/>
        <v>5.7037004408818683</v>
      </c>
      <c r="H134" s="3">
        <f t="shared" si="16"/>
        <v>2.3709302362552268E-2</v>
      </c>
      <c r="J134">
        <v>37786.203424389219</v>
      </c>
      <c r="K134">
        <v>22.974399328231812</v>
      </c>
      <c r="L134" s="3">
        <f t="shared" si="17"/>
        <v>0.51041671764283214</v>
      </c>
      <c r="M134">
        <f t="shared" si="18"/>
        <v>0.11277826809399406</v>
      </c>
      <c r="O134">
        <v>37775.170027502012</v>
      </c>
      <c r="P134">
        <v>13.40683078765869</v>
      </c>
      <c r="Q134">
        <f t="shared" si="19"/>
        <v>0.53946721647618667</v>
      </c>
      <c r="R134">
        <f t="shared" si="20"/>
        <v>6.5812347703183838E-2</v>
      </c>
    </row>
    <row r="135" spans="1:18" x14ac:dyDescent="0.2">
      <c r="A135" t="s">
        <v>234</v>
      </c>
      <c r="B135" t="str">
        <f t="shared" si="14"/>
        <v>E</v>
      </c>
      <c r="C135" s="3">
        <v>38577.921999999999</v>
      </c>
      <c r="D135" s="3">
        <v>1800.0260000000001</v>
      </c>
      <c r="E135" s="3">
        <v>36682.908736367797</v>
      </c>
      <c r="F135" s="3">
        <v>5.70055723190307</v>
      </c>
      <c r="G135" s="3">
        <f t="shared" si="15"/>
        <v>4.9121703953681113</v>
      </c>
      <c r="H135" s="3">
        <f t="shared" si="16"/>
        <v>3.1669304953945497E-3</v>
      </c>
      <c r="J135">
        <v>38532.555923240463</v>
      </c>
      <c r="K135">
        <v>38.188965797424324</v>
      </c>
      <c r="L135" s="3">
        <f t="shared" si="17"/>
        <v>0.11759595750008424</v>
      </c>
      <c r="M135">
        <f t="shared" si="18"/>
        <v>2.1215785659442876E-2</v>
      </c>
      <c r="O135">
        <v>38458.07075475579</v>
      </c>
      <c r="P135">
        <v>6.6658878326416016</v>
      </c>
      <c r="Q135">
        <f t="shared" si="19"/>
        <v>0.3106731493837544</v>
      </c>
      <c r="R135">
        <f t="shared" si="20"/>
        <v>3.7032175272143854E-3</v>
      </c>
    </row>
    <row r="136" spans="1:18" x14ac:dyDescent="0.2">
      <c r="A136" t="s">
        <v>755</v>
      </c>
      <c r="B136" t="str">
        <f t="shared" si="14"/>
        <v>E</v>
      </c>
      <c r="C136" s="3">
        <v>48801.427000000003</v>
      </c>
      <c r="D136" s="3">
        <v>164.19</v>
      </c>
      <c r="E136" s="3">
        <v>46472.5731639066</v>
      </c>
      <c r="F136" s="3">
        <v>7.0416309833526602</v>
      </c>
      <c r="G136" s="3">
        <f t="shared" si="15"/>
        <v>4.7721019225388703</v>
      </c>
      <c r="H136" s="3">
        <f t="shared" si="16"/>
        <v>4.2887088028215239E-2</v>
      </c>
      <c r="J136">
        <v>48303.598348714637</v>
      </c>
      <c r="K136">
        <v>11.556735992431641</v>
      </c>
      <c r="L136" s="3">
        <f t="shared" si="17"/>
        <v>1.0201108489826876</v>
      </c>
      <c r="M136">
        <f t="shared" si="18"/>
        <v>7.0386357222922469E-2</v>
      </c>
      <c r="O136">
        <v>48495.484880838281</v>
      </c>
      <c r="P136">
        <v>13.61561179161072</v>
      </c>
      <c r="Q136">
        <f t="shared" si="19"/>
        <v>0.6269122400083138</v>
      </c>
      <c r="R136">
        <f t="shared" si="20"/>
        <v>8.2925950372195134E-2</v>
      </c>
    </row>
    <row r="137" spans="1:18" x14ac:dyDescent="0.2">
      <c r="A137" t="s">
        <v>65</v>
      </c>
      <c r="B137" t="str">
        <f t="shared" si="14"/>
        <v>E</v>
      </c>
      <c r="C137" s="3">
        <v>39048.97</v>
      </c>
      <c r="D137" s="3">
        <v>1800.0260000000001</v>
      </c>
      <c r="E137" s="3">
        <v>37204.063943179601</v>
      </c>
      <c r="F137" s="3">
        <v>5.9613308906555096</v>
      </c>
      <c r="G137" s="3">
        <f t="shared" si="15"/>
        <v>4.7245959543117282</v>
      </c>
      <c r="H137" s="3">
        <f t="shared" si="16"/>
        <v>3.3118026576591168E-3</v>
      </c>
      <c r="J137">
        <v>38874.501915459747</v>
      </c>
      <c r="K137">
        <v>46.610737323760993</v>
      </c>
      <c r="L137" s="3">
        <f t="shared" si="17"/>
        <v>0.4467930512386229</v>
      </c>
      <c r="M137">
        <f t="shared" si="18"/>
        <v>2.5894480037377789E-2</v>
      </c>
      <c r="O137">
        <v>38763.169477875817</v>
      </c>
      <c r="P137">
        <v>49.510050058364868</v>
      </c>
      <c r="Q137">
        <f t="shared" si="19"/>
        <v>0.73190284436230657</v>
      </c>
      <c r="R137">
        <f t="shared" si="20"/>
        <v>2.7505186068626158E-2</v>
      </c>
    </row>
    <row r="138" spans="1:18" x14ac:dyDescent="0.2">
      <c r="A138" t="s">
        <v>622</v>
      </c>
      <c r="B138" t="str">
        <f t="shared" si="14"/>
        <v>E</v>
      </c>
      <c r="C138" s="3">
        <v>48975.64</v>
      </c>
      <c r="D138" s="3">
        <v>1800.0650000000001</v>
      </c>
      <c r="E138" s="3">
        <v>46476.853958230597</v>
      </c>
      <c r="F138" s="3">
        <v>5.9850399494171098</v>
      </c>
      <c r="G138" s="3">
        <f t="shared" si="15"/>
        <v>5.1020998230332522</v>
      </c>
      <c r="H138" s="3">
        <f t="shared" si="16"/>
        <v>3.3249021282104312E-3</v>
      </c>
      <c r="J138">
        <v>48634.776981743242</v>
      </c>
      <c r="K138">
        <v>10.01167011260986</v>
      </c>
      <c r="L138" s="3">
        <f t="shared" si="17"/>
        <v>0.69598481664917022</v>
      </c>
      <c r="M138">
        <f t="shared" si="18"/>
        <v>5.5618381072960474E-3</v>
      </c>
      <c r="O138">
        <v>48766.758691558338</v>
      </c>
      <c r="P138">
        <v>10.49528217315674</v>
      </c>
      <c r="Q138">
        <f t="shared" si="19"/>
        <v>0.42650041621030688</v>
      </c>
      <c r="R138">
        <f t="shared" si="20"/>
        <v>5.8305017725230699E-3</v>
      </c>
    </row>
    <row r="139" spans="1:18" x14ac:dyDescent="0.2">
      <c r="A139" t="s">
        <v>847</v>
      </c>
      <c r="B139" t="str">
        <f t="shared" si="14"/>
        <v>E</v>
      </c>
      <c r="C139" s="3">
        <v>38512.338000000003</v>
      </c>
      <c r="D139" s="3">
        <v>1800.0340000000001</v>
      </c>
      <c r="E139" s="3">
        <v>36548.776836511701</v>
      </c>
      <c r="F139" s="3">
        <v>5.8193080425262398</v>
      </c>
      <c r="G139" s="3">
        <f t="shared" si="15"/>
        <v>5.0985249544919924</v>
      </c>
      <c r="H139" s="3">
        <f t="shared" si="16"/>
        <v>3.2328878468552481E-3</v>
      </c>
      <c r="J139">
        <v>38462.724381891952</v>
      </c>
      <c r="K139">
        <v>23.089180946350101</v>
      </c>
      <c r="L139" s="3">
        <f t="shared" si="17"/>
        <v>0.12882525622840921</v>
      </c>
      <c r="M139">
        <f t="shared" si="18"/>
        <v>1.2827080458674724E-2</v>
      </c>
      <c r="O139">
        <v>38404.843452672088</v>
      </c>
      <c r="P139">
        <v>12.51050686836243</v>
      </c>
      <c r="Q139">
        <f t="shared" si="19"/>
        <v>0.27911716844590145</v>
      </c>
      <c r="R139">
        <f t="shared" si="20"/>
        <v>6.950150312917661E-3</v>
      </c>
    </row>
    <row r="140" spans="1:18" x14ac:dyDescent="0.2">
      <c r="A140" t="s">
        <v>927</v>
      </c>
      <c r="B140" t="str">
        <f t="shared" si="14"/>
        <v>E</v>
      </c>
      <c r="C140" s="3">
        <v>32999.222000000002</v>
      </c>
      <c r="D140" s="3">
        <v>91.631</v>
      </c>
      <c r="E140" s="3">
        <v>31524.169627143001</v>
      </c>
      <c r="F140" s="3">
        <v>5.49930715560913</v>
      </c>
      <c r="G140" s="3">
        <f t="shared" si="15"/>
        <v>4.4699610580425206</v>
      </c>
      <c r="H140" s="3">
        <f t="shared" si="16"/>
        <v>6.0015793297127938E-2</v>
      </c>
      <c r="J140">
        <v>32784.737858203473</v>
      </c>
      <c r="K140">
        <v>8.4004359245300293</v>
      </c>
      <c r="L140" s="3">
        <f t="shared" si="17"/>
        <v>0.64996726830871643</v>
      </c>
      <c r="M140">
        <f t="shared" si="18"/>
        <v>9.1676789782170115E-2</v>
      </c>
      <c r="O140">
        <v>32915.921526703773</v>
      </c>
      <c r="P140">
        <v>11.037412166595461</v>
      </c>
      <c r="Q140">
        <f t="shared" si="19"/>
        <v>0.25243162792210383</v>
      </c>
      <c r="R140">
        <f t="shared" si="20"/>
        <v>0.12045500067221203</v>
      </c>
    </row>
    <row r="141" spans="1:18" x14ac:dyDescent="0.2">
      <c r="A141" t="s">
        <v>436</v>
      </c>
      <c r="B141" t="str">
        <f t="shared" si="14"/>
        <v>E</v>
      </c>
      <c r="C141" s="3">
        <v>48181.328000000001</v>
      </c>
      <c r="D141" s="3">
        <v>1800.0219999999999</v>
      </c>
      <c r="E141" s="3">
        <v>45393.679884313402</v>
      </c>
      <c r="F141" s="3">
        <v>5.5719811916351301</v>
      </c>
      <c r="G141" s="3">
        <f t="shared" si="15"/>
        <v>5.7857436301602139</v>
      </c>
      <c r="H141" s="3">
        <f t="shared" si="16"/>
        <v>3.0955072724861863E-3</v>
      </c>
      <c r="J141">
        <v>47819.154493286027</v>
      </c>
      <c r="K141">
        <v>21.461619138717651</v>
      </c>
      <c r="L141" s="3">
        <f t="shared" si="17"/>
        <v>0.75168851035815021</v>
      </c>
      <c r="M141">
        <f t="shared" si="18"/>
        <v>1.1922976018469582E-2</v>
      </c>
      <c r="O141">
        <v>47894.539950340542</v>
      </c>
      <c r="P141">
        <v>6.5316817760467529</v>
      </c>
      <c r="Q141">
        <f t="shared" si="19"/>
        <v>0.59522653601299436</v>
      </c>
      <c r="R141">
        <f t="shared" si="20"/>
        <v>3.6286677474201721E-3</v>
      </c>
    </row>
    <row r="142" spans="1:18" x14ac:dyDescent="0.2">
      <c r="A142" t="s">
        <v>464</v>
      </c>
      <c r="B142" t="str">
        <f t="shared" si="14"/>
        <v>E</v>
      </c>
      <c r="C142" s="3">
        <v>49474.237000000001</v>
      </c>
      <c r="D142" s="3">
        <v>219.744</v>
      </c>
      <c r="E142" s="3">
        <v>46862.226293593201</v>
      </c>
      <c r="F142" s="3">
        <v>7.13759088516235</v>
      </c>
      <c r="G142" s="3">
        <f t="shared" si="15"/>
        <v>5.2795371182920912</v>
      </c>
      <c r="H142" s="3">
        <f t="shared" si="16"/>
        <v>3.248139146080143E-2</v>
      </c>
      <c r="J142">
        <v>48990.825255586009</v>
      </c>
      <c r="K142">
        <v>10.70766377449036</v>
      </c>
      <c r="L142" s="3">
        <f t="shared" si="17"/>
        <v>0.97709792758196956</v>
      </c>
      <c r="M142">
        <f t="shared" si="18"/>
        <v>4.8727900531938803E-2</v>
      </c>
      <c r="O142">
        <v>49063.33362236635</v>
      </c>
      <c r="P142">
        <v>8.4834690093994141</v>
      </c>
      <c r="Q142">
        <f t="shared" si="19"/>
        <v>0.83054010036304537</v>
      </c>
      <c r="R142">
        <f t="shared" si="20"/>
        <v>3.8606146285675214E-2</v>
      </c>
    </row>
    <row r="143" spans="1:18" x14ac:dyDescent="0.2">
      <c r="A143" t="s">
        <v>827</v>
      </c>
      <c r="B143" t="str">
        <f t="shared" si="14"/>
        <v>E</v>
      </c>
      <c r="C143" s="3">
        <v>30653.451000000001</v>
      </c>
      <c r="D143" s="3">
        <v>1800.03</v>
      </c>
      <c r="E143" s="3">
        <v>28930.284966553299</v>
      </c>
      <c r="F143" s="3">
        <v>4.8078148365020699</v>
      </c>
      <c r="G143" s="3">
        <f t="shared" si="15"/>
        <v>5.6214422103622246</v>
      </c>
      <c r="H143" s="3">
        <f t="shared" si="16"/>
        <v>2.6709637264390428E-3</v>
      </c>
      <c r="J143">
        <v>30249.72468043874</v>
      </c>
      <c r="K143">
        <v>4.6029770374298096</v>
      </c>
      <c r="L143" s="3">
        <f t="shared" si="17"/>
        <v>1.3170664521957456</v>
      </c>
      <c r="M143">
        <f t="shared" si="18"/>
        <v>2.5571668457913532E-3</v>
      </c>
      <c r="O143">
        <v>30553.797231202141</v>
      </c>
      <c r="P143">
        <v>10.4299259185791</v>
      </c>
      <c r="Q143">
        <f t="shared" si="19"/>
        <v>0.32509804131958847</v>
      </c>
      <c r="R143">
        <f t="shared" si="20"/>
        <v>5.7943067163208949E-3</v>
      </c>
    </row>
    <row r="144" spans="1:18" x14ac:dyDescent="0.2">
      <c r="A144" t="s">
        <v>346</v>
      </c>
      <c r="B144" t="str">
        <f t="shared" si="14"/>
        <v>E</v>
      </c>
      <c r="C144" s="3">
        <v>48777.436000000002</v>
      </c>
      <c r="D144" s="3">
        <v>1800.0329999999999</v>
      </c>
      <c r="E144" s="3">
        <v>46713.269911198899</v>
      </c>
      <c r="F144" s="3">
        <v>8.7141759395599294</v>
      </c>
      <c r="G144" s="3">
        <f t="shared" si="15"/>
        <v>4.2318052322412001</v>
      </c>
      <c r="H144" s="3">
        <f t="shared" si="16"/>
        <v>4.8411201014425453E-3</v>
      </c>
      <c r="J144">
        <v>48356.443105033781</v>
      </c>
      <c r="K144">
        <v>12.47992205619812</v>
      </c>
      <c r="L144" s="3">
        <f t="shared" si="17"/>
        <v>0.86308943128175242</v>
      </c>
      <c r="M144">
        <f t="shared" si="18"/>
        <v>6.9331629232342526E-3</v>
      </c>
      <c r="O144">
        <v>48381.817175853626</v>
      </c>
      <c r="P144">
        <v>12.75516891479492</v>
      </c>
      <c r="Q144">
        <f t="shared" si="19"/>
        <v>0.81106933161959371</v>
      </c>
      <c r="R144">
        <f t="shared" si="20"/>
        <v>7.0860750412880882E-3</v>
      </c>
    </row>
    <row r="145" spans="1:18" x14ac:dyDescent="0.2">
      <c r="A145" t="s">
        <v>697</v>
      </c>
      <c r="B145" t="str">
        <f t="shared" si="14"/>
        <v>E</v>
      </c>
      <c r="C145" s="3">
        <v>38653.226999999999</v>
      </c>
      <c r="D145" s="3">
        <v>173.48599999999999</v>
      </c>
      <c r="E145" s="3">
        <v>36428.578268277903</v>
      </c>
      <c r="F145" s="3">
        <v>4.3198158740997297</v>
      </c>
      <c r="G145" s="3">
        <f t="shared" si="15"/>
        <v>5.755402341238149</v>
      </c>
      <c r="H145" s="3">
        <f t="shared" si="16"/>
        <v>2.4900083430938115E-2</v>
      </c>
      <c r="J145">
        <v>38597.427495932861</v>
      </c>
      <c r="K145">
        <v>63.04051685333252</v>
      </c>
      <c r="L145" s="3">
        <f t="shared" si="17"/>
        <v>0.14435923827818464</v>
      </c>
      <c r="M145">
        <f t="shared" si="18"/>
        <v>0.36337523980801056</v>
      </c>
      <c r="O145">
        <v>38491.266779230347</v>
      </c>
      <c r="P145">
        <v>18.653249979019169</v>
      </c>
      <c r="Q145">
        <f t="shared" si="19"/>
        <v>0.41900827780731387</v>
      </c>
      <c r="R145">
        <f t="shared" si="20"/>
        <v>0.10752020323841215</v>
      </c>
    </row>
    <row r="146" spans="1:18" x14ac:dyDescent="0.2">
      <c r="A146" t="s">
        <v>549</v>
      </c>
      <c r="B146" t="str">
        <f t="shared" si="14"/>
        <v>E</v>
      </c>
      <c r="C146" s="3">
        <v>33090.68</v>
      </c>
      <c r="D146" s="3">
        <v>119.455</v>
      </c>
      <c r="E146" s="3">
        <v>31805.7409657965</v>
      </c>
      <c r="F146" s="3">
        <v>5.3337030410766602</v>
      </c>
      <c r="G146" s="3">
        <f t="shared" si="15"/>
        <v>3.8830844038366705</v>
      </c>
      <c r="H146" s="3">
        <f t="shared" si="16"/>
        <v>4.4650312176775023E-2</v>
      </c>
      <c r="J146">
        <v>32795.997877964583</v>
      </c>
      <c r="K146">
        <v>10.51939916610718</v>
      </c>
      <c r="L146" s="3">
        <f t="shared" si="17"/>
        <v>0.89052906146207245</v>
      </c>
      <c r="M146">
        <f t="shared" si="18"/>
        <v>8.806160617895592E-2</v>
      </c>
      <c r="O146">
        <v>32992.767665678512</v>
      </c>
      <c r="P146">
        <v>12.305520057678221</v>
      </c>
      <c r="Q146">
        <f t="shared" si="19"/>
        <v>0.29589097087605554</v>
      </c>
      <c r="R146">
        <f t="shared" si="20"/>
        <v>0.10301385507243917</v>
      </c>
    </row>
    <row r="147" spans="1:18" x14ac:dyDescent="0.2">
      <c r="A147" t="s">
        <v>953</v>
      </c>
      <c r="B147" t="str">
        <f t="shared" si="14"/>
        <v>E</v>
      </c>
      <c r="C147" s="3">
        <v>33275.392999999996</v>
      </c>
      <c r="D147" s="3">
        <v>143.40799999999999</v>
      </c>
      <c r="E147" s="3">
        <v>32031.7039324857</v>
      </c>
      <c r="F147" s="3">
        <v>5.4636580944061199</v>
      </c>
      <c r="G147" s="3">
        <f t="shared" si="15"/>
        <v>3.7375638734433485</v>
      </c>
      <c r="H147" s="3">
        <f t="shared" si="16"/>
        <v>3.8098698081042347E-2</v>
      </c>
      <c r="J147">
        <v>33049.201885963252</v>
      </c>
      <c r="K147">
        <v>11.74403405189514</v>
      </c>
      <c r="L147" s="3">
        <f t="shared" si="17"/>
        <v>0.67975489887300422</v>
      </c>
      <c r="M147">
        <f t="shared" si="18"/>
        <v>8.1892461033520728E-2</v>
      </c>
      <c r="O147">
        <v>33142.908282323457</v>
      </c>
      <c r="P147">
        <v>12.60989689826965</v>
      </c>
      <c r="Q147">
        <f t="shared" si="19"/>
        <v>0.39814621476157996</v>
      </c>
      <c r="R147">
        <f t="shared" si="20"/>
        <v>8.7930219362027578E-2</v>
      </c>
    </row>
    <row r="148" spans="1:18" x14ac:dyDescent="0.2">
      <c r="A148" t="s">
        <v>72</v>
      </c>
      <c r="B148" t="str">
        <f t="shared" si="14"/>
        <v>E</v>
      </c>
      <c r="C148" s="3">
        <v>47692.906000000003</v>
      </c>
      <c r="D148" s="3">
        <v>320.49099999999999</v>
      </c>
      <c r="E148" s="3">
        <v>45164.028612167203</v>
      </c>
      <c r="F148" s="3">
        <v>6.8976690769195503</v>
      </c>
      <c r="G148" s="3">
        <f t="shared" si="15"/>
        <v>5.3024183257627433</v>
      </c>
      <c r="H148" s="3">
        <f t="shared" si="16"/>
        <v>2.1522192750871479E-2</v>
      </c>
      <c r="J148">
        <v>47383.625920123013</v>
      </c>
      <c r="K148">
        <v>14.32679009437561</v>
      </c>
      <c r="L148" s="3">
        <f t="shared" si="17"/>
        <v>0.64848235474892102</v>
      </c>
      <c r="M148">
        <f t="shared" si="18"/>
        <v>4.4702628449396743E-2</v>
      </c>
      <c r="O148">
        <v>47384.923739742087</v>
      </c>
      <c r="P148">
        <v>10.309643983840941</v>
      </c>
      <c r="Q148">
        <f t="shared" si="19"/>
        <v>0.64576115420166502</v>
      </c>
      <c r="R148">
        <f t="shared" si="20"/>
        <v>3.2168279246034805E-2</v>
      </c>
    </row>
    <row r="149" spans="1:18" x14ac:dyDescent="0.2">
      <c r="A149" t="s">
        <v>350</v>
      </c>
      <c r="B149" t="str">
        <f t="shared" si="14"/>
        <v>E</v>
      </c>
      <c r="C149" s="3">
        <v>38881.519999999997</v>
      </c>
      <c r="D149" s="3">
        <v>246.691</v>
      </c>
      <c r="E149" s="3">
        <v>36677.124092785998</v>
      </c>
      <c r="F149" s="3">
        <v>5.8669157028198198</v>
      </c>
      <c r="G149" s="3">
        <f t="shared" si="15"/>
        <v>5.669520911769907</v>
      </c>
      <c r="H149" s="3">
        <f t="shared" si="16"/>
        <v>2.3782447283524001E-2</v>
      </c>
      <c r="J149">
        <v>38749.662277378673</v>
      </c>
      <c r="K149">
        <v>24.666156768798832</v>
      </c>
      <c r="L149" s="3">
        <f t="shared" si="17"/>
        <v>0.33912697502907241</v>
      </c>
      <c r="M149">
        <f t="shared" si="18"/>
        <v>9.9988069158578274E-2</v>
      </c>
      <c r="O149">
        <v>38640.898260494192</v>
      </c>
      <c r="P149">
        <v>16.671263933181759</v>
      </c>
      <c r="Q149">
        <f t="shared" si="19"/>
        <v>0.61885888078913776</v>
      </c>
      <c r="R149">
        <f t="shared" si="20"/>
        <v>6.7579538504370887E-2</v>
      </c>
    </row>
    <row r="150" spans="1:18" x14ac:dyDescent="0.2">
      <c r="A150" t="s">
        <v>254</v>
      </c>
      <c r="B150" t="str">
        <f t="shared" si="14"/>
        <v>E</v>
      </c>
      <c r="C150" s="3">
        <v>39592.237000000001</v>
      </c>
      <c r="D150" s="3">
        <v>176.09200000000001</v>
      </c>
      <c r="E150" s="3">
        <v>38067.024559195197</v>
      </c>
      <c r="F150" s="3">
        <v>6.2467739582061697</v>
      </c>
      <c r="G150" s="3">
        <f t="shared" si="15"/>
        <v>3.85230175502537</v>
      </c>
      <c r="H150" s="3">
        <f t="shared" si="16"/>
        <v>3.5474490369841724E-2</v>
      </c>
      <c r="J150">
        <v>39479.933288865082</v>
      </c>
      <c r="K150">
        <v>22.438298940658569</v>
      </c>
      <c r="L150" s="3">
        <f t="shared" si="17"/>
        <v>0.28365083573054628</v>
      </c>
      <c r="M150">
        <f t="shared" si="18"/>
        <v>0.12742372703279289</v>
      </c>
      <c r="O150">
        <v>39388.944037205831</v>
      </c>
      <c r="P150">
        <v>9.2644810676574707</v>
      </c>
      <c r="Q150">
        <f t="shared" si="19"/>
        <v>0.51346672529306769</v>
      </c>
      <c r="R150">
        <f t="shared" si="20"/>
        <v>5.261159545951815E-2</v>
      </c>
    </row>
    <row r="151" spans="1:18" x14ac:dyDescent="0.2">
      <c r="A151" t="s">
        <v>663</v>
      </c>
      <c r="B151" t="str">
        <f t="shared" si="14"/>
        <v>E</v>
      </c>
      <c r="C151" s="3">
        <v>39241.497000000003</v>
      </c>
      <c r="D151" s="3">
        <v>1800.021</v>
      </c>
      <c r="E151" s="3">
        <v>37595.020260933001</v>
      </c>
      <c r="F151" s="3">
        <v>6.1173849105834899</v>
      </c>
      <c r="G151" s="3">
        <f t="shared" si="15"/>
        <v>4.1957541504265299</v>
      </c>
      <c r="H151" s="3">
        <f t="shared" si="16"/>
        <v>3.3985075232919448E-3</v>
      </c>
      <c r="J151">
        <v>39135.738855926917</v>
      </c>
      <c r="K151">
        <v>16.011208057403561</v>
      </c>
      <c r="L151" s="3">
        <f t="shared" si="17"/>
        <v>0.26950588575427292</v>
      </c>
      <c r="M151">
        <f t="shared" si="18"/>
        <v>8.8950118123086123E-3</v>
      </c>
      <c r="O151">
        <v>39085.754049959833</v>
      </c>
      <c r="P151">
        <v>9.1108458042144775</v>
      </c>
      <c r="Q151">
        <f t="shared" si="19"/>
        <v>0.39688330452880122</v>
      </c>
      <c r="R151">
        <f t="shared" si="20"/>
        <v>5.0615219512519455E-3</v>
      </c>
    </row>
    <row r="152" spans="1:18" x14ac:dyDescent="0.2">
      <c r="A152" t="s">
        <v>369</v>
      </c>
      <c r="B152" t="str">
        <f t="shared" si="14"/>
        <v>E</v>
      </c>
      <c r="C152" s="3">
        <v>37596.114999999998</v>
      </c>
      <c r="D152" s="3">
        <v>684.44100000000003</v>
      </c>
      <c r="E152" s="3">
        <v>35842.888143266297</v>
      </c>
      <c r="F152" s="3">
        <v>6.3293590545654297</v>
      </c>
      <c r="G152" s="3">
        <f t="shared" si="15"/>
        <v>4.6633192199079652</v>
      </c>
      <c r="H152" s="3">
        <f t="shared" si="16"/>
        <v>9.2474867148014655E-3</v>
      </c>
      <c r="J152">
        <v>37451.884119688482</v>
      </c>
      <c r="K152">
        <v>69.994468212127686</v>
      </c>
      <c r="L152" s="3">
        <f t="shared" si="17"/>
        <v>0.38363240540017407</v>
      </c>
      <c r="M152">
        <f t="shared" si="18"/>
        <v>0.10226515976121782</v>
      </c>
      <c r="O152">
        <v>37332.231702769393</v>
      </c>
      <c r="P152">
        <v>21.165874242782589</v>
      </c>
      <c r="Q152">
        <f t="shared" si="19"/>
        <v>0.7018898022591018</v>
      </c>
      <c r="R152">
        <f t="shared" si="20"/>
        <v>3.0924322538805518E-2</v>
      </c>
    </row>
    <row r="153" spans="1:18" x14ac:dyDescent="0.2">
      <c r="A153" t="s">
        <v>686</v>
      </c>
      <c r="B153" t="str">
        <f t="shared" si="14"/>
        <v>E</v>
      </c>
      <c r="C153" s="3">
        <v>46358.33</v>
      </c>
      <c r="D153" s="3">
        <v>1800.0250000000001</v>
      </c>
      <c r="E153" s="3">
        <v>43117.536827527598</v>
      </c>
      <c r="F153" s="3">
        <v>7.1541028022766104</v>
      </c>
      <c r="G153" s="3">
        <f t="shared" si="15"/>
        <v>6.9907461560250423</v>
      </c>
      <c r="H153" s="3">
        <f t="shared" si="16"/>
        <v>3.9744463561765028E-3</v>
      </c>
      <c r="J153">
        <v>45986.09817726956</v>
      </c>
      <c r="K153">
        <v>120.05330991744999</v>
      </c>
      <c r="L153" s="3">
        <f t="shared" si="17"/>
        <v>0.80294484881237571</v>
      </c>
      <c r="M153">
        <f t="shared" si="18"/>
        <v>6.6695356963069954E-2</v>
      </c>
      <c r="O153">
        <v>45920.009026268483</v>
      </c>
      <c r="P153">
        <v>9.2953391075134277</v>
      </c>
      <c r="Q153">
        <f t="shared" si="19"/>
        <v>0.94550639277022963</v>
      </c>
      <c r="R153">
        <f t="shared" si="20"/>
        <v>5.1640055596524643E-3</v>
      </c>
    </row>
    <row r="154" spans="1:18" x14ac:dyDescent="0.2">
      <c r="A154" t="s">
        <v>162</v>
      </c>
      <c r="B154" t="str">
        <f t="shared" si="14"/>
        <v>E</v>
      </c>
      <c r="C154" s="3">
        <v>48444.097999999998</v>
      </c>
      <c r="D154" s="3">
        <v>779.18600000000004</v>
      </c>
      <c r="E154" s="3">
        <v>45633.212464809498</v>
      </c>
      <c r="F154" s="3">
        <v>5.5009727478027299</v>
      </c>
      <c r="G154" s="3">
        <f t="shared" si="15"/>
        <v>5.802328149840875</v>
      </c>
      <c r="H154" s="3">
        <f t="shared" si="16"/>
        <v>7.0598967997406647E-3</v>
      </c>
      <c r="J154">
        <v>48070.908991465403</v>
      </c>
      <c r="K154">
        <v>16.873418092727661</v>
      </c>
      <c r="L154" s="3">
        <f t="shared" si="17"/>
        <v>0.77034979273346138</v>
      </c>
      <c r="M154">
        <f t="shared" si="18"/>
        <v>2.1655186428821437E-2</v>
      </c>
      <c r="O154">
        <v>47866.183747348769</v>
      </c>
      <c r="P154">
        <v>7.4674623012542716</v>
      </c>
      <c r="Q154">
        <f t="shared" si="19"/>
        <v>1.1929507958868997</v>
      </c>
      <c r="R154">
        <f t="shared" si="20"/>
        <v>9.5836710377936347E-3</v>
      </c>
    </row>
    <row r="155" spans="1:18" x14ac:dyDescent="0.2">
      <c r="A155" t="s">
        <v>30</v>
      </c>
      <c r="B155" t="str">
        <f t="shared" si="14"/>
        <v>E</v>
      </c>
      <c r="C155" s="3">
        <v>32258.937000000002</v>
      </c>
      <c r="D155" s="3">
        <v>360.76100000000002</v>
      </c>
      <c r="E155" s="3">
        <v>30811.1025866298</v>
      </c>
      <c r="F155" s="3">
        <v>5.2162179946899396</v>
      </c>
      <c r="G155" s="3">
        <f t="shared" si="15"/>
        <v>4.4881652900410245</v>
      </c>
      <c r="H155" s="3">
        <f t="shared" si="16"/>
        <v>1.4458929858521125E-2</v>
      </c>
      <c r="J155">
        <v>31965.31125810431</v>
      </c>
      <c r="K155">
        <v>7.3048601150512704</v>
      </c>
      <c r="L155" s="3">
        <f t="shared" si="17"/>
        <v>0.91021518128663703</v>
      </c>
      <c r="M155">
        <f t="shared" si="18"/>
        <v>2.024847507089533E-2</v>
      </c>
      <c r="O155">
        <v>32168.046755402451</v>
      </c>
      <c r="P155">
        <v>12.477446317672729</v>
      </c>
      <c r="Q155">
        <f t="shared" si="19"/>
        <v>0.28175213770233942</v>
      </c>
      <c r="R155">
        <f t="shared" si="20"/>
        <v>3.4586461168676016E-2</v>
      </c>
    </row>
    <row r="156" spans="1:18" x14ac:dyDescent="0.2">
      <c r="A156" t="s">
        <v>646</v>
      </c>
      <c r="B156" t="str">
        <f t="shared" si="14"/>
        <v>E</v>
      </c>
      <c r="C156" s="3">
        <v>37180.008000000002</v>
      </c>
      <c r="D156" s="3">
        <v>110.88</v>
      </c>
      <c r="E156" s="3">
        <v>35457.141952375598</v>
      </c>
      <c r="F156" s="3">
        <v>5.6833419799804599</v>
      </c>
      <c r="G156" s="3">
        <f t="shared" si="15"/>
        <v>4.63385066411068</v>
      </c>
      <c r="H156" s="3">
        <f t="shared" si="16"/>
        <v>5.125669173864051E-2</v>
      </c>
      <c r="J156">
        <v>37033.487071414282</v>
      </c>
      <c r="K156">
        <v>16.774738073348999</v>
      </c>
      <c r="L156" s="3">
        <f t="shared" si="17"/>
        <v>0.39408525298251673</v>
      </c>
      <c r="M156">
        <f t="shared" si="18"/>
        <v>0.15128732028633657</v>
      </c>
      <c r="O156">
        <v>36962.344736049963</v>
      </c>
      <c r="P156">
        <v>11.42214798927307</v>
      </c>
      <c r="Q156">
        <f t="shared" si="19"/>
        <v>0.58543092284982434</v>
      </c>
      <c r="R156">
        <f t="shared" si="20"/>
        <v>0.10301360019185669</v>
      </c>
    </row>
    <row r="157" spans="1:18" x14ac:dyDescent="0.2">
      <c r="A157" t="s">
        <v>740</v>
      </c>
      <c r="B157" t="str">
        <f t="shared" si="14"/>
        <v>E</v>
      </c>
      <c r="C157" s="3">
        <v>37639.546000000002</v>
      </c>
      <c r="D157" s="3">
        <v>150.87799999999999</v>
      </c>
      <c r="E157" s="3">
        <v>35778.756511411397</v>
      </c>
      <c r="F157" s="3">
        <v>5.7488257884979204</v>
      </c>
      <c r="G157" s="3">
        <f t="shared" si="15"/>
        <v>4.943708642470356</v>
      </c>
      <c r="H157" s="3">
        <f t="shared" si="16"/>
        <v>3.8102478747716176E-2</v>
      </c>
      <c r="J157">
        <v>37547.280266466143</v>
      </c>
      <c r="K157">
        <v>55.346634149551392</v>
      </c>
      <c r="L157" s="3">
        <f t="shared" si="17"/>
        <v>0.24512977264353564</v>
      </c>
      <c r="M157">
        <f t="shared" si="18"/>
        <v>0.36683038050313099</v>
      </c>
      <c r="O157">
        <v>37452.53264447824</v>
      </c>
      <c r="P157">
        <v>14.81807589530945</v>
      </c>
      <c r="Q157">
        <f t="shared" si="19"/>
        <v>0.49685337735413093</v>
      </c>
      <c r="R157">
        <f t="shared" si="20"/>
        <v>9.8212303286824135E-2</v>
      </c>
    </row>
    <row r="158" spans="1:18" x14ac:dyDescent="0.2">
      <c r="A158" t="s">
        <v>108</v>
      </c>
      <c r="B158" t="str">
        <f t="shared" si="14"/>
        <v>E</v>
      </c>
      <c r="C158" s="3">
        <v>37022.843999999997</v>
      </c>
      <c r="D158" s="3">
        <v>150.892</v>
      </c>
      <c r="E158" s="3">
        <v>35472.031165919398</v>
      </c>
      <c r="F158" s="3">
        <v>7.0478780269622803</v>
      </c>
      <c r="G158" s="3">
        <f t="shared" si="15"/>
        <v>4.1887998503858856</v>
      </c>
      <c r="H158" s="3">
        <f t="shared" si="16"/>
        <v>4.6708096035325136E-2</v>
      </c>
      <c r="J158">
        <v>36909.88176272883</v>
      </c>
      <c r="K158">
        <v>31.894185066223141</v>
      </c>
      <c r="L158" s="3">
        <f t="shared" si="17"/>
        <v>0.30511496434786967</v>
      </c>
      <c r="M158">
        <f t="shared" si="18"/>
        <v>0.21137094787147856</v>
      </c>
      <c r="O158">
        <v>36882.792642788612</v>
      </c>
      <c r="P158">
        <v>21.814458131790161</v>
      </c>
      <c r="Q158">
        <f t="shared" si="19"/>
        <v>0.37828362729612303</v>
      </c>
      <c r="R158">
        <f t="shared" si="20"/>
        <v>0.14457001121192747</v>
      </c>
    </row>
    <row r="159" spans="1:18" x14ac:dyDescent="0.2">
      <c r="A159" t="s">
        <v>123</v>
      </c>
      <c r="B159" t="str">
        <f t="shared" si="14"/>
        <v>E</v>
      </c>
      <c r="C159" s="3">
        <v>48031.4</v>
      </c>
      <c r="D159" s="3">
        <v>1800.011</v>
      </c>
      <c r="E159" s="3">
        <v>45605.077507488597</v>
      </c>
      <c r="F159" s="3">
        <v>5.26834988594055</v>
      </c>
      <c r="G159" s="3">
        <f t="shared" si="15"/>
        <v>5.0515339809195741</v>
      </c>
      <c r="H159" s="3">
        <f t="shared" si="16"/>
        <v>2.9268431614809854E-3</v>
      </c>
      <c r="J159">
        <v>47732.90398023618</v>
      </c>
      <c r="K159">
        <v>34.443440675735467</v>
      </c>
      <c r="L159" s="3">
        <f t="shared" si="17"/>
        <v>0.62146016931386783</v>
      </c>
      <c r="M159">
        <f t="shared" si="18"/>
        <v>1.9135127882960418E-2</v>
      </c>
      <c r="O159">
        <v>47626.723635475151</v>
      </c>
      <c r="P159">
        <v>12.43292808532715</v>
      </c>
      <c r="Q159">
        <f t="shared" si="19"/>
        <v>0.84252460791242856</v>
      </c>
      <c r="R159">
        <f t="shared" si="20"/>
        <v>6.9071400593258324E-3</v>
      </c>
    </row>
    <row r="160" spans="1:18" x14ac:dyDescent="0.2">
      <c r="A160" t="s">
        <v>889</v>
      </c>
      <c r="B160" t="str">
        <f t="shared" si="14"/>
        <v>E</v>
      </c>
      <c r="C160" s="3">
        <v>38675.516000000003</v>
      </c>
      <c r="D160" s="3">
        <v>1800.0219999999999</v>
      </c>
      <c r="E160" s="3">
        <v>37198.619279336403</v>
      </c>
      <c r="F160" s="3">
        <v>7.0020651817321697</v>
      </c>
      <c r="G160" s="3">
        <f t="shared" si="15"/>
        <v>3.8186865319743908</v>
      </c>
      <c r="H160" s="3">
        <f t="shared" si="16"/>
        <v>3.8899886677674885E-3</v>
      </c>
      <c r="J160">
        <v>38571.857453284218</v>
      </c>
      <c r="K160">
        <v>14.1286301612854</v>
      </c>
      <c r="L160" s="3">
        <f t="shared" si="17"/>
        <v>0.26802110853746752</v>
      </c>
      <c r="M160">
        <f t="shared" si="18"/>
        <v>7.8491430445213461E-3</v>
      </c>
      <c r="O160">
        <v>38430.365944004552</v>
      </c>
      <c r="P160">
        <v>13.813916921615601</v>
      </c>
      <c r="Q160">
        <f t="shared" si="19"/>
        <v>0.63386369814807664</v>
      </c>
      <c r="R160">
        <f t="shared" si="20"/>
        <v>7.6743044927315342E-3</v>
      </c>
    </row>
    <row r="161" spans="1:18" x14ac:dyDescent="0.2">
      <c r="A161" t="s">
        <v>379</v>
      </c>
      <c r="B161" t="str">
        <f t="shared" si="14"/>
        <v>E</v>
      </c>
      <c r="C161" s="3">
        <v>38866.764999999999</v>
      </c>
      <c r="D161" s="3">
        <v>81.619</v>
      </c>
      <c r="E161" s="3">
        <v>37257.8971321934</v>
      </c>
      <c r="F161" s="3">
        <v>6.8931581974029497</v>
      </c>
      <c r="G161" s="3">
        <f t="shared" si="15"/>
        <v>4.1394437324706574</v>
      </c>
      <c r="H161" s="3">
        <f t="shared" si="16"/>
        <v>8.4455313069296975E-2</v>
      </c>
      <c r="J161">
        <v>38655.670132607491</v>
      </c>
      <c r="K161">
        <v>25.001324892044071</v>
      </c>
      <c r="L161" s="3">
        <f t="shared" si="17"/>
        <v>0.54312435674157244</v>
      </c>
      <c r="M161">
        <f t="shared" si="18"/>
        <v>0.30631746152297956</v>
      </c>
      <c r="O161">
        <v>38557.04902357739</v>
      </c>
      <c r="P161">
        <v>7.0434541702270508</v>
      </c>
      <c r="Q161">
        <f t="shared" si="19"/>
        <v>0.79686584778179748</v>
      </c>
      <c r="R161">
        <f t="shared" si="20"/>
        <v>8.6296746716169645E-2</v>
      </c>
    </row>
    <row r="162" spans="1:18" x14ac:dyDescent="0.2">
      <c r="A162" t="s">
        <v>645</v>
      </c>
      <c r="B162" t="str">
        <f t="shared" si="14"/>
        <v>E</v>
      </c>
      <c r="C162" s="3">
        <v>47216.148999999998</v>
      </c>
      <c r="D162" s="3">
        <v>1800.046</v>
      </c>
      <c r="E162" s="3">
        <v>45410.5139894077</v>
      </c>
      <c r="F162" s="3">
        <v>8.0930202007293701</v>
      </c>
      <c r="G162" s="3">
        <f t="shared" si="15"/>
        <v>3.8241894962511611</v>
      </c>
      <c r="H162" s="3">
        <f t="shared" si="16"/>
        <v>4.4960074357707361E-3</v>
      </c>
      <c r="J162">
        <v>46885.992753091166</v>
      </c>
      <c r="K162">
        <v>26.532954216003422</v>
      </c>
      <c r="L162" s="3">
        <f t="shared" si="17"/>
        <v>0.6992443346212569</v>
      </c>
      <c r="M162">
        <f t="shared" si="18"/>
        <v>1.4740153427192095E-2</v>
      </c>
      <c r="O162">
        <v>46879.411404677667</v>
      </c>
      <c r="P162">
        <v>9.5996088981628418</v>
      </c>
      <c r="Q162">
        <f t="shared" si="19"/>
        <v>0.71318310038866339</v>
      </c>
      <c r="R162">
        <f t="shared" si="20"/>
        <v>5.3329797672741928E-3</v>
      </c>
    </row>
    <row r="163" spans="1:18" x14ac:dyDescent="0.2">
      <c r="A163" t="s">
        <v>909</v>
      </c>
      <c r="B163" t="str">
        <f t="shared" si="14"/>
        <v>E</v>
      </c>
      <c r="C163" s="3">
        <v>32614.548999999999</v>
      </c>
      <c r="D163" s="3">
        <v>102.801</v>
      </c>
      <c r="E163" s="3">
        <v>31461.1078508834</v>
      </c>
      <c r="F163" s="3">
        <v>5.7906069755554199</v>
      </c>
      <c r="G163" s="3">
        <f t="shared" si="15"/>
        <v>3.5365846975734643</v>
      </c>
      <c r="H163" s="3">
        <f t="shared" si="16"/>
        <v>5.6328313689121896E-2</v>
      </c>
      <c r="J163">
        <v>32381.14344265543</v>
      </c>
      <c r="K163">
        <v>9.7222559452056885</v>
      </c>
      <c r="L163" s="3">
        <f t="shared" si="17"/>
        <v>0.71564858169453571</v>
      </c>
      <c r="M163">
        <f t="shared" si="18"/>
        <v>9.4573554198944448E-2</v>
      </c>
      <c r="O163">
        <v>32345.170552826239</v>
      </c>
      <c r="P163">
        <v>6.3026309013366699</v>
      </c>
      <c r="Q163">
        <f t="shared" si="19"/>
        <v>0.82594564522035829</v>
      </c>
      <c r="R163">
        <f t="shared" si="20"/>
        <v>6.1309042726594778E-2</v>
      </c>
    </row>
    <row r="164" spans="1:18" x14ac:dyDescent="0.2">
      <c r="A164" t="s">
        <v>199</v>
      </c>
      <c r="B164" t="str">
        <f t="shared" si="14"/>
        <v>E</v>
      </c>
      <c r="C164" s="3">
        <v>33462.620000000003</v>
      </c>
      <c r="D164" s="3">
        <v>90.772000000000006</v>
      </c>
      <c r="E164" s="3">
        <v>32168.039022478399</v>
      </c>
      <c r="F164" s="3">
        <v>5.6665472984313903</v>
      </c>
      <c r="G164" s="3">
        <f t="shared" si="15"/>
        <v>3.8687376467282113</v>
      </c>
      <c r="H164" s="3">
        <f t="shared" si="16"/>
        <v>6.2426158930412354E-2</v>
      </c>
      <c r="J164">
        <v>33167.998027411391</v>
      </c>
      <c r="K164">
        <v>7.9148931503295898</v>
      </c>
      <c r="L164" s="3">
        <f t="shared" si="17"/>
        <v>0.88045100051523528</v>
      </c>
      <c r="M164">
        <f t="shared" si="18"/>
        <v>8.7195315188930395E-2</v>
      </c>
      <c r="O164">
        <v>33237.321780591883</v>
      </c>
      <c r="P164">
        <v>7.0379171371459961</v>
      </c>
      <c r="Q164">
        <f t="shared" si="19"/>
        <v>0.67328326176527598</v>
      </c>
      <c r="R164">
        <f t="shared" si="20"/>
        <v>7.7534009795377376E-2</v>
      </c>
    </row>
    <row r="165" spans="1:18" x14ac:dyDescent="0.2">
      <c r="A165" t="s">
        <v>434</v>
      </c>
      <c r="B165" t="str">
        <f t="shared" si="14"/>
        <v>E</v>
      </c>
      <c r="C165" s="3">
        <v>32162.260999999999</v>
      </c>
      <c r="D165" s="3">
        <v>107.777</v>
      </c>
      <c r="E165" s="3">
        <v>31064.418301076101</v>
      </c>
      <c r="F165" s="3">
        <v>5.6443819999694798</v>
      </c>
      <c r="G165" s="3">
        <f t="shared" si="15"/>
        <v>3.4134500025476999</v>
      </c>
      <c r="H165" s="3">
        <f t="shared" si="16"/>
        <v>5.2370932573457041E-2</v>
      </c>
      <c r="J165">
        <v>31948.90428279421</v>
      </c>
      <c r="K165">
        <v>14.103291988372799</v>
      </c>
      <c r="L165" s="3">
        <f t="shared" si="17"/>
        <v>0.66337598966001898</v>
      </c>
      <c r="M165">
        <f t="shared" si="18"/>
        <v>0.13085623081337205</v>
      </c>
      <c r="O165">
        <v>31893.71934769451</v>
      </c>
      <c r="P165">
        <v>13.589733839035031</v>
      </c>
      <c r="Q165">
        <f t="shared" si="19"/>
        <v>0.83495887402160018</v>
      </c>
      <c r="R165">
        <f t="shared" si="20"/>
        <v>0.12609122390709548</v>
      </c>
    </row>
    <row r="166" spans="1:18" x14ac:dyDescent="0.2">
      <c r="A166" t="s">
        <v>429</v>
      </c>
      <c r="B166" t="str">
        <f t="shared" si="14"/>
        <v>E</v>
      </c>
      <c r="C166" s="3">
        <v>33804.483999999997</v>
      </c>
      <c r="D166" s="3">
        <v>53.418999999999997</v>
      </c>
      <c r="E166" s="3">
        <v>32840.081902956903</v>
      </c>
      <c r="F166" s="3">
        <v>5.9593169689178396</v>
      </c>
      <c r="G166" s="3">
        <f t="shared" si="15"/>
        <v>2.8528821710252816</v>
      </c>
      <c r="H166" s="3">
        <f t="shared" si="16"/>
        <v>0.11155800312469047</v>
      </c>
      <c r="J166">
        <v>33710.491729096153</v>
      </c>
      <c r="K166">
        <v>8.4915609359741211</v>
      </c>
      <c r="L166" s="3">
        <f t="shared" si="17"/>
        <v>0.27804675528797823</v>
      </c>
      <c r="M166">
        <f t="shared" si="18"/>
        <v>0.15896143574335203</v>
      </c>
      <c r="O166">
        <v>33750.843285947907</v>
      </c>
      <c r="P166">
        <v>6.8201498985290527</v>
      </c>
      <c r="Q166">
        <f t="shared" si="19"/>
        <v>0.1586792866061485</v>
      </c>
      <c r="R166">
        <f t="shared" si="20"/>
        <v>0.12767273626479442</v>
      </c>
    </row>
    <row r="167" spans="1:18" x14ac:dyDescent="0.2">
      <c r="A167" t="s">
        <v>157</v>
      </c>
      <c r="B167" t="str">
        <f t="shared" si="14"/>
        <v>E</v>
      </c>
      <c r="C167" s="3">
        <v>47032.285000000003</v>
      </c>
      <c r="D167" s="3">
        <v>175.339</v>
      </c>
      <c r="E167" s="3">
        <v>44897.929183260603</v>
      </c>
      <c r="F167" s="3">
        <v>8.4105129241943306</v>
      </c>
      <c r="G167" s="3">
        <f t="shared" si="15"/>
        <v>4.5380653241478699</v>
      </c>
      <c r="H167" s="3">
        <f t="shared" si="16"/>
        <v>4.7967154621586357E-2</v>
      </c>
      <c r="J167">
        <v>46504.322165753772</v>
      </c>
      <c r="K167">
        <v>15.329621076583861</v>
      </c>
      <c r="L167" s="3">
        <f t="shared" si="17"/>
        <v>1.1225540801307676</v>
      </c>
      <c r="M167">
        <f t="shared" si="18"/>
        <v>8.7428473280809521E-2</v>
      </c>
      <c r="O167">
        <v>46464.678807900062</v>
      </c>
      <c r="P167">
        <v>4.886404275894165</v>
      </c>
      <c r="Q167">
        <f t="shared" si="19"/>
        <v>1.2068437502025295</v>
      </c>
      <c r="R167">
        <f t="shared" si="20"/>
        <v>2.7868325220824604E-2</v>
      </c>
    </row>
    <row r="168" spans="1:18" x14ac:dyDescent="0.2">
      <c r="A168" t="s">
        <v>158</v>
      </c>
      <c r="B168" t="str">
        <f t="shared" si="14"/>
        <v>E</v>
      </c>
      <c r="C168" s="3">
        <v>32203.127</v>
      </c>
      <c r="D168" s="3">
        <v>131.053</v>
      </c>
      <c r="E168" s="3">
        <v>31016.7489646984</v>
      </c>
      <c r="F168" s="3">
        <v>5.7689867019653303</v>
      </c>
      <c r="G168" s="3">
        <f t="shared" si="15"/>
        <v>3.6840460719904651</v>
      </c>
      <c r="H168" s="3">
        <f t="shared" si="16"/>
        <v>4.402025670503789E-2</v>
      </c>
      <c r="J168">
        <v>31944.974866793262</v>
      </c>
      <c r="K168">
        <v>6.7618451118469238</v>
      </c>
      <c r="L168" s="3">
        <f t="shared" si="17"/>
        <v>0.80163685100126658</v>
      </c>
      <c r="M168">
        <f t="shared" si="18"/>
        <v>5.1596263434235949E-2</v>
      </c>
      <c r="O168">
        <v>32047.949944316319</v>
      </c>
      <c r="P168">
        <v>9.0715138912200928</v>
      </c>
      <c r="Q168">
        <f t="shared" si="19"/>
        <v>0.4818695267813024</v>
      </c>
      <c r="R168">
        <f t="shared" si="20"/>
        <v>6.9220192526841001E-2</v>
      </c>
    </row>
    <row r="169" spans="1:18" x14ac:dyDescent="0.2">
      <c r="A169" t="s">
        <v>280</v>
      </c>
      <c r="B169" t="str">
        <f t="shared" si="14"/>
        <v>E</v>
      </c>
      <c r="C169" s="3">
        <v>38790.625</v>
      </c>
      <c r="D169" s="3">
        <v>177.38499999999999</v>
      </c>
      <c r="E169" s="3">
        <v>37254.634083347402</v>
      </c>
      <c r="F169" s="3">
        <v>6.4866390228271396</v>
      </c>
      <c r="G169" s="3">
        <f t="shared" si="15"/>
        <v>3.959696232408211</v>
      </c>
      <c r="H169" s="3">
        <f t="shared" si="16"/>
        <v>3.6568137231598727E-2</v>
      </c>
      <c r="J169">
        <v>38672.09511174939</v>
      </c>
      <c r="K169">
        <v>19.241851091384891</v>
      </c>
      <c r="L169" s="3">
        <f t="shared" si="17"/>
        <v>0.30556323403041424</v>
      </c>
      <c r="M169">
        <f t="shared" si="18"/>
        <v>0.10847507450677843</v>
      </c>
      <c r="O169">
        <v>38497.141763391337</v>
      </c>
      <c r="P169">
        <v>8.6341960430145264</v>
      </c>
      <c r="Q169">
        <f t="shared" si="19"/>
        <v>0.75658290272111628</v>
      </c>
      <c r="R169">
        <f t="shared" si="20"/>
        <v>4.8674893835524577E-2</v>
      </c>
    </row>
    <row r="170" spans="1:18" x14ac:dyDescent="0.2">
      <c r="A170" t="s">
        <v>756</v>
      </c>
      <c r="B170" t="str">
        <f t="shared" si="14"/>
        <v>E</v>
      </c>
      <c r="C170" s="3">
        <v>37440.504999999997</v>
      </c>
      <c r="D170" s="3">
        <v>116.15900000000001</v>
      </c>
      <c r="E170" s="3">
        <v>36185.671227894098</v>
      </c>
      <c r="F170" s="3">
        <v>6.3949158191680899</v>
      </c>
      <c r="G170" s="3">
        <f t="shared" si="15"/>
        <v>3.3515407233580312</v>
      </c>
      <c r="H170" s="3">
        <f t="shared" si="16"/>
        <v>5.5053123900585317E-2</v>
      </c>
      <c r="J170">
        <v>37339.086531024011</v>
      </c>
      <c r="K170">
        <v>53.888741731643677</v>
      </c>
      <c r="L170" s="3">
        <f t="shared" si="17"/>
        <v>0.27087900917999341</v>
      </c>
      <c r="M170">
        <f t="shared" si="18"/>
        <v>0.46392222498165164</v>
      </c>
      <c r="O170">
        <v>37273.799822877423</v>
      </c>
      <c r="P170">
        <v>8.4277918338775635</v>
      </c>
      <c r="Q170">
        <f t="shared" si="19"/>
        <v>0.44525354859015459</v>
      </c>
      <c r="R170">
        <f t="shared" si="20"/>
        <v>7.2553928958389469E-2</v>
      </c>
    </row>
    <row r="171" spans="1:18" x14ac:dyDescent="0.2">
      <c r="A171" t="s">
        <v>794</v>
      </c>
      <c r="B171" t="str">
        <f t="shared" si="14"/>
        <v>E</v>
      </c>
      <c r="C171" s="3">
        <v>33284.866000000002</v>
      </c>
      <c r="D171" s="3">
        <v>77.378</v>
      </c>
      <c r="E171" s="3">
        <v>32336.0088832084</v>
      </c>
      <c r="F171" s="3">
        <v>5.9149870872497496</v>
      </c>
      <c r="G171" s="3">
        <f t="shared" si="15"/>
        <v>2.8507163489605203</v>
      </c>
      <c r="H171" s="3">
        <f t="shared" si="16"/>
        <v>7.6442749712447328E-2</v>
      </c>
      <c r="J171">
        <v>33126.722162045036</v>
      </c>
      <c r="K171">
        <v>12.299860239028931</v>
      </c>
      <c r="L171" s="3">
        <f t="shared" si="17"/>
        <v>0.47512235126608415</v>
      </c>
      <c r="M171">
        <f t="shared" si="18"/>
        <v>0.1589581048751445</v>
      </c>
      <c r="O171">
        <v>33101.149208666116</v>
      </c>
      <c r="P171">
        <v>6.5092949867248544</v>
      </c>
      <c r="Q171">
        <f t="shared" si="19"/>
        <v>0.55195292459307277</v>
      </c>
      <c r="R171">
        <f t="shared" si="20"/>
        <v>8.4123329457014326E-2</v>
      </c>
    </row>
    <row r="172" spans="1:18" x14ac:dyDescent="0.2">
      <c r="A172" t="s">
        <v>276</v>
      </c>
      <c r="B172" t="str">
        <f t="shared" si="14"/>
        <v>E</v>
      </c>
      <c r="C172" s="3">
        <v>37006.646999999997</v>
      </c>
      <c r="D172" s="3">
        <v>1800.0260000000001</v>
      </c>
      <c r="E172" s="3">
        <v>35514.325258286997</v>
      </c>
      <c r="F172" s="3">
        <v>6.7154459953308097</v>
      </c>
      <c r="G172" s="3">
        <f t="shared" si="15"/>
        <v>4.0325775575209502</v>
      </c>
      <c r="H172" s="3">
        <f t="shared" si="16"/>
        <v>3.7307494421362853E-3</v>
      </c>
      <c r="J172">
        <v>36848.599418176498</v>
      </c>
      <c r="K172">
        <v>36.905958890914917</v>
      </c>
      <c r="L172" s="3">
        <f t="shared" si="17"/>
        <v>0.42707890240231455</v>
      </c>
      <c r="M172">
        <f t="shared" si="18"/>
        <v>2.0503014340301148E-2</v>
      </c>
      <c r="O172">
        <v>36800.86543029092</v>
      </c>
      <c r="P172">
        <v>11.00717782974243</v>
      </c>
      <c r="Q172">
        <f t="shared" si="19"/>
        <v>0.55606650802240287</v>
      </c>
      <c r="R172">
        <f t="shared" si="20"/>
        <v>6.1150104663723909E-3</v>
      </c>
    </row>
    <row r="173" spans="1:18" x14ac:dyDescent="0.2">
      <c r="A173" t="s">
        <v>966</v>
      </c>
      <c r="B173" t="str">
        <f t="shared" si="14"/>
        <v>E</v>
      </c>
      <c r="C173" s="3">
        <v>30475.457999999999</v>
      </c>
      <c r="D173" s="3">
        <v>880.24400000000003</v>
      </c>
      <c r="E173" s="3">
        <v>29197.835497477801</v>
      </c>
      <c r="F173" s="3">
        <v>5.1981289386749197</v>
      </c>
      <c r="G173" s="3">
        <f t="shared" si="15"/>
        <v>4.1922995957015559</v>
      </c>
      <c r="H173" s="3">
        <f t="shared" si="16"/>
        <v>5.9053273168291056E-3</v>
      </c>
      <c r="J173">
        <v>29942.785447243961</v>
      </c>
      <c r="K173">
        <v>3.1130950450897221</v>
      </c>
      <c r="L173" s="3">
        <f t="shared" si="17"/>
        <v>1.7478738227856576</v>
      </c>
      <c r="M173">
        <f t="shared" si="18"/>
        <v>3.5366273954604882E-3</v>
      </c>
      <c r="O173">
        <v>30277.052309447081</v>
      </c>
      <c r="P173">
        <v>11.972368955612181</v>
      </c>
      <c r="Q173">
        <f t="shared" si="19"/>
        <v>0.65103431932973022</v>
      </c>
      <c r="R173">
        <f t="shared" si="20"/>
        <v>1.3601193482275575E-2</v>
      </c>
    </row>
    <row r="174" spans="1:18" x14ac:dyDescent="0.2">
      <c r="A174" t="s">
        <v>703</v>
      </c>
      <c r="B174" t="str">
        <f t="shared" si="14"/>
        <v>E</v>
      </c>
      <c r="C174" s="3">
        <v>32475.02</v>
      </c>
      <c r="D174" s="3">
        <v>95.054000000000002</v>
      </c>
      <c r="E174" s="3">
        <v>31601.2489209327</v>
      </c>
      <c r="F174" s="3">
        <v>6.3106522560119602</v>
      </c>
      <c r="G174" s="3">
        <f t="shared" si="15"/>
        <v>2.6905944294023558</v>
      </c>
      <c r="H174" s="3">
        <f t="shared" si="16"/>
        <v>6.6390180907820395E-2</v>
      </c>
      <c r="J174">
        <v>32396.129396296339</v>
      </c>
      <c r="K174">
        <v>10.562063217163089</v>
      </c>
      <c r="L174" s="3">
        <f t="shared" si="17"/>
        <v>0.24292703654581682</v>
      </c>
      <c r="M174">
        <f t="shared" si="18"/>
        <v>0.11111645188169976</v>
      </c>
      <c r="O174">
        <v>32408.153463901719</v>
      </c>
      <c r="P174">
        <v>6.4890789985656738</v>
      </c>
      <c r="Q174">
        <f t="shared" si="19"/>
        <v>0.20590144701460186</v>
      </c>
      <c r="R174">
        <f t="shared" si="20"/>
        <v>6.8267290156812696E-2</v>
      </c>
    </row>
    <row r="175" spans="1:18" x14ac:dyDescent="0.2">
      <c r="A175" t="s">
        <v>516</v>
      </c>
      <c r="B175" t="str">
        <f t="shared" si="14"/>
        <v>E</v>
      </c>
      <c r="C175" s="3">
        <v>32513.776999999998</v>
      </c>
      <c r="D175" s="3">
        <v>71.986999999999995</v>
      </c>
      <c r="E175" s="3">
        <v>31610.5911364649</v>
      </c>
      <c r="F175" s="3">
        <v>6.6756460666656396</v>
      </c>
      <c r="G175" s="3">
        <f t="shared" si="15"/>
        <v>2.7778558717896669</v>
      </c>
      <c r="H175" s="3">
        <f t="shared" si="16"/>
        <v>9.2734050129407261E-2</v>
      </c>
      <c r="J175">
        <v>32166.151951939191</v>
      </c>
      <c r="K175">
        <v>7.2767407894134521</v>
      </c>
      <c r="L175" s="3">
        <f t="shared" si="17"/>
        <v>1.0691623063687954</v>
      </c>
      <c r="M175">
        <f t="shared" si="18"/>
        <v>0.10108409559244659</v>
      </c>
      <c r="O175">
        <v>32195.979194013729</v>
      </c>
      <c r="P175">
        <v>6.7926111221313477</v>
      </c>
      <c r="Q175">
        <f t="shared" si="19"/>
        <v>0.97742506503095272</v>
      </c>
      <c r="R175">
        <f t="shared" si="20"/>
        <v>9.4358858156769254E-2</v>
      </c>
    </row>
    <row r="176" spans="1:18" x14ac:dyDescent="0.2">
      <c r="A176" t="s">
        <v>398</v>
      </c>
      <c r="B176" t="str">
        <f t="shared" si="14"/>
        <v>E</v>
      </c>
      <c r="C176" s="3">
        <v>44744.616999999998</v>
      </c>
      <c r="D176" s="3">
        <v>308.83</v>
      </c>
      <c r="E176" s="3">
        <v>42570.712256745501</v>
      </c>
      <c r="F176" s="3">
        <v>8.5228908061981201</v>
      </c>
      <c r="G176" s="3">
        <f t="shared" si="15"/>
        <v>4.8584721224778784</v>
      </c>
      <c r="H176" s="3">
        <f t="shared" si="16"/>
        <v>2.7597353904083542E-2</v>
      </c>
      <c r="J176">
        <v>44408.335350227673</v>
      </c>
      <c r="K176">
        <v>13.47715997695923</v>
      </c>
      <c r="L176" s="3">
        <f t="shared" si="17"/>
        <v>0.75155777905602628</v>
      </c>
      <c r="M176">
        <f t="shared" si="18"/>
        <v>4.363941319482962E-2</v>
      </c>
      <c r="O176">
        <v>44338.833454735162</v>
      </c>
      <c r="P176">
        <v>6.9635069370269784</v>
      </c>
      <c r="Q176">
        <f t="shared" si="19"/>
        <v>0.90688796210913147</v>
      </c>
      <c r="R176">
        <f t="shared" si="20"/>
        <v>2.2548026218395165E-2</v>
      </c>
    </row>
    <row r="177" spans="1:18" x14ac:dyDescent="0.2">
      <c r="A177" t="s">
        <v>819</v>
      </c>
      <c r="B177" t="str">
        <f t="shared" si="14"/>
        <v>E</v>
      </c>
      <c r="C177" s="3">
        <v>46622.413999999997</v>
      </c>
      <c r="D177" s="3">
        <v>125.099</v>
      </c>
      <c r="E177" s="3">
        <v>44623.417249270402</v>
      </c>
      <c r="F177" s="3">
        <v>8.2794427871704102</v>
      </c>
      <c r="G177" s="3">
        <f t="shared" si="15"/>
        <v>4.2876303031618983</v>
      </c>
      <c r="H177" s="3">
        <f t="shared" si="16"/>
        <v>6.6183125262155654E-2</v>
      </c>
      <c r="J177">
        <v>46143.416481369874</v>
      </c>
      <c r="K177">
        <v>11.57738089561462</v>
      </c>
      <c r="L177" s="3">
        <f t="shared" si="17"/>
        <v>1.0273975059080458</v>
      </c>
      <c r="M177">
        <f t="shared" si="18"/>
        <v>9.2545750930180262E-2</v>
      </c>
      <c r="O177">
        <v>46053.456362939309</v>
      </c>
      <c r="P177">
        <v>5.6044821739196777</v>
      </c>
      <c r="Q177">
        <f t="shared" si="19"/>
        <v>1.2203521616463024</v>
      </c>
      <c r="R177">
        <f t="shared" si="20"/>
        <v>4.4800375493966198E-2</v>
      </c>
    </row>
    <row r="178" spans="1:18" x14ac:dyDescent="0.2">
      <c r="A178" t="s">
        <v>473</v>
      </c>
      <c r="B178" t="str">
        <f t="shared" si="14"/>
        <v>E</v>
      </c>
      <c r="C178" s="3">
        <v>44616.663999999997</v>
      </c>
      <c r="D178" s="3">
        <v>1800.3150000000001</v>
      </c>
      <c r="E178" s="3">
        <v>42347.526676541704</v>
      </c>
      <c r="F178" s="3">
        <v>7.4226849079132</v>
      </c>
      <c r="G178" s="3">
        <f t="shared" si="15"/>
        <v>5.0858516079514455</v>
      </c>
      <c r="H178" s="3">
        <f t="shared" si="16"/>
        <v>4.1229923140745925E-3</v>
      </c>
      <c r="J178">
        <v>44085.927305769903</v>
      </c>
      <c r="K178">
        <v>70.261226177215576</v>
      </c>
      <c r="L178" s="3">
        <f t="shared" si="17"/>
        <v>1.1895481343699166</v>
      </c>
      <c r="M178">
        <f t="shared" si="18"/>
        <v>3.9027184785560068E-2</v>
      </c>
      <c r="O178">
        <v>43820.222163177881</v>
      </c>
      <c r="P178">
        <v>10.977692842483521</v>
      </c>
      <c r="Q178">
        <f t="shared" si="19"/>
        <v>1.7850770663223856</v>
      </c>
      <c r="R178">
        <f t="shared" si="20"/>
        <v>6.0976511568717256E-3</v>
      </c>
    </row>
    <row r="179" spans="1:18" x14ac:dyDescent="0.2">
      <c r="A179" t="s">
        <v>150</v>
      </c>
      <c r="B179" t="str">
        <f t="shared" si="14"/>
        <v>E</v>
      </c>
      <c r="C179" s="3">
        <v>32320.697</v>
      </c>
      <c r="D179" s="3">
        <v>92.085999999999999</v>
      </c>
      <c r="E179" s="3">
        <v>31334.505362317301</v>
      </c>
      <c r="F179" s="3">
        <v>7.5292220115661603</v>
      </c>
      <c r="G179" s="3">
        <f t="shared" si="15"/>
        <v>3.0512697101881785</v>
      </c>
      <c r="H179" s="3">
        <f t="shared" si="16"/>
        <v>8.1762939117413724E-2</v>
      </c>
      <c r="J179">
        <v>31999.205227444501</v>
      </c>
      <c r="K179">
        <v>6.4639191627502441</v>
      </c>
      <c r="L179" s="3">
        <f t="shared" si="17"/>
        <v>0.99469319165827008</v>
      </c>
      <c r="M179">
        <f t="shared" si="18"/>
        <v>7.0194374419024E-2</v>
      </c>
      <c r="O179">
        <v>32077.016048703801</v>
      </c>
      <c r="P179">
        <v>5.6739120483398438</v>
      </c>
      <c r="Q179">
        <f t="shared" si="19"/>
        <v>0.75394708008988498</v>
      </c>
      <c r="R179">
        <f t="shared" si="20"/>
        <v>6.1615360080140777E-2</v>
      </c>
    </row>
    <row r="180" spans="1:18" x14ac:dyDescent="0.2">
      <c r="A180" t="s">
        <v>706</v>
      </c>
      <c r="B180" t="str">
        <f t="shared" si="14"/>
        <v>E</v>
      </c>
      <c r="C180" s="3">
        <v>44469.52</v>
      </c>
      <c r="D180" s="3">
        <v>698.62699999999995</v>
      </c>
      <c r="E180" s="3">
        <v>42024.851757744203</v>
      </c>
      <c r="F180" s="3">
        <v>7.7052590847015301</v>
      </c>
      <c r="G180" s="3">
        <f t="shared" si="15"/>
        <v>5.4974019109173957</v>
      </c>
      <c r="H180" s="3">
        <f t="shared" si="16"/>
        <v>1.102914585995321E-2</v>
      </c>
      <c r="J180">
        <v>44025.807798303082</v>
      </c>
      <c r="K180">
        <v>15.31146907806396</v>
      </c>
      <c r="L180" s="3">
        <f t="shared" si="17"/>
        <v>0.99778950098160535</v>
      </c>
      <c r="M180">
        <f t="shared" si="18"/>
        <v>2.191651493295272E-2</v>
      </c>
      <c r="O180">
        <v>43816.840799592173</v>
      </c>
      <c r="P180">
        <v>6.6543617248535156</v>
      </c>
      <c r="Q180">
        <f t="shared" si="19"/>
        <v>1.4677001245073555</v>
      </c>
      <c r="R180">
        <f t="shared" si="20"/>
        <v>9.5249134729312145E-3</v>
      </c>
    </row>
    <row r="181" spans="1:18" x14ac:dyDescent="0.2">
      <c r="A181" t="s">
        <v>48</v>
      </c>
      <c r="B181" t="str">
        <f t="shared" si="14"/>
        <v>E</v>
      </c>
      <c r="C181" s="3">
        <v>44744.800000000003</v>
      </c>
      <c r="D181" s="3">
        <v>1800.0360000000001</v>
      </c>
      <c r="E181" s="3">
        <v>42728.826467224797</v>
      </c>
      <c r="F181" s="3">
        <v>8.0071690082549996</v>
      </c>
      <c r="G181" s="3">
        <f t="shared" si="15"/>
        <v>4.5054923315674804</v>
      </c>
      <c r="H181" s="3">
        <f t="shared" si="16"/>
        <v>4.4483382600431325E-3</v>
      </c>
      <c r="J181">
        <v>44395.403088938343</v>
      </c>
      <c r="K181">
        <v>16.013967990875241</v>
      </c>
      <c r="L181" s="3">
        <f t="shared" si="17"/>
        <v>0.78086595774628542</v>
      </c>
      <c r="M181">
        <f t="shared" si="18"/>
        <v>8.8964709544004893E-3</v>
      </c>
      <c r="O181">
        <v>44214.368088153453</v>
      </c>
      <c r="P181">
        <v>11.12655830383301</v>
      </c>
      <c r="Q181">
        <f t="shared" si="19"/>
        <v>1.1854604598669567</v>
      </c>
      <c r="R181">
        <f t="shared" si="20"/>
        <v>6.1812976539541483E-3</v>
      </c>
    </row>
    <row r="182" spans="1:18" x14ac:dyDescent="0.2">
      <c r="A182" t="s">
        <v>34</v>
      </c>
      <c r="B182" t="str">
        <f t="shared" si="14"/>
        <v>E</v>
      </c>
      <c r="C182" s="3">
        <v>30652.600999999999</v>
      </c>
      <c r="D182" s="3">
        <v>92.89</v>
      </c>
      <c r="E182" s="3">
        <v>29621.3209457023</v>
      </c>
      <c r="F182" s="3">
        <v>7.1250312328338596</v>
      </c>
      <c r="G182" s="3">
        <f t="shared" si="15"/>
        <v>3.3644128741234662</v>
      </c>
      <c r="H182" s="3">
        <f t="shared" si="16"/>
        <v>7.6703964181654205E-2</v>
      </c>
      <c r="J182">
        <v>30274.975333476312</v>
      </c>
      <c r="K182">
        <v>3.7150909900665279</v>
      </c>
      <c r="L182" s="3">
        <f t="shared" si="17"/>
        <v>1.2319530943677079</v>
      </c>
      <c r="M182">
        <f t="shared" si="18"/>
        <v>3.9994520293535667E-2</v>
      </c>
      <c r="O182">
        <v>30418.336638105029</v>
      </c>
      <c r="P182">
        <v>6.4722080230712891</v>
      </c>
      <c r="Q182">
        <f t="shared" si="19"/>
        <v>0.76425606393065837</v>
      </c>
      <c r="R182">
        <f t="shared" si="20"/>
        <v>6.9676047185609741E-2</v>
      </c>
    </row>
    <row r="183" spans="1:18" x14ac:dyDescent="0.2">
      <c r="A183" t="s">
        <v>196</v>
      </c>
      <c r="B183" t="str">
        <f t="shared" si="14"/>
        <v>E</v>
      </c>
      <c r="C183" s="3">
        <v>31633.846000000001</v>
      </c>
      <c r="D183" s="3">
        <v>88.308999999999997</v>
      </c>
      <c r="E183" s="3">
        <v>30636.716347797999</v>
      </c>
      <c r="F183" s="3">
        <v>6.7637970447540203</v>
      </c>
      <c r="G183" s="3">
        <f t="shared" si="15"/>
        <v>3.152097447152022</v>
      </c>
      <c r="H183" s="3">
        <f t="shared" si="16"/>
        <v>7.6592386333828047E-2</v>
      </c>
      <c r="J183">
        <v>31302.567412202839</v>
      </c>
      <c r="K183">
        <v>6.6044650077819824</v>
      </c>
      <c r="L183" s="3">
        <f t="shared" si="17"/>
        <v>1.0472283003374356</v>
      </c>
      <c r="M183">
        <f t="shared" si="18"/>
        <v>7.478813040326561E-2</v>
      </c>
      <c r="O183">
        <v>31348.94596333454</v>
      </c>
      <c r="P183">
        <v>3.879869937896729</v>
      </c>
      <c r="Q183">
        <f t="shared" si="19"/>
        <v>0.90061776448384367</v>
      </c>
      <c r="R183">
        <f t="shared" si="20"/>
        <v>4.3935158793517413E-2</v>
      </c>
    </row>
    <row r="184" spans="1:18" x14ac:dyDescent="0.2">
      <c r="A184" t="s">
        <v>724</v>
      </c>
      <c r="B184" t="str">
        <f t="shared" si="14"/>
        <v>E</v>
      </c>
      <c r="C184" s="3">
        <v>36128.671000000002</v>
      </c>
      <c r="D184" s="3">
        <v>185.49100000000001</v>
      </c>
      <c r="E184" s="3">
        <v>34775.622352984297</v>
      </c>
      <c r="F184" s="3">
        <v>6.6712551116943297</v>
      </c>
      <c r="G184" s="3">
        <f t="shared" si="15"/>
        <v>3.7450828097598849</v>
      </c>
      <c r="H184" s="3">
        <f t="shared" si="16"/>
        <v>3.5965384367405047E-2</v>
      </c>
      <c r="J184">
        <v>35967.783865972968</v>
      </c>
      <c r="K184">
        <v>17.200750112533569</v>
      </c>
      <c r="L184" s="3">
        <f t="shared" si="17"/>
        <v>0.44531705588349574</v>
      </c>
      <c r="M184">
        <f t="shared" si="18"/>
        <v>9.2730914775021794E-2</v>
      </c>
      <c r="O184">
        <v>35856.746389825406</v>
      </c>
      <c r="P184">
        <v>8.6594302654266357</v>
      </c>
      <c r="Q184">
        <f t="shared" si="19"/>
        <v>0.75265600047838932</v>
      </c>
      <c r="R184">
        <f t="shared" si="20"/>
        <v>4.6683829756843376E-2</v>
      </c>
    </row>
    <row r="185" spans="1:18" x14ac:dyDescent="0.2">
      <c r="A185" t="s">
        <v>807</v>
      </c>
      <c r="B185" t="str">
        <f t="shared" si="14"/>
        <v>E</v>
      </c>
      <c r="C185" s="3">
        <v>32286.771000000001</v>
      </c>
      <c r="D185" s="3">
        <v>90.402000000000001</v>
      </c>
      <c r="E185" s="3">
        <v>31252.27196133</v>
      </c>
      <c r="F185" s="3">
        <v>7.1602659225463796</v>
      </c>
      <c r="G185" s="3">
        <f t="shared" si="15"/>
        <v>3.2040956919166708</v>
      </c>
      <c r="H185" s="3">
        <f t="shared" si="16"/>
        <v>7.9204729127081028E-2</v>
      </c>
      <c r="J185">
        <v>31948.648550987189</v>
      </c>
      <c r="K185">
        <v>5.3747637271881104</v>
      </c>
      <c r="L185" s="3">
        <f t="shared" si="17"/>
        <v>1.0472476452129931</v>
      </c>
      <c r="M185">
        <f t="shared" si="18"/>
        <v>5.9454035609700119E-2</v>
      </c>
      <c r="O185">
        <v>32099.20932916594</v>
      </c>
      <c r="P185">
        <v>5.8429968357086182</v>
      </c>
      <c r="Q185">
        <f t="shared" si="19"/>
        <v>0.5809242145461383</v>
      </c>
      <c r="R185">
        <f t="shared" si="20"/>
        <v>6.4633490804502314E-2</v>
      </c>
    </row>
    <row r="186" spans="1:18" x14ac:dyDescent="0.2">
      <c r="A186" t="s">
        <v>970</v>
      </c>
      <c r="B186" t="str">
        <f t="shared" si="14"/>
        <v>E</v>
      </c>
      <c r="C186" s="3">
        <v>44989.239000000001</v>
      </c>
      <c r="D186" s="3">
        <v>134.619</v>
      </c>
      <c r="E186" s="3">
        <v>43081.171658068903</v>
      </c>
      <c r="F186" s="3">
        <v>8.8638482093811</v>
      </c>
      <c r="G186" s="3">
        <f t="shared" si="15"/>
        <v>4.241163852385009</v>
      </c>
      <c r="H186" s="3">
        <f t="shared" si="16"/>
        <v>6.5843961174730903E-2</v>
      </c>
      <c r="J186">
        <v>44728.141938281733</v>
      </c>
      <c r="K186">
        <v>18.907442092895511</v>
      </c>
      <c r="L186" s="3">
        <f t="shared" si="17"/>
        <v>0.58035447480733859</v>
      </c>
      <c r="M186">
        <f t="shared" si="18"/>
        <v>0.1404515119923303</v>
      </c>
      <c r="O186">
        <v>44485.973857678873</v>
      </c>
      <c r="P186">
        <v>5.6199407577514648</v>
      </c>
      <c r="Q186">
        <f t="shared" si="19"/>
        <v>1.1186344857291945</v>
      </c>
      <c r="R186">
        <f t="shared" si="20"/>
        <v>4.1747010137881464E-2</v>
      </c>
    </row>
    <row r="187" spans="1:18" x14ac:dyDescent="0.2">
      <c r="A187" t="s">
        <v>470</v>
      </c>
      <c r="B187" t="str">
        <f t="shared" si="14"/>
        <v>E</v>
      </c>
      <c r="C187" s="3">
        <v>44420.264999999999</v>
      </c>
      <c r="D187" s="3">
        <v>272.54399999999998</v>
      </c>
      <c r="E187" s="3">
        <v>42424.144863981302</v>
      </c>
      <c r="F187" s="3">
        <v>7.9045689105987504</v>
      </c>
      <c r="G187" s="3">
        <f t="shared" si="15"/>
        <v>4.4937150555466001</v>
      </c>
      <c r="H187" s="3">
        <f t="shared" si="16"/>
        <v>2.9002909293907593E-2</v>
      </c>
      <c r="J187">
        <v>44159.669203035228</v>
      </c>
      <c r="K187">
        <v>66.763062000274658</v>
      </c>
      <c r="L187" s="3">
        <f t="shared" si="17"/>
        <v>0.58665970805165524</v>
      </c>
      <c r="M187">
        <f t="shared" si="18"/>
        <v>0.24496250880692536</v>
      </c>
      <c r="O187">
        <v>43967.863126694487</v>
      </c>
      <c r="P187">
        <v>7.1533019542694092</v>
      </c>
      <c r="Q187">
        <f t="shared" si="19"/>
        <v>1.0184582944417659</v>
      </c>
      <c r="R187">
        <f t="shared" si="20"/>
        <v>2.6246411420795944E-2</v>
      </c>
    </row>
    <row r="188" spans="1:18" x14ac:dyDescent="0.2">
      <c r="A188" t="s">
        <v>571</v>
      </c>
      <c r="B188" t="str">
        <f t="shared" si="14"/>
        <v>E</v>
      </c>
      <c r="C188" s="3">
        <v>32321.628000000001</v>
      </c>
      <c r="D188" s="3">
        <v>87.028999999999996</v>
      </c>
      <c r="E188" s="3">
        <v>31384.986597878698</v>
      </c>
      <c r="F188" s="3">
        <v>7.44817686080932</v>
      </c>
      <c r="G188" s="3">
        <f t="shared" si="15"/>
        <v>2.8978781703734176</v>
      </c>
      <c r="H188" s="3">
        <f t="shared" si="16"/>
        <v>8.558270071825852E-2</v>
      </c>
      <c r="J188">
        <v>32087.53742018803</v>
      </c>
      <c r="K188">
        <v>6.6194348335266113</v>
      </c>
      <c r="L188" s="3">
        <f t="shared" si="17"/>
        <v>0.72425367871931179</v>
      </c>
      <c r="M188">
        <f t="shared" si="18"/>
        <v>7.6060104488464897E-2</v>
      </c>
      <c r="O188">
        <v>32145.1129722857</v>
      </c>
      <c r="P188">
        <v>5.2842357158660889</v>
      </c>
      <c r="Q188">
        <f t="shared" si="19"/>
        <v>0.54612047299814304</v>
      </c>
      <c r="R188">
        <f t="shared" si="20"/>
        <v>6.0718102194281094E-2</v>
      </c>
    </row>
    <row r="189" spans="1:18" x14ac:dyDescent="0.2">
      <c r="A189" t="s">
        <v>761</v>
      </c>
      <c r="B189" t="str">
        <f t="shared" si="14"/>
        <v>E</v>
      </c>
      <c r="C189" s="3">
        <v>44395.01</v>
      </c>
      <c r="D189" s="3">
        <v>155.75700000000001</v>
      </c>
      <c r="E189" s="3">
        <v>42408.769883548099</v>
      </c>
      <c r="F189" s="3">
        <v>7.8468611240386901</v>
      </c>
      <c r="G189" s="3">
        <f t="shared" si="15"/>
        <v>4.4740165988292446</v>
      </c>
      <c r="H189" s="3">
        <f t="shared" si="16"/>
        <v>5.0378866593724134E-2</v>
      </c>
      <c r="J189">
        <v>44058.120338116103</v>
      </c>
      <c r="K189">
        <v>10.31106114387512</v>
      </c>
      <c r="L189" s="3">
        <f t="shared" si="17"/>
        <v>0.75884578443365358</v>
      </c>
      <c r="M189">
        <f t="shared" si="18"/>
        <v>6.6199664502238229E-2</v>
      </c>
      <c r="O189">
        <v>43782.67131075076</v>
      </c>
      <c r="P189">
        <v>5.7967889308929443</v>
      </c>
      <c r="Q189">
        <f t="shared" si="19"/>
        <v>1.3792962074999908</v>
      </c>
      <c r="R189">
        <f t="shared" si="20"/>
        <v>3.7216875844379028E-2</v>
      </c>
    </row>
    <row r="190" spans="1:18" x14ac:dyDescent="0.2">
      <c r="A190" t="s">
        <v>151</v>
      </c>
      <c r="B190" t="str">
        <f t="shared" si="14"/>
        <v>E</v>
      </c>
      <c r="C190" s="3">
        <v>44821.786999999997</v>
      </c>
      <c r="D190" s="3">
        <v>193.65700000000001</v>
      </c>
      <c r="E190" s="3">
        <v>42843.139236352399</v>
      </c>
      <c r="F190" s="3">
        <v>8.6281061172485298</v>
      </c>
      <c r="G190" s="3">
        <f t="shared" si="15"/>
        <v>4.4144776370643086</v>
      </c>
      <c r="H190" s="3">
        <f t="shared" si="16"/>
        <v>4.4553546307381245E-2</v>
      </c>
      <c r="J190">
        <v>44479.737067458504</v>
      </c>
      <c r="K190">
        <v>14.120112180709841</v>
      </c>
      <c r="L190" s="3">
        <f t="shared" si="17"/>
        <v>0.76313318909282457</v>
      </c>
      <c r="M190">
        <f t="shared" si="18"/>
        <v>7.2912996590414184E-2</v>
      </c>
      <c r="O190">
        <v>44289.784943682862</v>
      </c>
      <c r="P190">
        <v>7.8152639865875244</v>
      </c>
      <c r="Q190">
        <f t="shared" si="19"/>
        <v>1.1869273670796185</v>
      </c>
      <c r="R190">
        <f t="shared" si="20"/>
        <v>4.0356217366723249E-2</v>
      </c>
    </row>
    <row r="191" spans="1:18" x14ac:dyDescent="0.2">
      <c r="A191" t="s">
        <v>830</v>
      </c>
      <c r="B191" t="str">
        <f t="shared" si="14"/>
        <v>E</v>
      </c>
      <c r="C191" s="3">
        <v>44081.906999999999</v>
      </c>
      <c r="D191" s="3">
        <v>870.57399999999996</v>
      </c>
      <c r="E191" s="3">
        <v>41695.496126767401</v>
      </c>
      <c r="F191" s="3">
        <v>9.1857340335845894</v>
      </c>
      <c r="G191" s="3">
        <f t="shared" si="15"/>
        <v>5.4135835666832621</v>
      </c>
      <c r="H191" s="3">
        <f t="shared" si="16"/>
        <v>1.055135351341137E-2</v>
      </c>
      <c r="J191">
        <v>43545.814786899828</v>
      </c>
      <c r="K191">
        <v>17.478877067565922</v>
      </c>
      <c r="L191" s="3">
        <f t="shared" si="17"/>
        <v>1.2161275443464179</v>
      </c>
      <c r="M191">
        <f t="shared" si="18"/>
        <v>2.0077416816452046E-2</v>
      </c>
      <c r="O191">
        <v>43196.711726671347</v>
      </c>
      <c r="P191">
        <v>4.2390880584716797</v>
      </c>
      <c r="Q191">
        <f t="shared" si="19"/>
        <v>2.0080693726082508</v>
      </c>
      <c r="R191">
        <f t="shared" si="20"/>
        <v>4.869302389540326E-3</v>
      </c>
    </row>
    <row r="192" spans="1:18" x14ac:dyDescent="0.2">
      <c r="A192" t="s">
        <v>689</v>
      </c>
      <c r="B192" t="str">
        <f t="shared" si="14"/>
        <v>E</v>
      </c>
      <c r="C192" s="3">
        <v>36615.968999999997</v>
      </c>
      <c r="D192" s="3">
        <v>118.381</v>
      </c>
      <c r="E192" s="3">
        <v>35310.808530852199</v>
      </c>
      <c r="F192" s="3">
        <v>8.4976997375488192</v>
      </c>
      <c r="G192" s="3">
        <f t="shared" si="15"/>
        <v>3.564456997294811</v>
      </c>
      <c r="H192" s="3">
        <f t="shared" si="16"/>
        <v>7.1782631820552445E-2</v>
      </c>
      <c r="J192">
        <v>36360.446003307763</v>
      </c>
      <c r="K192">
        <v>20.582676887512211</v>
      </c>
      <c r="L192" s="3">
        <f t="shared" si="17"/>
        <v>0.69784578606190739</v>
      </c>
      <c r="M192">
        <f t="shared" si="18"/>
        <v>0.17386807754210734</v>
      </c>
      <c r="O192">
        <v>36171.00033465639</v>
      </c>
      <c r="P192">
        <v>7.383397102355957</v>
      </c>
      <c r="Q192">
        <f t="shared" si="19"/>
        <v>1.2152311614192361</v>
      </c>
      <c r="R192">
        <f t="shared" si="20"/>
        <v>6.2369781488211429E-2</v>
      </c>
    </row>
    <row r="193" spans="1:18" x14ac:dyDescent="0.2">
      <c r="A193" t="s">
        <v>175</v>
      </c>
      <c r="B193" t="str">
        <f t="shared" si="14"/>
        <v>E</v>
      </c>
      <c r="C193" s="3">
        <v>46237.334000000003</v>
      </c>
      <c r="D193" s="3">
        <v>134.94200000000001</v>
      </c>
      <c r="E193" s="3">
        <v>44250.155680740201</v>
      </c>
      <c r="F193" s="3">
        <v>8.4820709228515607</v>
      </c>
      <c r="G193" s="3">
        <f t="shared" si="15"/>
        <v>4.2977787587402885</v>
      </c>
      <c r="H193" s="3">
        <f t="shared" si="16"/>
        <v>6.2857160282577401E-2</v>
      </c>
      <c r="J193">
        <v>45873.349054061211</v>
      </c>
      <c r="K193">
        <v>18.562265872955319</v>
      </c>
      <c r="L193" s="3">
        <f t="shared" si="17"/>
        <v>0.78721006262772741</v>
      </c>
      <c r="M193">
        <f t="shared" si="18"/>
        <v>0.13755736444513433</v>
      </c>
      <c r="O193">
        <v>45682.940804340287</v>
      </c>
      <c r="P193">
        <v>5.1713361740112296</v>
      </c>
      <c r="Q193">
        <f t="shared" si="19"/>
        <v>1.1990163525858026</v>
      </c>
      <c r="R193">
        <f t="shared" si="20"/>
        <v>3.8322658431112842E-2</v>
      </c>
    </row>
    <row r="194" spans="1:18" x14ac:dyDescent="0.2">
      <c r="A194" t="s">
        <v>392</v>
      </c>
      <c r="B194" t="str">
        <f t="shared" si="14"/>
        <v>E</v>
      </c>
      <c r="C194" s="3">
        <v>44094.673999999999</v>
      </c>
      <c r="D194" s="3">
        <v>1036.4939999999999</v>
      </c>
      <c r="E194" s="3">
        <v>42118.092274540097</v>
      </c>
      <c r="F194" s="3">
        <v>7.9648859500885001</v>
      </c>
      <c r="G194" s="3">
        <f t="shared" si="15"/>
        <v>4.4825860952275152</v>
      </c>
      <c r="H194" s="3">
        <f t="shared" si="16"/>
        <v>7.6844496447528885E-3</v>
      </c>
      <c r="J194">
        <v>43826.514730790557</v>
      </c>
      <c r="K194">
        <v>23.41387414932251</v>
      </c>
      <c r="L194" s="3">
        <f t="shared" si="17"/>
        <v>0.60814435142312617</v>
      </c>
      <c r="M194">
        <f t="shared" si="18"/>
        <v>2.2589493185028096E-2</v>
      </c>
      <c r="O194">
        <v>43598.167561378257</v>
      </c>
      <c r="P194">
        <v>6.0387749671936044</v>
      </c>
      <c r="Q194">
        <f t="shared" si="19"/>
        <v>1.1260009284153951</v>
      </c>
      <c r="R194">
        <f t="shared" si="20"/>
        <v>5.8261552572360332E-3</v>
      </c>
    </row>
    <row r="195" spans="1:18" x14ac:dyDescent="0.2">
      <c r="A195" t="s">
        <v>635</v>
      </c>
      <c r="B195" t="str">
        <f t="shared" si="14"/>
        <v>E</v>
      </c>
      <c r="C195" s="3">
        <v>36552.175000000003</v>
      </c>
      <c r="D195" s="3">
        <v>117.26600000000001</v>
      </c>
      <c r="E195" s="3">
        <v>35148.701171000197</v>
      </c>
      <c r="F195" s="3">
        <v>7.7037031650543204</v>
      </c>
      <c r="G195" s="3">
        <f t="shared" si="15"/>
        <v>3.8396451893760242</v>
      </c>
      <c r="H195" s="3">
        <f t="shared" si="16"/>
        <v>6.5694260613087516E-2</v>
      </c>
      <c r="J195">
        <v>36268.792714436662</v>
      </c>
      <c r="K195">
        <v>7.601233959197998</v>
      </c>
      <c r="L195" s="3">
        <f t="shared" si="17"/>
        <v>0.77528159559134491</v>
      </c>
      <c r="M195">
        <f t="shared" si="18"/>
        <v>6.4820442065031611E-2</v>
      </c>
      <c r="O195">
        <v>36157.286768554892</v>
      </c>
      <c r="P195">
        <v>6.5899229049682617</v>
      </c>
      <c r="Q195">
        <f t="shared" si="19"/>
        <v>1.0803412695553989</v>
      </c>
      <c r="R195">
        <f t="shared" si="20"/>
        <v>5.6196364717550365E-2</v>
      </c>
    </row>
    <row r="196" spans="1:18" x14ac:dyDescent="0.2">
      <c r="A196" t="s">
        <v>318</v>
      </c>
      <c r="B196" t="str">
        <f t="shared" ref="B196:B259" si="21">LEFT(A196,1)</f>
        <v>E</v>
      </c>
      <c r="C196" s="3">
        <v>45371.415999999997</v>
      </c>
      <c r="D196" s="3">
        <v>144.35</v>
      </c>
      <c r="E196" s="3">
        <v>42892.1746281757</v>
      </c>
      <c r="F196" s="3">
        <v>7.3483462333679199</v>
      </c>
      <c r="G196" s="3">
        <f t="shared" ref="G196:G259" si="22">(C196-E196)*100/C196</f>
        <v>5.4643244368311032</v>
      </c>
      <c r="H196" s="3">
        <f t="shared" ref="H196:H259" si="23">F196/D196</f>
        <v>5.0906451218343751E-2</v>
      </c>
      <c r="J196">
        <v>44564.227662739089</v>
      </c>
      <c r="K196">
        <v>14.58958101272583</v>
      </c>
      <c r="L196" s="3">
        <f t="shared" ref="L196:L259" si="24">(C196-J196)*100/C196</f>
        <v>1.7790679869037109</v>
      </c>
      <c r="M196">
        <f t="shared" ref="M196:M259" si="25">K196/D196</f>
        <v>0.1010708764303833</v>
      </c>
      <c r="O196">
        <v>44276.065645850162</v>
      </c>
      <c r="P196">
        <v>6.0643479824066162</v>
      </c>
      <c r="Q196">
        <f t="shared" ref="Q196:Q259" si="26">(C196-O196)*100/C196</f>
        <v>2.4141859582910876</v>
      </c>
      <c r="R196">
        <f t="shared" ref="R196:R259" si="27">P196/D196</f>
        <v>4.2011416573651657E-2</v>
      </c>
    </row>
    <row r="197" spans="1:18" x14ac:dyDescent="0.2">
      <c r="A197" t="s">
        <v>682</v>
      </c>
      <c r="B197" t="str">
        <f t="shared" si="21"/>
        <v>E</v>
      </c>
      <c r="C197" s="3">
        <v>32172.527999999998</v>
      </c>
      <c r="D197" s="3">
        <v>29.821999999999999</v>
      </c>
      <c r="E197" s="3">
        <v>31349.072793654701</v>
      </c>
      <c r="F197" s="3">
        <v>8.6146278381347603</v>
      </c>
      <c r="G197" s="3">
        <f t="shared" si="22"/>
        <v>2.5594979864351894</v>
      </c>
      <c r="H197" s="3">
        <f t="shared" si="23"/>
        <v>0.28886821266631213</v>
      </c>
      <c r="J197">
        <v>31767.028023689159</v>
      </c>
      <c r="K197">
        <v>4.5624289512634277</v>
      </c>
      <c r="L197" s="3">
        <f t="shared" si="24"/>
        <v>1.2603920223826957</v>
      </c>
      <c r="M197">
        <f t="shared" si="25"/>
        <v>0.15298869798348294</v>
      </c>
      <c r="O197">
        <v>31891.775194445239</v>
      </c>
      <c r="P197">
        <v>1.585403203964233</v>
      </c>
      <c r="Q197">
        <f t="shared" si="26"/>
        <v>0.87264763762039188</v>
      </c>
      <c r="R197">
        <f t="shared" si="27"/>
        <v>5.3162202533841893E-2</v>
      </c>
    </row>
    <row r="198" spans="1:18" x14ac:dyDescent="0.2">
      <c r="A198" t="s">
        <v>60</v>
      </c>
      <c r="B198" t="str">
        <f t="shared" si="21"/>
        <v>E</v>
      </c>
      <c r="C198" s="3">
        <v>45285.063999999998</v>
      </c>
      <c r="D198" s="3">
        <v>194.249</v>
      </c>
      <c r="E198" s="3">
        <v>43760.266873199304</v>
      </c>
      <c r="F198" s="3">
        <v>9.0770339965820295</v>
      </c>
      <c r="G198" s="3">
        <f t="shared" si="22"/>
        <v>3.3671082518525202</v>
      </c>
      <c r="H198" s="3">
        <f t="shared" si="23"/>
        <v>4.6728858303425137E-2</v>
      </c>
      <c r="J198">
        <v>44846.396126073443</v>
      </c>
      <c r="K198">
        <v>13.275857925415041</v>
      </c>
      <c r="L198" s="3">
        <f t="shared" si="24"/>
        <v>0.96868113938528466</v>
      </c>
      <c r="M198">
        <f t="shared" si="25"/>
        <v>6.8344536782248763E-2</v>
      </c>
      <c r="O198">
        <v>44726.636949645108</v>
      </c>
      <c r="P198">
        <v>4.2984549999237061</v>
      </c>
      <c r="Q198">
        <f t="shared" si="26"/>
        <v>1.2331373769393161</v>
      </c>
      <c r="R198">
        <f t="shared" si="27"/>
        <v>2.2128582386131749E-2</v>
      </c>
    </row>
    <row r="199" spans="1:18" x14ac:dyDescent="0.2">
      <c r="A199" t="s">
        <v>288</v>
      </c>
      <c r="B199" t="str">
        <f t="shared" si="21"/>
        <v>E</v>
      </c>
      <c r="C199" s="3">
        <v>37182.105000000003</v>
      </c>
      <c r="D199" s="3">
        <v>118.999</v>
      </c>
      <c r="E199" s="3">
        <v>36126.7205508146</v>
      </c>
      <c r="F199" s="3">
        <v>8.1468250751495308</v>
      </c>
      <c r="G199" s="3">
        <f t="shared" si="22"/>
        <v>2.8384203884782835</v>
      </c>
      <c r="H199" s="3">
        <f t="shared" si="23"/>
        <v>6.8461290222182794E-2</v>
      </c>
      <c r="J199">
        <v>36955.142269313197</v>
      </c>
      <c r="K199">
        <v>9.8904139995574951</v>
      </c>
      <c r="L199" s="3">
        <f t="shared" si="24"/>
        <v>0.61040850346371189</v>
      </c>
      <c r="M199">
        <f t="shared" si="25"/>
        <v>8.3113421117467334E-2</v>
      </c>
      <c r="O199">
        <v>36934.979483465613</v>
      </c>
      <c r="P199">
        <v>5.8035628795623779</v>
      </c>
      <c r="Q199">
        <f t="shared" si="26"/>
        <v>0.66463562655850184</v>
      </c>
      <c r="R199">
        <f t="shared" si="27"/>
        <v>4.8769845793345978E-2</v>
      </c>
    </row>
    <row r="200" spans="1:18" x14ac:dyDescent="0.2">
      <c r="A200" t="s">
        <v>526</v>
      </c>
      <c r="B200" t="str">
        <f t="shared" si="21"/>
        <v>E</v>
      </c>
      <c r="C200" s="3">
        <v>36048.506000000001</v>
      </c>
      <c r="D200" s="3">
        <v>127.074</v>
      </c>
      <c r="E200" s="3">
        <v>34747.819421164902</v>
      </c>
      <c r="F200" s="3">
        <v>8.1646142005920392</v>
      </c>
      <c r="G200" s="3">
        <f t="shared" si="22"/>
        <v>3.608156684316123</v>
      </c>
      <c r="H200" s="3">
        <f t="shared" si="23"/>
        <v>6.4250863281175061E-2</v>
      </c>
      <c r="J200">
        <v>35715.675049945268</v>
      </c>
      <c r="K200">
        <v>12.28227519989014</v>
      </c>
      <c r="L200" s="3">
        <f t="shared" si="24"/>
        <v>0.92328639099421472</v>
      </c>
      <c r="M200">
        <f t="shared" si="25"/>
        <v>9.6654509969703803E-2</v>
      </c>
      <c r="O200">
        <v>35554.250628726048</v>
      </c>
      <c r="P200">
        <v>5.3242881298065194</v>
      </c>
      <c r="Q200">
        <f t="shared" si="26"/>
        <v>1.3710842032509021</v>
      </c>
      <c r="R200">
        <f t="shared" si="27"/>
        <v>4.1899114923639139E-2</v>
      </c>
    </row>
    <row r="201" spans="1:18" x14ac:dyDescent="0.2">
      <c r="A201" t="s">
        <v>699</v>
      </c>
      <c r="B201" t="str">
        <f t="shared" si="21"/>
        <v>E</v>
      </c>
      <c r="C201" s="3">
        <v>36281.697999999997</v>
      </c>
      <c r="D201" s="3">
        <v>119.973</v>
      </c>
      <c r="E201" s="3">
        <v>35106.888154340901</v>
      </c>
      <c r="F201" s="3">
        <v>7.8621587753295898</v>
      </c>
      <c r="G201" s="3">
        <f t="shared" si="22"/>
        <v>3.2380233297214924</v>
      </c>
      <c r="H201" s="3">
        <f t="shared" si="23"/>
        <v>6.5532734659711683E-2</v>
      </c>
      <c r="J201">
        <v>36114.570498969682</v>
      </c>
      <c r="K201">
        <v>13.93141984939575</v>
      </c>
      <c r="L201" s="3">
        <f t="shared" si="24"/>
        <v>0.46063858706479044</v>
      </c>
      <c r="M201">
        <f t="shared" si="25"/>
        <v>0.11612129270248932</v>
      </c>
      <c r="O201">
        <v>36073.955333721773</v>
      </c>
      <c r="P201">
        <v>6.869434118270874</v>
      </c>
      <c r="Q201">
        <f t="shared" si="26"/>
        <v>0.57258253535494297</v>
      </c>
      <c r="R201">
        <f t="shared" si="27"/>
        <v>5.7258167406590434E-2</v>
      </c>
    </row>
    <row r="202" spans="1:18" x14ac:dyDescent="0.2">
      <c r="A202" t="s">
        <v>552</v>
      </c>
      <c r="B202" t="str">
        <f t="shared" si="21"/>
        <v>E</v>
      </c>
      <c r="C202" s="3">
        <v>32780.165000000001</v>
      </c>
      <c r="D202" s="3">
        <v>19.783000000000001</v>
      </c>
      <c r="E202" s="3">
        <v>31868.713343348401</v>
      </c>
      <c r="F202" s="3">
        <v>8.6090919971465993</v>
      </c>
      <c r="G202" s="3">
        <f t="shared" si="22"/>
        <v>2.7804974644014129</v>
      </c>
      <c r="H202" s="3">
        <f t="shared" si="23"/>
        <v>0.43517626230332096</v>
      </c>
      <c r="J202">
        <v>32453.229945276111</v>
      </c>
      <c r="K202">
        <v>3.4701850414276119</v>
      </c>
      <c r="L202" s="3">
        <f t="shared" si="24"/>
        <v>0.99735634254400507</v>
      </c>
      <c r="M202">
        <f t="shared" si="25"/>
        <v>0.17541247745173189</v>
      </c>
      <c r="O202">
        <v>32497.339894249169</v>
      </c>
      <c r="P202">
        <v>1.6709601879119871</v>
      </c>
      <c r="Q202">
        <f t="shared" si="26"/>
        <v>0.86279341714976543</v>
      </c>
      <c r="R202">
        <f t="shared" si="27"/>
        <v>8.4464448663599409E-2</v>
      </c>
    </row>
    <row r="203" spans="1:18" x14ac:dyDescent="0.2">
      <c r="A203" t="s">
        <v>603</v>
      </c>
      <c r="B203" t="str">
        <f t="shared" si="21"/>
        <v>E</v>
      </c>
      <c r="C203" s="3">
        <v>44110.373</v>
      </c>
      <c r="D203" s="3">
        <v>155.66200000000001</v>
      </c>
      <c r="E203" s="3">
        <v>42146.986739654902</v>
      </c>
      <c r="F203" s="3">
        <v>8.0239520072936994</v>
      </c>
      <c r="G203" s="3">
        <f t="shared" si="22"/>
        <v>4.4510760776044629</v>
      </c>
      <c r="H203" s="3">
        <f t="shared" si="23"/>
        <v>5.1547275554044654E-2</v>
      </c>
      <c r="J203">
        <v>43368.995438625388</v>
      </c>
      <c r="K203">
        <v>15.985318183898929</v>
      </c>
      <c r="L203" s="3">
        <f t="shared" si="24"/>
        <v>1.6807329227857835</v>
      </c>
      <c r="M203">
        <f t="shared" si="25"/>
        <v>0.10269248875061948</v>
      </c>
      <c r="O203">
        <v>43088.657994057743</v>
      </c>
      <c r="P203">
        <v>4.1689999103546143</v>
      </c>
      <c r="Q203">
        <f t="shared" si="26"/>
        <v>2.3162692501880602</v>
      </c>
      <c r="R203">
        <f t="shared" si="27"/>
        <v>2.6782386904669182E-2</v>
      </c>
    </row>
    <row r="204" spans="1:18" x14ac:dyDescent="0.2">
      <c r="A204" t="s">
        <v>777</v>
      </c>
      <c r="B204" t="str">
        <f t="shared" si="21"/>
        <v>E</v>
      </c>
      <c r="C204" s="3">
        <v>44500.213000000003</v>
      </c>
      <c r="D204" s="3">
        <v>230.74799999999999</v>
      </c>
      <c r="E204" s="3">
        <v>42745.4520451711</v>
      </c>
      <c r="F204" s="3">
        <v>9.2266108989715505</v>
      </c>
      <c r="G204" s="3">
        <f t="shared" si="22"/>
        <v>3.9432641700589244</v>
      </c>
      <c r="H204" s="3">
        <f t="shared" si="23"/>
        <v>3.9985659242860398E-2</v>
      </c>
      <c r="J204">
        <v>44217.659230054029</v>
      </c>
      <c r="K204">
        <v>14.357016086578369</v>
      </c>
      <c r="L204" s="3">
        <f t="shared" si="24"/>
        <v>0.63494925281812609</v>
      </c>
      <c r="M204">
        <f t="shared" si="25"/>
        <v>6.2219460565544962E-2</v>
      </c>
      <c r="O204">
        <v>43987.274324497543</v>
      </c>
      <c r="P204">
        <v>4.7375133037567139</v>
      </c>
      <c r="Q204">
        <f t="shared" si="26"/>
        <v>1.1526656636507799</v>
      </c>
      <c r="R204">
        <f t="shared" si="27"/>
        <v>2.0531113178691534E-2</v>
      </c>
    </row>
    <row r="205" spans="1:18" x14ac:dyDescent="0.2">
      <c r="A205" t="s">
        <v>869</v>
      </c>
      <c r="B205" t="str">
        <f t="shared" si="21"/>
        <v>E</v>
      </c>
      <c r="C205" s="3">
        <v>36311.012999999999</v>
      </c>
      <c r="D205" s="3">
        <v>96.459000000000003</v>
      </c>
      <c r="E205" s="3">
        <v>35199.317720525003</v>
      </c>
      <c r="F205" s="3">
        <v>9.6138076782226491</v>
      </c>
      <c r="G205" s="3">
        <f t="shared" si="22"/>
        <v>3.0615925792954219</v>
      </c>
      <c r="H205" s="3">
        <f t="shared" si="23"/>
        <v>9.9667295723806476E-2</v>
      </c>
      <c r="J205">
        <v>36087.071348419558</v>
      </c>
      <c r="K205">
        <v>8.5879721641540527</v>
      </c>
      <c r="L205" s="3">
        <f t="shared" si="24"/>
        <v>0.61673204099384538</v>
      </c>
      <c r="M205">
        <f t="shared" si="25"/>
        <v>8.9032357417701324E-2</v>
      </c>
      <c r="O205">
        <v>35995.783093875609</v>
      </c>
      <c r="P205">
        <v>5.2710981369018546</v>
      </c>
      <c r="Q205">
        <f t="shared" si="26"/>
        <v>0.86813856205110629</v>
      </c>
      <c r="R205">
        <f t="shared" si="27"/>
        <v>5.46459960905862E-2</v>
      </c>
    </row>
    <row r="206" spans="1:18" x14ac:dyDescent="0.2">
      <c r="A206" t="s">
        <v>372</v>
      </c>
      <c r="B206" t="str">
        <f t="shared" si="21"/>
        <v>E</v>
      </c>
      <c r="C206" s="3">
        <v>44214.96</v>
      </c>
      <c r="D206" s="3">
        <v>382.233</v>
      </c>
      <c r="E206" s="3">
        <v>42242.997514110197</v>
      </c>
      <c r="F206" s="3">
        <v>8.6707761287689191</v>
      </c>
      <c r="G206" s="3">
        <f t="shared" si="22"/>
        <v>4.4599440684551164</v>
      </c>
      <c r="H206" s="3">
        <f t="shared" si="23"/>
        <v>2.2684530453333226E-2</v>
      </c>
      <c r="J206">
        <v>43874.1423361013</v>
      </c>
      <c r="K206">
        <v>14.307169914245611</v>
      </c>
      <c r="L206" s="3">
        <f t="shared" si="24"/>
        <v>0.77081979470002648</v>
      </c>
      <c r="M206">
        <f t="shared" si="25"/>
        <v>3.743049374137139E-2</v>
      </c>
      <c r="O206">
        <v>43618.312572025039</v>
      </c>
      <c r="P206">
        <v>5.2140560150146484</v>
      </c>
      <c r="Q206">
        <f t="shared" si="26"/>
        <v>1.3494243305319287</v>
      </c>
      <c r="R206">
        <f t="shared" si="27"/>
        <v>1.3641040975045714E-2</v>
      </c>
    </row>
    <row r="207" spans="1:18" x14ac:dyDescent="0.2">
      <c r="A207" t="s">
        <v>415</v>
      </c>
      <c r="B207" t="str">
        <f t="shared" si="21"/>
        <v>E</v>
      </c>
      <c r="C207" s="3">
        <v>44759.008000000002</v>
      </c>
      <c r="D207" s="3">
        <v>210.91499999999999</v>
      </c>
      <c r="E207" s="3">
        <v>43153.601774227303</v>
      </c>
      <c r="F207" s="3">
        <v>9.4384508132934499</v>
      </c>
      <c r="G207" s="3">
        <f t="shared" si="22"/>
        <v>3.5867779414876626</v>
      </c>
      <c r="H207" s="3">
        <f t="shared" si="23"/>
        <v>4.4750021635698981E-2</v>
      </c>
      <c r="J207">
        <v>44350.172297384488</v>
      </c>
      <c r="K207">
        <v>14.265278100967411</v>
      </c>
      <c r="L207" s="3">
        <f t="shared" si="24"/>
        <v>0.91341546849186994</v>
      </c>
      <c r="M207">
        <f t="shared" si="25"/>
        <v>6.7635199492532119E-2</v>
      </c>
      <c r="O207">
        <v>44227.646447754261</v>
      </c>
      <c r="P207">
        <v>4.8162360191345206</v>
      </c>
      <c r="Q207">
        <f t="shared" si="26"/>
        <v>1.1871611458541269</v>
      </c>
      <c r="R207">
        <f t="shared" si="27"/>
        <v>2.2834962042218528E-2</v>
      </c>
    </row>
    <row r="208" spans="1:18" x14ac:dyDescent="0.2">
      <c r="A208" t="s">
        <v>486</v>
      </c>
      <c r="B208" t="str">
        <f t="shared" si="21"/>
        <v>E</v>
      </c>
      <c r="C208" s="3">
        <v>36332.567000000003</v>
      </c>
      <c r="D208" s="3">
        <v>107.884</v>
      </c>
      <c r="E208" s="3">
        <v>35383.763436897301</v>
      </c>
      <c r="F208" s="3">
        <v>9.9763498306274396</v>
      </c>
      <c r="G208" s="3">
        <f t="shared" si="22"/>
        <v>2.6114410333371199</v>
      </c>
      <c r="H208" s="3">
        <f t="shared" si="23"/>
        <v>9.2472932322007331E-2</v>
      </c>
      <c r="J208">
        <v>36066.920798403728</v>
      </c>
      <c r="K208">
        <v>8.7800631523132324</v>
      </c>
      <c r="L208" s="3">
        <f t="shared" si="24"/>
        <v>0.73115175593366466</v>
      </c>
      <c r="M208">
        <f t="shared" si="25"/>
        <v>8.138429379994469E-2</v>
      </c>
      <c r="O208">
        <v>36053.606204832278</v>
      </c>
      <c r="P208">
        <v>5.2311069965362549</v>
      </c>
      <c r="Q208">
        <f t="shared" si="26"/>
        <v>0.76779819925116877</v>
      </c>
      <c r="R208">
        <f t="shared" si="27"/>
        <v>4.8488255872383812E-2</v>
      </c>
    </row>
    <row r="209" spans="1:18" x14ac:dyDescent="0.2">
      <c r="A209" t="s">
        <v>479</v>
      </c>
      <c r="B209" t="str">
        <f t="shared" si="21"/>
        <v>E</v>
      </c>
      <c r="C209" s="3">
        <v>31579.339</v>
      </c>
      <c r="D209" s="3">
        <v>14.805</v>
      </c>
      <c r="E209" s="3">
        <v>30761.968207792801</v>
      </c>
      <c r="F209" s="3">
        <v>8.9306797981262207</v>
      </c>
      <c r="G209" s="3">
        <f t="shared" si="22"/>
        <v>2.5883087426472069</v>
      </c>
      <c r="H209" s="3">
        <f t="shared" si="23"/>
        <v>0.60322051996799875</v>
      </c>
      <c r="J209">
        <v>31118.578129590231</v>
      </c>
      <c r="K209">
        <v>2.9734570980072021</v>
      </c>
      <c r="L209" s="3">
        <f t="shared" si="24"/>
        <v>1.4590579948800362</v>
      </c>
      <c r="M209">
        <f t="shared" si="25"/>
        <v>0.20084141155063845</v>
      </c>
      <c r="O209">
        <v>31251.09117853755</v>
      </c>
      <c r="P209">
        <v>2.1636910438537602</v>
      </c>
      <c r="Q209">
        <f t="shared" si="26"/>
        <v>1.0394385438607496</v>
      </c>
      <c r="R209">
        <f t="shared" si="27"/>
        <v>0.14614596716337455</v>
      </c>
    </row>
    <row r="210" spans="1:18" x14ac:dyDescent="0.2">
      <c r="A210" t="s">
        <v>561</v>
      </c>
      <c r="B210" t="str">
        <f t="shared" si="21"/>
        <v>E</v>
      </c>
      <c r="C210" s="3">
        <v>36097.536</v>
      </c>
      <c r="D210" s="3">
        <v>60.097000000000001</v>
      </c>
      <c r="E210" s="3">
        <v>35159.671311455597</v>
      </c>
      <c r="F210" s="3">
        <v>9.2002201080322195</v>
      </c>
      <c r="G210" s="3">
        <f t="shared" si="22"/>
        <v>2.5981404618431663</v>
      </c>
      <c r="H210" s="3">
        <f t="shared" si="23"/>
        <v>0.15308950709739619</v>
      </c>
      <c r="J210">
        <v>35898.895844578081</v>
      </c>
      <c r="K210">
        <v>4.7532048225402832</v>
      </c>
      <c r="L210" s="3">
        <f t="shared" si="24"/>
        <v>0.55028729778652807</v>
      </c>
      <c r="M210">
        <f t="shared" si="25"/>
        <v>7.9092214628688345E-2</v>
      </c>
      <c r="O210">
        <v>35796.069957381696</v>
      </c>
      <c r="P210">
        <v>2.67087721824646</v>
      </c>
      <c r="Q210">
        <f t="shared" si="26"/>
        <v>0.83514299319018237</v>
      </c>
      <c r="R210">
        <f t="shared" si="27"/>
        <v>4.4442771157403194E-2</v>
      </c>
    </row>
    <row r="211" spans="1:18" x14ac:dyDescent="0.2">
      <c r="A211" t="s">
        <v>134</v>
      </c>
      <c r="B211" t="str">
        <f t="shared" si="21"/>
        <v>E</v>
      </c>
      <c r="C211" s="3">
        <v>45778.506000000001</v>
      </c>
      <c r="D211" s="3">
        <v>127.51</v>
      </c>
      <c r="E211" s="3">
        <v>43993.010516666902</v>
      </c>
      <c r="F211" s="3">
        <v>9.1335341930389404</v>
      </c>
      <c r="G211" s="3">
        <f t="shared" si="22"/>
        <v>3.900292166225563</v>
      </c>
      <c r="H211" s="3">
        <f t="shared" si="23"/>
        <v>7.1629944263500431E-2</v>
      </c>
      <c r="J211">
        <v>45366.695102947298</v>
      </c>
      <c r="K211">
        <v>8.5715358257293701</v>
      </c>
      <c r="L211" s="3">
        <f t="shared" si="24"/>
        <v>0.89957260084613244</v>
      </c>
      <c r="M211">
        <f t="shared" si="25"/>
        <v>6.7222459616730998E-2</v>
      </c>
      <c r="O211">
        <v>45166.432991691217</v>
      </c>
      <c r="P211">
        <v>5.2024357318878174</v>
      </c>
      <c r="Q211">
        <f t="shared" si="26"/>
        <v>1.3370314188688983</v>
      </c>
      <c r="R211">
        <f t="shared" si="27"/>
        <v>4.0800217487944608E-2</v>
      </c>
    </row>
    <row r="212" spans="1:18" x14ac:dyDescent="0.2">
      <c r="A212" t="s">
        <v>475</v>
      </c>
      <c r="B212" t="str">
        <f t="shared" si="21"/>
        <v>E</v>
      </c>
      <c r="C212" s="3">
        <v>31436.856</v>
      </c>
      <c r="D212" s="3">
        <v>9.1449999999999996</v>
      </c>
      <c r="E212" s="3">
        <v>30634.680649129899</v>
      </c>
      <c r="F212" s="3">
        <v>9.5134460926055908</v>
      </c>
      <c r="G212" s="3">
        <f t="shared" si="22"/>
        <v>2.5517034873655953</v>
      </c>
      <c r="H212" s="3">
        <f t="shared" si="23"/>
        <v>1.0402893485626672</v>
      </c>
      <c r="J212">
        <v>31003.270171939079</v>
      </c>
      <c r="K212">
        <v>2.8641641139984131</v>
      </c>
      <c r="L212" s="3">
        <f t="shared" si="24"/>
        <v>1.3792277066794494</v>
      </c>
      <c r="M212">
        <f t="shared" si="25"/>
        <v>0.31319454499709276</v>
      </c>
      <c r="O212">
        <v>31186.408015532721</v>
      </c>
      <c r="P212">
        <v>2.1035430431365971</v>
      </c>
      <c r="Q212">
        <f t="shared" si="26"/>
        <v>0.79666994837931226</v>
      </c>
      <c r="R212">
        <f t="shared" si="27"/>
        <v>0.23002110914560933</v>
      </c>
    </row>
    <row r="213" spans="1:18" x14ac:dyDescent="0.2">
      <c r="A213" t="s">
        <v>425</v>
      </c>
      <c r="B213" t="str">
        <f t="shared" si="21"/>
        <v>E</v>
      </c>
      <c r="C213" s="3">
        <v>36272.277000000002</v>
      </c>
      <c r="D213" s="3">
        <v>69.334000000000003</v>
      </c>
      <c r="E213" s="3">
        <v>35130.337050632501</v>
      </c>
      <c r="F213" s="3">
        <v>8.7397780418395996</v>
      </c>
      <c r="G213" s="3">
        <f t="shared" si="22"/>
        <v>3.1482444550351798</v>
      </c>
      <c r="H213" s="3">
        <f t="shared" si="23"/>
        <v>0.12605327893731214</v>
      </c>
      <c r="J213">
        <v>35974.486102088733</v>
      </c>
      <c r="K213">
        <v>4.5405619144439697</v>
      </c>
      <c r="L213" s="3">
        <f t="shared" si="24"/>
        <v>0.82098760414536143</v>
      </c>
      <c r="M213">
        <f t="shared" si="25"/>
        <v>6.5488244071364263E-2</v>
      </c>
      <c r="O213">
        <v>35830.824312827906</v>
      </c>
      <c r="P213">
        <v>2.5599510669708252</v>
      </c>
      <c r="Q213">
        <f t="shared" si="26"/>
        <v>1.2170525913553634</v>
      </c>
      <c r="R213">
        <f t="shared" si="27"/>
        <v>3.6922016138847102E-2</v>
      </c>
    </row>
    <row r="214" spans="1:18" x14ac:dyDescent="0.2">
      <c r="A214" t="s">
        <v>368</v>
      </c>
      <c r="B214" t="str">
        <f t="shared" si="21"/>
        <v>E</v>
      </c>
      <c r="C214" s="3">
        <v>32520.047999999999</v>
      </c>
      <c r="D214" s="3">
        <v>5.7530000000000001</v>
      </c>
      <c r="E214" s="3">
        <v>31744.634075885398</v>
      </c>
      <c r="F214" s="3">
        <v>9.7803199291229195</v>
      </c>
      <c r="G214" s="3">
        <f t="shared" si="22"/>
        <v>2.3844181414326338</v>
      </c>
      <c r="H214" s="3">
        <f t="shared" si="23"/>
        <v>1.7000382285977611</v>
      </c>
      <c r="J214">
        <v>32140.63495360691</v>
      </c>
      <c r="K214">
        <v>3.2187550067901611</v>
      </c>
      <c r="L214" s="3">
        <f t="shared" si="24"/>
        <v>1.166705062652702</v>
      </c>
      <c r="M214">
        <f t="shared" si="25"/>
        <v>0.55949157079613443</v>
      </c>
      <c r="O214">
        <v>32171.906168484918</v>
      </c>
      <c r="P214">
        <v>2.0172407627105708</v>
      </c>
      <c r="Q214">
        <f t="shared" si="26"/>
        <v>1.070545257236645</v>
      </c>
      <c r="R214">
        <f t="shared" si="27"/>
        <v>0.35064153706076323</v>
      </c>
    </row>
    <row r="215" spans="1:18" x14ac:dyDescent="0.2">
      <c r="A215" t="s">
        <v>386</v>
      </c>
      <c r="B215" t="str">
        <f t="shared" si="21"/>
        <v>E</v>
      </c>
      <c r="C215" s="3">
        <v>31653.145</v>
      </c>
      <c r="D215" s="3">
        <v>2.9409999999999998</v>
      </c>
      <c r="E215" s="3">
        <v>30839.962037306901</v>
      </c>
      <c r="F215" s="3">
        <v>9.3343789577484095</v>
      </c>
      <c r="G215" s="3">
        <f t="shared" si="22"/>
        <v>2.5690431794158193</v>
      </c>
      <c r="H215" s="3">
        <f t="shared" si="23"/>
        <v>3.1738792783911629</v>
      </c>
      <c r="J215">
        <v>31143.008504656242</v>
      </c>
      <c r="K215">
        <v>2.8558781147003169</v>
      </c>
      <c r="L215" s="3">
        <f t="shared" si="24"/>
        <v>1.6116455263568872</v>
      </c>
      <c r="M215">
        <f t="shared" si="25"/>
        <v>0.97105682240745228</v>
      </c>
      <c r="O215">
        <v>31276.686277652541</v>
      </c>
      <c r="P215">
        <v>1.9188551902771001</v>
      </c>
      <c r="Q215">
        <f t="shared" si="26"/>
        <v>1.189324859654417</v>
      </c>
      <c r="R215">
        <f t="shared" si="27"/>
        <v>0.65244991168891542</v>
      </c>
    </row>
    <row r="216" spans="1:18" x14ac:dyDescent="0.2">
      <c r="A216" t="s">
        <v>759</v>
      </c>
      <c r="B216" t="str">
        <f t="shared" si="21"/>
        <v>E</v>
      </c>
      <c r="C216" s="3">
        <v>31420.073</v>
      </c>
      <c r="D216" s="3">
        <v>4.1139999999999999</v>
      </c>
      <c r="E216" s="3">
        <v>30609.1789547923</v>
      </c>
      <c r="F216" s="3">
        <v>9.3697600364685005</v>
      </c>
      <c r="G216" s="3">
        <f t="shared" si="22"/>
        <v>2.5808152807528497</v>
      </c>
      <c r="H216" s="3">
        <f t="shared" si="23"/>
        <v>2.2775303929189357</v>
      </c>
      <c r="J216">
        <v>30937.301072279901</v>
      </c>
      <c r="K216">
        <v>2.942997932434082</v>
      </c>
      <c r="L216" s="3">
        <f t="shared" si="24"/>
        <v>1.5365079760320719</v>
      </c>
      <c r="M216">
        <f t="shared" si="25"/>
        <v>0.71536167536073947</v>
      </c>
      <c r="O216">
        <v>30994.34036002342</v>
      </c>
      <c r="P216">
        <v>1.800906896591187</v>
      </c>
      <c r="Q216">
        <f t="shared" si="26"/>
        <v>1.3549702445840297</v>
      </c>
      <c r="R216">
        <f t="shared" si="27"/>
        <v>0.43775082561769252</v>
      </c>
    </row>
    <row r="217" spans="1:18" x14ac:dyDescent="0.2">
      <c r="A217" t="s">
        <v>957</v>
      </c>
      <c r="B217" t="str">
        <f t="shared" si="21"/>
        <v>E</v>
      </c>
      <c r="C217" s="3">
        <v>30182.185000000001</v>
      </c>
      <c r="D217" s="3">
        <v>5.2809999999999997</v>
      </c>
      <c r="E217" s="3">
        <v>29585.936629584699</v>
      </c>
      <c r="F217" s="3">
        <v>9.5938680171966499</v>
      </c>
      <c r="G217" s="3">
        <f t="shared" si="22"/>
        <v>1.9754976997699201</v>
      </c>
      <c r="H217" s="3">
        <f t="shared" si="23"/>
        <v>1.8166763903042322</v>
      </c>
      <c r="J217">
        <v>29823.101974174318</v>
      </c>
      <c r="K217">
        <v>2.932597160339355</v>
      </c>
      <c r="L217" s="3">
        <f t="shared" si="24"/>
        <v>1.1897184575128767</v>
      </c>
      <c r="M217">
        <f t="shared" si="25"/>
        <v>0.55531095632254401</v>
      </c>
      <c r="O217">
        <v>29914.148957460049</v>
      </c>
      <c r="P217">
        <v>1.8874650001525879</v>
      </c>
      <c r="Q217">
        <f t="shared" si="26"/>
        <v>0.88806043213886654</v>
      </c>
      <c r="R217">
        <f t="shared" si="27"/>
        <v>0.3574067411764037</v>
      </c>
    </row>
    <row r="218" spans="1:18" x14ac:dyDescent="0.2">
      <c r="A218" t="s">
        <v>659</v>
      </c>
      <c r="B218" t="str">
        <f t="shared" si="21"/>
        <v>E</v>
      </c>
      <c r="C218" s="3">
        <v>37748.821000000004</v>
      </c>
      <c r="D218" s="3">
        <v>61.914000000000001</v>
      </c>
      <c r="E218" s="3">
        <v>36829.883065503098</v>
      </c>
      <c r="F218" s="3">
        <v>10.1189887523651</v>
      </c>
      <c r="G218" s="3">
        <f t="shared" si="22"/>
        <v>2.434348703226799</v>
      </c>
      <c r="H218" s="3">
        <f t="shared" si="23"/>
        <v>0.16343619782868332</v>
      </c>
      <c r="J218">
        <v>37552.132863724248</v>
      </c>
      <c r="K218">
        <v>6.9450078010559082</v>
      </c>
      <c r="L218" s="3">
        <f t="shared" si="24"/>
        <v>0.52104444871471833</v>
      </c>
      <c r="M218">
        <f t="shared" si="25"/>
        <v>0.11217184806434584</v>
      </c>
      <c r="O218">
        <v>37456.987397071047</v>
      </c>
      <c r="P218">
        <v>2.6440320014953609</v>
      </c>
      <c r="Q218">
        <f t="shared" si="26"/>
        <v>0.77309329191753207</v>
      </c>
      <c r="R218">
        <f t="shared" si="27"/>
        <v>4.2704913290941643E-2</v>
      </c>
    </row>
    <row r="219" spans="1:18" x14ac:dyDescent="0.2">
      <c r="A219" t="s">
        <v>848</v>
      </c>
      <c r="B219" t="str">
        <f t="shared" si="21"/>
        <v>E</v>
      </c>
      <c r="C219" s="3">
        <v>31246.651000000002</v>
      </c>
      <c r="D219" s="3">
        <v>4.8109999999999999</v>
      </c>
      <c r="E219" s="3">
        <v>30680.477147084501</v>
      </c>
      <c r="F219" s="3">
        <v>9.44227695465087</v>
      </c>
      <c r="G219" s="3">
        <f t="shared" si="22"/>
        <v>1.8119505124421202</v>
      </c>
      <c r="H219" s="3">
        <f t="shared" si="23"/>
        <v>1.9626433079714967</v>
      </c>
      <c r="J219">
        <v>30843.115420547729</v>
      </c>
      <c r="K219">
        <v>2.6097538471221919</v>
      </c>
      <c r="L219" s="3">
        <f t="shared" si="24"/>
        <v>1.2914522566027089</v>
      </c>
      <c r="M219">
        <f t="shared" si="25"/>
        <v>0.54245559075497651</v>
      </c>
      <c r="O219">
        <v>30904.12587967029</v>
      </c>
      <c r="P219">
        <v>1.4759311676025391</v>
      </c>
      <c r="Q219">
        <f t="shared" si="26"/>
        <v>1.096197862387595</v>
      </c>
      <c r="R219">
        <f t="shared" si="27"/>
        <v>0.30678261642123034</v>
      </c>
    </row>
    <row r="220" spans="1:18" x14ac:dyDescent="0.2">
      <c r="A220" t="s">
        <v>937</v>
      </c>
      <c r="B220" t="str">
        <f t="shared" si="21"/>
        <v>E</v>
      </c>
      <c r="C220" s="3">
        <v>30875.171999999999</v>
      </c>
      <c r="D220" s="3">
        <v>3.1040000000000001</v>
      </c>
      <c r="E220" s="3">
        <v>30122.955224336401</v>
      </c>
      <c r="F220" s="3">
        <v>8.6764161586761404</v>
      </c>
      <c r="G220" s="3">
        <f t="shared" si="22"/>
        <v>2.4363160654249869</v>
      </c>
      <c r="H220" s="3">
        <f t="shared" si="23"/>
        <v>2.7952371645219523</v>
      </c>
      <c r="J220">
        <v>30349.453655374189</v>
      </c>
      <c r="K220">
        <v>2.6225659847259521</v>
      </c>
      <c r="L220" s="3">
        <f t="shared" si="24"/>
        <v>1.7027219949602534</v>
      </c>
      <c r="M220">
        <f t="shared" si="25"/>
        <v>0.84489883528542276</v>
      </c>
      <c r="O220">
        <v>30439.566405412021</v>
      </c>
      <c r="P220">
        <v>1.674106121063232</v>
      </c>
      <c r="Q220">
        <f t="shared" si="26"/>
        <v>1.4108604628598602</v>
      </c>
      <c r="R220">
        <f t="shared" si="27"/>
        <v>0.53933831219820616</v>
      </c>
    </row>
    <row r="221" spans="1:18" x14ac:dyDescent="0.2">
      <c r="A221" t="s">
        <v>211</v>
      </c>
      <c r="B221" t="str">
        <f t="shared" si="21"/>
        <v>E</v>
      </c>
      <c r="C221" s="3">
        <v>36738.035000000003</v>
      </c>
      <c r="D221" s="3">
        <v>23.972000000000001</v>
      </c>
      <c r="E221" s="3">
        <v>35734.371139455201</v>
      </c>
      <c r="F221" s="3">
        <v>11.370022058486899</v>
      </c>
      <c r="G221" s="3">
        <f t="shared" si="22"/>
        <v>2.7319475865946625</v>
      </c>
      <c r="H221" s="3">
        <f t="shared" si="23"/>
        <v>0.47430427409005921</v>
      </c>
      <c r="J221">
        <v>36348.56672810953</v>
      </c>
      <c r="K221">
        <v>2.9641420841217041</v>
      </c>
      <c r="L221" s="3">
        <f t="shared" si="24"/>
        <v>1.0601227634806087</v>
      </c>
      <c r="M221">
        <f t="shared" si="25"/>
        <v>0.12365017871357016</v>
      </c>
      <c r="O221">
        <v>36317.889716408557</v>
      </c>
      <c r="P221">
        <v>1.914900064468384</v>
      </c>
      <c r="Q221">
        <f t="shared" si="26"/>
        <v>1.1436248117011321</v>
      </c>
      <c r="R221">
        <f t="shared" si="27"/>
        <v>7.9880696832487233E-2</v>
      </c>
    </row>
    <row r="222" spans="1:18" x14ac:dyDescent="0.2">
      <c r="A222" t="s">
        <v>859</v>
      </c>
      <c r="B222" t="str">
        <f t="shared" si="21"/>
        <v>E</v>
      </c>
      <c r="C222" s="3">
        <v>32398.697</v>
      </c>
      <c r="D222" s="3">
        <v>1.966</v>
      </c>
      <c r="E222" s="3">
        <v>31758.8506448546</v>
      </c>
      <c r="F222" s="3">
        <v>9.8774321079254097</v>
      </c>
      <c r="G222" s="3">
        <f t="shared" si="22"/>
        <v>1.9749138526941394</v>
      </c>
      <c r="H222" s="3">
        <f t="shared" si="23"/>
        <v>5.0241261993516835</v>
      </c>
      <c r="J222">
        <v>32109.893404243761</v>
      </c>
      <c r="K222">
        <v>2.899361133575439</v>
      </c>
      <c r="L222" s="3">
        <f t="shared" si="24"/>
        <v>0.89140497149079423</v>
      </c>
      <c r="M222">
        <f t="shared" si="25"/>
        <v>1.4747513395602436</v>
      </c>
      <c r="O222">
        <v>32207.903496009669</v>
      </c>
      <c r="P222">
        <v>1.799811840057373</v>
      </c>
      <c r="Q222">
        <f t="shared" si="26"/>
        <v>0.58889252240709367</v>
      </c>
      <c r="R222">
        <f t="shared" si="27"/>
        <v>0.91546889117872488</v>
      </c>
    </row>
    <row r="223" spans="1:18" x14ac:dyDescent="0.2">
      <c r="A223" t="s">
        <v>170</v>
      </c>
      <c r="B223" t="str">
        <f t="shared" si="21"/>
        <v>E</v>
      </c>
      <c r="C223" s="3">
        <v>43927.934999999998</v>
      </c>
      <c r="D223" s="3">
        <v>145.619</v>
      </c>
      <c r="E223" s="3">
        <v>42431.913847202297</v>
      </c>
      <c r="F223" s="3">
        <v>9.58886671066284</v>
      </c>
      <c r="G223" s="3">
        <f t="shared" si="22"/>
        <v>3.4056259480389888</v>
      </c>
      <c r="H223" s="3">
        <f t="shared" si="23"/>
        <v>6.5849008101022802E-2</v>
      </c>
      <c r="J223">
        <v>43492.412602453849</v>
      </c>
      <c r="K223">
        <v>10.85771870613098</v>
      </c>
      <c r="L223" s="3">
        <f t="shared" si="24"/>
        <v>0.99144746400245898</v>
      </c>
      <c r="M223">
        <f t="shared" si="25"/>
        <v>7.4562513862414789E-2</v>
      </c>
      <c r="O223">
        <v>43301.116964373163</v>
      </c>
      <c r="P223">
        <v>2.6014878749847412</v>
      </c>
      <c r="Q223">
        <f t="shared" si="26"/>
        <v>1.4269235183188895</v>
      </c>
      <c r="R223">
        <f t="shared" si="27"/>
        <v>1.7865030490421863E-2</v>
      </c>
    </row>
    <row r="224" spans="1:18" x14ac:dyDescent="0.2">
      <c r="A224" t="s">
        <v>569</v>
      </c>
      <c r="B224" t="str">
        <f t="shared" si="21"/>
        <v>E</v>
      </c>
      <c r="C224" s="3">
        <v>43926.843999999997</v>
      </c>
      <c r="D224" s="3">
        <v>165.852</v>
      </c>
      <c r="E224" s="3">
        <v>42527.0622879414</v>
      </c>
      <c r="F224" s="3">
        <v>9.0071752071380597</v>
      </c>
      <c r="G224" s="3">
        <f t="shared" si="22"/>
        <v>3.1866202635877894</v>
      </c>
      <c r="H224" s="3">
        <f t="shared" si="23"/>
        <v>5.4308511245797816E-2</v>
      </c>
      <c r="J224">
        <v>43309.816273892247</v>
      </c>
      <c r="K224">
        <v>15.97670412063599</v>
      </c>
      <c r="L224" s="3">
        <f t="shared" si="24"/>
        <v>1.4046711985676685</v>
      </c>
      <c r="M224">
        <f t="shared" si="25"/>
        <v>9.6331091097098559E-2</v>
      </c>
      <c r="O224">
        <v>43179.607976311971</v>
      </c>
      <c r="P224">
        <v>4.3013870716094971</v>
      </c>
      <c r="Q224">
        <f t="shared" si="26"/>
        <v>1.7010919875965294</v>
      </c>
      <c r="R224">
        <f t="shared" si="27"/>
        <v>2.5935093165047735E-2</v>
      </c>
    </row>
    <row r="225" spans="1:18" x14ac:dyDescent="0.2">
      <c r="A225" t="s">
        <v>466</v>
      </c>
      <c r="B225" t="str">
        <f t="shared" si="21"/>
        <v>E</v>
      </c>
      <c r="C225" s="3">
        <v>36345.571000000004</v>
      </c>
      <c r="D225" s="3">
        <v>25.14</v>
      </c>
      <c r="E225" s="3">
        <v>35396.322849823599</v>
      </c>
      <c r="F225" s="3">
        <v>11.269394159317001</v>
      </c>
      <c r="G225" s="3">
        <f t="shared" si="22"/>
        <v>2.6117299138770029</v>
      </c>
      <c r="H225" s="3">
        <f t="shared" si="23"/>
        <v>0.44826547968643599</v>
      </c>
      <c r="J225">
        <v>35993.24818471873</v>
      </c>
      <c r="K225">
        <v>4.8460261821746826</v>
      </c>
      <c r="L225" s="3">
        <f t="shared" si="24"/>
        <v>0.9693693222793871</v>
      </c>
      <c r="M225">
        <f t="shared" si="25"/>
        <v>0.19276158242540503</v>
      </c>
      <c r="O225">
        <v>35798.318226927397</v>
      </c>
      <c r="P225">
        <v>2.3096592426300049</v>
      </c>
      <c r="Q225">
        <f t="shared" si="26"/>
        <v>1.5056931505426256</v>
      </c>
      <c r="R225">
        <f t="shared" si="27"/>
        <v>9.1871887137231698E-2</v>
      </c>
    </row>
    <row r="226" spans="1:18" x14ac:dyDescent="0.2">
      <c r="A226" t="s">
        <v>188</v>
      </c>
      <c r="B226" t="str">
        <f t="shared" si="21"/>
        <v>E</v>
      </c>
      <c r="C226" s="3">
        <v>35783.781000000003</v>
      </c>
      <c r="D226" s="3">
        <v>41.679000000000002</v>
      </c>
      <c r="E226" s="3">
        <v>34635.726363874499</v>
      </c>
      <c r="F226" s="3">
        <v>11.5892589092254</v>
      </c>
      <c r="G226" s="3">
        <f t="shared" si="22"/>
        <v>3.2083100333234871</v>
      </c>
      <c r="H226" s="3">
        <f t="shared" si="23"/>
        <v>0.27805990808861536</v>
      </c>
      <c r="J226">
        <v>35256.545205361857</v>
      </c>
      <c r="K226">
        <v>3.622937917709351</v>
      </c>
      <c r="L226" s="3">
        <f t="shared" si="24"/>
        <v>1.4733931963146802</v>
      </c>
      <c r="M226">
        <f t="shared" si="25"/>
        <v>8.6924780290058568E-2</v>
      </c>
      <c r="O226">
        <v>35186.887859979834</v>
      </c>
      <c r="P226">
        <v>1.8900890350341799</v>
      </c>
      <c r="Q226">
        <f t="shared" si="26"/>
        <v>1.6680549772539941</v>
      </c>
      <c r="R226">
        <f t="shared" si="27"/>
        <v>4.5348713621588328E-2</v>
      </c>
    </row>
    <row r="227" spans="1:18" x14ac:dyDescent="0.2">
      <c r="A227" t="s">
        <v>118</v>
      </c>
      <c r="B227" t="str">
        <f t="shared" si="21"/>
        <v>E</v>
      </c>
      <c r="C227" s="3">
        <v>35814.923999999999</v>
      </c>
      <c r="D227" s="3">
        <v>27.72</v>
      </c>
      <c r="E227" s="3">
        <v>34604.324517306399</v>
      </c>
      <c r="F227" s="3">
        <v>11.0381298065185</v>
      </c>
      <c r="G227" s="3">
        <f t="shared" si="22"/>
        <v>3.3801537110440338</v>
      </c>
      <c r="H227" s="3">
        <f t="shared" si="23"/>
        <v>0.39820093097108589</v>
      </c>
      <c r="J227">
        <v>35230.960671643952</v>
      </c>
      <c r="K227">
        <v>3.257185697555542</v>
      </c>
      <c r="L227" s="3">
        <f t="shared" si="24"/>
        <v>1.6305027712917861</v>
      </c>
      <c r="M227">
        <f t="shared" si="25"/>
        <v>0.11750309154240772</v>
      </c>
      <c r="O227">
        <v>35120.432715971263</v>
      </c>
      <c r="P227">
        <v>1.4571619033813481</v>
      </c>
      <c r="Q227">
        <f t="shared" si="26"/>
        <v>1.9391114274840737</v>
      </c>
      <c r="R227">
        <f t="shared" si="27"/>
        <v>5.256716823165037E-2</v>
      </c>
    </row>
    <row r="228" spans="1:18" x14ac:dyDescent="0.2">
      <c r="A228" t="s">
        <v>467</v>
      </c>
      <c r="B228" t="str">
        <f t="shared" si="21"/>
        <v>E</v>
      </c>
      <c r="C228" s="3">
        <v>36927.245000000003</v>
      </c>
      <c r="D228" s="3">
        <v>29.67</v>
      </c>
      <c r="E228" s="3">
        <v>36017.9625066308</v>
      </c>
      <c r="F228" s="3">
        <v>10.7188401222229</v>
      </c>
      <c r="G228" s="3">
        <f t="shared" si="22"/>
        <v>2.4623621214341949</v>
      </c>
      <c r="H228" s="3">
        <f t="shared" si="23"/>
        <v>0.36126862562261208</v>
      </c>
      <c r="J228">
        <v>36616.686473976908</v>
      </c>
      <c r="K228">
        <v>3.3787729740142818</v>
      </c>
      <c r="L228" s="3">
        <f t="shared" si="24"/>
        <v>0.84100107122287238</v>
      </c>
      <c r="M228">
        <f t="shared" si="25"/>
        <v>0.11387842851413151</v>
      </c>
      <c r="O228">
        <v>36554.959287258593</v>
      </c>
      <c r="P228">
        <v>1.863213777542114</v>
      </c>
      <c r="Q228">
        <f t="shared" si="26"/>
        <v>1.0081599987797896</v>
      </c>
      <c r="R228">
        <f t="shared" si="27"/>
        <v>6.2797902849414014E-2</v>
      </c>
    </row>
    <row r="229" spans="1:18" x14ac:dyDescent="0.2">
      <c r="A229" t="s">
        <v>733</v>
      </c>
      <c r="B229" t="str">
        <f t="shared" si="21"/>
        <v>E</v>
      </c>
      <c r="C229" s="3">
        <v>44066.15</v>
      </c>
      <c r="D229" s="3">
        <v>140.14699999999999</v>
      </c>
      <c r="E229" s="3">
        <v>42203.880703225601</v>
      </c>
      <c r="F229" s="3">
        <v>10.221783876419</v>
      </c>
      <c r="G229" s="3">
        <f t="shared" si="22"/>
        <v>4.2260766978154445</v>
      </c>
      <c r="H229" s="3">
        <f t="shared" si="23"/>
        <v>7.29361590074636E-2</v>
      </c>
      <c r="J229">
        <v>43655.127677662043</v>
      </c>
      <c r="K229">
        <v>10.08978891372681</v>
      </c>
      <c r="L229" s="3">
        <f t="shared" si="24"/>
        <v>0.93273935285464693</v>
      </c>
      <c r="M229">
        <f t="shared" si="25"/>
        <v>7.199432676922668E-2</v>
      </c>
      <c r="O229">
        <v>43238.326359110222</v>
      </c>
      <c r="P229">
        <v>4.8001847267150879</v>
      </c>
      <c r="Q229">
        <f t="shared" si="26"/>
        <v>1.8785930717563917</v>
      </c>
      <c r="R229">
        <f t="shared" si="27"/>
        <v>3.4251070138605094E-2</v>
      </c>
    </row>
    <row r="230" spans="1:18" x14ac:dyDescent="0.2">
      <c r="A230" t="s">
        <v>490</v>
      </c>
      <c r="B230" t="str">
        <f t="shared" si="21"/>
        <v>E</v>
      </c>
      <c r="C230" s="3">
        <v>31540.522000000001</v>
      </c>
      <c r="D230" s="3">
        <v>1.6359999999999999</v>
      </c>
      <c r="E230" s="3">
        <v>30875.430837133801</v>
      </c>
      <c r="F230" s="3">
        <v>3.5744268894195499</v>
      </c>
      <c r="G230" s="3">
        <f t="shared" si="22"/>
        <v>2.1086878741772241</v>
      </c>
      <c r="H230" s="3">
        <f t="shared" si="23"/>
        <v>2.1848575118701405</v>
      </c>
      <c r="J230">
        <v>31039.489423717849</v>
      </c>
      <c r="K230">
        <v>2.7072503566741939</v>
      </c>
      <c r="L230" s="3">
        <f t="shared" si="24"/>
        <v>1.5885360942414084</v>
      </c>
      <c r="M230">
        <f t="shared" si="25"/>
        <v>1.6547985065245685</v>
      </c>
      <c r="O230">
        <v>31119.51074598364</v>
      </c>
      <c r="P230">
        <v>1.9529919624328611</v>
      </c>
      <c r="Q230">
        <f t="shared" si="26"/>
        <v>1.3348265257510985</v>
      </c>
      <c r="R230">
        <f t="shared" si="27"/>
        <v>1.1937603682352453</v>
      </c>
    </row>
    <row r="231" spans="1:18" x14ac:dyDescent="0.2">
      <c r="A231" t="s">
        <v>783</v>
      </c>
      <c r="B231" t="str">
        <f t="shared" si="21"/>
        <v>E</v>
      </c>
      <c r="C231" s="3">
        <v>36869.33</v>
      </c>
      <c r="D231" s="3">
        <v>29.076000000000001</v>
      </c>
      <c r="E231" s="3">
        <v>36050.356687669599</v>
      </c>
      <c r="F231" s="3">
        <v>11.9419829845428</v>
      </c>
      <c r="G231" s="3">
        <f t="shared" si="22"/>
        <v>2.2212861267899444</v>
      </c>
      <c r="H231" s="3">
        <f t="shared" si="23"/>
        <v>0.41071615712418491</v>
      </c>
      <c r="J231">
        <v>36627.31445887687</v>
      </c>
      <c r="K231">
        <v>3.2530078887939449</v>
      </c>
      <c r="L231" s="3">
        <f t="shared" si="24"/>
        <v>0.65641426389666335</v>
      </c>
      <c r="M231">
        <f t="shared" si="25"/>
        <v>0.11187948441305354</v>
      </c>
      <c r="O231">
        <v>36551.513072248679</v>
      </c>
      <c r="P231">
        <v>1.5420019626617429</v>
      </c>
      <c r="Q231">
        <f t="shared" si="26"/>
        <v>0.86200895907607356</v>
      </c>
      <c r="R231">
        <f t="shared" si="27"/>
        <v>5.3033497133778473E-2</v>
      </c>
    </row>
    <row r="232" spans="1:18" x14ac:dyDescent="0.2">
      <c r="A232" t="s">
        <v>83</v>
      </c>
      <c r="B232" t="str">
        <f t="shared" si="21"/>
        <v>E</v>
      </c>
      <c r="C232" s="3">
        <v>44234.283000000003</v>
      </c>
      <c r="D232" s="3">
        <v>78.058999999999997</v>
      </c>
      <c r="E232" s="3">
        <v>42514.983111323403</v>
      </c>
      <c r="F232" s="3">
        <v>12.00368475914</v>
      </c>
      <c r="G232" s="3">
        <f t="shared" si="22"/>
        <v>3.8868040173197786</v>
      </c>
      <c r="H232" s="3">
        <f t="shared" si="23"/>
        <v>0.15377707579061992</v>
      </c>
      <c r="J232">
        <v>43713.687369690873</v>
      </c>
      <c r="K232">
        <v>9.8794429302215576</v>
      </c>
      <c r="L232" s="3">
        <f t="shared" si="24"/>
        <v>1.1769053209455882</v>
      </c>
      <c r="M232">
        <f t="shared" si="25"/>
        <v>0.12656379059713241</v>
      </c>
      <c r="O232">
        <v>43536.309127919798</v>
      </c>
      <c r="P232">
        <v>3.6681370735168461</v>
      </c>
      <c r="Q232">
        <f t="shared" si="26"/>
        <v>1.5779025333816423</v>
      </c>
      <c r="R232">
        <f t="shared" si="27"/>
        <v>4.699185325864854E-2</v>
      </c>
    </row>
    <row r="233" spans="1:18" x14ac:dyDescent="0.2">
      <c r="A233" t="s">
        <v>189</v>
      </c>
      <c r="B233" t="str">
        <f t="shared" si="21"/>
        <v>E</v>
      </c>
      <c r="C233" s="3">
        <v>43594.606</v>
      </c>
      <c r="D233" s="3">
        <v>135.38499999999999</v>
      </c>
      <c r="E233" s="3">
        <v>41714.221859286401</v>
      </c>
      <c r="F233" s="3">
        <v>12.8512139320373</v>
      </c>
      <c r="G233" s="3">
        <f t="shared" si="22"/>
        <v>4.3133412897769938</v>
      </c>
      <c r="H233" s="3">
        <f t="shared" si="23"/>
        <v>9.4923469601782329E-2</v>
      </c>
      <c r="J233">
        <v>43004.974870698243</v>
      </c>
      <c r="K233">
        <v>8.9284369945526123</v>
      </c>
      <c r="L233" s="3">
        <f t="shared" si="24"/>
        <v>1.3525323048033902</v>
      </c>
      <c r="M233">
        <f t="shared" si="25"/>
        <v>6.59484949924483E-2</v>
      </c>
      <c r="O233">
        <v>42728.345871612932</v>
      </c>
      <c r="P233">
        <v>4.5259490013122559</v>
      </c>
      <c r="Q233">
        <f t="shared" si="26"/>
        <v>1.9870809897606785</v>
      </c>
      <c r="R233">
        <f t="shared" si="27"/>
        <v>3.3430210151141233E-2</v>
      </c>
    </row>
    <row r="234" spans="1:18" x14ac:dyDescent="0.2">
      <c r="A234" t="s">
        <v>7</v>
      </c>
      <c r="B234" t="str">
        <f t="shared" si="21"/>
        <v>E</v>
      </c>
      <c r="C234" s="3">
        <v>33604.286999999997</v>
      </c>
      <c r="D234" s="3">
        <v>0.90500000000000003</v>
      </c>
      <c r="E234" s="3">
        <v>32777.633772331603</v>
      </c>
      <c r="F234" s="3">
        <v>3.6768541336059499</v>
      </c>
      <c r="G234" s="3">
        <f t="shared" si="22"/>
        <v>2.4599635983004009</v>
      </c>
      <c r="H234" s="3">
        <f t="shared" si="23"/>
        <v>4.0628222470783975</v>
      </c>
      <c r="J234">
        <v>32983.074000965084</v>
      </c>
      <c r="K234">
        <v>2.7045929431915279</v>
      </c>
      <c r="L234" s="3">
        <f t="shared" si="24"/>
        <v>1.8486123482843517</v>
      </c>
      <c r="M234">
        <f t="shared" si="25"/>
        <v>2.9885004897143954</v>
      </c>
      <c r="O234">
        <v>33215.035555158167</v>
      </c>
      <c r="P234">
        <v>1.6209621429443359</v>
      </c>
      <c r="Q234">
        <f t="shared" si="26"/>
        <v>1.1583386513804912</v>
      </c>
      <c r="R234">
        <f t="shared" si="27"/>
        <v>1.7911183899937413</v>
      </c>
    </row>
    <row r="235" spans="1:18" x14ac:dyDescent="0.2">
      <c r="A235" t="s">
        <v>950</v>
      </c>
      <c r="B235" t="str">
        <f t="shared" si="21"/>
        <v>E</v>
      </c>
      <c r="C235" s="3">
        <v>32856.684999999998</v>
      </c>
      <c r="D235" s="3">
        <v>0.71599999999999997</v>
      </c>
      <c r="E235" s="3">
        <v>32285.1909889913</v>
      </c>
      <c r="F235" s="3">
        <v>3.8811988830566402</v>
      </c>
      <c r="G235" s="3">
        <f t="shared" si="22"/>
        <v>1.7393538362397098</v>
      </c>
      <c r="H235" s="3">
        <f t="shared" si="23"/>
        <v>5.4206688310846936</v>
      </c>
      <c r="J235">
        <v>32400.589246138388</v>
      </c>
      <c r="K235">
        <v>2.554730892181396</v>
      </c>
      <c r="L235" s="3">
        <f t="shared" si="24"/>
        <v>1.3881368551380318</v>
      </c>
      <c r="M235">
        <f t="shared" si="25"/>
        <v>3.5680599052812796</v>
      </c>
      <c r="O235">
        <v>32490.881614195911</v>
      </c>
      <c r="P235">
        <v>1.654410123825073</v>
      </c>
      <c r="Q235">
        <f t="shared" si="26"/>
        <v>1.1133301664610631</v>
      </c>
      <c r="R235">
        <f t="shared" si="27"/>
        <v>2.3106286645601579</v>
      </c>
    </row>
    <row r="236" spans="1:18" x14ac:dyDescent="0.2">
      <c r="A236" t="s">
        <v>263</v>
      </c>
      <c r="B236" t="str">
        <f t="shared" si="21"/>
        <v>E</v>
      </c>
      <c r="C236" s="3">
        <v>37623.993999999999</v>
      </c>
      <c r="D236" s="3">
        <v>3.0089999999999999</v>
      </c>
      <c r="E236" s="3">
        <v>36801.359075824199</v>
      </c>
      <c r="F236" s="3">
        <v>6.3155341148376403</v>
      </c>
      <c r="G236" s="3">
        <f t="shared" si="22"/>
        <v>2.1864635747491343</v>
      </c>
      <c r="H236" s="3">
        <f t="shared" si="23"/>
        <v>2.0988813940969226</v>
      </c>
      <c r="J236">
        <v>37160.329561041333</v>
      </c>
      <c r="K236">
        <v>2.865827083587646</v>
      </c>
      <c r="L236" s="3">
        <f t="shared" si="24"/>
        <v>1.2323636851490711</v>
      </c>
      <c r="M236">
        <f t="shared" si="25"/>
        <v>0.95241843921158065</v>
      </c>
      <c r="O236">
        <v>37178.015790202728</v>
      </c>
      <c r="P236">
        <v>1.472836971282959</v>
      </c>
      <c r="Q236">
        <f t="shared" si="26"/>
        <v>1.1853558391415626</v>
      </c>
      <c r="R236">
        <f t="shared" si="27"/>
        <v>0.48947722541806549</v>
      </c>
    </row>
    <row r="237" spans="1:18" x14ac:dyDescent="0.2">
      <c r="A237" t="s">
        <v>267</v>
      </c>
      <c r="B237" t="str">
        <f t="shared" si="21"/>
        <v>E</v>
      </c>
      <c r="C237" s="3">
        <v>32775.826999999997</v>
      </c>
      <c r="D237" s="3">
        <v>5.2119999999999997</v>
      </c>
      <c r="E237" s="3">
        <v>32045.199560367801</v>
      </c>
      <c r="F237" s="3">
        <v>3.4908461570739702</v>
      </c>
      <c r="G237" s="3">
        <f t="shared" si="22"/>
        <v>2.2291655360281131</v>
      </c>
      <c r="H237" s="3">
        <f t="shared" si="23"/>
        <v>0.66977094341403887</v>
      </c>
      <c r="J237">
        <v>32304.340554309591</v>
      </c>
      <c r="K237">
        <v>2.667026042938232</v>
      </c>
      <c r="L237" s="3">
        <f t="shared" si="24"/>
        <v>1.4385188379545908</v>
      </c>
      <c r="M237">
        <f t="shared" si="25"/>
        <v>0.5117087572790161</v>
      </c>
      <c r="O237">
        <v>32426.90860724292</v>
      </c>
      <c r="P237">
        <v>1.9598081111907959</v>
      </c>
      <c r="Q237">
        <f t="shared" si="26"/>
        <v>1.064560149030191</v>
      </c>
      <c r="R237">
        <f t="shared" si="27"/>
        <v>0.37601844036661475</v>
      </c>
    </row>
    <row r="238" spans="1:18" x14ac:dyDescent="0.2">
      <c r="A238" t="s">
        <v>101</v>
      </c>
      <c r="B238" t="str">
        <f t="shared" si="21"/>
        <v>E</v>
      </c>
      <c r="C238" s="3">
        <v>36924.091999999997</v>
      </c>
      <c r="D238" s="3">
        <v>2.2050000000000001</v>
      </c>
      <c r="E238" s="3">
        <v>36149.478146135101</v>
      </c>
      <c r="F238" s="3">
        <v>4.42396712303161</v>
      </c>
      <c r="G238" s="3">
        <f t="shared" si="22"/>
        <v>2.0978548473579139</v>
      </c>
      <c r="H238" s="3">
        <f t="shared" si="23"/>
        <v>2.0063342961594604</v>
      </c>
      <c r="J238">
        <v>36558.419641273351</v>
      </c>
      <c r="K238">
        <v>2.483691930770874</v>
      </c>
      <c r="L238" s="3">
        <f t="shared" si="24"/>
        <v>0.99033541224695809</v>
      </c>
      <c r="M238">
        <f t="shared" si="25"/>
        <v>1.1263908983087865</v>
      </c>
      <c r="O238">
        <v>36475.899531684583</v>
      </c>
      <c r="P238">
        <v>2.1148428916931148</v>
      </c>
      <c r="Q238">
        <f t="shared" si="26"/>
        <v>1.2138212317188839</v>
      </c>
      <c r="R238">
        <f t="shared" si="27"/>
        <v>0.95911242253655993</v>
      </c>
    </row>
    <row r="239" spans="1:18" x14ac:dyDescent="0.2">
      <c r="A239" t="s">
        <v>978</v>
      </c>
      <c r="B239" t="str">
        <f t="shared" si="21"/>
        <v>E</v>
      </c>
      <c r="C239" s="3">
        <v>31205.66</v>
      </c>
      <c r="D239" s="3">
        <v>0.84499999999999997</v>
      </c>
      <c r="E239" s="3">
        <v>30475.6353084535</v>
      </c>
      <c r="F239" s="3">
        <v>3.6574971675872798</v>
      </c>
      <c r="G239" s="3">
        <f t="shared" si="22"/>
        <v>2.339398338463277</v>
      </c>
      <c r="H239" s="3">
        <f t="shared" si="23"/>
        <v>4.3283990148961893</v>
      </c>
      <c r="J239">
        <v>30667.688345212289</v>
      </c>
      <c r="K239">
        <v>2.6131882667541499</v>
      </c>
      <c r="L239" s="3">
        <f t="shared" si="24"/>
        <v>1.7239553811318542</v>
      </c>
      <c r="M239">
        <f t="shared" si="25"/>
        <v>3.0925304932001776</v>
      </c>
      <c r="O239">
        <v>30796.430694559451</v>
      </c>
      <c r="P239">
        <v>1.7096822261810301</v>
      </c>
      <c r="Q239">
        <f t="shared" si="26"/>
        <v>1.3113944888220568</v>
      </c>
      <c r="R239">
        <f t="shared" si="27"/>
        <v>2.023292575362166</v>
      </c>
    </row>
    <row r="240" spans="1:18" x14ac:dyDescent="0.2">
      <c r="A240" t="s">
        <v>179</v>
      </c>
      <c r="B240" t="str">
        <f t="shared" si="21"/>
        <v>E</v>
      </c>
      <c r="C240" s="3">
        <v>31007.86</v>
      </c>
      <c r="D240" s="3">
        <v>1.7909999999999999</v>
      </c>
      <c r="E240" s="3">
        <v>30099.283563535701</v>
      </c>
      <c r="F240" s="3">
        <v>3.62980604171752</v>
      </c>
      <c r="G240" s="3">
        <f t="shared" si="22"/>
        <v>2.9301487960288135</v>
      </c>
      <c r="H240" s="3">
        <f t="shared" si="23"/>
        <v>2.0266923739349636</v>
      </c>
      <c r="J240">
        <v>30360.5481753239</v>
      </c>
      <c r="K240">
        <v>2.5752449035644531</v>
      </c>
      <c r="L240" s="3">
        <f t="shared" si="24"/>
        <v>2.0875733593872665</v>
      </c>
      <c r="M240">
        <f t="shared" si="25"/>
        <v>1.4378810181822743</v>
      </c>
      <c r="O240">
        <v>30513.404298580001</v>
      </c>
      <c r="P240">
        <v>1.6600592136383061</v>
      </c>
      <c r="Q240">
        <f t="shared" si="26"/>
        <v>1.5946140798494315</v>
      </c>
      <c r="R240">
        <f t="shared" si="27"/>
        <v>0.92688956652055066</v>
      </c>
    </row>
    <row r="241" spans="1:18" x14ac:dyDescent="0.2">
      <c r="A241" t="s">
        <v>952</v>
      </c>
      <c r="B241" t="str">
        <f t="shared" si="21"/>
        <v>E</v>
      </c>
      <c r="C241" s="3">
        <v>30645.129000000001</v>
      </c>
      <c r="D241" s="3">
        <v>1.5489999999999999</v>
      </c>
      <c r="E241" s="3">
        <v>29787.576471712298</v>
      </c>
      <c r="F241" s="3">
        <v>3.4773137569427401</v>
      </c>
      <c r="G241" s="3">
        <f t="shared" si="22"/>
        <v>2.7983322513920643</v>
      </c>
      <c r="H241" s="3">
        <f t="shared" si="23"/>
        <v>2.2448765377293354</v>
      </c>
      <c r="J241">
        <v>29981.842039274779</v>
      </c>
      <c r="K241">
        <v>2.5258669853210449</v>
      </c>
      <c r="L241" s="3">
        <f t="shared" si="24"/>
        <v>2.164412362973644</v>
      </c>
      <c r="M241">
        <f t="shared" si="25"/>
        <v>1.6306436315823403</v>
      </c>
      <c r="O241">
        <v>30146.519174604411</v>
      </c>
      <c r="P241">
        <v>1.7924983501434331</v>
      </c>
      <c r="Q241">
        <f t="shared" si="26"/>
        <v>1.6270443025238683</v>
      </c>
      <c r="R241">
        <f t="shared" si="27"/>
        <v>1.1571971272714223</v>
      </c>
    </row>
    <row r="242" spans="1:18" x14ac:dyDescent="0.2">
      <c r="A242" t="s">
        <v>228</v>
      </c>
      <c r="B242" t="str">
        <f t="shared" si="21"/>
        <v>E</v>
      </c>
      <c r="C242" s="3">
        <v>38560.535000000003</v>
      </c>
      <c r="D242" s="3">
        <v>1.2450000000000001</v>
      </c>
      <c r="E242" s="3">
        <v>37555.341950042101</v>
      </c>
      <c r="F242" s="3">
        <v>4.8254971504211399</v>
      </c>
      <c r="G242" s="3">
        <f t="shared" si="22"/>
        <v>2.606792281170121</v>
      </c>
      <c r="H242" s="3">
        <f t="shared" si="23"/>
        <v>3.8759013256394694</v>
      </c>
      <c r="J242">
        <v>37931.098847376583</v>
      </c>
      <c r="K242">
        <v>2.859622716903687</v>
      </c>
      <c r="L242" s="3">
        <f t="shared" si="24"/>
        <v>1.6323325198247913</v>
      </c>
      <c r="M242">
        <f t="shared" si="25"/>
        <v>2.2968857163885033</v>
      </c>
      <c r="O242">
        <v>37858.8218181517</v>
      </c>
      <c r="P242">
        <v>1.934153079986572</v>
      </c>
      <c r="Q242">
        <f t="shared" si="26"/>
        <v>1.8197703477099139</v>
      </c>
      <c r="R242">
        <f t="shared" si="27"/>
        <v>1.5535366104309813</v>
      </c>
    </row>
    <row r="243" spans="1:18" x14ac:dyDescent="0.2">
      <c r="A243" t="s">
        <v>972</v>
      </c>
      <c r="B243" t="str">
        <f t="shared" si="21"/>
        <v>E</v>
      </c>
      <c r="C243" s="3">
        <v>35625.055999999997</v>
      </c>
      <c r="D243" s="3">
        <v>1.7490000000000001</v>
      </c>
      <c r="E243" s="3">
        <v>34679.329047190397</v>
      </c>
      <c r="F243" s="3">
        <v>4.3064661026000897</v>
      </c>
      <c r="G243" s="3">
        <f t="shared" si="22"/>
        <v>2.6546679752857103</v>
      </c>
      <c r="H243" s="3">
        <f t="shared" si="23"/>
        <v>2.4622447699257228</v>
      </c>
      <c r="J243">
        <v>35084.616066841707</v>
      </c>
      <c r="K243">
        <v>2.7198278903961182</v>
      </c>
      <c r="L243" s="3">
        <f t="shared" si="24"/>
        <v>1.5170219891255468</v>
      </c>
      <c r="M243">
        <f t="shared" si="25"/>
        <v>1.5550759807868026</v>
      </c>
      <c r="O243">
        <v>35066.034323304797</v>
      </c>
      <c r="P243">
        <v>1.686582088470459</v>
      </c>
      <c r="Q243">
        <f t="shared" si="26"/>
        <v>1.5691811872385546</v>
      </c>
      <c r="R243">
        <f t="shared" si="27"/>
        <v>0.9643122289711028</v>
      </c>
    </row>
    <row r="244" spans="1:18" x14ac:dyDescent="0.2">
      <c r="A244" t="s">
        <v>648</v>
      </c>
      <c r="B244" t="str">
        <f t="shared" si="21"/>
        <v>E</v>
      </c>
      <c r="C244" s="3">
        <v>33255.595999999998</v>
      </c>
      <c r="D244" s="3">
        <v>1.5149999999999999</v>
      </c>
      <c r="E244" s="3">
        <v>32478.051426648999</v>
      </c>
      <c r="F244" s="3">
        <v>3.7179980278015101</v>
      </c>
      <c r="G244" s="3">
        <f t="shared" si="22"/>
        <v>2.3380864181504935</v>
      </c>
      <c r="H244" s="3">
        <f t="shared" si="23"/>
        <v>2.4541241107600729</v>
      </c>
      <c r="J244">
        <v>32778.229854177167</v>
      </c>
      <c r="K244">
        <v>2.5370538234710689</v>
      </c>
      <c r="L244" s="3">
        <f t="shared" si="24"/>
        <v>1.4354460699571607</v>
      </c>
      <c r="M244">
        <f t="shared" si="25"/>
        <v>1.6746229857894845</v>
      </c>
      <c r="O244">
        <v>32925.835943256228</v>
      </c>
      <c r="P244">
        <v>1.7244501113891599</v>
      </c>
      <c r="Q244">
        <f t="shared" si="26"/>
        <v>0.99159268336002582</v>
      </c>
      <c r="R244">
        <f t="shared" si="27"/>
        <v>1.1382508986067064</v>
      </c>
    </row>
    <row r="245" spans="1:18" x14ac:dyDescent="0.2">
      <c r="A245" t="s">
        <v>331</v>
      </c>
      <c r="B245" t="str">
        <f t="shared" si="21"/>
        <v>E</v>
      </c>
      <c r="C245" s="3">
        <v>42908.98</v>
      </c>
      <c r="D245" s="3">
        <v>75.325999999999993</v>
      </c>
      <c r="E245" s="3">
        <v>41615.114039989698</v>
      </c>
      <c r="F245" s="3">
        <v>14.9503211975097</v>
      </c>
      <c r="G245" s="3">
        <f t="shared" si="22"/>
        <v>3.0153733787433432</v>
      </c>
      <c r="H245" s="3">
        <f t="shared" si="23"/>
        <v>0.19847491168400952</v>
      </c>
      <c r="J245">
        <v>42308.254190042739</v>
      </c>
      <c r="K245">
        <v>2.919391393661499</v>
      </c>
      <c r="L245" s="3">
        <f t="shared" si="24"/>
        <v>1.4000002096467092</v>
      </c>
      <c r="M245">
        <f t="shared" si="25"/>
        <v>3.8756755883247472E-2</v>
      </c>
      <c r="O245">
        <v>42232.766347919503</v>
      </c>
      <c r="P245">
        <v>1.703031063079834</v>
      </c>
      <c r="Q245">
        <f t="shared" si="26"/>
        <v>1.5759257201651022</v>
      </c>
      <c r="R245">
        <f t="shared" si="27"/>
        <v>2.2608807889438361E-2</v>
      </c>
    </row>
    <row r="246" spans="1:18" x14ac:dyDescent="0.2">
      <c r="A246" t="s">
        <v>446</v>
      </c>
      <c r="B246" t="str">
        <f t="shared" si="21"/>
        <v>E</v>
      </c>
      <c r="C246" s="3">
        <v>36735.824000000001</v>
      </c>
      <c r="D246" s="3">
        <v>1.8720000000000001</v>
      </c>
      <c r="E246" s="3">
        <v>35976.889555482601</v>
      </c>
      <c r="F246" s="3">
        <v>4.4386932849883998</v>
      </c>
      <c r="G246" s="3">
        <f t="shared" si="22"/>
        <v>2.065924653050927</v>
      </c>
      <c r="H246" s="3">
        <f t="shared" si="23"/>
        <v>2.3710968402715809</v>
      </c>
      <c r="J246">
        <v>36234.106027072652</v>
      </c>
      <c r="K246">
        <v>2.8323009014129639</v>
      </c>
      <c r="L246" s="3">
        <f t="shared" si="24"/>
        <v>1.3657457987803634</v>
      </c>
      <c r="M246">
        <f t="shared" si="25"/>
        <v>1.5129812507547884</v>
      </c>
      <c r="O246">
        <v>36208.385338143467</v>
      </c>
      <c r="P246">
        <v>1.667633056640625</v>
      </c>
      <c r="Q246">
        <f t="shared" si="26"/>
        <v>1.4357610757731558</v>
      </c>
      <c r="R246">
        <f t="shared" si="27"/>
        <v>0.89082962427383805</v>
      </c>
    </row>
    <row r="247" spans="1:18" x14ac:dyDescent="0.2">
      <c r="A247" t="s">
        <v>17</v>
      </c>
      <c r="B247" t="str">
        <f t="shared" si="21"/>
        <v>E</v>
      </c>
      <c r="C247" s="3">
        <v>35461.692999999999</v>
      </c>
      <c r="D247" s="3">
        <v>0.72899999999999998</v>
      </c>
      <c r="E247" s="3">
        <v>34460.792295812498</v>
      </c>
      <c r="F247" s="3">
        <v>4.5327999591827304</v>
      </c>
      <c r="G247" s="3">
        <f t="shared" si="22"/>
        <v>2.8224842626309496</v>
      </c>
      <c r="H247" s="3">
        <f t="shared" si="23"/>
        <v>6.2178325914715096</v>
      </c>
      <c r="J247">
        <v>34799.614353167352</v>
      </c>
      <c r="K247">
        <v>2.90528392791748</v>
      </c>
      <c r="L247" s="3">
        <f t="shared" si="24"/>
        <v>1.8670249241417995</v>
      </c>
      <c r="M247">
        <f t="shared" si="25"/>
        <v>3.9853003126440054</v>
      </c>
      <c r="O247">
        <v>34750.244636695497</v>
      </c>
      <c r="P247">
        <v>1.6434979438781741</v>
      </c>
      <c r="Q247">
        <f t="shared" si="26"/>
        <v>2.0062447760305804</v>
      </c>
      <c r="R247">
        <f t="shared" si="27"/>
        <v>2.2544553413966724</v>
      </c>
    </row>
    <row r="248" spans="1:18" x14ac:dyDescent="0.2">
      <c r="A248" t="s">
        <v>10</v>
      </c>
      <c r="B248" t="str">
        <f t="shared" si="21"/>
        <v>E</v>
      </c>
      <c r="C248" s="3">
        <v>36849.756000000001</v>
      </c>
      <c r="D248" s="3">
        <v>8.9600000000000009</v>
      </c>
      <c r="E248" s="3">
        <v>36060.292785125202</v>
      </c>
      <c r="F248" s="3">
        <v>4.4386661052703804</v>
      </c>
      <c r="G248" s="3">
        <f t="shared" si="22"/>
        <v>2.1423838325409772</v>
      </c>
      <c r="H248" s="3">
        <f t="shared" si="23"/>
        <v>0.4953868421060692</v>
      </c>
      <c r="J248">
        <v>36358.987379758961</v>
      </c>
      <c r="K248">
        <v>2.6235449314117432</v>
      </c>
      <c r="L248" s="3">
        <f t="shared" si="24"/>
        <v>1.3318096875350829</v>
      </c>
      <c r="M248">
        <f t="shared" si="25"/>
        <v>0.29280635395220345</v>
      </c>
      <c r="O248">
        <v>36381.079036696668</v>
      </c>
      <c r="P248">
        <v>1.594430208206177</v>
      </c>
      <c r="Q248">
        <f t="shared" si="26"/>
        <v>1.2718590682210562</v>
      </c>
      <c r="R248">
        <f t="shared" si="27"/>
        <v>0.17794980002301081</v>
      </c>
    </row>
    <row r="249" spans="1:18" x14ac:dyDescent="0.2">
      <c r="A249" t="s">
        <v>232</v>
      </c>
      <c r="B249" t="str">
        <f t="shared" si="21"/>
        <v>E</v>
      </c>
      <c r="C249" s="3">
        <v>44066.050999999999</v>
      </c>
      <c r="D249" s="3">
        <v>37.344000000000001</v>
      </c>
      <c r="E249" s="3">
        <v>42919.296809941501</v>
      </c>
      <c r="F249" s="3">
        <v>15.2024567127227</v>
      </c>
      <c r="G249" s="3">
        <f t="shared" si="22"/>
        <v>2.602352977030999</v>
      </c>
      <c r="H249" s="3">
        <f t="shared" si="23"/>
        <v>0.40709234984797288</v>
      </c>
      <c r="J249">
        <v>43359.337872290183</v>
      </c>
      <c r="K249">
        <v>3.182016134262085</v>
      </c>
      <c r="L249" s="3">
        <f t="shared" si="24"/>
        <v>1.6037587023847815</v>
      </c>
      <c r="M249">
        <f t="shared" si="25"/>
        <v>8.5208229816358311E-2</v>
      </c>
      <c r="O249">
        <v>43254.921410075542</v>
      </c>
      <c r="P249">
        <v>1.5469508171081541</v>
      </c>
      <c r="Q249">
        <f t="shared" si="26"/>
        <v>1.8407131374773242</v>
      </c>
      <c r="R249">
        <f t="shared" si="27"/>
        <v>4.1424347073376021E-2</v>
      </c>
    </row>
    <row r="250" spans="1:18" x14ac:dyDescent="0.2">
      <c r="A250" t="s">
        <v>632</v>
      </c>
      <c r="B250" t="str">
        <f t="shared" si="21"/>
        <v>E</v>
      </c>
      <c r="C250" s="3">
        <v>45163.82</v>
      </c>
      <c r="D250" s="3">
        <v>35.820999999999998</v>
      </c>
      <c r="E250" s="3">
        <v>44012.817178931997</v>
      </c>
      <c r="F250" s="3">
        <v>16.6313169002532</v>
      </c>
      <c r="G250" s="3">
        <f t="shared" si="22"/>
        <v>2.5485063510305439</v>
      </c>
      <c r="H250" s="3">
        <f t="shared" si="23"/>
        <v>0.46428957595413867</v>
      </c>
      <c r="J250">
        <v>44566.564179442888</v>
      </c>
      <c r="K250">
        <v>3.0050339698791499</v>
      </c>
      <c r="L250" s="3">
        <f t="shared" si="24"/>
        <v>1.3224209567682965</v>
      </c>
      <c r="M250">
        <f t="shared" si="25"/>
        <v>8.3890286979122583E-2</v>
      </c>
      <c r="O250">
        <v>44464.799819108943</v>
      </c>
      <c r="P250">
        <v>1.5518367290496831</v>
      </c>
      <c r="Q250">
        <f t="shared" si="26"/>
        <v>1.5477437047863909</v>
      </c>
      <c r="R250">
        <f t="shared" si="27"/>
        <v>4.3321982330188524E-2</v>
      </c>
    </row>
    <row r="251" spans="1:18" x14ac:dyDescent="0.2">
      <c r="A251" t="s">
        <v>990</v>
      </c>
      <c r="B251" t="str">
        <f t="shared" si="21"/>
        <v>E</v>
      </c>
      <c r="C251" s="3">
        <v>30902.536</v>
      </c>
      <c r="D251" s="3">
        <v>1.0449999999999999</v>
      </c>
      <c r="E251" s="3">
        <v>30092.535568592899</v>
      </c>
      <c r="F251" s="3">
        <v>3.81942415237426</v>
      </c>
      <c r="G251" s="3">
        <f t="shared" si="22"/>
        <v>2.6211454988907743</v>
      </c>
      <c r="H251" s="3">
        <f t="shared" si="23"/>
        <v>3.6549513419849382</v>
      </c>
      <c r="J251">
        <v>30248.089944950931</v>
      </c>
      <c r="K251">
        <v>2.4119389057159419</v>
      </c>
      <c r="L251" s="3">
        <f t="shared" si="24"/>
        <v>2.1177745899206117</v>
      </c>
      <c r="M251">
        <f t="shared" si="25"/>
        <v>2.3080755078621458</v>
      </c>
      <c r="O251">
        <v>30439.804614373748</v>
      </c>
      <c r="P251">
        <v>1.588346004486084</v>
      </c>
      <c r="Q251">
        <f t="shared" si="26"/>
        <v>1.497389682278023</v>
      </c>
      <c r="R251">
        <f t="shared" si="27"/>
        <v>1.5199483296517551</v>
      </c>
    </row>
    <row r="252" spans="1:18" x14ac:dyDescent="0.2">
      <c r="A252" t="s">
        <v>548</v>
      </c>
      <c r="B252" t="str">
        <f t="shared" si="21"/>
        <v>E</v>
      </c>
      <c r="C252" s="3">
        <v>37519.959000000003</v>
      </c>
      <c r="D252" s="3">
        <v>1.0349999999999999</v>
      </c>
      <c r="E252" s="3">
        <v>36878.367507093302</v>
      </c>
      <c r="F252" s="3">
        <v>4.5550129413604701</v>
      </c>
      <c r="G252" s="3">
        <f t="shared" si="22"/>
        <v>1.7100005170759922</v>
      </c>
      <c r="H252" s="3">
        <f t="shared" si="23"/>
        <v>4.4009786873048027</v>
      </c>
      <c r="J252">
        <v>37138.599626876698</v>
      </c>
      <c r="K252">
        <v>2.849575281143188</v>
      </c>
      <c r="L252" s="3">
        <f t="shared" si="24"/>
        <v>1.0164173503582585</v>
      </c>
      <c r="M252">
        <f t="shared" si="25"/>
        <v>2.7532128320224043</v>
      </c>
      <c r="O252">
        <v>37142.806610634827</v>
      </c>
      <c r="P252">
        <v>1.621284961700439</v>
      </c>
      <c r="Q252">
        <f t="shared" si="26"/>
        <v>1.0052046948270268</v>
      </c>
      <c r="R252">
        <f t="shared" si="27"/>
        <v>1.5664589001936611</v>
      </c>
    </row>
    <row r="253" spans="1:18" x14ac:dyDescent="0.2">
      <c r="A253" t="s">
        <v>876</v>
      </c>
      <c r="B253" t="str">
        <f t="shared" si="21"/>
        <v>E</v>
      </c>
      <c r="C253" s="3">
        <v>39813.144999999997</v>
      </c>
      <c r="D253" s="3">
        <v>1800.0260000000001</v>
      </c>
      <c r="E253" s="3">
        <v>38352.810887817301</v>
      </c>
      <c r="F253" s="3">
        <v>6.7000319957733101</v>
      </c>
      <c r="G253" s="3">
        <f t="shared" si="22"/>
        <v>3.6679697426131401</v>
      </c>
      <c r="H253" s="3">
        <f t="shared" si="23"/>
        <v>3.7221862327395882E-3</v>
      </c>
      <c r="J253">
        <v>39659.97785455337</v>
      </c>
      <c r="K253">
        <v>12.925378084182739</v>
      </c>
      <c r="L253" s="3">
        <f t="shared" si="24"/>
        <v>0.38471501170436756</v>
      </c>
      <c r="M253">
        <f t="shared" si="25"/>
        <v>7.1806618816521199E-3</v>
      </c>
      <c r="O253">
        <v>39725.743375326863</v>
      </c>
      <c r="P253">
        <v>12.867040872573851</v>
      </c>
      <c r="Q253">
        <f t="shared" si="26"/>
        <v>0.21952956661206616</v>
      </c>
      <c r="R253">
        <f t="shared" si="27"/>
        <v>7.1482527877785376E-3</v>
      </c>
    </row>
    <row r="254" spans="1:18" x14ac:dyDescent="0.2">
      <c r="A254" t="s">
        <v>220</v>
      </c>
      <c r="B254" t="str">
        <f t="shared" si="21"/>
        <v>E</v>
      </c>
      <c r="C254" s="3">
        <v>39240.756000000001</v>
      </c>
      <c r="D254" s="3">
        <v>128.82599999999999</v>
      </c>
      <c r="E254" s="3">
        <v>37117.988335203503</v>
      </c>
      <c r="F254" s="3">
        <v>6.0114219188690097</v>
      </c>
      <c r="G254" s="3">
        <f t="shared" si="22"/>
        <v>5.4095993074050313</v>
      </c>
      <c r="H254" s="3">
        <f t="shared" si="23"/>
        <v>4.666311085393484E-2</v>
      </c>
      <c r="J254">
        <v>38942.594614009307</v>
      </c>
      <c r="K254">
        <v>19.944937944412231</v>
      </c>
      <c r="L254" s="3">
        <f t="shared" si="24"/>
        <v>0.75982579436210096</v>
      </c>
      <c r="M254">
        <f t="shared" si="25"/>
        <v>0.15482075003813076</v>
      </c>
      <c r="O254">
        <v>38984.639712026859</v>
      </c>
      <c r="P254">
        <v>31.15943002700806</v>
      </c>
      <c r="Q254">
        <f t="shared" si="26"/>
        <v>0.652679290819835</v>
      </c>
      <c r="R254">
        <f t="shared" si="27"/>
        <v>0.24187221544570242</v>
      </c>
    </row>
    <row r="255" spans="1:18" x14ac:dyDescent="0.2">
      <c r="A255" t="s">
        <v>687</v>
      </c>
      <c r="B255" t="str">
        <f t="shared" si="21"/>
        <v>E</v>
      </c>
      <c r="C255" s="3">
        <v>40731.675000000003</v>
      </c>
      <c r="D255" s="3">
        <v>182.43799999999999</v>
      </c>
      <c r="E255" s="3">
        <v>39086.8554637587</v>
      </c>
      <c r="F255" s="3">
        <v>6.2107267379760698</v>
      </c>
      <c r="G255" s="3">
        <f t="shared" si="22"/>
        <v>4.0381829037016095</v>
      </c>
      <c r="H255" s="3">
        <f t="shared" si="23"/>
        <v>3.4042944660520671E-2</v>
      </c>
      <c r="J255">
        <v>40569.473684661061</v>
      </c>
      <c r="K255">
        <v>16.33239221572876</v>
      </c>
      <c r="L255" s="3">
        <f t="shared" si="24"/>
        <v>0.39821911408981248</v>
      </c>
      <c r="M255">
        <f t="shared" si="25"/>
        <v>8.9522973370288875E-2</v>
      </c>
      <c r="O255">
        <v>40674.120017427776</v>
      </c>
      <c r="P255">
        <v>13.46489310264587</v>
      </c>
      <c r="Q255">
        <f t="shared" si="26"/>
        <v>0.14130276393550334</v>
      </c>
      <c r="R255">
        <f t="shared" si="27"/>
        <v>7.3805309763568291E-2</v>
      </c>
    </row>
    <row r="256" spans="1:18" x14ac:dyDescent="0.2">
      <c r="A256" t="s">
        <v>471</v>
      </c>
      <c r="B256" t="str">
        <f t="shared" si="21"/>
        <v>E</v>
      </c>
      <c r="C256" s="3">
        <v>57228.171999999999</v>
      </c>
      <c r="D256" s="3">
        <v>274.86799999999999</v>
      </c>
      <c r="E256" s="3">
        <v>54085.8236976224</v>
      </c>
      <c r="F256" s="3">
        <v>8.4599199295043892</v>
      </c>
      <c r="G256" s="3">
        <f t="shared" si="22"/>
        <v>5.4909115433175089</v>
      </c>
      <c r="H256" s="3">
        <f t="shared" si="23"/>
        <v>3.0778118695171462E-2</v>
      </c>
      <c r="J256">
        <v>56637.016023756551</v>
      </c>
      <c r="K256">
        <v>8.6023757457733154</v>
      </c>
      <c r="L256" s="3">
        <f t="shared" si="24"/>
        <v>1.0329807078993334</v>
      </c>
      <c r="M256">
        <f t="shared" si="25"/>
        <v>3.1296388614801704E-2</v>
      </c>
      <c r="O256">
        <v>56930.158583798133</v>
      </c>
      <c r="P256">
        <v>6.6709699630737296</v>
      </c>
      <c r="Q256">
        <f t="shared" si="26"/>
        <v>0.52074599936874755</v>
      </c>
      <c r="R256">
        <f t="shared" si="27"/>
        <v>2.4269722059583981E-2</v>
      </c>
    </row>
    <row r="257" spans="1:18" x14ac:dyDescent="0.2">
      <c r="A257" t="s">
        <v>122</v>
      </c>
      <c r="B257" t="str">
        <f t="shared" si="21"/>
        <v>E</v>
      </c>
      <c r="C257" s="3">
        <v>45803.319000000003</v>
      </c>
      <c r="D257" s="3">
        <v>195.649</v>
      </c>
      <c r="E257" s="3">
        <v>43596.639498621502</v>
      </c>
      <c r="F257" s="3">
        <v>8.1761798858642507</v>
      </c>
      <c r="G257" s="3">
        <f t="shared" si="22"/>
        <v>4.817728386404708</v>
      </c>
      <c r="H257" s="3">
        <f t="shared" si="23"/>
        <v>4.1790041788428517E-2</v>
      </c>
      <c r="J257">
        <v>45681.276718003952</v>
      </c>
      <c r="K257">
        <v>32.989134073257453</v>
      </c>
      <c r="L257" s="3">
        <f t="shared" si="24"/>
        <v>0.26644855582638305</v>
      </c>
      <c r="M257">
        <f t="shared" si="25"/>
        <v>0.16861386499934808</v>
      </c>
      <c r="O257">
        <v>45580.79880119102</v>
      </c>
      <c r="P257">
        <v>13.40826106071472</v>
      </c>
      <c r="Q257">
        <f t="shared" si="26"/>
        <v>0.4858167566611995</v>
      </c>
      <c r="R257">
        <f t="shared" si="27"/>
        <v>6.8532223833061859E-2</v>
      </c>
    </row>
    <row r="258" spans="1:18" x14ac:dyDescent="0.2">
      <c r="A258" t="s">
        <v>387</v>
      </c>
      <c r="B258" t="str">
        <f t="shared" si="21"/>
        <v>E</v>
      </c>
      <c r="C258" s="3">
        <v>56457.061999999998</v>
      </c>
      <c r="D258" s="3">
        <v>242.06899999999999</v>
      </c>
      <c r="E258" s="3">
        <v>53447.905690342399</v>
      </c>
      <c r="F258" s="3">
        <v>9.5661246776580793</v>
      </c>
      <c r="G258" s="3">
        <f t="shared" si="22"/>
        <v>5.3299909755445638</v>
      </c>
      <c r="H258" s="3">
        <f t="shared" si="23"/>
        <v>3.9518173238448868E-2</v>
      </c>
      <c r="J258">
        <v>55891.951372354408</v>
      </c>
      <c r="K258">
        <v>20.348667860031131</v>
      </c>
      <c r="L258" s="3">
        <f t="shared" si="24"/>
        <v>1.0009564926449597</v>
      </c>
      <c r="M258">
        <f t="shared" si="25"/>
        <v>8.4061436450066432E-2</v>
      </c>
      <c r="O258">
        <v>55958.976838688031</v>
      </c>
      <c r="P258">
        <v>8.4788470268249512</v>
      </c>
      <c r="Q258">
        <f t="shared" si="26"/>
        <v>0.88223712617558225</v>
      </c>
      <c r="R258">
        <f t="shared" si="27"/>
        <v>3.5026571047201215E-2</v>
      </c>
    </row>
    <row r="259" spans="1:18" x14ac:dyDescent="0.2">
      <c r="A259" t="s">
        <v>133</v>
      </c>
      <c r="B259" t="str">
        <f t="shared" si="21"/>
        <v>E</v>
      </c>
      <c r="C259" s="3">
        <v>38554.059000000001</v>
      </c>
      <c r="D259" s="3">
        <v>1800.0450000000001</v>
      </c>
      <c r="E259" s="3">
        <v>36868.4889572674</v>
      </c>
      <c r="F259" s="3">
        <v>6.4182889461517298</v>
      </c>
      <c r="G259" s="3">
        <f t="shared" si="22"/>
        <v>4.3719652001689395</v>
      </c>
      <c r="H259" s="3">
        <f t="shared" si="23"/>
        <v>3.5656269405218923E-3</v>
      </c>
      <c r="J259">
        <v>38328.856508080004</v>
      </c>
      <c r="K259">
        <v>14.30378484725952</v>
      </c>
      <c r="L259" s="3">
        <f t="shared" si="24"/>
        <v>0.58412135521190534</v>
      </c>
      <c r="M259">
        <f t="shared" si="25"/>
        <v>7.9463484786544327E-3</v>
      </c>
      <c r="O259">
        <v>38352.329462386151</v>
      </c>
      <c r="P259">
        <v>12.455572843551639</v>
      </c>
      <c r="Q259">
        <f t="shared" si="26"/>
        <v>0.52323813068255653</v>
      </c>
      <c r="R259">
        <f t="shared" si="27"/>
        <v>6.9195897011194935E-3</v>
      </c>
    </row>
    <row r="260" spans="1:18" x14ac:dyDescent="0.2">
      <c r="A260" t="s">
        <v>59</v>
      </c>
      <c r="B260" t="str">
        <f t="shared" ref="B260:B323" si="28">LEFT(A260,1)</f>
        <v>E</v>
      </c>
      <c r="C260" s="3">
        <v>38035.097000000002</v>
      </c>
      <c r="D260" s="3">
        <v>310.42899999999997</v>
      </c>
      <c r="E260" s="3">
        <v>36415.8187079696</v>
      </c>
      <c r="F260" s="3">
        <v>6.6323921680450404</v>
      </c>
      <c r="G260" s="3">
        <f t="shared" ref="G260:G323" si="29">(C260-E260)*100/C260</f>
        <v>4.2573265740071635</v>
      </c>
      <c r="H260" s="3">
        <f t="shared" ref="H260:H323" si="30">F260/D260</f>
        <v>2.136524670067887E-2</v>
      </c>
      <c r="J260">
        <v>37792.210693859583</v>
      </c>
      <c r="K260">
        <v>15.201966762542719</v>
      </c>
      <c r="L260" s="3">
        <f t="shared" ref="L260:L323" si="31">(C260-J260)*100/C260</f>
        <v>0.6385846896628633</v>
      </c>
      <c r="M260">
        <f t="shared" ref="M260:M323" si="32">K260/D260</f>
        <v>4.8970833145558952E-2</v>
      </c>
      <c r="O260">
        <v>37866.171722780811</v>
      </c>
      <c r="P260">
        <v>21.18252611160278</v>
      </c>
      <c r="Q260">
        <f t="shared" ref="Q260:Q323" si="33">(C260-O260)*100/C260</f>
        <v>0.44413000240065198</v>
      </c>
      <c r="R260">
        <f t="shared" ref="R260:R323" si="34">P260/D260</f>
        <v>6.8236299158914868E-2</v>
      </c>
    </row>
    <row r="261" spans="1:18" x14ac:dyDescent="0.2">
      <c r="A261" t="s">
        <v>923</v>
      </c>
      <c r="B261" t="str">
        <f t="shared" si="28"/>
        <v>E</v>
      </c>
      <c r="C261" s="3">
        <v>54661.741000000002</v>
      </c>
      <c r="D261" s="3">
        <v>1800.0309999999999</v>
      </c>
      <c r="E261" s="3">
        <v>51601.892319594299</v>
      </c>
      <c r="F261" s="3">
        <v>6.6274838447570801</v>
      </c>
      <c r="G261" s="3">
        <f t="shared" si="29"/>
        <v>5.5977885527021591</v>
      </c>
      <c r="H261" s="3">
        <f t="shared" si="30"/>
        <v>3.6818720592906901E-3</v>
      </c>
      <c r="J261">
        <v>54416.753185570582</v>
      </c>
      <c r="K261">
        <v>54.559312105178833</v>
      </c>
      <c r="L261" s="3">
        <f t="shared" si="31"/>
        <v>0.44818882448222752</v>
      </c>
      <c r="M261">
        <f t="shared" si="32"/>
        <v>3.0310206938202085E-2</v>
      </c>
      <c r="O261">
        <v>54416.418472300698</v>
      </c>
      <c r="P261">
        <v>10.096479892730709</v>
      </c>
      <c r="Q261">
        <f t="shared" si="33"/>
        <v>0.44880116002763881</v>
      </c>
      <c r="R261">
        <f t="shared" si="34"/>
        <v>5.6090588955027493E-3</v>
      </c>
    </row>
    <row r="262" spans="1:18" x14ac:dyDescent="0.2">
      <c r="A262" t="s">
        <v>898</v>
      </c>
      <c r="B262" t="str">
        <f t="shared" si="28"/>
        <v>E</v>
      </c>
      <c r="C262" s="3">
        <v>44104.639999999999</v>
      </c>
      <c r="D262" s="3">
        <v>254.48699999999999</v>
      </c>
      <c r="E262" s="3">
        <v>42050.247310355298</v>
      </c>
      <c r="F262" s="3">
        <v>7.31197190284729</v>
      </c>
      <c r="G262" s="3">
        <f t="shared" si="29"/>
        <v>4.6579967315110178</v>
      </c>
      <c r="H262" s="3">
        <f t="shared" si="30"/>
        <v>2.8732202049013469E-2</v>
      </c>
      <c r="J262">
        <v>43912.020914860601</v>
      </c>
      <c r="K262">
        <v>50.361623048782349</v>
      </c>
      <c r="L262" s="3">
        <f t="shared" si="31"/>
        <v>0.43673201989495553</v>
      </c>
      <c r="M262">
        <f t="shared" si="32"/>
        <v>0.19789467850531597</v>
      </c>
      <c r="O262">
        <v>43783.734367964498</v>
      </c>
      <c r="P262">
        <v>13.90869307518005</v>
      </c>
      <c r="Q262">
        <f t="shared" si="33"/>
        <v>0.727600615344556</v>
      </c>
      <c r="R262">
        <f t="shared" si="34"/>
        <v>5.4653845089061723E-2</v>
      </c>
    </row>
    <row r="263" spans="1:18" x14ac:dyDescent="0.2">
      <c r="A263" t="s">
        <v>61</v>
      </c>
      <c r="B263" t="str">
        <f t="shared" si="28"/>
        <v>E</v>
      </c>
      <c r="C263" s="3">
        <v>55824.569000000003</v>
      </c>
      <c r="D263" s="3">
        <v>252.04400000000001</v>
      </c>
      <c r="E263" s="3">
        <v>52592.589419350101</v>
      </c>
      <c r="F263" s="3">
        <v>8.5952780246734601</v>
      </c>
      <c r="G263" s="3">
        <f t="shared" si="29"/>
        <v>5.7895289449523597</v>
      </c>
      <c r="H263" s="3">
        <f t="shared" si="30"/>
        <v>3.4102291761253831E-2</v>
      </c>
      <c r="J263">
        <v>55394.002109859881</v>
      </c>
      <c r="K263">
        <v>11.68930888175964</v>
      </c>
      <c r="L263" s="3">
        <f t="shared" si="31"/>
        <v>0.77128565048146136</v>
      </c>
      <c r="M263">
        <f t="shared" si="32"/>
        <v>4.6378048601671294E-2</v>
      </c>
      <c r="O263">
        <v>55420.052772384741</v>
      </c>
      <c r="P263">
        <v>8.2372829914093018</v>
      </c>
      <c r="Q263">
        <f t="shared" si="33"/>
        <v>0.72462042226472412</v>
      </c>
      <c r="R263">
        <f t="shared" si="34"/>
        <v>3.268192455051222E-2</v>
      </c>
    </row>
    <row r="264" spans="1:18" x14ac:dyDescent="0.2">
      <c r="A264" t="s">
        <v>696</v>
      </c>
      <c r="B264" t="str">
        <f t="shared" si="28"/>
        <v>E</v>
      </c>
      <c r="C264" s="3">
        <v>45961.144999999997</v>
      </c>
      <c r="D264" s="3">
        <v>143.04499999999999</v>
      </c>
      <c r="E264" s="3">
        <v>43575.1189362757</v>
      </c>
      <c r="F264" s="3">
        <v>7.4059751033782897</v>
      </c>
      <c r="G264" s="3">
        <f t="shared" si="29"/>
        <v>5.1913982206585532</v>
      </c>
      <c r="H264" s="3">
        <f t="shared" si="30"/>
        <v>5.1773743251272611E-2</v>
      </c>
      <c r="J264">
        <v>45888.896693934839</v>
      </c>
      <c r="K264">
        <v>17.12009501457214</v>
      </c>
      <c r="L264" s="3">
        <f t="shared" si="31"/>
        <v>0.15719431285960681</v>
      </c>
      <c r="M264">
        <f t="shared" si="32"/>
        <v>0.11968328158671845</v>
      </c>
      <c r="O264">
        <v>45742.487752425412</v>
      </c>
      <c r="P264">
        <v>9.5008120536804199</v>
      </c>
      <c r="Q264">
        <f t="shared" si="33"/>
        <v>0.47574369083839235</v>
      </c>
      <c r="R264">
        <f t="shared" si="34"/>
        <v>6.6418344253070152E-2</v>
      </c>
    </row>
    <row r="265" spans="1:18" x14ac:dyDescent="0.2">
      <c r="A265" t="s">
        <v>621</v>
      </c>
      <c r="B265" t="str">
        <f t="shared" si="28"/>
        <v>E</v>
      </c>
      <c r="C265" s="3">
        <v>56065.427000000003</v>
      </c>
      <c r="D265" s="3">
        <v>339.97800000000001</v>
      </c>
      <c r="E265" s="3">
        <v>53239.011266279304</v>
      </c>
      <c r="F265" s="3">
        <v>9.7291088104247994</v>
      </c>
      <c r="G265" s="3">
        <f t="shared" si="29"/>
        <v>5.0412810263992096</v>
      </c>
      <c r="H265" s="3">
        <f t="shared" si="30"/>
        <v>2.8616877593328979E-2</v>
      </c>
      <c r="J265">
        <v>55593.713983395952</v>
      </c>
      <c r="K265">
        <v>11.960552930831909</v>
      </c>
      <c r="L265" s="3">
        <f t="shared" si="31"/>
        <v>0.84136167660696048</v>
      </c>
      <c r="M265">
        <f t="shared" si="32"/>
        <v>3.5180373232479481E-2</v>
      </c>
      <c r="O265">
        <v>55642.095291687867</v>
      </c>
      <c r="P265">
        <v>10.139602184295651</v>
      </c>
      <c r="Q265">
        <f t="shared" si="33"/>
        <v>0.75506730433380354</v>
      </c>
      <c r="R265">
        <f t="shared" si="34"/>
        <v>2.98242891725219E-2</v>
      </c>
    </row>
    <row r="266" spans="1:18" x14ac:dyDescent="0.2">
      <c r="A266" t="s">
        <v>210</v>
      </c>
      <c r="B266" t="str">
        <f t="shared" si="28"/>
        <v>E</v>
      </c>
      <c r="C266" s="3">
        <v>56143.646000000001</v>
      </c>
      <c r="D266" s="3">
        <v>252.43</v>
      </c>
      <c r="E266" s="3">
        <v>53553.611286779298</v>
      </c>
      <c r="F266" s="3">
        <v>7.9117741584777797</v>
      </c>
      <c r="G266" s="3">
        <f t="shared" si="29"/>
        <v>4.6132285623571763</v>
      </c>
      <c r="H266" s="3">
        <f t="shared" si="30"/>
        <v>3.1342448038972306E-2</v>
      </c>
      <c r="J266">
        <v>55830.380118621193</v>
      </c>
      <c r="K266">
        <v>16.763938665390011</v>
      </c>
      <c r="L266" s="3">
        <f t="shared" si="31"/>
        <v>0.55797210138224285</v>
      </c>
      <c r="M266">
        <f t="shared" si="32"/>
        <v>6.6410247060135527E-2</v>
      </c>
      <c r="O266">
        <v>55820.16853913619</v>
      </c>
      <c r="P266">
        <v>4.589648962020874</v>
      </c>
      <c r="Q266">
        <f t="shared" si="33"/>
        <v>0.5761604097885108</v>
      </c>
      <c r="R266">
        <f t="shared" si="34"/>
        <v>1.81818680902463E-2</v>
      </c>
    </row>
    <row r="267" spans="1:18" x14ac:dyDescent="0.2">
      <c r="A267" t="s">
        <v>882</v>
      </c>
      <c r="B267" t="str">
        <f t="shared" si="28"/>
        <v>E</v>
      </c>
      <c r="C267" s="3">
        <v>53451.559000000001</v>
      </c>
      <c r="D267" s="3">
        <v>1800.0450000000001</v>
      </c>
      <c r="E267" s="3">
        <v>49776.3266866294</v>
      </c>
      <c r="F267" s="3">
        <v>7.0145249366760201</v>
      </c>
      <c r="G267" s="3">
        <f t="shared" si="29"/>
        <v>6.8758187452878614</v>
      </c>
      <c r="H267" s="3">
        <f t="shared" si="30"/>
        <v>3.8968608766314287E-3</v>
      </c>
      <c r="J267">
        <v>52841.419749854278</v>
      </c>
      <c r="K267">
        <v>25.35172080993652</v>
      </c>
      <c r="L267" s="3">
        <f t="shared" si="31"/>
        <v>1.1414807380000329</v>
      </c>
      <c r="M267">
        <f t="shared" si="32"/>
        <v>1.4083937240422612E-2</v>
      </c>
      <c r="O267">
        <v>52725.201359617851</v>
      </c>
      <c r="P267">
        <v>8.1196329593658447</v>
      </c>
      <c r="Q267">
        <f t="shared" si="33"/>
        <v>1.3589082413520432</v>
      </c>
      <c r="R267">
        <f t="shared" si="34"/>
        <v>4.5107944297869467E-3</v>
      </c>
    </row>
    <row r="268" spans="1:18" x14ac:dyDescent="0.2">
      <c r="A268" t="s">
        <v>294</v>
      </c>
      <c r="B268" t="str">
        <f t="shared" si="28"/>
        <v>E</v>
      </c>
      <c r="C268" s="3">
        <v>44576.877</v>
      </c>
      <c r="D268" s="3">
        <v>181.90299999999999</v>
      </c>
      <c r="E268" s="3">
        <v>42625.435002448299</v>
      </c>
      <c r="F268" s="3">
        <v>7.2422788143157897</v>
      </c>
      <c r="G268" s="3">
        <f t="shared" si="29"/>
        <v>4.3777001191709797</v>
      </c>
      <c r="H268" s="3">
        <f t="shared" si="30"/>
        <v>3.9813960266272631E-2</v>
      </c>
      <c r="J268">
        <v>44457.80324808666</v>
      </c>
      <c r="K268">
        <v>40.234090089797967</v>
      </c>
      <c r="L268" s="3">
        <f t="shared" si="31"/>
        <v>0.26711999567250966</v>
      </c>
      <c r="M268">
        <f t="shared" si="32"/>
        <v>0.22118431301186878</v>
      </c>
      <c r="O268">
        <v>44352.780933568589</v>
      </c>
      <c r="P268">
        <v>13.217209815979</v>
      </c>
      <c r="Q268">
        <f t="shared" si="33"/>
        <v>0.50271818376018496</v>
      </c>
      <c r="R268">
        <f t="shared" si="34"/>
        <v>7.2660757744396745E-2</v>
      </c>
    </row>
    <row r="269" spans="1:18" x14ac:dyDescent="0.2">
      <c r="A269" t="s">
        <v>222</v>
      </c>
      <c r="B269" t="str">
        <f t="shared" si="28"/>
        <v>E</v>
      </c>
      <c r="C269" s="3">
        <v>43059.072999999997</v>
      </c>
      <c r="D269" s="3">
        <v>1800.038</v>
      </c>
      <c r="E269" s="3">
        <v>40722.163658507998</v>
      </c>
      <c r="F269" s="3">
        <v>5.3907840251922599</v>
      </c>
      <c r="G269" s="3">
        <f t="shared" si="29"/>
        <v>5.4272170269248461</v>
      </c>
      <c r="H269" s="3">
        <f t="shared" si="30"/>
        <v>2.9948167900856869E-3</v>
      </c>
      <c r="J269">
        <v>42916.048592502688</v>
      </c>
      <c r="K269">
        <v>96.879662036895752</v>
      </c>
      <c r="L269" s="3">
        <f t="shared" si="31"/>
        <v>0.33215858478260518</v>
      </c>
      <c r="M269">
        <f t="shared" si="32"/>
        <v>5.3820898245979111E-2</v>
      </c>
      <c r="O269">
        <v>42816.080922906389</v>
      </c>
      <c r="P269">
        <v>21.83393216133118</v>
      </c>
      <c r="Q269">
        <f t="shared" si="33"/>
        <v>0.56432259257789363</v>
      </c>
      <c r="R269">
        <f t="shared" si="34"/>
        <v>1.2129706240274473E-2</v>
      </c>
    </row>
    <row r="270" spans="1:18" x14ac:dyDescent="0.2">
      <c r="A270" t="s">
        <v>852</v>
      </c>
      <c r="B270" t="str">
        <f t="shared" si="28"/>
        <v>E</v>
      </c>
      <c r="C270" s="3">
        <v>44727.544000000002</v>
      </c>
      <c r="D270" s="3">
        <v>139.363</v>
      </c>
      <c r="E270" s="3">
        <v>42877.4190813678</v>
      </c>
      <c r="F270" s="3">
        <v>6.9505209922790501</v>
      </c>
      <c r="G270" s="3">
        <f t="shared" si="29"/>
        <v>4.1364330637787798</v>
      </c>
      <c r="H270" s="3">
        <f t="shared" si="30"/>
        <v>4.9873502954722919E-2</v>
      </c>
      <c r="J270">
        <v>44668.475912348898</v>
      </c>
      <c r="K270">
        <v>17.344734907150269</v>
      </c>
      <c r="L270" s="3">
        <f t="shared" si="31"/>
        <v>0.13206199663255211</v>
      </c>
      <c r="M270">
        <f t="shared" si="32"/>
        <v>0.12445724408307993</v>
      </c>
      <c r="O270">
        <v>44628.794784720107</v>
      </c>
      <c r="P270">
        <v>13.973816633224491</v>
      </c>
      <c r="Q270">
        <f t="shared" si="33"/>
        <v>0.22077942683348542</v>
      </c>
      <c r="R270">
        <f t="shared" si="34"/>
        <v>0.10026920081531318</v>
      </c>
    </row>
    <row r="271" spans="1:18" x14ac:dyDescent="0.2">
      <c r="A271" t="s">
        <v>316</v>
      </c>
      <c r="B271" t="str">
        <f t="shared" si="28"/>
        <v>E</v>
      </c>
      <c r="C271" s="3">
        <v>54195.127999999997</v>
      </c>
      <c r="D271" s="3">
        <v>1800.0260000000001</v>
      </c>
      <c r="E271" s="3">
        <v>50657.766827079999</v>
      </c>
      <c r="F271" s="3">
        <v>5.7266678810119602</v>
      </c>
      <c r="G271" s="3">
        <f t="shared" si="29"/>
        <v>6.5270833439492915</v>
      </c>
      <c r="H271" s="3">
        <f t="shared" si="30"/>
        <v>3.1814362020392817E-3</v>
      </c>
      <c r="J271">
        <v>53793.781450018643</v>
      </c>
      <c r="K271">
        <v>11.28232431411743</v>
      </c>
      <c r="L271" s="3">
        <f t="shared" si="31"/>
        <v>0.74055835790507551</v>
      </c>
      <c r="M271">
        <f t="shared" si="32"/>
        <v>6.2678674164247791E-3</v>
      </c>
      <c r="O271">
        <v>53758.18131719606</v>
      </c>
      <c r="P271">
        <v>7.1991920471191406</v>
      </c>
      <c r="Q271">
        <f t="shared" si="33"/>
        <v>0.80624716451253098</v>
      </c>
      <c r="R271">
        <f t="shared" si="34"/>
        <v>3.9994933668286679E-3</v>
      </c>
    </row>
    <row r="272" spans="1:18" x14ac:dyDescent="0.2">
      <c r="A272" t="s">
        <v>423</v>
      </c>
      <c r="B272" t="str">
        <f t="shared" si="28"/>
        <v>E</v>
      </c>
      <c r="C272" s="3">
        <v>45198.396999999997</v>
      </c>
      <c r="D272" s="3">
        <v>165.89</v>
      </c>
      <c r="E272" s="3">
        <v>43206.038508162303</v>
      </c>
      <c r="F272" s="3">
        <v>9.5983369350433296</v>
      </c>
      <c r="G272" s="3">
        <f t="shared" si="29"/>
        <v>4.4080290985489921</v>
      </c>
      <c r="H272" s="3">
        <f t="shared" si="30"/>
        <v>5.7859647567926518E-2</v>
      </c>
      <c r="J272">
        <v>45102.12941648157</v>
      </c>
      <c r="K272">
        <v>19.213890790939331</v>
      </c>
      <c r="L272" s="3">
        <f t="shared" si="31"/>
        <v>0.21298893303323849</v>
      </c>
      <c r="M272">
        <f t="shared" si="32"/>
        <v>0.11582308029983322</v>
      </c>
      <c r="O272">
        <v>45023.501502131083</v>
      </c>
      <c r="P272">
        <v>9.5968692302703857</v>
      </c>
      <c r="Q272">
        <f t="shared" si="33"/>
        <v>0.38695066523911104</v>
      </c>
      <c r="R272">
        <f t="shared" si="34"/>
        <v>5.7850800110135554E-2</v>
      </c>
    </row>
    <row r="273" spans="1:18" x14ac:dyDescent="0.2">
      <c r="A273" t="s">
        <v>871</v>
      </c>
      <c r="B273" t="str">
        <f t="shared" si="28"/>
        <v>E</v>
      </c>
      <c r="C273" s="3">
        <v>37587.964</v>
      </c>
      <c r="D273" s="3">
        <v>231.035</v>
      </c>
      <c r="E273" s="3">
        <v>36143.947910370203</v>
      </c>
      <c r="F273" s="3">
        <v>6.4548661708831698</v>
      </c>
      <c r="G273" s="3">
        <f t="shared" si="29"/>
        <v>3.8416980755589654</v>
      </c>
      <c r="H273" s="3">
        <f t="shared" si="30"/>
        <v>2.7938910428650075E-2</v>
      </c>
      <c r="J273">
        <v>37359.528742030438</v>
      </c>
      <c r="K273">
        <v>15.815395832061769</v>
      </c>
      <c r="L273" s="3">
        <f t="shared" si="31"/>
        <v>0.60773511959722637</v>
      </c>
      <c r="M273">
        <f t="shared" si="32"/>
        <v>6.8454545121136495E-2</v>
      </c>
      <c r="O273">
        <v>37408.661332758253</v>
      </c>
      <c r="P273">
        <v>54.132412195205688</v>
      </c>
      <c r="Q273">
        <f t="shared" si="33"/>
        <v>0.47702149348059197</v>
      </c>
      <c r="R273">
        <f t="shared" si="34"/>
        <v>0.23430394613459299</v>
      </c>
    </row>
    <row r="274" spans="1:18" x14ac:dyDescent="0.2">
      <c r="A274" t="s">
        <v>136</v>
      </c>
      <c r="B274" t="str">
        <f t="shared" si="28"/>
        <v>E</v>
      </c>
      <c r="C274" s="3">
        <v>37927.826000000001</v>
      </c>
      <c r="D274" s="3">
        <v>163.07400000000001</v>
      </c>
      <c r="E274" s="3">
        <v>36386.501447580798</v>
      </c>
      <c r="F274" s="3">
        <v>6.3665268421173096</v>
      </c>
      <c r="G274" s="3">
        <f t="shared" si="29"/>
        <v>4.0638357506153993</v>
      </c>
      <c r="H274" s="3">
        <f t="shared" si="30"/>
        <v>3.9040722874997297E-2</v>
      </c>
      <c r="J274">
        <v>37636.457296384018</v>
      </c>
      <c r="K274">
        <v>14.355269908905029</v>
      </c>
      <c r="L274" s="3">
        <f t="shared" si="31"/>
        <v>0.76821883652382994</v>
      </c>
      <c r="M274">
        <f t="shared" si="32"/>
        <v>8.8029176379465932E-2</v>
      </c>
      <c r="O274">
        <v>37721.761834765814</v>
      </c>
      <c r="P274">
        <v>14.28828597068787</v>
      </c>
      <c r="Q274">
        <f t="shared" si="33"/>
        <v>0.54330602875626821</v>
      </c>
      <c r="R274">
        <f t="shared" si="34"/>
        <v>8.7618418452284658E-2</v>
      </c>
    </row>
    <row r="275" spans="1:18" x14ac:dyDescent="0.2">
      <c r="A275" t="s">
        <v>195</v>
      </c>
      <c r="B275" t="str">
        <f t="shared" si="28"/>
        <v>E</v>
      </c>
      <c r="C275" s="3">
        <v>44959.932000000001</v>
      </c>
      <c r="D275" s="3">
        <v>166.23599999999999</v>
      </c>
      <c r="E275" s="3">
        <v>42856.4843278154</v>
      </c>
      <c r="F275" s="3">
        <v>7.5651619434356601</v>
      </c>
      <c r="G275" s="3">
        <f t="shared" si="29"/>
        <v>4.6784938913711001</v>
      </c>
      <c r="H275" s="3">
        <f t="shared" si="30"/>
        <v>4.5508565794627281E-2</v>
      </c>
      <c r="J275">
        <v>44847.463805622778</v>
      </c>
      <c r="K275">
        <v>27.670615196228031</v>
      </c>
      <c r="L275" s="3">
        <f t="shared" si="31"/>
        <v>0.25015205622913972</v>
      </c>
      <c r="M275">
        <f t="shared" si="32"/>
        <v>0.16645380781676672</v>
      </c>
      <c r="O275">
        <v>44694.31709152789</v>
      </c>
      <c r="P275">
        <v>16.03704214096069</v>
      </c>
      <c r="Q275">
        <f t="shared" si="33"/>
        <v>0.59078138390447521</v>
      </c>
      <c r="R275">
        <f t="shared" si="34"/>
        <v>9.6471535292961152E-2</v>
      </c>
    </row>
    <row r="276" spans="1:18" x14ac:dyDescent="0.2">
      <c r="A276" t="s">
        <v>594</v>
      </c>
      <c r="B276" t="str">
        <f t="shared" si="28"/>
        <v>E</v>
      </c>
      <c r="C276" s="3">
        <v>54447.095000000001</v>
      </c>
      <c r="D276" s="3">
        <v>1801.6379999999999</v>
      </c>
      <c r="E276" s="3">
        <v>51889.903691777799</v>
      </c>
      <c r="F276" s="3">
        <v>7.2348480224609304</v>
      </c>
      <c r="G276" s="3">
        <f t="shared" si="29"/>
        <v>4.6966533443560241</v>
      </c>
      <c r="H276" s="3">
        <f t="shared" si="30"/>
        <v>4.0157057202728462E-3</v>
      </c>
      <c r="J276">
        <v>53955.825868605243</v>
      </c>
      <c r="K276">
        <v>23.731662750244141</v>
      </c>
      <c r="L276" s="3">
        <f t="shared" si="31"/>
        <v>0.90228713101177938</v>
      </c>
      <c r="M276">
        <f t="shared" si="32"/>
        <v>1.3172270317480061E-2</v>
      </c>
      <c r="O276">
        <v>53897.75602423471</v>
      </c>
      <c r="P276">
        <v>9.6836719512939453</v>
      </c>
      <c r="Q276">
        <f t="shared" si="33"/>
        <v>1.0089408365410335</v>
      </c>
      <c r="R276">
        <f t="shared" si="34"/>
        <v>5.3749265675423954E-3</v>
      </c>
    </row>
    <row r="277" spans="1:18" x14ac:dyDescent="0.2">
      <c r="A277" t="s">
        <v>169</v>
      </c>
      <c r="B277" t="str">
        <f t="shared" si="28"/>
        <v>E</v>
      </c>
      <c r="C277" s="3">
        <v>44850.99</v>
      </c>
      <c r="D277" s="3">
        <v>232.53200000000001</v>
      </c>
      <c r="E277" s="3">
        <v>42990.700212849697</v>
      </c>
      <c r="F277" s="3">
        <v>7.4538810253143302</v>
      </c>
      <c r="G277" s="3">
        <f t="shared" si="29"/>
        <v>4.1477117609896705</v>
      </c>
      <c r="H277" s="3">
        <f t="shared" si="30"/>
        <v>3.2055291423607635E-2</v>
      </c>
      <c r="J277">
        <v>44768.767383153048</v>
      </c>
      <c r="K277">
        <v>22.044425010681149</v>
      </c>
      <c r="L277" s="3">
        <f t="shared" si="31"/>
        <v>0.18332397310951148</v>
      </c>
      <c r="M277">
        <f t="shared" si="32"/>
        <v>9.4801683255126806E-2</v>
      </c>
      <c r="O277">
        <v>44652.858626670743</v>
      </c>
      <c r="P277">
        <v>16.287164926528931</v>
      </c>
      <c r="Q277">
        <f t="shared" si="33"/>
        <v>0.4417547379205129</v>
      </c>
      <c r="R277">
        <f t="shared" si="34"/>
        <v>7.0042681981529117E-2</v>
      </c>
    </row>
    <row r="278" spans="1:18" x14ac:dyDescent="0.2">
      <c r="A278" t="s">
        <v>862</v>
      </c>
      <c r="B278" t="str">
        <f t="shared" si="28"/>
        <v>E</v>
      </c>
      <c r="C278" s="3">
        <v>44670.341</v>
      </c>
      <c r="D278" s="3">
        <v>1801.479</v>
      </c>
      <c r="E278" s="3">
        <v>42542.500872009798</v>
      </c>
      <c r="F278" s="3">
        <v>7.5162019729614196</v>
      </c>
      <c r="G278" s="3">
        <f t="shared" si="29"/>
        <v>4.7634293366827061</v>
      </c>
      <c r="H278" s="3">
        <f t="shared" si="30"/>
        <v>4.1722395725742123E-3</v>
      </c>
      <c r="J278">
        <v>44515.723891098743</v>
      </c>
      <c r="K278">
        <v>17.751047134399411</v>
      </c>
      <c r="L278" s="3">
        <f t="shared" si="31"/>
        <v>0.34612923349131558</v>
      </c>
      <c r="M278">
        <f t="shared" si="32"/>
        <v>9.8535964806691669E-3</v>
      </c>
      <c r="O278">
        <v>44244.523880752509</v>
      </c>
      <c r="P278">
        <v>9.5660228729248047</v>
      </c>
      <c r="Q278">
        <f t="shared" si="33"/>
        <v>0.95324349381503726</v>
      </c>
      <c r="R278">
        <f t="shared" si="34"/>
        <v>5.3100940243682023E-3</v>
      </c>
    </row>
    <row r="279" spans="1:18" x14ac:dyDescent="0.2">
      <c r="A279" t="s">
        <v>961</v>
      </c>
      <c r="B279" t="str">
        <f t="shared" si="28"/>
        <v>E</v>
      </c>
      <c r="C279" s="3">
        <v>42229.680999999997</v>
      </c>
      <c r="D279" s="3">
        <v>1800.0350000000001</v>
      </c>
      <c r="E279" s="3">
        <v>40173.899000511701</v>
      </c>
      <c r="F279" s="3">
        <v>6.94783186912536</v>
      </c>
      <c r="G279" s="3">
        <f t="shared" si="29"/>
        <v>4.8680973921832278</v>
      </c>
      <c r="H279" s="3">
        <f t="shared" si="30"/>
        <v>3.8598315416785559E-3</v>
      </c>
      <c r="J279">
        <v>42096.760500568671</v>
      </c>
      <c r="K279">
        <v>56.77859091758728</v>
      </c>
      <c r="L279" s="3">
        <f t="shared" si="31"/>
        <v>0.31475610585674535</v>
      </c>
      <c r="M279">
        <f t="shared" si="32"/>
        <v>3.1543048283831858E-2</v>
      </c>
      <c r="O279">
        <v>42051.902069593387</v>
      </c>
      <c r="P279">
        <v>24.202805042266849</v>
      </c>
      <c r="Q279">
        <f t="shared" si="33"/>
        <v>0.42098099298123998</v>
      </c>
      <c r="R279">
        <f t="shared" si="34"/>
        <v>1.3445741356288543E-2</v>
      </c>
    </row>
    <row r="280" spans="1:18" x14ac:dyDescent="0.2">
      <c r="A280" t="s">
        <v>751</v>
      </c>
      <c r="B280" t="str">
        <f t="shared" si="28"/>
        <v>E</v>
      </c>
      <c r="C280" s="3">
        <v>54915.370999999999</v>
      </c>
      <c r="D280" s="3">
        <v>189.411</v>
      </c>
      <c r="E280" s="3">
        <v>52052.751054109103</v>
      </c>
      <c r="F280" s="3">
        <v>7.5098598003387398</v>
      </c>
      <c r="G280" s="3">
        <f t="shared" si="29"/>
        <v>5.2127844968777426</v>
      </c>
      <c r="H280" s="3">
        <f t="shared" si="30"/>
        <v>3.9648488209970592E-2</v>
      </c>
      <c r="J280">
        <v>54403.444735543759</v>
      </c>
      <c r="K280">
        <v>13.499351024627691</v>
      </c>
      <c r="L280" s="3">
        <f t="shared" si="31"/>
        <v>0.93220942540157015</v>
      </c>
      <c r="M280">
        <f t="shared" si="32"/>
        <v>7.1270153394616426E-2</v>
      </c>
      <c r="O280">
        <v>54331.363636578317</v>
      </c>
      <c r="P280">
        <v>10.173915863037109</v>
      </c>
      <c r="Q280">
        <f t="shared" si="33"/>
        <v>1.0634679376411431</v>
      </c>
      <c r="R280">
        <f t="shared" si="34"/>
        <v>5.3713437250408419E-2</v>
      </c>
    </row>
    <row r="281" spans="1:18" x14ac:dyDescent="0.2">
      <c r="A281" t="s">
        <v>481</v>
      </c>
      <c r="B281" t="str">
        <f t="shared" si="28"/>
        <v>E</v>
      </c>
      <c r="C281" s="3">
        <v>44909.154000000002</v>
      </c>
      <c r="D281" s="3">
        <v>1800.0229999999999</v>
      </c>
      <c r="E281" s="3">
        <v>42951.148978895799</v>
      </c>
      <c r="F281" s="3">
        <v>7.6456799507141104</v>
      </c>
      <c r="G281" s="3">
        <f t="shared" si="29"/>
        <v>4.3599240838609505</v>
      </c>
      <c r="H281" s="3">
        <f t="shared" si="30"/>
        <v>4.2475456984239152E-3</v>
      </c>
      <c r="J281">
        <v>44773.342899759307</v>
      </c>
      <c r="K281">
        <v>41.373563766479492</v>
      </c>
      <c r="L281" s="3">
        <f t="shared" si="31"/>
        <v>0.30241295625541048</v>
      </c>
      <c r="M281">
        <f t="shared" si="32"/>
        <v>2.2985019506128253E-2</v>
      </c>
      <c r="O281">
        <v>44549.798961032691</v>
      </c>
      <c r="P281">
        <v>16.342596769332889</v>
      </c>
      <c r="Q281">
        <f t="shared" si="33"/>
        <v>0.80018216100733264</v>
      </c>
      <c r="R281">
        <f t="shared" si="34"/>
        <v>9.0791044166285036E-3</v>
      </c>
    </row>
    <row r="282" spans="1:18" x14ac:dyDescent="0.2">
      <c r="A282" t="s">
        <v>653</v>
      </c>
      <c r="B282" t="str">
        <f t="shared" si="28"/>
        <v>E</v>
      </c>
      <c r="C282" s="3">
        <v>44378.923999999999</v>
      </c>
      <c r="D282" s="3">
        <v>166.232</v>
      </c>
      <c r="E282" s="3">
        <v>42349.0882412582</v>
      </c>
      <c r="F282" s="3">
        <v>7.6713070869445801</v>
      </c>
      <c r="G282" s="3">
        <f t="shared" si="29"/>
        <v>4.5738733069368687</v>
      </c>
      <c r="H282" s="3">
        <f t="shared" si="30"/>
        <v>4.6148197019494325E-2</v>
      </c>
      <c r="J282">
        <v>44177.080443438237</v>
      </c>
      <c r="K282">
        <v>20.262870073318481</v>
      </c>
      <c r="L282" s="3">
        <f t="shared" si="31"/>
        <v>0.45481850024521087</v>
      </c>
      <c r="M282">
        <f t="shared" si="32"/>
        <v>0.12189512292048751</v>
      </c>
      <c r="O282">
        <v>44109.529003707939</v>
      </c>
      <c r="P282">
        <v>10.578382253646851</v>
      </c>
      <c r="Q282">
        <f t="shared" si="33"/>
        <v>0.60703363671471544</v>
      </c>
      <c r="R282">
        <f t="shared" si="34"/>
        <v>6.3636256879823688E-2</v>
      </c>
    </row>
    <row r="283" spans="1:18" x14ac:dyDescent="0.2">
      <c r="A283" t="s">
        <v>908</v>
      </c>
      <c r="B283" t="str">
        <f t="shared" si="28"/>
        <v>E</v>
      </c>
      <c r="C283" s="3">
        <v>53075.898999999998</v>
      </c>
      <c r="D283" s="3">
        <v>1800.0170000000001</v>
      </c>
      <c r="E283" s="3">
        <v>49996.1359688429</v>
      </c>
      <c r="F283" s="3">
        <v>7.0943341255187899</v>
      </c>
      <c r="G283" s="3">
        <f t="shared" si="29"/>
        <v>5.8025640435352734</v>
      </c>
      <c r="H283" s="3">
        <f t="shared" si="30"/>
        <v>3.9412595133928125E-3</v>
      </c>
      <c r="J283">
        <v>52632.091345684472</v>
      </c>
      <c r="K283">
        <v>47.317775964736938</v>
      </c>
      <c r="L283" s="3">
        <f t="shared" si="31"/>
        <v>0.83617548204982028</v>
      </c>
      <c r="M283">
        <f t="shared" si="32"/>
        <v>2.6287405043806219E-2</v>
      </c>
      <c r="O283">
        <v>52448.986339490271</v>
      </c>
      <c r="P283">
        <v>23.273851156234741</v>
      </c>
      <c r="Q283">
        <f t="shared" si="33"/>
        <v>1.1811625847538187</v>
      </c>
      <c r="R283">
        <f t="shared" si="34"/>
        <v>1.292979519428691E-2</v>
      </c>
    </row>
    <row r="284" spans="1:18" x14ac:dyDescent="0.2">
      <c r="A284" t="s">
        <v>858</v>
      </c>
      <c r="B284" t="str">
        <f t="shared" si="28"/>
        <v>E</v>
      </c>
      <c r="C284" s="3">
        <v>37204.144999999997</v>
      </c>
      <c r="D284" s="3">
        <v>149.13</v>
      </c>
      <c r="E284" s="3">
        <v>35835.737749915199</v>
      </c>
      <c r="F284" s="3">
        <v>7.3652708530425999</v>
      </c>
      <c r="G284" s="3">
        <f t="shared" si="29"/>
        <v>3.6781042813503655</v>
      </c>
      <c r="H284" s="3">
        <f t="shared" si="30"/>
        <v>4.9388257580920004E-2</v>
      </c>
      <c r="J284">
        <v>37062.039352238193</v>
      </c>
      <c r="K284">
        <v>10.430176019668581</v>
      </c>
      <c r="L284" s="3">
        <f t="shared" si="31"/>
        <v>0.38196186946858746</v>
      </c>
      <c r="M284">
        <f t="shared" si="32"/>
        <v>6.9940159724190848E-2</v>
      </c>
      <c r="O284">
        <v>37045.341902395347</v>
      </c>
      <c r="P284">
        <v>6.6215391159057617</v>
      </c>
      <c r="Q284">
        <f t="shared" si="33"/>
        <v>0.42684248651501133</v>
      </c>
      <c r="R284">
        <f t="shared" si="34"/>
        <v>4.4401120605550605E-2</v>
      </c>
    </row>
    <row r="285" spans="1:18" x14ac:dyDescent="0.2">
      <c r="A285" t="s">
        <v>187</v>
      </c>
      <c r="B285" t="str">
        <f t="shared" si="28"/>
        <v>E</v>
      </c>
      <c r="C285" s="3">
        <v>42345.322999999997</v>
      </c>
      <c r="D285" s="3">
        <v>1800.0740000000001</v>
      </c>
      <c r="E285" s="3">
        <v>40109.565970964897</v>
      </c>
      <c r="F285" s="3">
        <v>7.5493650436401296</v>
      </c>
      <c r="G285" s="3">
        <f t="shared" si="29"/>
        <v>5.2798204633723058</v>
      </c>
      <c r="H285" s="3">
        <f t="shared" si="30"/>
        <v>4.1939192742299087E-3</v>
      </c>
      <c r="J285">
        <v>42065.055899232742</v>
      </c>
      <c r="K285">
        <v>83.104140758514404</v>
      </c>
      <c r="L285" s="3">
        <f t="shared" si="31"/>
        <v>0.66186081699566757</v>
      </c>
      <c r="M285">
        <f t="shared" si="32"/>
        <v>4.616706910855576E-2</v>
      </c>
      <c r="O285">
        <v>41859.734572626847</v>
      </c>
      <c r="P285">
        <v>16.672492027282711</v>
      </c>
      <c r="Q285">
        <f t="shared" si="33"/>
        <v>1.1467344985729591</v>
      </c>
      <c r="R285">
        <f t="shared" si="34"/>
        <v>9.2621147948821602E-3</v>
      </c>
    </row>
    <row r="286" spans="1:18" x14ac:dyDescent="0.2">
      <c r="A286" t="s">
        <v>402</v>
      </c>
      <c r="B286" t="str">
        <f t="shared" si="28"/>
        <v>E</v>
      </c>
      <c r="C286" s="3">
        <v>35828.375</v>
      </c>
      <c r="D286" s="3">
        <v>1800.046</v>
      </c>
      <c r="E286" s="3">
        <v>34374.723332400703</v>
      </c>
      <c r="F286" s="3">
        <v>6.7327239513397199</v>
      </c>
      <c r="G286" s="3">
        <f t="shared" si="29"/>
        <v>4.0572637402597715</v>
      </c>
      <c r="H286" s="3">
        <f t="shared" si="30"/>
        <v>3.7403066095753773E-3</v>
      </c>
      <c r="J286">
        <v>35276.162458372353</v>
      </c>
      <c r="K286">
        <v>7.6923792362213126</v>
      </c>
      <c r="L286" s="3">
        <f t="shared" si="31"/>
        <v>1.5412715246718467</v>
      </c>
      <c r="M286">
        <f t="shared" si="32"/>
        <v>4.2734348101222484E-3</v>
      </c>
      <c r="O286">
        <v>35649.528750984537</v>
      </c>
      <c r="P286">
        <v>15.019300699234011</v>
      </c>
      <c r="Q286">
        <f t="shared" si="33"/>
        <v>0.49917488307930069</v>
      </c>
      <c r="R286">
        <f t="shared" si="34"/>
        <v>8.3438427124829084E-3</v>
      </c>
    </row>
    <row r="287" spans="1:18" x14ac:dyDescent="0.2">
      <c r="A287" t="s">
        <v>614</v>
      </c>
      <c r="B287" t="str">
        <f t="shared" si="28"/>
        <v>E</v>
      </c>
      <c r="C287" s="3">
        <v>37493.201999999997</v>
      </c>
      <c r="D287" s="3">
        <v>117.187</v>
      </c>
      <c r="E287" s="3">
        <v>35987.593443870202</v>
      </c>
      <c r="F287" s="3">
        <v>6.2625961303710902</v>
      </c>
      <c r="G287" s="3">
        <f t="shared" si="29"/>
        <v>4.015684112895439</v>
      </c>
      <c r="H287" s="3">
        <f t="shared" si="30"/>
        <v>5.3441048327639504E-2</v>
      </c>
      <c r="J287">
        <v>37327.12678106298</v>
      </c>
      <c r="K287">
        <v>15.01611804962158</v>
      </c>
      <c r="L287" s="3">
        <f t="shared" si="31"/>
        <v>0.44294754803022102</v>
      </c>
      <c r="M287">
        <f t="shared" si="32"/>
        <v>0.12813808741261046</v>
      </c>
      <c r="O287">
        <v>37398.298541403252</v>
      </c>
      <c r="P287">
        <v>10.53318285942078</v>
      </c>
      <c r="Q287">
        <f t="shared" si="33"/>
        <v>0.25312177550678555</v>
      </c>
      <c r="R287">
        <f t="shared" si="34"/>
        <v>8.9883543903511318E-2</v>
      </c>
    </row>
    <row r="288" spans="1:18" x14ac:dyDescent="0.2">
      <c r="A288" t="s">
        <v>823</v>
      </c>
      <c r="B288" t="str">
        <f t="shared" si="28"/>
        <v>E</v>
      </c>
      <c r="C288" s="3">
        <v>42398.023000000001</v>
      </c>
      <c r="D288" s="3">
        <v>554.43700000000001</v>
      </c>
      <c r="E288" s="3">
        <v>40275.149411114398</v>
      </c>
      <c r="F288" s="3">
        <v>7.1877231597900302</v>
      </c>
      <c r="G288" s="3">
        <f t="shared" si="29"/>
        <v>5.0070107959647139</v>
      </c>
      <c r="H288" s="3">
        <f t="shared" si="30"/>
        <v>1.2964003412091959E-2</v>
      </c>
      <c r="J288">
        <v>42286.463418508167</v>
      </c>
      <c r="K288">
        <v>33.186407089233398</v>
      </c>
      <c r="L288" s="3">
        <f t="shared" si="31"/>
        <v>0.26312448929949928</v>
      </c>
      <c r="M288">
        <f t="shared" si="32"/>
        <v>5.9856046925499916E-2</v>
      </c>
      <c r="O288">
        <v>42159.733857967469</v>
      </c>
      <c r="P288">
        <v>10.07534790039062</v>
      </c>
      <c r="Q288">
        <f t="shared" si="33"/>
        <v>0.56202889939592759</v>
      </c>
      <c r="R288">
        <f t="shared" si="34"/>
        <v>1.8172214156686187E-2</v>
      </c>
    </row>
    <row r="289" spans="1:18" x14ac:dyDescent="0.2">
      <c r="A289" t="s">
        <v>258</v>
      </c>
      <c r="B289" t="str">
        <f t="shared" si="28"/>
        <v>E</v>
      </c>
      <c r="C289" s="3">
        <v>38129.694000000003</v>
      </c>
      <c r="D289" s="3">
        <v>78.084999999999994</v>
      </c>
      <c r="E289" s="3">
        <v>36824.847856549597</v>
      </c>
      <c r="F289" s="3">
        <v>7.2346961498260498</v>
      </c>
      <c r="G289" s="3">
        <f t="shared" si="29"/>
        <v>3.4221259248773568</v>
      </c>
      <c r="H289" s="3">
        <f t="shared" si="30"/>
        <v>9.2651548310508425E-2</v>
      </c>
      <c r="J289">
        <v>37829.545952563873</v>
      </c>
      <c r="K289">
        <v>10.68321371078491</v>
      </c>
      <c r="L289" s="3">
        <f t="shared" si="31"/>
        <v>0.78717664882422234</v>
      </c>
      <c r="M289">
        <f t="shared" si="32"/>
        <v>0.1368151848727017</v>
      </c>
      <c r="O289">
        <v>37964.417914892219</v>
      </c>
      <c r="P289">
        <v>7.7556707859039307</v>
      </c>
      <c r="Q289">
        <f t="shared" si="33"/>
        <v>0.43345767502824367</v>
      </c>
      <c r="R289">
        <f t="shared" si="34"/>
        <v>9.9323439660676582E-2</v>
      </c>
    </row>
    <row r="290" spans="1:18" x14ac:dyDescent="0.2">
      <c r="A290" t="s">
        <v>97</v>
      </c>
      <c r="B290" t="str">
        <f t="shared" si="28"/>
        <v>E</v>
      </c>
      <c r="C290" s="3">
        <v>37546.550999999999</v>
      </c>
      <c r="D290" s="3">
        <v>102.086</v>
      </c>
      <c r="E290" s="3">
        <v>36168.819686805102</v>
      </c>
      <c r="F290" s="3">
        <v>7.1734089851379297</v>
      </c>
      <c r="G290" s="3">
        <f t="shared" si="29"/>
        <v>3.6693951281834054</v>
      </c>
      <c r="H290" s="3">
        <f t="shared" si="30"/>
        <v>7.0268293254098793E-2</v>
      </c>
      <c r="J290">
        <v>37286.384054961141</v>
      </c>
      <c r="K290">
        <v>7.4790539741516113</v>
      </c>
      <c r="L290" s="3">
        <f t="shared" si="31"/>
        <v>0.69291835896953125</v>
      </c>
      <c r="M290">
        <f t="shared" si="32"/>
        <v>7.3262288405379891E-2</v>
      </c>
      <c r="O290">
        <v>37260.096791161333</v>
      </c>
      <c r="P290">
        <v>9.839306116104126</v>
      </c>
      <c r="Q290">
        <f t="shared" si="33"/>
        <v>0.76293081843566957</v>
      </c>
      <c r="R290">
        <f t="shared" si="34"/>
        <v>9.6382521757186354E-2</v>
      </c>
    </row>
    <row r="291" spans="1:18" x14ac:dyDescent="0.2">
      <c r="A291" t="s">
        <v>435</v>
      </c>
      <c r="B291" t="str">
        <f t="shared" si="28"/>
        <v>E</v>
      </c>
      <c r="C291" s="3">
        <v>43273.120999999999</v>
      </c>
      <c r="D291" s="3">
        <v>1800.0319999999999</v>
      </c>
      <c r="E291" s="3">
        <v>41828.771918093596</v>
      </c>
      <c r="F291" s="3">
        <v>7.5735569000244096</v>
      </c>
      <c r="G291" s="3">
        <f t="shared" si="29"/>
        <v>3.3377511224725454</v>
      </c>
      <c r="H291" s="3">
        <f t="shared" si="30"/>
        <v>4.2074568118924604E-3</v>
      </c>
      <c r="J291">
        <v>43144.798805320432</v>
      </c>
      <c r="K291">
        <v>45.861570119857788</v>
      </c>
      <c r="L291" s="3">
        <f t="shared" si="31"/>
        <v>0.29654018872261945</v>
      </c>
      <c r="M291">
        <f t="shared" si="32"/>
        <v>2.5478197120861069E-2</v>
      </c>
      <c r="O291">
        <v>43082.545253807803</v>
      </c>
      <c r="P291">
        <v>9.161128044128418</v>
      </c>
      <c r="Q291">
        <f t="shared" si="33"/>
        <v>0.44040212905419207</v>
      </c>
      <c r="R291">
        <f t="shared" si="34"/>
        <v>5.0894251014028738E-3</v>
      </c>
    </row>
    <row r="292" spans="1:18" x14ac:dyDescent="0.2">
      <c r="A292" t="s">
        <v>752</v>
      </c>
      <c r="B292" t="str">
        <f t="shared" si="28"/>
        <v>E</v>
      </c>
      <c r="C292" s="3">
        <v>42303.493999999999</v>
      </c>
      <c r="D292" s="3">
        <v>162.33600000000001</v>
      </c>
      <c r="E292" s="3">
        <v>40467.361860268597</v>
      </c>
      <c r="F292" s="3">
        <v>7.2822096347808802</v>
      </c>
      <c r="G292" s="3">
        <f t="shared" si="29"/>
        <v>4.3403794015960058</v>
      </c>
      <c r="H292" s="3">
        <f t="shared" si="30"/>
        <v>4.4858870705086241E-2</v>
      </c>
      <c r="J292">
        <v>42220.98688418058</v>
      </c>
      <c r="K292">
        <v>23.735085010528561</v>
      </c>
      <c r="L292" s="3">
        <f t="shared" si="31"/>
        <v>0.19503617318091665</v>
      </c>
      <c r="M292">
        <f t="shared" si="32"/>
        <v>0.14620962085137343</v>
      </c>
      <c r="O292">
        <v>42141.852144833763</v>
      </c>
      <c r="P292">
        <v>18.8553740978241</v>
      </c>
      <c r="Q292">
        <f t="shared" si="33"/>
        <v>0.38210048362963939</v>
      </c>
      <c r="R292">
        <f t="shared" si="34"/>
        <v>0.11615029382160519</v>
      </c>
    </row>
    <row r="293" spans="1:18" x14ac:dyDescent="0.2">
      <c r="A293" t="s">
        <v>991</v>
      </c>
      <c r="B293" t="str">
        <f t="shared" si="28"/>
        <v>E</v>
      </c>
      <c r="C293" s="3">
        <v>44321.968000000001</v>
      </c>
      <c r="D293" s="3">
        <v>101.876</v>
      </c>
      <c r="E293" s="3">
        <v>42441.225377934301</v>
      </c>
      <c r="F293" s="3">
        <v>8.1492972373962402</v>
      </c>
      <c r="G293" s="3">
        <f t="shared" si="29"/>
        <v>4.2433644238579387</v>
      </c>
      <c r="H293" s="3">
        <f t="shared" si="30"/>
        <v>7.9992316516119988E-2</v>
      </c>
      <c r="J293">
        <v>44164.566866777794</v>
      </c>
      <c r="K293">
        <v>27.706893920898441</v>
      </c>
      <c r="L293" s="3">
        <f t="shared" si="31"/>
        <v>0.3551311918780482</v>
      </c>
      <c r="M293">
        <f t="shared" si="32"/>
        <v>0.27196684126681886</v>
      </c>
      <c r="O293">
        <v>44053.814707012767</v>
      </c>
      <c r="P293">
        <v>11.7229278087616</v>
      </c>
      <c r="Q293">
        <f t="shared" si="33"/>
        <v>0.60501215331240188</v>
      </c>
      <c r="R293">
        <f t="shared" si="34"/>
        <v>0.1150705544854686</v>
      </c>
    </row>
    <row r="294" spans="1:18" x14ac:dyDescent="0.2">
      <c r="A294" t="s">
        <v>33</v>
      </c>
      <c r="B294" t="str">
        <f t="shared" si="28"/>
        <v>E</v>
      </c>
      <c r="C294" s="3">
        <v>55366.203000000001</v>
      </c>
      <c r="D294" s="3">
        <v>1800.0340000000001</v>
      </c>
      <c r="E294" s="3">
        <v>52271.6736351164</v>
      </c>
      <c r="F294" s="3">
        <v>10.103687763214101</v>
      </c>
      <c r="G294" s="3">
        <f t="shared" si="29"/>
        <v>5.5892027937758373</v>
      </c>
      <c r="H294" s="3">
        <f t="shared" si="30"/>
        <v>5.6130538441018889E-3</v>
      </c>
      <c r="J294">
        <v>54822.862876126543</v>
      </c>
      <c r="K294">
        <v>12.098330974578859</v>
      </c>
      <c r="L294" s="3">
        <f t="shared" si="31"/>
        <v>0.98135702727069551</v>
      </c>
      <c r="M294">
        <f t="shared" si="32"/>
        <v>6.7211680304810123E-3</v>
      </c>
      <c r="O294">
        <v>54747.667280711881</v>
      </c>
      <c r="P294">
        <v>6.8444838523864746</v>
      </c>
      <c r="Q294">
        <f t="shared" si="33"/>
        <v>1.1171720034478798</v>
      </c>
      <c r="R294">
        <f t="shared" si="34"/>
        <v>3.8024192056297125E-3</v>
      </c>
    </row>
    <row r="295" spans="1:18" x14ac:dyDescent="0.2">
      <c r="A295" t="s">
        <v>450</v>
      </c>
      <c r="B295" t="str">
        <f t="shared" si="28"/>
        <v>E</v>
      </c>
      <c r="C295" s="3">
        <v>53544.377</v>
      </c>
      <c r="D295" s="3">
        <v>183.649</v>
      </c>
      <c r="E295" s="3">
        <v>50518.392774777698</v>
      </c>
      <c r="F295" s="3">
        <v>7.0062670707702601</v>
      </c>
      <c r="G295" s="3">
        <f t="shared" si="29"/>
        <v>5.6513576116915178</v>
      </c>
      <c r="H295" s="3">
        <f t="shared" si="30"/>
        <v>3.8150314299398635E-2</v>
      </c>
      <c r="J295">
        <v>53209.108502091898</v>
      </c>
      <c r="K295">
        <v>21.834888935089111</v>
      </c>
      <c r="L295" s="3">
        <f t="shared" si="31"/>
        <v>0.62615071216180607</v>
      </c>
      <c r="M295">
        <f t="shared" si="32"/>
        <v>0.11889467917107695</v>
      </c>
      <c r="O295">
        <v>52980.135112054071</v>
      </c>
      <c r="P295">
        <v>8.1059818267822266</v>
      </c>
      <c r="Q295">
        <f t="shared" si="33"/>
        <v>1.053783645565489</v>
      </c>
      <c r="R295">
        <f t="shared" si="34"/>
        <v>4.4138447945712887E-2</v>
      </c>
    </row>
    <row r="296" spans="1:18" x14ac:dyDescent="0.2">
      <c r="A296" t="s">
        <v>727</v>
      </c>
      <c r="B296" t="str">
        <f t="shared" si="28"/>
        <v>E</v>
      </c>
      <c r="C296" s="3">
        <v>52448.474999999999</v>
      </c>
      <c r="D296" s="3">
        <v>1800.0239999999999</v>
      </c>
      <c r="E296" s="3">
        <v>49233.250082838997</v>
      </c>
      <c r="F296" s="3">
        <v>5.9299340248107901</v>
      </c>
      <c r="G296" s="3">
        <f t="shared" si="29"/>
        <v>6.1302543442130624</v>
      </c>
      <c r="H296" s="3">
        <f t="shared" si="30"/>
        <v>3.2943638667099939E-3</v>
      </c>
      <c r="J296">
        <v>52043.900339808031</v>
      </c>
      <c r="K296">
        <v>20.351310014724731</v>
      </c>
      <c r="L296" s="3">
        <f t="shared" si="31"/>
        <v>0.77137545027184728</v>
      </c>
      <c r="M296">
        <f t="shared" si="32"/>
        <v>1.1306132593079166E-2</v>
      </c>
      <c r="O296">
        <v>51939.720247214493</v>
      </c>
      <c r="P296">
        <v>8.7654969692230225</v>
      </c>
      <c r="Q296">
        <f t="shared" si="33"/>
        <v>0.97000866619192616</v>
      </c>
      <c r="R296">
        <f t="shared" si="34"/>
        <v>4.8696556097157723E-3</v>
      </c>
    </row>
    <row r="297" spans="1:18" x14ac:dyDescent="0.2">
      <c r="A297" t="s">
        <v>213</v>
      </c>
      <c r="B297" t="str">
        <f t="shared" si="28"/>
        <v>E</v>
      </c>
      <c r="C297" s="3">
        <v>43615.762999999999</v>
      </c>
      <c r="D297" s="3">
        <v>504.83100000000002</v>
      </c>
      <c r="E297" s="3">
        <v>41841.970033742102</v>
      </c>
      <c r="F297" s="3">
        <v>7.2992959022521902</v>
      </c>
      <c r="G297" s="3">
        <f t="shared" si="29"/>
        <v>4.0668621714995501</v>
      </c>
      <c r="H297" s="3">
        <f t="shared" si="30"/>
        <v>1.4458890009235149E-2</v>
      </c>
      <c r="J297">
        <v>43484.613504522247</v>
      </c>
      <c r="K297">
        <v>25.673043012619019</v>
      </c>
      <c r="L297" s="3">
        <f t="shared" si="31"/>
        <v>0.30069288362042818</v>
      </c>
      <c r="M297">
        <f t="shared" si="32"/>
        <v>5.0854727646715468E-2</v>
      </c>
      <c r="O297">
        <v>43371.8775004653</v>
      </c>
      <c r="P297">
        <v>19.730983972549438</v>
      </c>
      <c r="Q297">
        <f t="shared" si="33"/>
        <v>0.55916825193382313</v>
      </c>
      <c r="R297">
        <f t="shared" si="34"/>
        <v>3.9084335099368775E-2</v>
      </c>
    </row>
    <row r="298" spans="1:18" x14ac:dyDescent="0.2">
      <c r="A298" t="s">
        <v>608</v>
      </c>
      <c r="B298" t="str">
        <f t="shared" si="28"/>
        <v>E</v>
      </c>
      <c r="C298" s="3">
        <v>54159.63</v>
      </c>
      <c r="D298" s="3">
        <v>476.35</v>
      </c>
      <c r="E298" s="3">
        <v>51049.877316426602</v>
      </c>
      <c r="F298" s="3">
        <v>9.0807588100433296</v>
      </c>
      <c r="G298" s="3">
        <f t="shared" si="29"/>
        <v>5.7418277849634416</v>
      </c>
      <c r="H298" s="3">
        <f t="shared" si="30"/>
        <v>1.9063207326636567E-2</v>
      </c>
      <c r="J298">
        <v>53864.519137873867</v>
      </c>
      <c r="K298">
        <v>32.490526914596558</v>
      </c>
      <c r="L298" s="3">
        <f t="shared" si="31"/>
        <v>0.54489083866734334</v>
      </c>
      <c r="M298">
        <f t="shared" si="32"/>
        <v>6.8207257089527781E-2</v>
      </c>
      <c r="O298">
        <v>53682.890034546683</v>
      </c>
      <c r="P298">
        <v>6.2085542678833008</v>
      </c>
      <c r="Q298">
        <f t="shared" si="33"/>
        <v>0.88024967204043802</v>
      </c>
      <c r="R298">
        <f t="shared" si="34"/>
        <v>1.3033597707322977E-2</v>
      </c>
    </row>
    <row r="299" spans="1:18" x14ac:dyDescent="0.2">
      <c r="A299" t="s">
        <v>69</v>
      </c>
      <c r="B299" t="str">
        <f t="shared" si="28"/>
        <v>E</v>
      </c>
      <c r="C299" s="3">
        <v>41533.911</v>
      </c>
      <c r="D299" s="3">
        <v>167.51499999999999</v>
      </c>
      <c r="E299" s="3">
        <v>39527.106949335597</v>
      </c>
      <c r="F299" s="3">
        <v>6.8659460544586102</v>
      </c>
      <c r="G299" s="3">
        <f t="shared" si="29"/>
        <v>4.8317242521764996</v>
      </c>
      <c r="H299" s="3">
        <f t="shared" si="30"/>
        <v>4.0987052230896402E-2</v>
      </c>
      <c r="J299">
        <v>41320.75543019957</v>
      </c>
      <c r="K299">
        <v>27.72043514251709</v>
      </c>
      <c r="L299" s="3">
        <f t="shared" si="31"/>
        <v>0.51320851966103165</v>
      </c>
      <c r="M299">
        <f t="shared" si="32"/>
        <v>0.16548031604642624</v>
      </c>
      <c r="O299">
        <v>41144.59783985476</v>
      </c>
      <c r="P299">
        <v>10.790671825408941</v>
      </c>
      <c r="Q299">
        <f t="shared" si="33"/>
        <v>0.93733807092050769</v>
      </c>
      <c r="R299">
        <f t="shared" si="34"/>
        <v>6.4416152735032331E-2</v>
      </c>
    </row>
    <row r="300" spans="1:18" x14ac:dyDescent="0.2">
      <c r="A300" t="s">
        <v>840</v>
      </c>
      <c r="B300" t="str">
        <f t="shared" si="28"/>
        <v>E</v>
      </c>
      <c r="C300" s="3">
        <v>37605.355000000003</v>
      </c>
      <c r="D300" s="3">
        <v>109.545</v>
      </c>
      <c r="E300" s="3">
        <v>36187.316462092604</v>
      </c>
      <c r="F300" s="3">
        <v>7.44966292381286</v>
      </c>
      <c r="G300" s="3">
        <f t="shared" si="29"/>
        <v>3.7708420460527483</v>
      </c>
      <c r="H300" s="3">
        <f t="shared" si="30"/>
        <v>6.8005503891668817E-2</v>
      </c>
      <c r="J300">
        <v>37268.07644733278</v>
      </c>
      <c r="K300">
        <v>9.253795862197876</v>
      </c>
      <c r="L300" s="3">
        <f t="shared" si="31"/>
        <v>0.89688969208567038</v>
      </c>
      <c r="M300">
        <f t="shared" si="32"/>
        <v>8.4474835567099144E-2</v>
      </c>
      <c r="O300">
        <v>37457.493117857302</v>
      </c>
      <c r="P300">
        <v>11.309751987457281</v>
      </c>
      <c r="Q300">
        <f t="shared" si="33"/>
        <v>0.39319368782105835</v>
      </c>
      <c r="R300">
        <f t="shared" si="34"/>
        <v>0.10324297765719367</v>
      </c>
    </row>
    <row r="301" spans="1:18" x14ac:dyDescent="0.2">
      <c r="A301" t="s">
        <v>460</v>
      </c>
      <c r="B301" t="str">
        <f t="shared" si="28"/>
        <v>E</v>
      </c>
      <c r="C301" s="3">
        <v>52813.915999999997</v>
      </c>
      <c r="D301" s="3">
        <v>1800.048</v>
      </c>
      <c r="E301" s="3">
        <v>50089.466538308901</v>
      </c>
      <c r="F301" s="3">
        <v>13.022010087966899</v>
      </c>
      <c r="G301" s="3">
        <f t="shared" si="29"/>
        <v>5.1585825631469859</v>
      </c>
      <c r="H301" s="3">
        <f t="shared" si="30"/>
        <v>7.2342571353468908E-3</v>
      </c>
      <c r="J301">
        <v>52402.891173792843</v>
      </c>
      <c r="K301">
        <v>14.34831786155701</v>
      </c>
      <c r="L301" s="3">
        <f t="shared" si="31"/>
        <v>0.77825099393719366</v>
      </c>
      <c r="M301">
        <f t="shared" si="32"/>
        <v>7.971075138861302E-3</v>
      </c>
      <c r="O301">
        <v>52317.032996334303</v>
      </c>
      <c r="P301">
        <v>8.5469567775726318</v>
      </c>
      <c r="Q301">
        <f t="shared" si="33"/>
        <v>0.94081833217157118</v>
      </c>
      <c r="R301">
        <f t="shared" si="34"/>
        <v>4.7481827026682796E-3</v>
      </c>
    </row>
    <row r="302" spans="1:18" x14ac:dyDescent="0.2">
      <c r="A302" t="s">
        <v>790</v>
      </c>
      <c r="B302" t="str">
        <f t="shared" si="28"/>
        <v>E</v>
      </c>
      <c r="C302" s="3">
        <v>52834.637000000002</v>
      </c>
      <c r="D302" s="3">
        <v>1800.0260000000001</v>
      </c>
      <c r="E302" s="3">
        <v>50187.154713279597</v>
      </c>
      <c r="F302" s="3">
        <v>9.8670980930328298</v>
      </c>
      <c r="G302" s="3">
        <f t="shared" si="29"/>
        <v>5.0108838387976542</v>
      </c>
      <c r="H302" s="3">
        <f t="shared" si="30"/>
        <v>5.4816419835229209E-3</v>
      </c>
      <c r="J302">
        <v>52395.731747060752</v>
      </c>
      <c r="K302">
        <v>35.067085742950439</v>
      </c>
      <c r="L302" s="3">
        <f t="shared" si="31"/>
        <v>0.83071499656418613</v>
      </c>
      <c r="M302">
        <f t="shared" si="32"/>
        <v>1.9481432903163863E-2</v>
      </c>
      <c r="O302">
        <v>52204.3101077873</v>
      </c>
      <c r="P302">
        <v>12.892093896865839</v>
      </c>
      <c r="Q302">
        <f t="shared" si="33"/>
        <v>1.193018307692173</v>
      </c>
      <c r="R302">
        <f t="shared" si="34"/>
        <v>7.1621709335675365E-3</v>
      </c>
    </row>
    <row r="303" spans="1:18" x14ac:dyDescent="0.2">
      <c r="A303" t="s">
        <v>339</v>
      </c>
      <c r="B303" t="str">
        <f t="shared" si="28"/>
        <v>E</v>
      </c>
      <c r="C303" s="3">
        <v>52091.856</v>
      </c>
      <c r="D303" s="3">
        <v>1379.825</v>
      </c>
      <c r="E303" s="3">
        <v>49555.319463250402</v>
      </c>
      <c r="F303" s="3">
        <v>7.8380181789398096</v>
      </c>
      <c r="G303" s="3">
        <f t="shared" si="29"/>
        <v>4.8693533529494477</v>
      </c>
      <c r="H303" s="3">
        <f t="shared" si="30"/>
        <v>5.6804436641891614E-3</v>
      </c>
      <c r="J303">
        <v>51554.008691249772</v>
      </c>
      <c r="K303">
        <v>86.083784818649292</v>
      </c>
      <c r="L303" s="3">
        <f t="shared" si="31"/>
        <v>1.0324978798033766</v>
      </c>
      <c r="M303">
        <f t="shared" si="32"/>
        <v>6.2387465670392467E-2</v>
      </c>
      <c r="O303">
        <v>51342.504118100027</v>
      </c>
      <c r="P303">
        <v>7.6560173034667969</v>
      </c>
      <c r="Q303">
        <f t="shared" si="33"/>
        <v>1.4385202207039289</v>
      </c>
      <c r="R303">
        <f t="shared" si="34"/>
        <v>5.5485422451881919E-3</v>
      </c>
    </row>
    <row r="304" spans="1:18" x14ac:dyDescent="0.2">
      <c r="A304" t="s">
        <v>209</v>
      </c>
      <c r="B304" t="str">
        <f t="shared" si="28"/>
        <v>E</v>
      </c>
      <c r="C304" s="3">
        <v>53609.502999999997</v>
      </c>
      <c r="D304" s="3">
        <v>1800.0309999999999</v>
      </c>
      <c r="E304" s="3">
        <v>51086.520628852501</v>
      </c>
      <c r="F304" s="3">
        <v>8.8306729793548495</v>
      </c>
      <c r="G304" s="3">
        <f t="shared" si="29"/>
        <v>4.7062222739641824</v>
      </c>
      <c r="H304" s="3">
        <f t="shared" si="30"/>
        <v>4.9058449434231134E-3</v>
      </c>
      <c r="J304">
        <v>53122.161008316201</v>
      </c>
      <c r="K304">
        <v>26.804254770278931</v>
      </c>
      <c r="L304" s="3">
        <f t="shared" si="31"/>
        <v>0.90905896233321859</v>
      </c>
      <c r="M304">
        <f t="shared" si="32"/>
        <v>1.4890996194109397E-2</v>
      </c>
      <c r="O304">
        <v>53019.618364904381</v>
      </c>
      <c r="P304">
        <v>11.02469182014465</v>
      </c>
      <c r="Q304">
        <f t="shared" si="33"/>
        <v>1.1003359518099161</v>
      </c>
      <c r="R304">
        <f t="shared" si="34"/>
        <v>6.1247233076233967E-3</v>
      </c>
    </row>
    <row r="305" spans="1:18" x14ac:dyDescent="0.2">
      <c r="A305" t="s">
        <v>796</v>
      </c>
      <c r="B305" t="str">
        <f t="shared" si="28"/>
        <v>E</v>
      </c>
      <c r="C305" s="3">
        <v>42288.75</v>
      </c>
      <c r="D305" s="3">
        <v>127.75</v>
      </c>
      <c r="E305" s="3">
        <v>40379.383067627103</v>
      </c>
      <c r="F305" s="3">
        <v>7.68367576599121</v>
      </c>
      <c r="G305" s="3">
        <f t="shared" si="29"/>
        <v>4.5150706331421411</v>
      </c>
      <c r="H305" s="3">
        <f t="shared" si="30"/>
        <v>6.014618994905057E-2</v>
      </c>
      <c r="J305">
        <v>42095.01684951545</v>
      </c>
      <c r="K305">
        <v>29.09637093544006</v>
      </c>
      <c r="L305" s="3">
        <f t="shared" si="31"/>
        <v>0.45811983207011248</v>
      </c>
      <c r="M305">
        <f t="shared" si="32"/>
        <v>0.22776024215608656</v>
      </c>
      <c r="O305">
        <v>41902.295346143197</v>
      </c>
      <c r="P305">
        <v>9.9848377704620361</v>
      </c>
      <c r="Q305">
        <f t="shared" si="33"/>
        <v>0.91384742716869827</v>
      </c>
      <c r="R305">
        <f t="shared" si="34"/>
        <v>7.8159199768783064E-2</v>
      </c>
    </row>
    <row r="306" spans="1:18" x14ac:dyDescent="0.2">
      <c r="A306" t="s">
        <v>514</v>
      </c>
      <c r="B306" t="str">
        <f t="shared" si="28"/>
        <v>E</v>
      </c>
      <c r="C306" s="3">
        <v>43097.684000000001</v>
      </c>
      <c r="D306" s="3">
        <v>134.483</v>
      </c>
      <c r="E306" s="3">
        <v>41124.161286686802</v>
      </c>
      <c r="F306" s="3">
        <v>7.9133567810058496</v>
      </c>
      <c r="G306" s="3">
        <f t="shared" si="29"/>
        <v>4.579185074801698</v>
      </c>
      <c r="H306" s="3">
        <f t="shared" si="30"/>
        <v>5.8842803781934142E-2</v>
      </c>
      <c r="J306">
        <v>42897.640725728663</v>
      </c>
      <c r="K306">
        <v>35.056838274002082</v>
      </c>
      <c r="L306" s="3">
        <f t="shared" si="31"/>
        <v>0.46416246931352112</v>
      </c>
      <c r="M306">
        <f t="shared" si="32"/>
        <v>0.26067858594768173</v>
      </c>
      <c r="O306">
        <v>42599.715406812378</v>
      </c>
      <c r="P306">
        <v>10.968591928482059</v>
      </c>
      <c r="Q306">
        <f t="shared" si="33"/>
        <v>1.1554416547943107</v>
      </c>
      <c r="R306">
        <f t="shared" si="34"/>
        <v>8.1561178204546739E-2</v>
      </c>
    </row>
    <row r="307" spans="1:18" x14ac:dyDescent="0.2">
      <c r="A307" t="s">
        <v>983</v>
      </c>
      <c r="B307" t="str">
        <f t="shared" si="28"/>
        <v>E</v>
      </c>
      <c r="C307" s="3">
        <v>53334.108</v>
      </c>
      <c r="D307" s="3">
        <v>221.16399999999999</v>
      </c>
      <c r="E307" s="3">
        <v>50693.507981944596</v>
      </c>
      <c r="F307" s="3">
        <v>9.5418889522552401</v>
      </c>
      <c r="G307" s="3">
        <f t="shared" si="29"/>
        <v>4.9510531198073178</v>
      </c>
      <c r="H307" s="3">
        <f t="shared" si="30"/>
        <v>4.3143951783541808E-2</v>
      </c>
      <c r="J307">
        <v>52824.307170996501</v>
      </c>
      <c r="K307">
        <v>19.39501786231995</v>
      </c>
      <c r="L307" s="3">
        <f t="shared" si="31"/>
        <v>0.95586267047627294</v>
      </c>
      <c r="M307">
        <f t="shared" si="32"/>
        <v>8.7695184850698812E-2</v>
      </c>
      <c r="O307">
        <v>52723.283505722167</v>
      </c>
      <c r="P307">
        <v>10.136957883834841</v>
      </c>
      <c r="Q307">
        <f t="shared" si="33"/>
        <v>1.1452792915892263</v>
      </c>
      <c r="R307">
        <f t="shared" si="34"/>
        <v>4.5834574722083347E-2</v>
      </c>
    </row>
    <row r="308" spans="1:18" x14ac:dyDescent="0.2">
      <c r="A308" t="s">
        <v>278</v>
      </c>
      <c r="B308" t="str">
        <f t="shared" si="28"/>
        <v>E</v>
      </c>
      <c r="C308" s="3">
        <v>42530.195</v>
      </c>
      <c r="D308" s="3">
        <v>287.99799999999999</v>
      </c>
      <c r="E308" s="3">
        <v>41171.327646558697</v>
      </c>
      <c r="F308" s="3">
        <v>7.2988018989562899</v>
      </c>
      <c r="G308" s="3">
        <f t="shared" si="29"/>
        <v>3.1950649495994621</v>
      </c>
      <c r="H308" s="3">
        <f t="shared" si="30"/>
        <v>2.5343238143863116E-2</v>
      </c>
      <c r="J308">
        <v>42343.251886868413</v>
      </c>
      <c r="K308">
        <v>29.824671030044559</v>
      </c>
      <c r="L308" s="3">
        <f t="shared" si="31"/>
        <v>0.43955385845653155</v>
      </c>
      <c r="M308">
        <f t="shared" si="32"/>
        <v>0.10355860467796499</v>
      </c>
      <c r="O308">
        <v>42226.222452463087</v>
      </c>
      <c r="P308">
        <v>17.11191892623901</v>
      </c>
      <c r="Q308">
        <f t="shared" si="33"/>
        <v>0.71472173484488444</v>
      </c>
      <c r="R308">
        <f t="shared" si="34"/>
        <v>5.9416797777203351E-2</v>
      </c>
    </row>
    <row r="309" spans="1:18" x14ac:dyDescent="0.2">
      <c r="A309" t="s">
        <v>120</v>
      </c>
      <c r="B309" t="str">
        <f t="shared" si="28"/>
        <v>E</v>
      </c>
      <c r="C309" s="3">
        <v>37596.226999999999</v>
      </c>
      <c r="D309" s="3">
        <v>78.010999999999996</v>
      </c>
      <c r="E309" s="3">
        <v>36704.051765379598</v>
      </c>
      <c r="F309" s="3">
        <v>9.0301759243011404</v>
      </c>
      <c r="G309" s="3">
        <f t="shared" si="29"/>
        <v>2.3730445999818044</v>
      </c>
      <c r="H309" s="3">
        <f t="shared" si="30"/>
        <v>0.11575516176309932</v>
      </c>
      <c r="J309">
        <v>37411.35246023981</v>
      </c>
      <c r="K309">
        <v>9.387441873550415</v>
      </c>
      <c r="L309" s="3">
        <f t="shared" si="31"/>
        <v>0.49173694945556318</v>
      </c>
      <c r="M309">
        <f t="shared" si="32"/>
        <v>0.12033484859251151</v>
      </c>
      <c r="O309">
        <v>37359.223650299049</v>
      </c>
      <c r="P309">
        <v>8.7202460765838623</v>
      </c>
      <c r="Q309">
        <f t="shared" si="33"/>
        <v>0.63039131480121635</v>
      </c>
      <c r="R309">
        <f t="shared" si="34"/>
        <v>0.11178226245765165</v>
      </c>
    </row>
    <row r="310" spans="1:18" x14ac:dyDescent="0.2">
      <c r="A310" t="s">
        <v>967</v>
      </c>
      <c r="B310" t="str">
        <f t="shared" si="28"/>
        <v>E</v>
      </c>
      <c r="C310" s="3">
        <v>36571.519</v>
      </c>
      <c r="D310" s="3">
        <v>147.06299999999999</v>
      </c>
      <c r="E310" s="3">
        <v>35431.707965414098</v>
      </c>
      <c r="F310" s="3">
        <v>7.8479039669036803</v>
      </c>
      <c r="G310" s="3">
        <f t="shared" si="29"/>
        <v>3.1166630912593547</v>
      </c>
      <c r="H310" s="3">
        <f t="shared" si="30"/>
        <v>5.3364231430772395E-2</v>
      </c>
      <c r="J310">
        <v>36222.813351697892</v>
      </c>
      <c r="K310">
        <v>6.4557669162750244</v>
      </c>
      <c r="L310" s="3">
        <f t="shared" si="31"/>
        <v>0.95348964942393521</v>
      </c>
      <c r="M310">
        <f t="shared" si="32"/>
        <v>4.3897968328369646E-2</v>
      </c>
      <c r="O310">
        <v>36420.773848766767</v>
      </c>
      <c r="P310">
        <v>8.8512098789215088</v>
      </c>
      <c r="Q310">
        <f t="shared" si="33"/>
        <v>0.41219275369238456</v>
      </c>
      <c r="R310">
        <f t="shared" si="34"/>
        <v>6.0186517879558483E-2</v>
      </c>
    </row>
    <row r="311" spans="1:18" x14ac:dyDescent="0.2">
      <c r="A311" t="s">
        <v>786</v>
      </c>
      <c r="B311" t="str">
        <f t="shared" si="28"/>
        <v>E</v>
      </c>
      <c r="C311" s="3">
        <v>52684.01</v>
      </c>
      <c r="D311" s="3">
        <v>207.655</v>
      </c>
      <c r="E311" s="3">
        <v>50505.972779478798</v>
      </c>
      <c r="F311" s="3">
        <v>8.7887260913848806</v>
      </c>
      <c r="G311" s="3">
        <f t="shared" si="29"/>
        <v>4.1341523177928261</v>
      </c>
      <c r="H311" s="3">
        <f t="shared" si="30"/>
        <v>4.2323691177120128E-2</v>
      </c>
      <c r="J311">
        <v>52293.927512203118</v>
      </c>
      <c r="K311">
        <v>15.89617037773132</v>
      </c>
      <c r="L311" s="3">
        <f t="shared" si="31"/>
        <v>0.74041912868227833</v>
      </c>
      <c r="M311">
        <f t="shared" si="32"/>
        <v>7.6550867437486791E-2</v>
      </c>
      <c r="O311">
        <v>52044.860482501303</v>
      </c>
      <c r="P311">
        <v>6.8202643394470206</v>
      </c>
      <c r="Q311">
        <f t="shared" si="33"/>
        <v>1.2131755299163816</v>
      </c>
      <c r="R311">
        <f t="shared" si="34"/>
        <v>3.2844209575724259E-2</v>
      </c>
    </row>
    <row r="312" spans="1:18" x14ac:dyDescent="0.2">
      <c r="A312" t="s">
        <v>735</v>
      </c>
      <c r="B312" t="str">
        <f t="shared" si="28"/>
        <v>E</v>
      </c>
      <c r="C312" s="3">
        <v>51103.474999999999</v>
      </c>
      <c r="D312" s="3">
        <v>1800.039</v>
      </c>
      <c r="E312" s="3">
        <v>48540.253950844301</v>
      </c>
      <c r="F312" s="3">
        <v>8.9473719596862793</v>
      </c>
      <c r="G312" s="3">
        <f t="shared" si="29"/>
        <v>5.0157470683856591</v>
      </c>
      <c r="H312" s="3">
        <f t="shared" si="30"/>
        <v>4.9706545023114942E-3</v>
      </c>
      <c r="J312">
        <v>50646.395066041761</v>
      </c>
      <c r="K312">
        <v>30.87103796005249</v>
      </c>
      <c r="L312" s="3">
        <f t="shared" si="31"/>
        <v>0.89442045567006401</v>
      </c>
      <c r="M312">
        <f t="shared" si="32"/>
        <v>1.7150205056697378E-2</v>
      </c>
      <c r="O312">
        <v>50313.103761660139</v>
      </c>
      <c r="P312">
        <v>10.117262125015261</v>
      </c>
      <c r="Q312">
        <f t="shared" si="33"/>
        <v>1.5466095766283208</v>
      </c>
      <c r="R312">
        <f t="shared" si="34"/>
        <v>5.6205794013436715E-3</v>
      </c>
    </row>
    <row r="313" spans="1:18" x14ac:dyDescent="0.2">
      <c r="A313" t="s">
        <v>502</v>
      </c>
      <c r="B313" t="str">
        <f t="shared" si="28"/>
        <v>E</v>
      </c>
      <c r="C313" s="3">
        <v>43927.125</v>
      </c>
      <c r="D313" s="3">
        <v>113.946</v>
      </c>
      <c r="E313" s="3">
        <v>42136.723662399498</v>
      </c>
      <c r="F313" s="3">
        <v>8.4866750240325892</v>
      </c>
      <c r="G313" s="3">
        <f t="shared" si="29"/>
        <v>4.075844566655574</v>
      </c>
      <c r="H313" s="3">
        <f t="shared" si="30"/>
        <v>7.4479797658826022E-2</v>
      </c>
      <c r="J313">
        <v>43831.87391096013</v>
      </c>
      <c r="K313">
        <v>47.24294900894165</v>
      </c>
      <c r="L313" s="3">
        <f t="shared" si="31"/>
        <v>0.21683888722485217</v>
      </c>
      <c r="M313">
        <f t="shared" si="32"/>
        <v>0.41460822678234999</v>
      </c>
      <c r="O313">
        <v>43590.989606518779</v>
      </c>
      <c r="P313">
        <v>10.729557752609249</v>
      </c>
      <c r="Q313">
        <f t="shared" si="33"/>
        <v>0.76521145757028575</v>
      </c>
      <c r="R313">
        <f t="shared" si="34"/>
        <v>9.4163531432514089E-2</v>
      </c>
    </row>
    <row r="314" spans="1:18" x14ac:dyDescent="0.2">
      <c r="A314" t="s">
        <v>758</v>
      </c>
      <c r="B314" t="str">
        <f t="shared" si="28"/>
        <v>E</v>
      </c>
      <c r="C314" s="3">
        <v>36469.923999999999</v>
      </c>
      <c r="D314" s="3">
        <v>82.888000000000005</v>
      </c>
      <c r="E314" s="3">
        <v>35355.611766424699</v>
      </c>
      <c r="F314" s="3">
        <v>8.3664021492004395</v>
      </c>
      <c r="G314" s="3">
        <f t="shared" si="29"/>
        <v>3.0554279015643129</v>
      </c>
      <c r="H314" s="3">
        <f t="shared" si="30"/>
        <v>0.10093622899817149</v>
      </c>
      <c r="J314">
        <v>36089.958886755951</v>
      </c>
      <c r="K314">
        <v>4.9930028915405273</v>
      </c>
      <c r="L314" s="3">
        <f t="shared" si="31"/>
        <v>1.0418588019104416</v>
      </c>
      <c r="M314">
        <f t="shared" si="32"/>
        <v>6.0237946283424951E-2</v>
      </c>
      <c r="O314">
        <v>36195.837281267588</v>
      </c>
      <c r="P314">
        <v>10.236549854278559</v>
      </c>
      <c r="Q314">
        <f t="shared" si="33"/>
        <v>0.75154178750800549</v>
      </c>
      <c r="R314">
        <f t="shared" si="34"/>
        <v>0.1234985746341878</v>
      </c>
    </row>
    <row r="315" spans="1:18" x14ac:dyDescent="0.2">
      <c r="A315" t="s">
        <v>942</v>
      </c>
      <c r="B315" t="str">
        <f t="shared" si="28"/>
        <v>E</v>
      </c>
      <c r="C315" s="3">
        <v>36818.953999999998</v>
      </c>
      <c r="D315" s="3">
        <v>94.448999999999998</v>
      </c>
      <c r="E315" s="3">
        <v>35603.256809492697</v>
      </c>
      <c r="F315" s="3">
        <v>9.2857730388641304</v>
      </c>
      <c r="G315" s="3">
        <f t="shared" si="29"/>
        <v>3.30182435521471</v>
      </c>
      <c r="H315" s="3">
        <f t="shared" si="30"/>
        <v>9.8315207560314352E-2</v>
      </c>
      <c r="J315">
        <v>36439.419199685333</v>
      </c>
      <c r="K315">
        <v>4.8197481632232666</v>
      </c>
      <c r="L315" s="3">
        <f t="shared" si="31"/>
        <v>1.0308136410248498</v>
      </c>
      <c r="M315">
        <f t="shared" si="32"/>
        <v>5.1030166155525913E-2</v>
      </c>
      <c r="O315">
        <v>36549.121112233952</v>
      </c>
      <c r="P315">
        <v>4.0757918357849121</v>
      </c>
      <c r="Q315">
        <f t="shared" si="33"/>
        <v>0.73286407801277043</v>
      </c>
      <c r="R315">
        <f t="shared" si="34"/>
        <v>4.3153361452052556E-2</v>
      </c>
    </row>
    <row r="316" spans="1:18" x14ac:dyDescent="0.2">
      <c r="A316" t="s">
        <v>244</v>
      </c>
      <c r="B316" t="str">
        <f t="shared" si="28"/>
        <v>E</v>
      </c>
      <c r="C316" s="3">
        <v>41597.506000000001</v>
      </c>
      <c r="D316" s="3">
        <v>197.53200000000001</v>
      </c>
      <c r="E316" s="3">
        <v>40035.800982717301</v>
      </c>
      <c r="F316" s="3">
        <v>9.7121169567108101</v>
      </c>
      <c r="G316" s="3">
        <f t="shared" si="29"/>
        <v>3.7543236781616192</v>
      </c>
      <c r="H316" s="3">
        <f t="shared" si="30"/>
        <v>4.9167309381319531E-2</v>
      </c>
      <c r="J316">
        <v>41477.884642092322</v>
      </c>
      <c r="K316">
        <v>32.502156019210823</v>
      </c>
      <c r="L316" s="3">
        <f t="shared" si="31"/>
        <v>0.28756858141370145</v>
      </c>
      <c r="M316">
        <f t="shared" si="32"/>
        <v>0.16454121873524705</v>
      </c>
      <c r="O316">
        <v>41334.847431387243</v>
      </c>
      <c r="P316">
        <v>8.4790091514587402</v>
      </c>
      <c r="Q316">
        <f t="shared" si="33"/>
        <v>0.63142864529608633</v>
      </c>
      <c r="R316">
        <f t="shared" si="34"/>
        <v>4.2924737012022048E-2</v>
      </c>
    </row>
    <row r="317" spans="1:18" x14ac:dyDescent="0.2">
      <c r="A317" t="s">
        <v>660</v>
      </c>
      <c r="B317" t="str">
        <f t="shared" si="28"/>
        <v>E</v>
      </c>
      <c r="C317" s="3">
        <v>43393.088000000003</v>
      </c>
      <c r="D317" s="3">
        <v>86.117000000000004</v>
      </c>
      <c r="E317" s="3">
        <v>41864.431349655802</v>
      </c>
      <c r="F317" s="3">
        <v>8.9632701873779297</v>
      </c>
      <c r="G317" s="3">
        <f t="shared" si="29"/>
        <v>3.5228113987743872</v>
      </c>
      <c r="H317" s="3">
        <f t="shared" si="30"/>
        <v>0.10408247137473355</v>
      </c>
      <c r="J317">
        <v>43253.886138228678</v>
      </c>
      <c r="K317">
        <v>24.458676099777222</v>
      </c>
      <c r="L317" s="3">
        <f t="shared" si="31"/>
        <v>0.32079270728860232</v>
      </c>
      <c r="M317">
        <f t="shared" si="32"/>
        <v>0.28401681549261143</v>
      </c>
      <c r="O317">
        <v>43146.377400744219</v>
      </c>
      <c r="P317">
        <v>7.6989638805389404</v>
      </c>
      <c r="Q317">
        <f t="shared" si="33"/>
        <v>0.56854815046991924</v>
      </c>
      <c r="R317">
        <f t="shared" si="34"/>
        <v>8.9401208594574122E-2</v>
      </c>
    </row>
    <row r="318" spans="1:18" x14ac:dyDescent="0.2">
      <c r="A318" t="s">
        <v>363</v>
      </c>
      <c r="B318" t="str">
        <f t="shared" si="28"/>
        <v>E</v>
      </c>
      <c r="C318" s="3">
        <v>41915.298000000003</v>
      </c>
      <c r="D318" s="3">
        <v>210.78299999999999</v>
      </c>
      <c r="E318" s="3">
        <v>40296.367217996398</v>
      </c>
      <c r="F318" s="3">
        <v>8.4438557624816895</v>
      </c>
      <c r="G318" s="3">
        <f t="shared" si="29"/>
        <v>3.8623864298987081</v>
      </c>
      <c r="H318" s="3">
        <f t="shared" si="30"/>
        <v>4.0059472360112959E-2</v>
      </c>
      <c r="J318">
        <v>41720.76401920736</v>
      </c>
      <c r="K318">
        <v>40.402322053909302</v>
      </c>
      <c r="L318" s="3">
        <f t="shared" si="31"/>
        <v>0.4641121262996698</v>
      </c>
      <c r="M318">
        <f t="shared" si="32"/>
        <v>0.19167732717491118</v>
      </c>
      <c r="O318">
        <v>41471.622028693688</v>
      </c>
      <c r="P318">
        <v>14.79011511802673</v>
      </c>
      <c r="Q318">
        <f t="shared" si="33"/>
        <v>1.0585060645550337</v>
      </c>
      <c r="R318">
        <f t="shared" si="34"/>
        <v>7.0167495092235757E-2</v>
      </c>
    </row>
    <row r="319" spans="1:18" x14ac:dyDescent="0.2">
      <c r="A319" t="s">
        <v>971</v>
      </c>
      <c r="B319" t="str">
        <f t="shared" si="28"/>
        <v>E</v>
      </c>
      <c r="C319" s="3">
        <v>42227.173000000003</v>
      </c>
      <c r="D319" s="3">
        <v>117.461</v>
      </c>
      <c r="E319" s="3">
        <v>40725.1394279546</v>
      </c>
      <c r="F319" s="3">
        <v>8.3202049732208199</v>
      </c>
      <c r="G319" s="3">
        <f t="shared" si="29"/>
        <v>3.5570308532029888</v>
      </c>
      <c r="H319" s="3">
        <f t="shared" si="30"/>
        <v>7.0833765873105289E-2</v>
      </c>
      <c r="J319">
        <v>42054.475608715133</v>
      </c>
      <c r="K319">
        <v>13.34643983840942</v>
      </c>
      <c r="L319" s="3">
        <f t="shared" si="31"/>
        <v>0.40897218311268385</v>
      </c>
      <c r="M319">
        <f t="shared" si="32"/>
        <v>0.11362443567149454</v>
      </c>
      <c r="O319">
        <v>41894.890609471353</v>
      </c>
      <c r="P319">
        <v>8.7218239307403564</v>
      </c>
      <c r="Q319">
        <f t="shared" si="33"/>
        <v>0.78689234187817769</v>
      </c>
      <c r="R319">
        <f t="shared" si="34"/>
        <v>7.4252934427089468E-2</v>
      </c>
    </row>
    <row r="320" spans="1:18" x14ac:dyDescent="0.2">
      <c r="A320" t="s">
        <v>877</v>
      </c>
      <c r="B320" t="str">
        <f t="shared" si="28"/>
        <v>E</v>
      </c>
      <c r="C320" s="3">
        <v>42881.313000000002</v>
      </c>
      <c r="D320" s="3">
        <v>178.79900000000001</v>
      </c>
      <c r="E320" s="3">
        <v>41339.457885988697</v>
      </c>
      <c r="F320" s="3">
        <v>9.1433200836181605</v>
      </c>
      <c r="G320" s="3">
        <f t="shared" si="29"/>
        <v>3.5956341029280163</v>
      </c>
      <c r="H320" s="3">
        <f t="shared" si="30"/>
        <v>5.1137422936471458E-2</v>
      </c>
      <c r="J320">
        <v>42738.421078053711</v>
      </c>
      <c r="K320">
        <v>19.569211959838871</v>
      </c>
      <c r="L320" s="3">
        <f t="shared" si="31"/>
        <v>0.3332265547612579</v>
      </c>
      <c r="M320">
        <f t="shared" si="32"/>
        <v>0.10944810630841822</v>
      </c>
      <c r="O320">
        <v>42474.53590106374</v>
      </c>
      <c r="P320">
        <v>7.6743028163909912</v>
      </c>
      <c r="Q320">
        <f t="shared" si="33"/>
        <v>0.94861157571425481</v>
      </c>
      <c r="R320">
        <f t="shared" si="34"/>
        <v>4.2921396743779275E-2</v>
      </c>
    </row>
    <row r="321" spans="1:18" x14ac:dyDescent="0.2">
      <c r="A321" t="s">
        <v>584</v>
      </c>
      <c r="B321" t="str">
        <f t="shared" si="28"/>
        <v>E</v>
      </c>
      <c r="C321" s="3">
        <v>53183.067000000003</v>
      </c>
      <c r="D321" s="3">
        <v>264.19099999999997</v>
      </c>
      <c r="E321" s="3">
        <v>51602.068061456397</v>
      </c>
      <c r="F321" s="3">
        <v>11.597029209136901</v>
      </c>
      <c r="G321" s="3">
        <f t="shared" si="29"/>
        <v>2.9727487106819273</v>
      </c>
      <c r="H321" s="3">
        <f t="shared" si="30"/>
        <v>4.3896382576003354E-2</v>
      </c>
      <c r="J321">
        <v>52961.695773650441</v>
      </c>
      <c r="K321">
        <v>19.601728916168209</v>
      </c>
      <c r="L321" s="3">
        <f t="shared" si="31"/>
        <v>0.41624381374914265</v>
      </c>
      <c r="M321">
        <f t="shared" si="32"/>
        <v>7.4195293996268646E-2</v>
      </c>
      <c r="O321">
        <v>52837.384994222411</v>
      </c>
      <c r="P321">
        <v>6.095102071762085</v>
      </c>
      <c r="Q321">
        <f t="shared" si="33"/>
        <v>0.64998508976097835</v>
      </c>
      <c r="R321">
        <f t="shared" si="34"/>
        <v>2.3070816461431637E-2</v>
      </c>
    </row>
    <row r="322" spans="1:18" x14ac:dyDescent="0.2">
      <c r="A322" t="s">
        <v>322</v>
      </c>
      <c r="B322" t="str">
        <f t="shared" si="28"/>
        <v>E</v>
      </c>
      <c r="C322" s="3">
        <v>41959.862000000001</v>
      </c>
      <c r="D322" s="3">
        <v>140.15799999999999</v>
      </c>
      <c r="E322" s="3">
        <v>40582.030966160302</v>
      </c>
      <c r="F322" s="3">
        <v>8.9522809982299805</v>
      </c>
      <c r="G322" s="3">
        <f t="shared" si="29"/>
        <v>3.2836881919194552</v>
      </c>
      <c r="H322" s="3">
        <f t="shared" si="30"/>
        <v>6.3872779279313216E-2</v>
      </c>
      <c r="J322">
        <v>41817.119909471141</v>
      </c>
      <c r="K322">
        <v>19.187198877334591</v>
      </c>
      <c r="L322" s="3">
        <f t="shared" si="31"/>
        <v>0.340187225899027</v>
      </c>
      <c r="M322">
        <f t="shared" si="32"/>
        <v>0.13689692259688774</v>
      </c>
      <c r="O322">
        <v>41638.891122244291</v>
      </c>
      <c r="P322">
        <v>6.6214389801025391</v>
      </c>
      <c r="Q322">
        <f t="shared" si="33"/>
        <v>0.76494741035065794</v>
      </c>
      <c r="R322">
        <f t="shared" si="34"/>
        <v>4.724267598069707E-2</v>
      </c>
    </row>
    <row r="323" spans="1:18" x14ac:dyDescent="0.2">
      <c r="A323" t="s">
        <v>853</v>
      </c>
      <c r="B323" t="str">
        <f t="shared" si="28"/>
        <v>E</v>
      </c>
      <c r="C323" s="3">
        <v>51534.311000000002</v>
      </c>
      <c r="D323" s="3">
        <v>273.553</v>
      </c>
      <c r="E323" s="3">
        <v>49233.807615794401</v>
      </c>
      <c r="F323" s="3">
        <v>11.3183350563049</v>
      </c>
      <c r="G323" s="3">
        <f t="shared" si="29"/>
        <v>4.4640227832008854</v>
      </c>
      <c r="H323" s="3">
        <f t="shared" si="30"/>
        <v>4.1375291282877175E-2</v>
      </c>
      <c r="J323">
        <v>50981.011883610183</v>
      </c>
      <c r="K323">
        <v>25.131182909011841</v>
      </c>
      <c r="L323" s="3">
        <f t="shared" si="31"/>
        <v>1.073651913944903</v>
      </c>
      <c r="M323">
        <f t="shared" si="32"/>
        <v>9.1869520381834019E-2</v>
      </c>
      <c r="O323">
        <v>50656.244235159611</v>
      </c>
      <c r="P323">
        <v>5.9110589027404794</v>
      </c>
      <c r="Q323">
        <f t="shared" si="33"/>
        <v>1.7038488490520238</v>
      </c>
      <c r="R323">
        <f t="shared" si="34"/>
        <v>2.1608459431044367E-2</v>
      </c>
    </row>
    <row r="324" spans="1:18" x14ac:dyDescent="0.2">
      <c r="A324" t="s">
        <v>512</v>
      </c>
      <c r="B324" t="str">
        <f t="shared" ref="B324:B387" si="35">LEFT(A324,1)</f>
        <v>E</v>
      </c>
      <c r="C324" s="3">
        <v>51471.500999999997</v>
      </c>
      <c r="D324" s="3">
        <v>140.53800000000001</v>
      </c>
      <c r="E324" s="3">
        <v>49132.894657528203</v>
      </c>
      <c r="F324" s="3">
        <v>9.3906359672546298</v>
      </c>
      <c r="G324" s="3">
        <f t="shared" ref="G324:G387" si="36">(C324-E324)*100/C324</f>
        <v>4.5434974637164638</v>
      </c>
      <c r="H324" s="3">
        <f t="shared" ref="H324:H387" si="37">F324/D324</f>
        <v>6.6819194575521421E-2</v>
      </c>
      <c r="J324">
        <v>50762.140485353229</v>
      </c>
      <c r="K324">
        <v>16.067792177200321</v>
      </c>
      <c r="L324" s="3">
        <f t="shared" ref="L324:L387" si="38">(C324-J324)*100/C324</f>
        <v>1.3781617028164133</v>
      </c>
      <c r="M324">
        <f t="shared" ref="M324:M387" si="39">K324/D324</f>
        <v>0.11433058800609315</v>
      </c>
      <c r="O324">
        <v>50687.385484448881</v>
      </c>
      <c r="P324">
        <v>7.7456939220428467</v>
      </c>
      <c r="Q324">
        <f t="shared" ref="Q324:Q387" si="40">(C324-O324)*100/C324</f>
        <v>1.523397414719099</v>
      </c>
      <c r="R324">
        <f t="shared" ref="R324:R387" si="41">P324/D324</f>
        <v>5.5114587670543523E-2</v>
      </c>
    </row>
    <row r="325" spans="1:18" x14ac:dyDescent="0.2">
      <c r="A325" t="s">
        <v>26</v>
      </c>
      <c r="B325" t="str">
        <f t="shared" si="35"/>
        <v>E</v>
      </c>
      <c r="C325" s="3">
        <v>36445.553999999996</v>
      </c>
      <c r="D325" s="3">
        <v>35.957000000000001</v>
      </c>
      <c r="E325" s="3">
        <v>35717.504228641199</v>
      </c>
      <c r="F325" s="3">
        <v>11.6699090003967</v>
      </c>
      <c r="G325" s="3">
        <f t="shared" si="36"/>
        <v>1.9976367250688452</v>
      </c>
      <c r="H325" s="3">
        <f t="shared" si="37"/>
        <v>0.32455179799195427</v>
      </c>
      <c r="J325">
        <v>36019.565763234357</v>
      </c>
      <c r="K325">
        <v>4.6799502372741699</v>
      </c>
      <c r="L325" s="3">
        <f t="shared" si="38"/>
        <v>1.1688345765457131</v>
      </c>
      <c r="M325">
        <f t="shared" si="39"/>
        <v>0.13015407951926383</v>
      </c>
      <c r="O325">
        <v>35990.034857088824</v>
      </c>
      <c r="P325">
        <v>2.6776881217956539</v>
      </c>
      <c r="Q325">
        <f t="shared" si="40"/>
        <v>1.2498620350541876</v>
      </c>
      <c r="R325">
        <f t="shared" si="41"/>
        <v>7.4469174897673712E-2</v>
      </c>
    </row>
    <row r="326" spans="1:18" x14ac:dyDescent="0.2">
      <c r="A326" t="s">
        <v>905</v>
      </c>
      <c r="B326" t="str">
        <f t="shared" si="35"/>
        <v>E</v>
      </c>
      <c r="C326" s="3">
        <v>41981.478000000003</v>
      </c>
      <c r="D326" s="3">
        <v>182.68100000000001</v>
      </c>
      <c r="E326" s="3">
        <v>40352.810286266198</v>
      </c>
      <c r="F326" s="3">
        <v>10.4811370372772</v>
      </c>
      <c r="G326" s="3">
        <f t="shared" si="36"/>
        <v>3.8794911263815073</v>
      </c>
      <c r="H326" s="3">
        <f t="shared" si="37"/>
        <v>5.7373985457038222E-2</v>
      </c>
      <c r="J326">
        <v>41631.901246861271</v>
      </c>
      <c r="K326">
        <v>17.001055955886841</v>
      </c>
      <c r="L326" s="3">
        <f t="shared" si="38"/>
        <v>0.83269282024499436</v>
      </c>
      <c r="M326">
        <f t="shared" si="39"/>
        <v>9.3064171730430856E-2</v>
      </c>
      <c r="O326">
        <v>41363.527161780978</v>
      </c>
      <c r="P326">
        <v>9.6179959774017334</v>
      </c>
      <c r="Q326">
        <f t="shared" si="40"/>
        <v>1.4719606542176173</v>
      </c>
      <c r="R326">
        <f t="shared" si="41"/>
        <v>5.2649131422543849E-2</v>
      </c>
    </row>
    <row r="327" spans="1:18" x14ac:dyDescent="0.2">
      <c r="A327" t="s">
        <v>341</v>
      </c>
      <c r="B327" t="str">
        <f t="shared" si="35"/>
        <v>E</v>
      </c>
      <c r="C327" s="3">
        <v>36353.752999999997</v>
      </c>
      <c r="D327" s="3">
        <v>29.393000000000001</v>
      </c>
      <c r="E327" s="3">
        <v>35526.833413456101</v>
      </c>
      <c r="F327" s="3">
        <v>11.5957448482513</v>
      </c>
      <c r="G327" s="3">
        <f t="shared" si="36"/>
        <v>2.2746470950162863</v>
      </c>
      <c r="H327" s="3">
        <f t="shared" si="37"/>
        <v>0.39450702031950802</v>
      </c>
      <c r="J327">
        <v>36003.172715596622</v>
      </c>
      <c r="K327">
        <v>4.2128112316131592</v>
      </c>
      <c r="L327" s="3">
        <f t="shared" si="38"/>
        <v>0.96435788735037931</v>
      </c>
      <c r="M327">
        <f t="shared" si="39"/>
        <v>0.14332702451648893</v>
      </c>
      <c r="O327">
        <v>36045.072239228357</v>
      </c>
      <c r="P327">
        <v>2.1880629062652588</v>
      </c>
      <c r="Q327">
        <f t="shared" si="40"/>
        <v>0.84910287191432499</v>
      </c>
      <c r="R327">
        <f t="shared" si="41"/>
        <v>7.4441632574601388E-2</v>
      </c>
    </row>
    <row r="328" spans="1:18" x14ac:dyDescent="0.2">
      <c r="A328" t="s">
        <v>588</v>
      </c>
      <c r="B328" t="str">
        <f t="shared" si="35"/>
        <v>E</v>
      </c>
      <c r="C328" s="3">
        <v>51256.036999999997</v>
      </c>
      <c r="D328" s="3">
        <v>322.47500000000002</v>
      </c>
      <c r="E328" s="3">
        <v>49345.815115735903</v>
      </c>
      <c r="F328" s="3">
        <v>12.1328067779541</v>
      </c>
      <c r="G328" s="3">
        <f t="shared" si="36"/>
        <v>3.7268232116035311</v>
      </c>
      <c r="H328" s="3">
        <f t="shared" si="37"/>
        <v>3.7624022879150627E-2</v>
      </c>
      <c r="J328">
        <v>50969.140356109761</v>
      </c>
      <c r="K328">
        <v>16.972692012786869</v>
      </c>
      <c r="L328" s="3">
        <f t="shared" si="38"/>
        <v>0.55973239579609968</v>
      </c>
      <c r="M328">
        <f t="shared" si="39"/>
        <v>5.2632582410378687E-2</v>
      </c>
      <c r="O328">
        <v>50881.341096533302</v>
      </c>
      <c r="P328">
        <v>8.9964599609375</v>
      </c>
      <c r="Q328">
        <f t="shared" si="40"/>
        <v>0.73102784646946917</v>
      </c>
      <c r="R328">
        <f t="shared" si="41"/>
        <v>2.7898162527133886E-2</v>
      </c>
    </row>
    <row r="329" spans="1:18" x14ac:dyDescent="0.2">
      <c r="A329" t="s">
        <v>543</v>
      </c>
      <c r="B329" t="str">
        <f t="shared" si="35"/>
        <v>E</v>
      </c>
      <c r="C329" s="3">
        <v>35980.538999999997</v>
      </c>
      <c r="D329" s="3">
        <v>18.236999999999998</v>
      </c>
      <c r="E329" s="3">
        <v>35248.106144377998</v>
      </c>
      <c r="F329" s="3">
        <v>12.2887451648712</v>
      </c>
      <c r="G329" s="3">
        <f t="shared" si="36"/>
        <v>2.0356361410316808</v>
      </c>
      <c r="H329" s="3">
        <f t="shared" si="37"/>
        <v>0.6738358921352855</v>
      </c>
      <c r="J329">
        <v>35630.838582213873</v>
      </c>
      <c r="K329">
        <v>3.4976718425750728</v>
      </c>
      <c r="L329" s="3">
        <f t="shared" si="38"/>
        <v>0.97191545069995644</v>
      </c>
      <c r="M329">
        <f t="shared" si="39"/>
        <v>0.19178986908894408</v>
      </c>
      <c r="O329">
        <v>35736.191081305813</v>
      </c>
      <c r="P329">
        <v>2.6360311508178711</v>
      </c>
      <c r="Q329">
        <f t="shared" si="40"/>
        <v>0.67911133486406106</v>
      </c>
      <c r="R329">
        <f t="shared" si="41"/>
        <v>0.14454302521346007</v>
      </c>
    </row>
    <row r="330" spans="1:18" x14ac:dyDescent="0.2">
      <c r="A330" t="s">
        <v>626</v>
      </c>
      <c r="B330" t="str">
        <f t="shared" si="35"/>
        <v>E</v>
      </c>
      <c r="C330" s="3">
        <v>36510.038</v>
      </c>
      <c r="D330" s="3">
        <v>8.3059999999999992</v>
      </c>
      <c r="E330" s="3">
        <v>35896.313758220997</v>
      </c>
      <c r="F330" s="3">
        <v>11.3052148818969</v>
      </c>
      <c r="G330" s="3">
        <f t="shared" si="36"/>
        <v>1.6809739879728527</v>
      </c>
      <c r="H330" s="3">
        <f t="shared" si="37"/>
        <v>1.3610901615575368</v>
      </c>
      <c r="J330">
        <v>36144.219958624373</v>
      </c>
      <c r="K330">
        <v>3.435616016387939</v>
      </c>
      <c r="L330" s="3">
        <f t="shared" si="38"/>
        <v>1.0019656549676208</v>
      </c>
      <c r="M330">
        <f t="shared" si="39"/>
        <v>0.41363063043437748</v>
      </c>
      <c r="O330">
        <v>36243.794974275617</v>
      </c>
      <c r="P330">
        <v>2.5240671634674068</v>
      </c>
      <c r="Q330">
        <f t="shared" si="40"/>
        <v>0.729232398291076</v>
      </c>
      <c r="R330">
        <f t="shared" si="41"/>
        <v>0.30388480176588095</v>
      </c>
    </row>
    <row r="331" spans="1:18" x14ac:dyDescent="0.2">
      <c r="A331" t="s">
        <v>617</v>
      </c>
      <c r="B331" t="str">
        <f t="shared" si="35"/>
        <v>E</v>
      </c>
      <c r="C331" s="3">
        <v>36982.493000000002</v>
      </c>
      <c r="D331" s="3">
        <v>22.204000000000001</v>
      </c>
      <c r="E331" s="3">
        <v>35805.821348827398</v>
      </c>
      <c r="F331" s="3">
        <v>11.6364369392395</v>
      </c>
      <c r="G331" s="3">
        <f t="shared" si="36"/>
        <v>3.181699111448772</v>
      </c>
      <c r="H331" s="3">
        <f t="shared" si="37"/>
        <v>0.52406939917309947</v>
      </c>
      <c r="J331">
        <v>36381.246843514113</v>
      </c>
      <c r="K331">
        <v>3.2724318504333501</v>
      </c>
      <c r="L331" s="3">
        <f t="shared" si="38"/>
        <v>1.6257588597012362</v>
      </c>
      <c r="M331">
        <f t="shared" si="39"/>
        <v>0.14738028510328544</v>
      </c>
      <c r="O331">
        <v>36472.528344562132</v>
      </c>
      <c r="P331">
        <v>2.751651287078857</v>
      </c>
      <c r="Q331">
        <f t="shared" si="40"/>
        <v>1.3789353125487525</v>
      </c>
      <c r="R331">
        <f t="shared" si="41"/>
        <v>0.1239259271788352</v>
      </c>
    </row>
    <row r="332" spans="1:18" x14ac:dyDescent="0.2">
      <c r="A332" t="s">
        <v>838</v>
      </c>
      <c r="B332" t="str">
        <f t="shared" si="35"/>
        <v>E</v>
      </c>
      <c r="C332" s="3">
        <v>36176.953000000001</v>
      </c>
      <c r="D332" s="3">
        <v>5.6559999999999997</v>
      </c>
      <c r="E332" s="3">
        <v>35148.115452250997</v>
      </c>
      <c r="F332" s="3">
        <v>11.8331000804901</v>
      </c>
      <c r="G332" s="3">
        <f t="shared" si="36"/>
        <v>2.8439032655652463</v>
      </c>
      <c r="H332" s="3">
        <f t="shared" si="37"/>
        <v>2.0921322631701025</v>
      </c>
      <c r="J332">
        <v>35462.193477766283</v>
      </c>
      <c r="K332">
        <v>3.4720649719238281</v>
      </c>
      <c r="L332" s="3">
        <f t="shared" si="38"/>
        <v>1.9757316826370606</v>
      </c>
      <c r="M332">
        <f t="shared" si="39"/>
        <v>0.61387287339530205</v>
      </c>
      <c r="O332">
        <v>35684.631467618317</v>
      </c>
      <c r="P332">
        <v>2.5146009922027588</v>
      </c>
      <c r="Q332">
        <f t="shared" si="40"/>
        <v>1.3608706415426526</v>
      </c>
      <c r="R332">
        <f t="shared" si="41"/>
        <v>0.44458999154928552</v>
      </c>
    </row>
    <row r="333" spans="1:18" x14ac:dyDescent="0.2">
      <c r="A333" t="s">
        <v>585</v>
      </c>
      <c r="B333" t="str">
        <f t="shared" si="35"/>
        <v>E</v>
      </c>
      <c r="C333" s="3">
        <v>49979.161999999997</v>
      </c>
      <c r="D333" s="3">
        <v>419.2</v>
      </c>
      <c r="E333" s="3">
        <v>47710.153514692603</v>
      </c>
      <c r="F333" s="3">
        <v>10.602692842483499</v>
      </c>
      <c r="G333" s="3">
        <f t="shared" si="36"/>
        <v>4.5399090230992538</v>
      </c>
      <c r="H333" s="3">
        <f t="shared" si="37"/>
        <v>2.5292683307451096E-2</v>
      </c>
      <c r="J333">
        <v>49506.146832417697</v>
      </c>
      <c r="K333">
        <v>19.790960073471069</v>
      </c>
      <c r="L333" s="3">
        <f t="shared" si="38"/>
        <v>0.94642476715055757</v>
      </c>
      <c r="M333">
        <f t="shared" si="39"/>
        <v>4.7211259717249689E-2</v>
      </c>
      <c r="O333">
        <v>49112.816854178287</v>
      </c>
      <c r="P333">
        <v>7.1635279655456543</v>
      </c>
      <c r="Q333">
        <f t="shared" si="40"/>
        <v>1.7334127087239071</v>
      </c>
      <c r="R333">
        <f t="shared" si="41"/>
        <v>1.7088568620099366E-2</v>
      </c>
    </row>
    <row r="334" spans="1:18" x14ac:dyDescent="0.2">
      <c r="A334" t="s">
        <v>89</v>
      </c>
      <c r="B334" t="str">
        <f t="shared" si="35"/>
        <v>E</v>
      </c>
      <c r="C334" s="3">
        <v>49203.593999999997</v>
      </c>
      <c r="D334" s="3">
        <v>1800.64</v>
      </c>
      <c r="E334" s="3">
        <v>47139.720845021096</v>
      </c>
      <c r="F334" s="3">
        <v>11.933508157730101</v>
      </c>
      <c r="G334" s="3">
        <f t="shared" si="36"/>
        <v>4.194557728809202</v>
      </c>
      <c r="H334" s="3">
        <f t="shared" si="37"/>
        <v>6.6273703559457196E-3</v>
      </c>
      <c r="J334">
        <v>48851.694408678377</v>
      </c>
      <c r="K334">
        <v>17.81212210655212</v>
      </c>
      <c r="L334" s="3">
        <f t="shared" si="38"/>
        <v>0.71519082797411182</v>
      </c>
      <c r="M334">
        <f t="shared" si="39"/>
        <v>9.8921061992136797E-3</v>
      </c>
      <c r="O334">
        <v>48555.335097631047</v>
      </c>
      <c r="P334">
        <v>5.8767118453979492</v>
      </c>
      <c r="Q334">
        <f t="shared" si="40"/>
        <v>1.317503153060223</v>
      </c>
      <c r="R334">
        <f t="shared" si="41"/>
        <v>3.263679494734066E-3</v>
      </c>
    </row>
    <row r="335" spans="1:18" x14ac:dyDescent="0.2">
      <c r="A335" t="s">
        <v>590</v>
      </c>
      <c r="B335" t="str">
        <f t="shared" si="35"/>
        <v>E</v>
      </c>
      <c r="C335" s="3">
        <v>36811.572</v>
      </c>
      <c r="D335" s="3">
        <v>11.025</v>
      </c>
      <c r="E335" s="3">
        <v>35957.429193380704</v>
      </c>
      <c r="F335" s="3">
        <v>11.9956767559051</v>
      </c>
      <c r="G335" s="3">
        <f t="shared" si="36"/>
        <v>2.3203105985783399</v>
      </c>
      <c r="H335" s="3">
        <f t="shared" si="37"/>
        <v>1.0880432431659954</v>
      </c>
      <c r="J335">
        <v>36211.707254277608</v>
      </c>
      <c r="K335">
        <v>3.738155841827393</v>
      </c>
      <c r="L335" s="3">
        <f t="shared" si="38"/>
        <v>1.629554819670272</v>
      </c>
      <c r="M335">
        <f t="shared" si="39"/>
        <v>0.33906175436076125</v>
      </c>
      <c r="O335">
        <v>36358.132575624739</v>
      </c>
      <c r="P335">
        <v>2.0188190937042241</v>
      </c>
      <c r="Q335">
        <f t="shared" si="40"/>
        <v>1.2317850060172961</v>
      </c>
      <c r="R335">
        <f t="shared" si="41"/>
        <v>0.18311284296636954</v>
      </c>
    </row>
    <row r="336" spans="1:18" x14ac:dyDescent="0.2">
      <c r="A336" t="s">
        <v>619</v>
      </c>
      <c r="B336" t="str">
        <f t="shared" si="35"/>
        <v>E</v>
      </c>
      <c r="C336" s="3">
        <v>51226.563000000002</v>
      </c>
      <c r="D336" s="3">
        <v>287.59500000000003</v>
      </c>
      <c r="E336" s="3">
        <v>48892.996160981398</v>
      </c>
      <c r="F336" s="3">
        <v>11.567564010620099</v>
      </c>
      <c r="G336" s="3">
        <f t="shared" si="36"/>
        <v>4.5553843599044574</v>
      </c>
      <c r="H336" s="3">
        <f t="shared" si="37"/>
        <v>4.0221714600810511E-2</v>
      </c>
      <c r="J336">
        <v>50592.197561506713</v>
      </c>
      <c r="K336">
        <v>18.099736928939819</v>
      </c>
      <c r="L336" s="3">
        <f t="shared" si="38"/>
        <v>1.2383525291230035</v>
      </c>
      <c r="M336">
        <f t="shared" si="39"/>
        <v>6.2934810858811238E-2</v>
      </c>
      <c r="O336">
        <v>50251.418560790771</v>
      </c>
      <c r="P336">
        <v>8.0936441421508789</v>
      </c>
      <c r="Q336">
        <f t="shared" si="40"/>
        <v>1.903591383261904</v>
      </c>
      <c r="R336">
        <f t="shared" si="41"/>
        <v>2.8142506448828659E-2</v>
      </c>
    </row>
    <row r="337" spans="1:18" x14ac:dyDescent="0.2">
      <c r="A337" t="s">
        <v>128</v>
      </c>
      <c r="B337" t="str">
        <f t="shared" si="35"/>
        <v>E</v>
      </c>
      <c r="C337" s="3">
        <v>41894.462</v>
      </c>
      <c r="D337" s="3">
        <v>58.695</v>
      </c>
      <c r="E337" s="3">
        <v>40782.796012431703</v>
      </c>
      <c r="F337" s="3">
        <v>14.128598213195801</v>
      </c>
      <c r="G337" s="3">
        <f t="shared" si="36"/>
        <v>2.6534914986336293</v>
      </c>
      <c r="H337" s="3">
        <f t="shared" si="37"/>
        <v>0.2407121256188057</v>
      </c>
      <c r="J337">
        <v>41632.939974143243</v>
      </c>
      <c r="K337">
        <v>3.972324132919312</v>
      </c>
      <c r="L337" s="3">
        <f t="shared" si="38"/>
        <v>0.62424008656981189</v>
      </c>
      <c r="M337">
        <f t="shared" si="39"/>
        <v>6.767738534661065E-2</v>
      </c>
      <c r="O337">
        <v>41588.007131323291</v>
      </c>
      <c r="P337">
        <v>2.159028053283691</v>
      </c>
      <c r="Q337">
        <f t="shared" si="40"/>
        <v>0.73149255067819807</v>
      </c>
      <c r="R337">
        <f t="shared" si="41"/>
        <v>3.6783849617236408E-2</v>
      </c>
    </row>
    <row r="338" spans="1:18" x14ac:dyDescent="0.2">
      <c r="A338" t="s">
        <v>678</v>
      </c>
      <c r="B338" t="str">
        <f t="shared" si="35"/>
        <v>E</v>
      </c>
      <c r="C338" s="3">
        <v>49671.747000000003</v>
      </c>
      <c r="D338" s="3">
        <v>380.3</v>
      </c>
      <c r="E338" s="3">
        <v>47273.568298938902</v>
      </c>
      <c r="F338" s="3">
        <v>9.5713651180267298</v>
      </c>
      <c r="G338" s="3">
        <f t="shared" si="36"/>
        <v>4.8280538654319942</v>
      </c>
      <c r="H338" s="3">
        <f t="shared" si="37"/>
        <v>2.5167933520974836E-2</v>
      </c>
      <c r="J338">
        <v>48978.715006486622</v>
      </c>
      <c r="K338">
        <v>14.807991027832029</v>
      </c>
      <c r="L338" s="3">
        <f t="shared" si="38"/>
        <v>1.3952237144253878</v>
      </c>
      <c r="M338">
        <f t="shared" si="39"/>
        <v>3.8937657185990085E-2</v>
      </c>
      <c r="O338">
        <v>48781.546222100224</v>
      </c>
      <c r="P338">
        <v>4.2147688865661621</v>
      </c>
      <c r="Q338">
        <f t="shared" si="40"/>
        <v>1.7921672412685212</v>
      </c>
      <c r="R338">
        <f t="shared" si="41"/>
        <v>1.1082747532385384E-2</v>
      </c>
    </row>
    <row r="339" spans="1:18" x14ac:dyDescent="0.2">
      <c r="A339" t="s">
        <v>642</v>
      </c>
      <c r="B339" t="str">
        <f t="shared" si="35"/>
        <v>E</v>
      </c>
      <c r="C339" s="3">
        <v>44014.864000000001</v>
      </c>
      <c r="D339" s="3">
        <v>60.116999999999997</v>
      </c>
      <c r="E339" s="3">
        <v>42914.670065235303</v>
      </c>
      <c r="F339" s="3">
        <v>13.3857679367065</v>
      </c>
      <c r="G339" s="3">
        <f t="shared" si="36"/>
        <v>2.4995963517340378</v>
      </c>
      <c r="H339" s="3">
        <f t="shared" si="37"/>
        <v>0.22266194149253124</v>
      </c>
      <c r="J339">
        <v>43749.061850709673</v>
      </c>
      <c r="K339">
        <v>4.4473729133605957</v>
      </c>
      <c r="L339" s="3">
        <f t="shared" si="38"/>
        <v>0.60389178821574474</v>
      </c>
      <c r="M339">
        <f t="shared" si="39"/>
        <v>7.3978623573375188E-2</v>
      </c>
      <c r="O339">
        <v>43681.270055844543</v>
      </c>
      <c r="P339">
        <v>2.3360040187835689</v>
      </c>
      <c r="Q339">
        <f t="shared" si="40"/>
        <v>0.75791201843872169</v>
      </c>
      <c r="R339">
        <f t="shared" si="41"/>
        <v>3.8857627938579255E-2</v>
      </c>
    </row>
    <row r="340" spans="1:18" x14ac:dyDescent="0.2">
      <c r="A340" t="s">
        <v>503</v>
      </c>
      <c r="B340" t="str">
        <f t="shared" si="35"/>
        <v>E</v>
      </c>
      <c r="C340" s="3">
        <v>38170.427000000003</v>
      </c>
      <c r="D340" s="3">
        <v>4.5430000000000001</v>
      </c>
      <c r="E340" s="3">
        <v>37180.987222928197</v>
      </c>
      <c r="F340" s="3">
        <v>5.2910242080688397</v>
      </c>
      <c r="G340" s="3">
        <f t="shared" si="36"/>
        <v>2.5921632395461698</v>
      </c>
      <c r="H340" s="3">
        <f t="shared" si="37"/>
        <v>1.1646542390642394</v>
      </c>
      <c r="J340">
        <v>37520.778383154327</v>
      </c>
      <c r="K340">
        <v>3.7334191799163818</v>
      </c>
      <c r="L340" s="3">
        <f t="shared" si="38"/>
        <v>1.7019684292388864</v>
      </c>
      <c r="M340">
        <f t="shared" si="39"/>
        <v>0.82179598941588861</v>
      </c>
      <c r="O340">
        <v>37493.743954813202</v>
      </c>
      <c r="P340">
        <v>2.4467582702636719</v>
      </c>
      <c r="Q340">
        <f t="shared" si="40"/>
        <v>1.7727940145568737</v>
      </c>
      <c r="R340">
        <f t="shared" si="41"/>
        <v>0.53857765138975822</v>
      </c>
    </row>
    <row r="341" spans="1:18" x14ac:dyDescent="0.2">
      <c r="A341" t="s">
        <v>922</v>
      </c>
      <c r="B341" t="str">
        <f t="shared" si="35"/>
        <v>E</v>
      </c>
      <c r="C341" s="3">
        <v>41376.089</v>
      </c>
      <c r="D341" s="3">
        <v>46.917000000000002</v>
      </c>
      <c r="E341" s="3">
        <v>39826.047333420698</v>
      </c>
      <c r="F341" s="3">
        <v>12.3201332092285</v>
      </c>
      <c r="G341" s="3">
        <f t="shared" si="36"/>
        <v>3.7462256681130541</v>
      </c>
      <c r="H341" s="3">
        <f t="shared" si="37"/>
        <v>0.26259422403880256</v>
      </c>
      <c r="J341">
        <v>40980.614076744103</v>
      </c>
      <c r="K341">
        <v>4.0136561393737793</v>
      </c>
      <c r="L341" s="3">
        <f t="shared" si="38"/>
        <v>0.95580547319466813</v>
      </c>
      <c r="M341">
        <f t="shared" si="39"/>
        <v>8.5548013286735711E-2</v>
      </c>
      <c r="O341">
        <v>40852.042479163298</v>
      </c>
      <c r="P341">
        <v>2.2997293472290039</v>
      </c>
      <c r="Q341">
        <f t="shared" si="40"/>
        <v>1.2665443581115226</v>
      </c>
      <c r="R341">
        <f t="shared" si="41"/>
        <v>4.9016973532600205E-2</v>
      </c>
    </row>
    <row r="342" spans="1:18" x14ac:dyDescent="0.2">
      <c r="A342" t="s">
        <v>9</v>
      </c>
      <c r="B342" t="str">
        <f t="shared" si="35"/>
        <v>E</v>
      </c>
      <c r="C342" s="3">
        <v>51730.677000000003</v>
      </c>
      <c r="D342" s="3">
        <v>241.637</v>
      </c>
      <c r="E342" s="3">
        <v>49705.312439007997</v>
      </c>
      <c r="F342" s="3">
        <v>12.1052870750427</v>
      </c>
      <c r="G342" s="3">
        <f t="shared" si="36"/>
        <v>3.9152098492583147</v>
      </c>
      <c r="H342" s="3">
        <f t="shared" si="37"/>
        <v>5.0096992906892159E-2</v>
      </c>
      <c r="J342">
        <v>51148.823687960903</v>
      </c>
      <c r="K342">
        <v>9.3005549907684326</v>
      </c>
      <c r="L342" s="3">
        <f t="shared" si="38"/>
        <v>1.1247742070707876</v>
      </c>
      <c r="M342">
        <f t="shared" si="39"/>
        <v>3.8489780086528272E-2</v>
      </c>
      <c r="O342">
        <v>50928.91541960914</v>
      </c>
      <c r="P342">
        <v>5.2220921516418457</v>
      </c>
      <c r="Q342">
        <f t="shared" si="40"/>
        <v>1.5498764502750715</v>
      </c>
      <c r="R342">
        <f t="shared" si="41"/>
        <v>2.161131015383342E-2</v>
      </c>
    </row>
    <row r="343" spans="1:18" x14ac:dyDescent="0.2">
      <c r="A343" t="s">
        <v>428</v>
      </c>
      <c r="B343" t="str">
        <f t="shared" si="35"/>
        <v>E</v>
      </c>
      <c r="C343" s="3">
        <v>42128.127999999997</v>
      </c>
      <c r="D343" s="3">
        <v>82.245999999999995</v>
      </c>
      <c r="E343" s="3">
        <v>40918.652370277901</v>
      </c>
      <c r="F343" s="3">
        <v>12.675271987915</v>
      </c>
      <c r="G343" s="3">
        <f t="shared" si="36"/>
        <v>2.8709455823009646</v>
      </c>
      <c r="H343" s="3">
        <f t="shared" si="37"/>
        <v>0.1541141452218345</v>
      </c>
      <c r="J343">
        <v>41847.367299217884</v>
      </c>
      <c r="K343">
        <v>7.2821140289306641</v>
      </c>
      <c r="L343" s="3">
        <f t="shared" si="38"/>
        <v>0.66644475819602866</v>
      </c>
      <c r="M343">
        <f t="shared" si="39"/>
        <v>8.8540646705379769E-2</v>
      </c>
      <c r="O343">
        <v>41746.577044161997</v>
      </c>
      <c r="P343">
        <v>2.474737167358398</v>
      </c>
      <c r="Q343">
        <f t="shared" si="40"/>
        <v>0.90569169329812127</v>
      </c>
      <c r="R343">
        <f t="shared" si="41"/>
        <v>3.0089453193570485E-2</v>
      </c>
    </row>
    <row r="344" spans="1:18" x14ac:dyDescent="0.2">
      <c r="A344" t="s">
        <v>121</v>
      </c>
      <c r="B344" t="str">
        <f t="shared" si="35"/>
        <v>E</v>
      </c>
      <c r="C344" s="3">
        <v>50687.832000000002</v>
      </c>
      <c r="D344" s="3">
        <v>268.25799999999998</v>
      </c>
      <c r="E344" s="3">
        <v>48757.242991924402</v>
      </c>
      <c r="F344" s="3">
        <v>14.0300991535186</v>
      </c>
      <c r="G344" s="3">
        <f t="shared" si="36"/>
        <v>3.808781973700512</v>
      </c>
      <c r="H344" s="3">
        <f t="shared" si="37"/>
        <v>5.2300766998630427E-2</v>
      </c>
      <c r="J344">
        <v>50390.884902513513</v>
      </c>
      <c r="K344">
        <v>63.14247989654541</v>
      </c>
      <c r="L344" s="3">
        <f t="shared" si="38"/>
        <v>0.58583507277740532</v>
      </c>
      <c r="M344">
        <f t="shared" si="39"/>
        <v>0.23537967142282956</v>
      </c>
      <c r="O344">
        <v>50103.211833397043</v>
      </c>
      <c r="P344">
        <v>7.7042407989501953</v>
      </c>
      <c r="Q344">
        <f t="shared" si="40"/>
        <v>1.1533737852567045</v>
      </c>
      <c r="R344">
        <f t="shared" si="41"/>
        <v>2.8719519264850241E-2</v>
      </c>
    </row>
    <row r="345" spans="1:18" x14ac:dyDescent="0.2">
      <c r="A345" t="s">
        <v>793</v>
      </c>
      <c r="B345" t="str">
        <f t="shared" si="35"/>
        <v>E</v>
      </c>
      <c r="C345" s="3">
        <v>36827.582999999999</v>
      </c>
      <c r="D345" s="3">
        <v>1.3240000000000001</v>
      </c>
      <c r="E345" s="3">
        <v>35947.272056407899</v>
      </c>
      <c r="F345" s="3">
        <v>4.5075321197509703</v>
      </c>
      <c r="G345" s="3">
        <f t="shared" si="36"/>
        <v>2.3903576392512638</v>
      </c>
      <c r="H345" s="3">
        <f t="shared" si="37"/>
        <v>3.4044804529841164</v>
      </c>
      <c r="J345">
        <v>36285.710962158853</v>
      </c>
      <c r="K345">
        <v>3.287497997283936</v>
      </c>
      <c r="L345" s="3">
        <f t="shared" si="38"/>
        <v>1.4713755117764458</v>
      </c>
      <c r="M345">
        <f t="shared" si="39"/>
        <v>2.4830045296706462</v>
      </c>
      <c r="O345">
        <v>36457.909643517793</v>
      </c>
      <c r="P345">
        <v>2.3137080669403081</v>
      </c>
      <c r="Q345">
        <f t="shared" si="40"/>
        <v>1.0037947819768844</v>
      </c>
      <c r="R345">
        <f t="shared" si="41"/>
        <v>1.7475136457253082</v>
      </c>
    </row>
    <row r="346" spans="1:18" x14ac:dyDescent="0.2">
      <c r="A346" t="s">
        <v>651</v>
      </c>
      <c r="B346" t="str">
        <f t="shared" si="35"/>
        <v>E</v>
      </c>
      <c r="C346" s="3">
        <v>41115.728000000003</v>
      </c>
      <c r="D346" s="3">
        <v>45.798999999999999</v>
      </c>
      <c r="E346" s="3">
        <v>40201.661220765898</v>
      </c>
      <c r="F346" s="3">
        <v>14.6148180961608</v>
      </c>
      <c r="G346" s="3">
        <f t="shared" si="36"/>
        <v>2.223156012789326</v>
      </c>
      <c r="H346" s="3">
        <f t="shared" si="37"/>
        <v>0.31910779921310073</v>
      </c>
      <c r="J346">
        <v>40743.025756169307</v>
      </c>
      <c r="K346">
        <v>4.1715531349182129</v>
      </c>
      <c r="L346" s="3">
        <f t="shared" si="38"/>
        <v>0.90647122636548183</v>
      </c>
      <c r="M346">
        <f t="shared" si="39"/>
        <v>9.1083934909456821E-2</v>
      </c>
      <c r="O346">
        <v>40677.338843748228</v>
      </c>
      <c r="P346">
        <v>2.1250219345092769</v>
      </c>
      <c r="Q346">
        <f t="shared" si="40"/>
        <v>1.0662322609288948</v>
      </c>
      <c r="R346">
        <f t="shared" si="41"/>
        <v>4.6398871907886129E-2</v>
      </c>
    </row>
    <row r="347" spans="1:18" x14ac:dyDescent="0.2">
      <c r="A347" t="s">
        <v>494</v>
      </c>
      <c r="B347" t="str">
        <f t="shared" si="35"/>
        <v>E</v>
      </c>
      <c r="C347" s="3">
        <v>41111.891000000003</v>
      </c>
      <c r="D347" s="3">
        <v>53.994999999999997</v>
      </c>
      <c r="E347" s="3">
        <v>39814.961016677596</v>
      </c>
      <c r="F347" s="3">
        <v>13.643609046936</v>
      </c>
      <c r="G347" s="3">
        <f t="shared" si="36"/>
        <v>3.1546347097544278</v>
      </c>
      <c r="H347" s="3">
        <f t="shared" si="37"/>
        <v>0.25268282335282899</v>
      </c>
      <c r="J347">
        <v>40630.395101095717</v>
      </c>
      <c r="K347">
        <v>3.5852563381195068</v>
      </c>
      <c r="L347" s="3">
        <f t="shared" si="38"/>
        <v>1.1711840229005426</v>
      </c>
      <c r="M347">
        <f t="shared" si="39"/>
        <v>6.6399784019251909E-2</v>
      </c>
      <c r="O347">
        <v>40594.166565235333</v>
      </c>
      <c r="P347">
        <v>2.6411747932434082</v>
      </c>
      <c r="Q347">
        <f t="shared" si="40"/>
        <v>1.2593058168126348</v>
      </c>
      <c r="R347">
        <f t="shared" si="41"/>
        <v>4.891517350205405E-2</v>
      </c>
    </row>
    <row r="348" spans="1:18" x14ac:dyDescent="0.2">
      <c r="A348" t="s">
        <v>344</v>
      </c>
      <c r="B348" t="str">
        <f t="shared" si="35"/>
        <v>E</v>
      </c>
      <c r="C348" s="3">
        <v>49987.031999999999</v>
      </c>
      <c r="D348" s="3">
        <v>209.13800000000001</v>
      </c>
      <c r="E348" s="3">
        <v>48016.8342994661</v>
      </c>
      <c r="F348" s="3">
        <v>12.814129829406699</v>
      </c>
      <c r="G348" s="3">
        <f t="shared" si="36"/>
        <v>3.9414176471487634</v>
      </c>
      <c r="H348" s="3">
        <f t="shared" si="37"/>
        <v>6.1271169416398256E-2</v>
      </c>
      <c r="J348">
        <v>49610.071804623607</v>
      </c>
      <c r="K348">
        <v>10.06423497200012</v>
      </c>
      <c r="L348" s="3">
        <f t="shared" si="38"/>
        <v>0.75411597827290933</v>
      </c>
      <c r="M348">
        <f t="shared" si="39"/>
        <v>4.8122459677342806E-2</v>
      </c>
      <c r="O348">
        <v>49288.048378903513</v>
      </c>
      <c r="P348">
        <v>5.3686342239379883</v>
      </c>
      <c r="Q348">
        <f t="shared" si="40"/>
        <v>1.3983299130392177</v>
      </c>
      <c r="R348">
        <f t="shared" si="41"/>
        <v>2.5670295326234296E-2</v>
      </c>
    </row>
    <row r="349" spans="1:18" x14ac:dyDescent="0.2">
      <c r="A349" t="s">
        <v>110</v>
      </c>
      <c r="B349" t="str">
        <f t="shared" si="35"/>
        <v>E</v>
      </c>
      <c r="C349" s="3">
        <v>36854.142</v>
      </c>
      <c r="D349" s="3">
        <v>2.073</v>
      </c>
      <c r="E349" s="3">
        <v>35874.955631490397</v>
      </c>
      <c r="F349" s="3">
        <v>4.6274111270904497</v>
      </c>
      <c r="G349" s="3">
        <f t="shared" si="36"/>
        <v>2.6569235243886649</v>
      </c>
      <c r="H349" s="3">
        <f t="shared" si="37"/>
        <v>2.2322291978246258</v>
      </c>
      <c r="J349">
        <v>36207.574614549667</v>
      </c>
      <c r="K349">
        <v>3.475155115127563</v>
      </c>
      <c r="L349" s="3">
        <f t="shared" si="38"/>
        <v>1.7543954366115291</v>
      </c>
      <c r="M349">
        <f t="shared" si="39"/>
        <v>1.6763893464194708</v>
      </c>
      <c r="O349">
        <v>36276.386206672949</v>
      </c>
      <c r="P349">
        <v>2.1307699680328369</v>
      </c>
      <c r="Q349">
        <f t="shared" si="40"/>
        <v>1.5676821165095931</v>
      </c>
      <c r="R349">
        <f t="shared" si="41"/>
        <v>1.027867808988344</v>
      </c>
    </row>
    <row r="350" spans="1:18" x14ac:dyDescent="0.2">
      <c r="A350" t="s">
        <v>365</v>
      </c>
      <c r="B350" t="str">
        <f t="shared" si="35"/>
        <v>E</v>
      </c>
      <c r="C350" s="3">
        <v>41395.305</v>
      </c>
      <c r="D350" s="3">
        <v>48.826999999999998</v>
      </c>
      <c r="E350" s="3">
        <v>40469.756692139497</v>
      </c>
      <c r="F350" s="3">
        <v>14.436852216720499</v>
      </c>
      <c r="G350" s="3">
        <f t="shared" si="36"/>
        <v>2.2358774934995718</v>
      </c>
      <c r="H350" s="3">
        <f t="shared" si="37"/>
        <v>0.29567354571692916</v>
      </c>
      <c r="J350">
        <v>40877.534744198361</v>
      </c>
      <c r="K350">
        <v>3.479768037796021</v>
      </c>
      <c r="L350" s="3">
        <f t="shared" si="38"/>
        <v>1.250794639154462</v>
      </c>
      <c r="M350">
        <f t="shared" si="39"/>
        <v>7.1267291412456649E-2</v>
      </c>
      <c r="O350">
        <v>40892.664364413969</v>
      </c>
      <c r="P350">
        <v>2.4265816211700439</v>
      </c>
      <c r="Q350">
        <f t="shared" si="40"/>
        <v>1.2142455179060303</v>
      </c>
      <c r="R350">
        <f t="shared" si="41"/>
        <v>4.9697536632806523E-2</v>
      </c>
    </row>
    <row r="351" spans="1:18" x14ac:dyDescent="0.2">
      <c r="A351" t="s">
        <v>94</v>
      </c>
      <c r="B351" t="str">
        <f t="shared" si="35"/>
        <v>E</v>
      </c>
      <c r="C351" s="3">
        <v>41858.148999999998</v>
      </c>
      <c r="D351" s="3">
        <v>21.338000000000001</v>
      </c>
      <c r="E351" s="3">
        <v>40606.077610400796</v>
      </c>
      <c r="F351" s="3">
        <v>15.463428974151601</v>
      </c>
      <c r="G351" s="3">
        <f t="shared" si="36"/>
        <v>2.9912249335229832</v>
      </c>
      <c r="H351" s="3">
        <f t="shared" si="37"/>
        <v>0.72468970728988658</v>
      </c>
      <c r="J351">
        <v>41262.325108814628</v>
      </c>
      <c r="K351">
        <v>3.5992889404296879</v>
      </c>
      <c r="L351" s="3">
        <f t="shared" si="38"/>
        <v>1.42343583130102</v>
      </c>
      <c r="M351">
        <f t="shared" si="39"/>
        <v>0.16867977038287035</v>
      </c>
      <c r="O351">
        <v>41202.529343098009</v>
      </c>
      <c r="P351">
        <v>2.1145000457763672</v>
      </c>
      <c r="Q351">
        <f t="shared" si="40"/>
        <v>1.5662891756202324</v>
      </c>
      <c r="R351">
        <f t="shared" si="41"/>
        <v>9.9095512502407307E-2</v>
      </c>
    </row>
    <row r="352" spans="1:18" x14ac:dyDescent="0.2">
      <c r="A352" t="s">
        <v>899</v>
      </c>
      <c r="B352" t="str">
        <f t="shared" si="35"/>
        <v>E</v>
      </c>
      <c r="C352" s="3">
        <v>36832.387999999999</v>
      </c>
      <c r="D352" s="3">
        <v>2.0649999999999999</v>
      </c>
      <c r="E352" s="3">
        <v>35707.980854492598</v>
      </c>
      <c r="F352" s="3">
        <v>4.6694698333740199</v>
      </c>
      <c r="G352" s="3">
        <f t="shared" si="36"/>
        <v>3.0527674325851502</v>
      </c>
      <c r="H352" s="3">
        <f t="shared" si="37"/>
        <v>2.2612444713675641</v>
      </c>
      <c r="J352">
        <v>36006.390835165766</v>
      </c>
      <c r="K352">
        <v>3.349823951721191</v>
      </c>
      <c r="L352" s="3">
        <f t="shared" si="38"/>
        <v>2.2425837956372323</v>
      </c>
      <c r="M352">
        <f t="shared" si="39"/>
        <v>1.6221907756519085</v>
      </c>
      <c r="O352">
        <v>36217.459223613812</v>
      </c>
      <c r="P352">
        <v>2.037384986877441</v>
      </c>
      <c r="Q352">
        <f t="shared" si="40"/>
        <v>1.6695327394633948</v>
      </c>
      <c r="R352">
        <f t="shared" si="41"/>
        <v>0.98662711228931765</v>
      </c>
    </row>
    <row r="353" spans="1:18" x14ac:dyDescent="0.2">
      <c r="A353" t="s">
        <v>484</v>
      </c>
      <c r="B353" t="str">
        <f t="shared" si="35"/>
        <v>E</v>
      </c>
      <c r="C353" s="3">
        <v>37387.065999999999</v>
      </c>
      <c r="D353" s="3">
        <v>2.3069999999999999</v>
      </c>
      <c r="E353" s="3">
        <v>36583.493631093297</v>
      </c>
      <c r="F353" s="3">
        <v>4.2162349224090496</v>
      </c>
      <c r="G353" s="3">
        <f t="shared" si="36"/>
        <v>2.1493325229283884</v>
      </c>
      <c r="H353" s="3">
        <f t="shared" si="37"/>
        <v>1.8275834080663416</v>
      </c>
      <c r="J353">
        <v>36733.240339040502</v>
      </c>
      <c r="K353">
        <v>3.3052411079406738</v>
      </c>
      <c r="L353" s="3">
        <f t="shared" si="38"/>
        <v>1.7488017405792082</v>
      </c>
      <c r="M353">
        <f t="shared" si="39"/>
        <v>1.4327009570614104</v>
      </c>
      <c r="O353">
        <v>36846.623788281227</v>
      </c>
      <c r="P353">
        <v>2.0413699150085449</v>
      </c>
      <c r="Q353">
        <f t="shared" si="40"/>
        <v>1.4455325585558692</v>
      </c>
      <c r="R353">
        <f t="shared" si="41"/>
        <v>0.88485908756330511</v>
      </c>
    </row>
    <row r="354" spans="1:18" x14ac:dyDescent="0.2">
      <c r="A354" t="s">
        <v>906</v>
      </c>
      <c r="B354" t="str">
        <f t="shared" si="35"/>
        <v>E</v>
      </c>
      <c r="C354" s="3">
        <v>36674.739000000001</v>
      </c>
      <c r="D354" s="3">
        <v>1.6479999999999999</v>
      </c>
      <c r="E354" s="3">
        <v>35813.575535346099</v>
      </c>
      <c r="F354" s="3">
        <v>4.9430887699127197</v>
      </c>
      <c r="G354" s="3">
        <f t="shared" si="36"/>
        <v>2.3481106836340464</v>
      </c>
      <c r="H354" s="3">
        <f t="shared" si="37"/>
        <v>2.9994470691217963</v>
      </c>
      <c r="J354">
        <v>36151.72577645495</v>
      </c>
      <c r="K354">
        <v>3.4062032699584961</v>
      </c>
      <c r="L354" s="3">
        <f t="shared" si="38"/>
        <v>1.4260857413192525</v>
      </c>
      <c r="M354">
        <f t="shared" si="39"/>
        <v>2.0668709162369514</v>
      </c>
      <c r="O354">
        <v>36259.776193496829</v>
      </c>
      <c r="P354">
        <v>2.089239120483398</v>
      </c>
      <c r="Q354">
        <f t="shared" si="40"/>
        <v>1.1314676472630711</v>
      </c>
      <c r="R354">
        <f t="shared" si="41"/>
        <v>1.2677421847593435</v>
      </c>
    </row>
    <row r="355" spans="1:18" x14ac:dyDescent="0.2">
      <c r="A355" t="s">
        <v>692</v>
      </c>
      <c r="B355" t="str">
        <f t="shared" si="35"/>
        <v>E</v>
      </c>
      <c r="C355" s="3">
        <v>41769.730000000003</v>
      </c>
      <c r="D355" s="3">
        <v>2.4900000000000002</v>
      </c>
      <c r="E355" s="3">
        <v>40847.007848172201</v>
      </c>
      <c r="F355" s="3">
        <v>14.0857350826263</v>
      </c>
      <c r="G355" s="3">
        <f t="shared" si="36"/>
        <v>2.20906898806337</v>
      </c>
      <c r="H355" s="3">
        <f t="shared" si="37"/>
        <v>5.6569217199302404</v>
      </c>
      <c r="J355">
        <v>41220.19478022671</v>
      </c>
      <c r="K355">
        <v>3.5871791839599609</v>
      </c>
      <c r="L355" s="3">
        <f t="shared" si="38"/>
        <v>1.315630289621919</v>
      </c>
      <c r="M355">
        <f t="shared" si="39"/>
        <v>1.4406342104256871</v>
      </c>
      <c r="O355">
        <v>41220.826654289624</v>
      </c>
      <c r="P355">
        <v>2.517960786819458</v>
      </c>
      <c r="Q355">
        <f t="shared" si="40"/>
        <v>1.3141175337029463</v>
      </c>
      <c r="R355">
        <f t="shared" si="41"/>
        <v>1.0112292316544007</v>
      </c>
    </row>
    <row r="356" spans="1:18" x14ac:dyDescent="0.2">
      <c r="A356" t="s">
        <v>529</v>
      </c>
      <c r="B356" t="str">
        <f t="shared" si="35"/>
        <v>E</v>
      </c>
      <c r="C356" s="3">
        <v>43977.966999999997</v>
      </c>
      <c r="D356" s="3">
        <v>11.831</v>
      </c>
      <c r="E356" s="3">
        <v>42880.736077643101</v>
      </c>
      <c r="F356" s="3">
        <v>7.3479979038238499</v>
      </c>
      <c r="G356" s="3">
        <f t="shared" si="36"/>
        <v>2.4949559909326768</v>
      </c>
      <c r="H356" s="3">
        <f t="shared" si="37"/>
        <v>0.62108003582316373</v>
      </c>
      <c r="J356">
        <v>43275.644809140933</v>
      </c>
      <c r="K356">
        <v>3.4208920001983638</v>
      </c>
      <c r="L356" s="3">
        <f t="shared" si="38"/>
        <v>1.5969864883910256</v>
      </c>
      <c r="M356">
        <f t="shared" si="39"/>
        <v>0.28914647960429074</v>
      </c>
      <c r="O356">
        <v>43285.188333944439</v>
      </c>
      <c r="P356">
        <v>2.272413969039917</v>
      </c>
      <c r="Q356">
        <f t="shared" si="40"/>
        <v>1.5752857926687642</v>
      </c>
      <c r="R356">
        <f t="shared" si="41"/>
        <v>0.19207285682021105</v>
      </c>
    </row>
    <row r="357" spans="1:18" x14ac:dyDescent="0.2">
      <c r="A357" t="s">
        <v>219</v>
      </c>
      <c r="B357" t="str">
        <f t="shared" si="35"/>
        <v>E</v>
      </c>
      <c r="C357" s="3">
        <v>36666.110999999997</v>
      </c>
      <c r="D357" s="3">
        <v>1.895</v>
      </c>
      <c r="E357" s="3">
        <v>35690.692724106098</v>
      </c>
      <c r="F357" s="3">
        <v>4.5736842155456499</v>
      </c>
      <c r="G357" s="3">
        <f t="shared" si="36"/>
        <v>2.6602719767414076</v>
      </c>
      <c r="H357" s="3">
        <f t="shared" si="37"/>
        <v>2.4135536757496832</v>
      </c>
      <c r="J357">
        <v>35865.375984816506</v>
      </c>
      <c r="K357">
        <v>3.221525907516479</v>
      </c>
      <c r="L357" s="3">
        <f t="shared" si="38"/>
        <v>2.183855864025205</v>
      </c>
      <c r="M357">
        <f t="shared" si="39"/>
        <v>1.7000136715126539</v>
      </c>
      <c r="O357">
        <v>36137.771921746193</v>
      </c>
      <c r="P357">
        <v>2.246580839157104</v>
      </c>
      <c r="Q357">
        <f t="shared" si="40"/>
        <v>1.4409465957646954</v>
      </c>
      <c r="R357">
        <f t="shared" si="41"/>
        <v>1.1855307858348834</v>
      </c>
    </row>
    <row r="358" spans="1:18" x14ac:dyDescent="0.2">
      <c r="A358" t="s">
        <v>457</v>
      </c>
      <c r="B358" t="str">
        <f t="shared" si="35"/>
        <v>E</v>
      </c>
      <c r="C358" s="3">
        <v>43433.493000000002</v>
      </c>
      <c r="D358" s="3">
        <v>3.3330000000000002</v>
      </c>
      <c r="E358" s="3">
        <v>42354.366101235901</v>
      </c>
      <c r="F358" s="3">
        <v>5.3112552165985099</v>
      </c>
      <c r="G358" s="3">
        <f t="shared" si="36"/>
        <v>2.4845501115098005</v>
      </c>
      <c r="H358" s="3">
        <f t="shared" si="37"/>
        <v>1.59353591857141</v>
      </c>
      <c r="J358">
        <v>42853.799614262927</v>
      </c>
      <c r="K358">
        <v>3.483375072479248</v>
      </c>
      <c r="L358" s="3">
        <f t="shared" si="38"/>
        <v>1.3346690438576398</v>
      </c>
      <c r="M358">
        <f t="shared" si="39"/>
        <v>1.0451170334471191</v>
      </c>
      <c r="O358">
        <v>42804.329246240952</v>
      </c>
      <c r="P358">
        <v>2.455949068069458</v>
      </c>
      <c r="Q358">
        <f t="shared" si="40"/>
        <v>1.448568167794035</v>
      </c>
      <c r="R358">
        <f t="shared" si="41"/>
        <v>0.73685840626146348</v>
      </c>
    </row>
    <row r="359" spans="1:18" x14ac:dyDescent="0.2">
      <c r="A359" t="s">
        <v>560</v>
      </c>
      <c r="B359" t="str">
        <f t="shared" si="35"/>
        <v>E</v>
      </c>
      <c r="C359" s="3">
        <v>36497.491000000002</v>
      </c>
      <c r="D359" s="3">
        <v>1.071</v>
      </c>
      <c r="E359" s="3">
        <v>35546.171427984402</v>
      </c>
      <c r="F359" s="3">
        <v>4.3170051574706996</v>
      </c>
      <c r="G359" s="3">
        <f t="shared" si="36"/>
        <v>2.6065341642678943</v>
      </c>
      <c r="H359" s="3">
        <f t="shared" si="37"/>
        <v>4.0308171404955182</v>
      </c>
      <c r="J359">
        <v>35839.610294846927</v>
      </c>
      <c r="K359">
        <v>3.2799868583679199</v>
      </c>
      <c r="L359" s="3">
        <f t="shared" si="38"/>
        <v>1.8025367967159025</v>
      </c>
      <c r="M359">
        <f t="shared" si="39"/>
        <v>3.0625460862445566</v>
      </c>
      <c r="O359">
        <v>35991.068115592207</v>
      </c>
      <c r="P359">
        <v>2.0904471874237061</v>
      </c>
      <c r="Q359">
        <f t="shared" si="40"/>
        <v>1.3875553374553751</v>
      </c>
      <c r="R359">
        <f t="shared" si="41"/>
        <v>1.9518647875104633</v>
      </c>
    </row>
    <row r="360" spans="1:18" x14ac:dyDescent="0.2">
      <c r="A360" t="s">
        <v>993</v>
      </c>
      <c r="B360" t="str">
        <f t="shared" si="35"/>
        <v>E</v>
      </c>
      <c r="C360" s="3">
        <v>53356.087</v>
      </c>
      <c r="D360" s="3">
        <v>64.224999999999994</v>
      </c>
      <c r="E360" s="3">
        <v>51758.455681552099</v>
      </c>
      <c r="F360" s="3">
        <v>18.131248950958199</v>
      </c>
      <c r="G360" s="3">
        <f t="shared" si="36"/>
        <v>2.9942812681295394</v>
      </c>
      <c r="H360" s="3">
        <f t="shared" si="37"/>
        <v>0.28230827483002258</v>
      </c>
      <c r="J360">
        <v>52703.563481468977</v>
      </c>
      <c r="K360">
        <v>4.7713909149169922</v>
      </c>
      <c r="L360" s="3">
        <f t="shared" si="38"/>
        <v>1.2229598443585696</v>
      </c>
      <c r="M360">
        <f t="shared" si="39"/>
        <v>7.4291800932923202E-2</v>
      </c>
      <c r="O360">
        <v>52659.81228599725</v>
      </c>
      <c r="P360">
        <v>2.1862790584564209</v>
      </c>
      <c r="Q360">
        <f t="shared" si="40"/>
        <v>1.3049583527419271</v>
      </c>
      <c r="R360">
        <f t="shared" si="41"/>
        <v>3.4040935125829834E-2</v>
      </c>
    </row>
    <row r="361" spans="1:18" x14ac:dyDescent="0.2">
      <c r="A361" t="s">
        <v>616</v>
      </c>
      <c r="B361" t="str">
        <f t="shared" si="35"/>
        <v>E</v>
      </c>
      <c r="C361" s="3">
        <v>38278.061000000002</v>
      </c>
      <c r="D361" s="3">
        <v>1.633</v>
      </c>
      <c r="E361" s="3">
        <v>37520.647109233498</v>
      </c>
      <c r="F361" s="3">
        <v>4.8994328975677401</v>
      </c>
      <c r="G361" s="3">
        <f t="shared" si="36"/>
        <v>1.9787154076757016</v>
      </c>
      <c r="H361" s="3">
        <f t="shared" si="37"/>
        <v>3.0002650934278874</v>
      </c>
      <c r="J361">
        <v>37684.811497215291</v>
      </c>
      <c r="K361">
        <v>3.243313312530518</v>
      </c>
      <c r="L361" s="3">
        <f t="shared" si="38"/>
        <v>1.5498420956712273</v>
      </c>
      <c r="M361">
        <f t="shared" si="39"/>
        <v>1.9861073561117686</v>
      </c>
      <c r="O361">
        <v>37790.523391419752</v>
      </c>
      <c r="P361">
        <v>2.0520329475402832</v>
      </c>
      <c r="Q361">
        <f t="shared" si="40"/>
        <v>1.2736737333174977</v>
      </c>
      <c r="R361">
        <f t="shared" si="41"/>
        <v>1.2566031521985812</v>
      </c>
    </row>
    <row r="362" spans="1:18" x14ac:dyDescent="0.2">
      <c r="A362" t="s">
        <v>709</v>
      </c>
      <c r="B362" t="str">
        <f t="shared" si="35"/>
        <v>E</v>
      </c>
      <c r="C362" s="3">
        <v>43084.535000000003</v>
      </c>
      <c r="D362" s="3">
        <v>2.0590000000000002</v>
      </c>
      <c r="E362" s="3">
        <v>42051.544445941203</v>
      </c>
      <c r="F362" s="3">
        <v>5.6221051216125399</v>
      </c>
      <c r="G362" s="3">
        <f t="shared" si="36"/>
        <v>2.397590119189636</v>
      </c>
      <c r="H362" s="3">
        <f t="shared" si="37"/>
        <v>2.7305027302634968</v>
      </c>
      <c r="J362">
        <v>42494.697209113852</v>
      </c>
      <c r="K362">
        <v>3.443114042282104</v>
      </c>
      <c r="L362" s="3">
        <f t="shared" si="38"/>
        <v>1.3690243863282989</v>
      </c>
      <c r="M362">
        <f t="shared" si="39"/>
        <v>1.672226343993251</v>
      </c>
      <c r="O362">
        <v>42469.168882632868</v>
      </c>
      <c r="P362">
        <v>2.560829877853394</v>
      </c>
      <c r="Q362">
        <f t="shared" si="40"/>
        <v>1.428276102706308</v>
      </c>
      <c r="R362">
        <f t="shared" si="41"/>
        <v>1.243725049953081</v>
      </c>
    </row>
    <row r="363" spans="1:18" x14ac:dyDescent="0.2">
      <c r="A363" t="s">
        <v>958</v>
      </c>
      <c r="B363" t="str">
        <f t="shared" si="35"/>
        <v>E</v>
      </c>
      <c r="C363" s="3">
        <v>51188.881999999998</v>
      </c>
      <c r="D363" s="3">
        <v>52.890999999999998</v>
      </c>
      <c r="E363" s="3">
        <v>49557.711512850998</v>
      </c>
      <c r="F363" s="3">
        <v>20.077104330062799</v>
      </c>
      <c r="G363" s="3">
        <f t="shared" si="36"/>
        <v>3.1865718168038915</v>
      </c>
      <c r="H363" s="3">
        <f t="shared" si="37"/>
        <v>0.37959396362448811</v>
      </c>
      <c r="J363">
        <v>50292.933626814127</v>
      </c>
      <c r="K363">
        <v>4.2498250007629386</v>
      </c>
      <c r="L363" s="3">
        <f t="shared" si="38"/>
        <v>1.7502792367801097</v>
      </c>
      <c r="M363">
        <f t="shared" si="39"/>
        <v>8.0350626775121267E-2</v>
      </c>
      <c r="O363">
        <v>50251.968590684373</v>
      </c>
      <c r="P363">
        <v>2.049226045608521</v>
      </c>
      <c r="Q363">
        <f t="shared" si="40"/>
        <v>1.8303064507555069</v>
      </c>
      <c r="R363">
        <f t="shared" si="41"/>
        <v>3.8744324093106977E-2</v>
      </c>
    </row>
    <row r="364" spans="1:18" x14ac:dyDescent="0.2">
      <c r="A364" t="s">
        <v>391</v>
      </c>
      <c r="B364" t="str">
        <f t="shared" si="35"/>
        <v>E</v>
      </c>
      <c r="C364" s="3">
        <v>39004.091</v>
      </c>
      <c r="D364" s="3">
        <v>1.421</v>
      </c>
      <c r="E364" s="3">
        <v>38182.5562608092</v>
      </c>
      <c r="F364" s="3">
        <v>5.0750458240508998</v>
      </c>
      <c r="G364" s="3">
        <f t="shared" si="36"/>
        <v>2.1062783880562681</v>
      </c>
      <c r="H364" s="3">
        <f t="shared" si="37"/>
        <v>3.5714608191772692</v>
      </c>
      <c r="J364">
        <v>38393.673219888937</v>
      </c>
      <c r="K364">
        <v>3.3848481178283691</v>
      </c>
      <c r="L364" s="3">
        <f t="shared" si="38"/>
        <v>1.5650096296592673</v>
      </c>
      <c r="M364">
        <f t="shared" si="39"/>
        <v>2.3820183798932928</v>
      </c>
      <c r="O364">
        <v>38472.362313351623</v>
      </c>
      <c r="P364">
        <v>2.043036937713623</v>
      </c>
      <c r="Q364">
        <f t="shared" si="40"/>
        <v>1.3632638859559048</v>
      </c>
      <c r="R364">
        <f t="shared" si="41"/>
        <v>1.4377459097210576</v>
      </c>
    </row>
    <row r="365" spans="1:18" x14ac:dyDescent="0.2">
      <c r="A365" t="s">
        <v>155</v>
      </c>
      <c r="B365" t="str">
        <f t="shared" si="35"/>
        <v>E</v>
      </c>
      <c r="C365" s="3">
        <v>38492.398999999998</v>
      </c>
      <c r="D365" s="3">
        <v>0.77400000000000002</v>
      </c>
      <c r="E365" s="3">
        <v>37583.2570297032</v>
      </c>
      <c r="F365" s="3">
        <v>5.0129818916320801</v>
      </c>
      <c r="G365" s="3">
        <f t="shared" si="36"/>
        <v>2.3618740164695837</v>
      </c>
      <c r="H365" s="3">
        <f t="shared" si="37"/>
        <v>6.4767207902223252</v>
      </c>
      <c r="J365">
        <v>37866.439203161659</v>
      </c>
      <c r="K365">
        <v>3.250235795974731</v>
      </c>
      <c r="L365" s="3">
        <f t="shared" si="38"/>
        <v>1.6261906586761161</v>
      </c>
      <c r="M365">
        <f t="shared" si="39"/>
        <v>4.1992710542309188</v>
      </c>
      <c r="O365">
        <v>37919.153797724408</v>
      </c>
      <c r="P365">
        <v>2.1078639030456539</v>
      </c>
      <c r="Q365">
        <f t="shared" si="40"/>
        <v>1.4892425963775076</v>
      </c>
      <c r="R365">
        <f t="shared" si="41"/>
        <v>2.7233383760279763</v>
      </c>
    </row>
    <row r="366" spans="1:18" x14ac:dyDescent="0.2">
      <c r="A366" t="s">
        <v>91</v>
      </c>
      <c r="B366" t="str">
        <f t="shared" si="35"/>
        <v>E</v>
      </c>
      <c r="C366" s="3">
        <v>50054.78</v>
      </c>
      <c r="D366" s="3">
        <v>93.037000000000006</v>
      </c>
      <c r="E366" s="3">
        <v>48479.019791002996</v>
      </c>
      <c r="F366" s="3">
        <v>18.436162948608398</v>
      </c>
      <c r="G366" s="3">
        <f t="shared" si="36"/>
        <v>3.1480713909780493</v>
      </c>
      <c r="H366" s="3">
        <f t="shared" si="37"/>
        <v>0.19815947363531064</v>
      </c>
      <c r="J366">
        <v>49440.004780145828</v>
      </c>
      <c r="K366">
        <v>3.773455142974854</v>
      </c>
      <c r="L366" s="3">
        <f t="shared" si="38"/>
        <v>1.2282048185091836</v>
      </c>
      <c r="M366">
        <f t="shared" si="39"/>
        <v>4.0558650246405772E-2</v>
      </c>
      <c r="O366">
        <v>49359.587527732067</v>
      </c>
      <c r="P366">
        <v>2.097800731658936</v>
      </c>
      <c r="Q366">
        <f t="shared" si="40"/>
        <v>1.388863305897923</v>
      </c>
      <c r="R366">
        <f t="shared" si="41"/>
        <v>2.2548026394433783E-2</v>
      </c>
    </row>
    <row r="367" spans="1:18" x14ac:dyDescent="0.2">
      <c r="A367" t="s">
        <v>822</v>
      </c>
      <c r="B367" t="str">
        <f t="shared" si="35"/>
        <v>E</v>
      </c>
      <c r="C367" s="3">
        <v>42515.703000000001</v>
      </c>
      <c r="D367" s="3">
        <v>4.9269999999999996</v>
      </c>
      <c r="E367" s="3">
        <v>41598.813798878997</v>
      </c>
      <c r="F367" s="3">
        <v>6.2111339569091797</v>
      </c>
      <c r="G367" s="3">
        <f t="shared" si="36"/>
        <v>2.1565895338035563</v>
      </c>
      <c r="H367" s="3">
        <f t="shared" si="37"/>
        <v>1.2606320188571505</v>
      </c>
      <c r="J367">
        <v>41991.035212808361</v>
      </c>
      <c r="K367">
        <v>3.7605829238891602</v>
      </c>
      <c r="L367" s="3">
        <f t="shared" si="38"/>
        <v>1.2340564783596308</v>
      </c>
      <c r="M367">
        <f t="shared" si="39"/>
        <v>0.76326018345629398</v>
      </c>
      <c r="O367">
        <v>41985.597380632833</v>
      </c>
      <c r="P367">
        <v>2.260262250900269</v>
      </c>
      <c r="Q367">
        <f t="shared" si="40"/>
        <v>1.2468466518527717</v>
      </c>
      <c r="R367">
        <f t="shared" si="41"/>
        <v>0.45875020314598525</v>
      </c>
    </row>
    <row r="368" spans="1:18" x14ac:dyDescent="0.2">
      <c r="A368" t="s">
        <v>803</v>
      </c>
      <c r="B368" t="str">
        <f t="shared" si="35"/>
        <v>E</v>
      </c>
      <c r="C368" s="3">
        <v>40822.216999999997</v>
      </c>
      <c r="D368" s="3">
        <v>3.589</v>
      </c>
      <c r="E368" s="3">
        <v>39987.265704423</v>
      </c>
      <c r="F368" s="3">
        <v>5.6087229251861501</v>
      </c>
      <c r="G368" s="3">
        <f t="shared" si="36"/>
        <v>2.0453354985031731</v>
      </c>
      <c r="H368" s="3">
        <f t="shared" si="37"/>
        <v>1.5627536709908472</v>
      </c>
      <c r="J368">
        <v>40269.241610513847</v>
      </c>
      <c r="K368">
        <v>3.4424130916595459</v>
      </c>
      <c r="L368" s="3">
        <f t="shared" si="38"/>
        <v>1.3545942139451899</v>
      </c>
      <c r="M368">
        <f t="shared" si="39"/>
        <v>0.95915661511829087</v>
      </c>
      <c r="O368">
        <v>40234.291814355907</v>
      </c>
      <c r="P368">
        <v>2.3200621604919429</v>
      </c>
      <c r="Q368">
        <f t="shared" si="40"/>
        <v>1.4402088589262305</v>
      </c>
      <c r="R368">
        <f t="shared" si="41"/>
        <v>0.64643693521647894</v>
      </c>
    </row>
    <row r="369" spans="1:18" x14ac:dyDescent="0.2">
      <c r="A369" t="s">
        <v>153</v>
      </c>
      <c r="B369" t="str">
        <f t="shared" si="35"/>
        <v>E</v>
      </c>
      <c r="C369" s="3">
        <v>50858.298000000003</v>
      </c>
      <c r="D369" s="3">
        <v>85.096999999999994</v>
      </c>
      <c r="E369" s="3">
        <v>49445.855502313098</v>
      </c>
      <c r="F369" s="3">
        <v>22.5985059738159</v>
      </c>
      <c r="G369" s="3">
        <f t="shared" si="36"/>
        <v>2.7772114939570036</v>
      </c>
      <c r="H369" s="3">
        <f t="shared" si="37"/>
        <v>0.26556172337233863</v>
      </c>
      <c r="J369">
        <v>50268.834544538971</v>
      </c>
      <c r="K369">
        <v>3.7757890224456792</v>
      </c>
      <c r="L369" s="3">
        <f t="shared" si="38"/>
        <v>1.1590310306118208</v>
      </c>
      <c r="M369">
        <f t="shared" si="39"/>
        <v>4.4370412851753638E-2</v>
      </c>
      <c r="O369">
        <v>50167.5302449546</v>
      </c>
      <c r="P369">
        <v>1.993878841400146</v>
      </c>
      <c r="Q369">
        <f t="shared" si="40"/>
        <v>1.3582203538258451</v>
      </c>
      <c r="R369">
        <f t="shared" si="41"/>
        <v>2.3430659616674458E-2</v>
      </c>
    </row>
    <row r="370" spans="1:18" x14ac:dyDescent="0.2">
      <c r="A370" t="s">
        <v>806</v>
      </c>
      <c r="B370" t="str">
        <f t="shared" si="35"/>
        <v>E</v>
      </c>
      <c r="C370" s="3">
        <v>36328.574999999997</v>
      </c>
      <c r="D370" s="3">
        <v>0.72799999999999998</v>
      </c>
      <c r="E370" s="3">
        <v>35642.843292998601</v>
      </c>
      <c r="F370" s="3">
        <v>4.6727817058563197</v>
      </c>
      <c r="G370" s="3">
        <f t="shared" si="36"/>
        <v>1.8875821773945056</v>
      </c>
      <c r="H370" s="3">
        <f t="shared" si="37"/>
        <v>6.4186561893630767</v>
      </c>
      <c r="J370">
        <v>35771.826464476369</v>
      </c>
      <c r="K370">
        <v>3.2822709083557129</v>
      </c>
      <c r="L370" s="3">
        <f t="shared" si="38"/>
        <v>1.5325361248648692</v>
      </c>
      <c r="M370">
        <f t="shared" si="39"/>
        <v>4.5086138851040012</v>
      </c>
      <c r="O370">
        <v>35965.15777008517</v>
      </c>
      <c r="P370">
        <v>2.004227876663208</v>
      </c>
      <c r="Q370">
        <f t="shared" si="40"/>
        <v>1.0003619187232826</v>
      </c>
      <c r="R370">
        <f t="shared" si="41"/>
        <v>2.7530602701417695</v>
      </c>
    </row>
    <row r="371" spans="1:18" x14ac:dyDescent="0.2">
      <c r="A371" t="s">
        <v>948</v>
      </c>
      <c r="B371" t="str">
        <f t="shared" si="35"/>
        <v>E</v>
      </c>
      <c r="C371" s="3">
        <v>50900.805999999997</v>
      </c>
      <c r="D371" s="3">
        <v>48.616999999999997</v>
      </c>
      <c r="E371" s="3">
        <v>49491.231803501803</v>
      </c>
      <c r="F371" s="3">
        <v>19.762213945388702</v>
      </c>
      <c r="G371" s="3">
        <f t="shared" si="36"/>
        <v>2.7692571243335391</v>
      </c>
      <c r="H371" s="3">
        <f t="shared" si="37"/>
        <v>0.40648772950590745</v>
      </c>
      <c r="J371">
        <v>50224.711601639647</v>
      </c>
      <c r="K371">
        <v>3.9842019081115718</v>
      </c>
      <c r="L371" s="3">
        <f t="shared" si="38"/>
        <v>1.3282587280844831</v>
      </c>
      <c r="M371">
        <f t="shared" si="39"/>
        <v>8.1950797213147089E-2</v>
      </c>
      <c r="O371">
        <v>50049.058014039649</v>
      </c>
      <c r="P371">
        <v>2.433664083480835</v>
      </c>
      <c r="Q371">
        <f t="shared" si="40"/>
        <v>1.6733487205690774</v>
      </c>
      <c r="R371">
        <f t="shared" si="41"/>
        <v>5.0057882705243743E-2</v>
      </c>
    </row>
    <row r="372" spans="1:18" x14ac:dyDescent="0.2">
      <c r="A372" t="s">
        <v>190</v>
      </c>
      <c r="B372" t="str">
        <f t="shared" si="35"/>
        <v>E</v>
      </c>
      <c r="C372" s="3">
        <v>38346.118000000002</v>
      </c>
      <c r="D372" s="3">
        <v>1.395</v>
      </c>
      <c r="E372" s="3">
        <v>37360.884485747803</v>
      </c>
      <c r="F372" s="3">
        <v>4.9125130176544101</v>
      </c>
      <c r="G372" s="3">
        <f t="shared" si="36"/>
        <v>2.5693174841119477</v>
      </c>
      <c r="H372" s="3">
        <f t="shared" si="37"/>
        <v>3.5215147079959928</v>
      </c>
      <c r="J372">
        <v>37635.223910061017</v>
      </c>
      <c r="K372">
        <v>3.2855839729309082</v>
      </c>
      <c r="L372" s="3">
        <f t="shared" si="38"/>
        <v>1.8538880257422286</v>
      </c>
      <c r="M372">
        <f t="shared" si="39"/>
        <v>2.3552573282658842</v>
      </c>
      <c r="O372">
        <v>37729.392729721163</v>
      </c>
      <c r="P372">
        <v>1.952584028244019</v>
      </c>
      <c r="Q372">
        <f t="shared" si="40"/>
        <v>1.6083121380861529</v>
      </c>
      <c r="R372">
        <f t="shared" si="41"/>
        <v>1.3997018123613039</v>
      </c>
    </row>
    <row r="373" spans="1:18" x14ac:dyDescent="0.2">
      <c r="A373" t="s">
        <v>683</v>
      </c>
      <c r="B373" t="str">
        <f t="shared" si="35"/>
        <v>E</v>
      </c>
      <c r="C373" s="3">
        <v>51773.743000000002</v>
      </c>
      <c r="D373" s="3">
        <v>83.902000000000001</v>
      </c>
      <c r="E373" s="3">
        <v>50487.068349647197</v>
      </c>
      <c r="F373" s="3">
        <v>18.796837091445902</v>
      </c>
      <c r="G373" s="3">
        <f t="shared" si="36"/>
        <v>2.4851876178873229</v>
      </c>
      <c r="H373" s="3">
        <f t="shared" si="37"/>
        <v>0.22403324225222165</v>
      </c>
      <c r="J373">
        <v>51026.799558048391</v>
      </c>
      <c r="K373">
        <v>4.2199790477752694</v>
      </c>
      <c r="L373" s="3">
        <f t="shared" si="38"/>
        <v>1.4427070531709694</v>
      </c>
      <c r="M373">
        <f t="shared" si="39"/>
        <v>5.0296525086115582E-2</v>
      </c>
      <c r="O373">
        <v>50928.571506066713</v>
      </c>
      <c r="P373">
        <v>2.2384812831878662</v>
      </c>
      <c r="Q373">
        <f t="shared" si="40"/>
        <v>1.6324326675266432</v>
      </c>
      <c r="R373">
        <f t="shared" si="41"/>
        <v>2.6679713036493365E-2</v>
      </c>
    </row>
    <row r="374" spans="1:18" x14ac:dyDescent="0.2">
      <c r="A374" t="s">
        <v>82</v>
      </c>
      <c r="B374" t="str">
        <f t="shared" si="35"/>
        <v>E</v>
      </c>
      <c r="C374" s="3">
        <v>37221.313000000002</v>
      </c>
      <c r="D374" s="3">
        <v>1.369</v>
      </c>
      <c r="E374" s="3">
        <v>36211.813155055701</v>
      </c>
      <c r="F374" s="3">
        <v>4.3593118190765301</v>
      </c>
      <c r="G374" s="3">
        <f t="shared" si="36"/>
        <v>2.7121553851265294</v>
      </c>
      <c r="H374" s="3">
        <f t="shared" si="37"/>
        <v>3.1843037392816145</v>
      </c>
      <c r="J374">
        <v>36445.630094708082</v>
      </c>
      <c r="K374">
        <v>3.189274787902832</v>
      </c>
      <c r="L374" s="3">
        <f t="shared" si="38"/>
        <v>2.0839751281528414</v>
      </c>
      <c r="M374">
        <f t="shared" si="39"/>
        <v>2.3296382672774523</v>
      </c>
      <c r="O374">
        <v>36658.132837229961</v>
      </c>
      <c r="P374">
        <v>2.023212194442749</v>
      </c>
      <c r="Q374">
        <f t="shared" si="40"/>
        <v>1.5130582920866886</v>
      </c>
      <c r="R374">
        <f t="shared" si="41"/>
        <v>1.4778759638004011</v>
      </c>
    </row>
    <row r="375" spans="1:18" x14ac:dyDescent="0.2">
      <c r="A375" t="s">
        <v>867</v>
      </c>
      <c r="B375" t="str">
        <f t="shared" si="35"/>
        <v>L</v>
      </c>
      <c r="C375" s="3">
        <v>4692.2290000000003</v>
      </c>
      <c r="D375" s="3">
        <v>2.9590000000000001</v>
      </c>
      <c r="E375" s="3">
        <v>4675.8617365605596</v>
      </c>
      <c r="F375" s="3">
        <v>0.83894991874694802</v>
      </c>
      <c r="G375" s="3">
        <f t="shared" si="36"/>
        <v>0.34881638213822574</v>
      </c>
      <c r="H375" s="3">
        <f t="shared" si="37"/>
        <v>0.28352481201316254</v>
      </c>
      <c r="J375">
        <v>4690.841271344194</v>
      </c>
      <c r="K375">
        <v>0.44483184814453119</v>
      </c>
      <c r="L375" s="3">
        <f t="shared" si="38"/>
        <v>2.9575041111725649E-2</v>
      </c>
      <c r="M375">
        <f t="shared" si="39"/>
        <v>0.15033181755475877</v>
      </c>
      <c r="O375">
        <v>4585.3091327099628</v>
      </c>
      <c r="P375">
        <v>0.13815593719482419</v>
      </c>
      <c r="Q375">
        <f t="shared" si="40"/>
        <v>2.2786583367955289</v>
      </c>
      <c r="R375">
        <f t="shared" si="41"/>
        <v>4.6690076780947679E-2</v>
      </c>
    </row>
    <row r="376" spans="1:18" x14ac:dyDescent="0.2">
      <c r="A376" t="s">
        <v>336</v>
      </c>
      <c r="B376" t="str">
        <f t="shared" si="35"/>
        <v>L</v>
      </c>
      <c r="C376" s="3">
        <v>4773.1109999999999</v>
      </c>
      <c r="D376" s="3">
        <v>2.5840000000000001</v>
      </c>
      <c r="E376" s="3">
        <v>4734.7799130788499</v>
      </c>
      <c r="F376" s="3">
        <v>0.88197660446166903</v>
      </c>
      <c r="G376" s="3">
        <f t="shared" si="36"/>
        <v>0.80306296922803633</v>
      </c>
      <c r="H376" s="3">
        <f t="shared" si="37"/>
        <v>0.34132221534894314</v>
      </c>
      <c r="J376">
        <v>4734.9885051426154</v>
      </c>
      <c r="K376">
        <v>0.4815223217010498</v>
      </c>
      <c r="L376" s="3">
        <f t="shared" si="38"/>
        <v>0.79869282020435906</v>
      </c>
      <c r="M376">
        <f t="shared" si="39"/>
        <v>0.18634764771712453</v>
      </c>
      <c r="O376">
        <v>4687.3069994697507</v>
      </c>
      <c r="P376">
        <v>0.18817901611328119</v>
      </c>
      <c r="Q376">
        <f t="shared" si="40"/>
        <v>1.7976535750006473</v>
      </c>
      <c r="R376">
        <f t="shared" si="41"/>
        <v>7.2824696638266712E-2</v>
      </c>
    </row>
    <row r="377" spans="1:18" x14ac:dyDescent="0.2">
      <c r="A377" t="s">
        <v>397</v>
      </c>
      <c r="B377" t="str">
        <f t="shared" si="35"/>
        <v>L</v>
      </c>
      <c r="C377" s="3">
        <v>2939.1579999999999</v>
      </c>
      <c r="D377" s="3">
        <v>0.89400000000000002</v>
      </c>
      <c r="E377" s="3">
        <v>2895.6481754762699</v>
      </c>
      <c r="F377" s="3">
        <v>0.54951786994934004</v>
      </c>
      <c r="G377" s="3">
        <f t="shared" si="36"/>
        <v>1.4803499683831221</v>
      </c>
      <c r="H377" s="3">
        <f t="shared" si="37"/>
        <v>0.61467323260552575</v>
      </c>
      <c r="J377">
        <v>2873.2410507464579</v>
      </c>
      <c r="K377">
        <v>0.42369794845581049</v>
      </c>
      <c r="L377" s="3">
        <f t="shared" si="38"/>
        <v>2.2427154053488123</v>
      </c>
      <c r="M377">
        <f t="shared" si="39"/>
        <v>0.47393506538681263</v>
      </c>
      <c r="O377">
        <v>2907.8652437067658</v>
      </c>
      <c r="P377">
        <v>0.2090339660644531</v>
      </c>
      <c r="Q377">
        <f t="shared" si="40"/>
        <v>1.0646843855700887</v>
      </c>
      <c r="R377">
        <f t="shared" si="41"/>
        <v>0.23381875398708399</v>
      </c>
    </row>
    <row r="378" spans="1:18" x14ac:dyDescent="0.2">
      <c r="A378" t="s">
        <v>410</v>
      </c>
      <c r="B378" t="str">
        <f t="shared" si="35"/>
        <v>L</v>
      </c>
      <c r="C378" s="3">
        <v>2562.8519999999999</v>
      </c>
      <c r="D378" s="3">
        <v>0.97199999999999998</v>
      </c>
      <c r="E378" s="3">
        <v>2544.44739988109</v>
      </c>
      <c r="F378" s="3">
        <v>0.435353994369506</v>
      </c>
      <c r="G378" s="3">
        <f t="shared" si="36"/>
        <v>0.71812965083078983</v>
      </c>
      <c r="H378" s="3">
        <f t="shared" si="37"/>
        <v>0.44789505593570578</v>
      </c>
      <c r="J378">
        <v>2525.479107185829</v>
      </c>
      <c r="K378">
        <v>0.37057209014892578</v>
      </c>
      <c r="L378" s="3">
        <f t="shared" si="38"/>
        <v>1.4582540394127668</v>
      </c>
      <c r="M378">
        <f t="shared" si="39"/>
        <v>0.38124700632605535</v>
      </c>
      <c r="O378">
        <v>2558.6157966807518</v>
      </c>
      <c r="P378">
        <v>0.25495719909667969</v>
      </c>
      <c r="Q378">
        <f t="shared" si="40"/>
        <v>0.16529254593117487</v>
      </c>
      <c r="R378">
        <f t="shared" si="41"/>
        <v>0.26230164516119309</v>
      </c>
    </row>
    <row r="379" spans="1:18" x14ac:dyDescent="0.2">
      <c r="A379" t="s">
        <v>857</v>
      </c>
      <c r="B379" t="str">
        <f t="shared" si="35"/>
        <v>L</v>
      </c>
      <c r="C379" s="3">
        <v>3046.962</v>
      </c>
      <c r="D379" s="3">
        <v>0.64900000000000002</v>
      </c>
      <c r="E379" s="3">
        <v>3042.5197988443001</v>
      </c>
      <c r="F379" s="3">
        <v>0.47687029838562001</v>
      </c>
      <c r="G379" s="3">
        <f t="shared" si="36"/>
        <v>0.14579115708367471</v>
      </c>
      <c r="H379" s="3">
        <f t="shared" si="37"/>
        <v>0.73477703911497683</v>
      </c>
      <c r="J379">
        <v>3042.5197988443028</v>
      </c>
      <c r="K379">
        <v>0.39201807975769037</v>
      </c>
      <c r="L379" s="3">
        <f t="shared" si="38"/>
        <v>0.14579115708358517</v>
      </c>
      <c r="M379">
        <f t="shared" si="39"/>
        <v>0.60403402119829019</v>
      </c>
      <c r="O379">
        <v>2948.7948109632712</v>
      </c>
      <c r="P379">
        <v>0.17492890357971189</v>
      </c>
      <c r="Q379">
        <f t="shared" si="40"/>
        <v>3.2218054913953247</v>
      </c>
      <c r="R379">
        <f t="shared" si="41"/>
        <v>0.26953606098568855</v>
      </c>
    </row>
    <row r="380" spans="1:18" x14ac:dyDescent="0.2">
      <c r="A380" t="s">
        <v>321</v>
      </c>
      <c r="B380" t="str">
        <f t="shared" si="35"/>
        <v>L</v>
      </c>
      <c r="C380" s="3">
        <v>2793.7379999999998</v>
      </c>
      <c r="D380" s="3">
        <v>0.75</v>
      </c>
      <c r="E380" s="3">
        <v>2760.5153176578601</v>
      </c>
      <c r="F380" s="3">
        <v>0.451130151748657</v>
      </c>
      <c r="G380" s="3">
        <f t="shared" si="36"/>
        <v>1.1891838941998036</v>
      </c>
      <c r="H380" s="3">
        <f t="shared" si="37"/>
        <v>0.60150686899820938</v>
      </c>
      <c r="J380">
        <v>2738.4734949198719</v>
      </c>
      <c r="K380">
        <v>0.43868613243103027</v>
      </c>
      <c r="L380" s="3">
        <f t="shared" si="38"/>
        <v>1.9781563296246087</v>
      </c>
      <c r="M380">
        <f t="shared" si="39"/>
        <v>0.58491484324137366</v>
      </c>
      <c r="O380">
        <v>2759.0309567998961</v>
      </c>
      <c r="P380">
        <v>0.23850488662719729</v>
      </c>
      <c r="Q380">
        <f t="shared" si="40"/>
        <v>1.2423156072653816</v>
      </c>
      <c r="R380">
        <f t="shared" si="41"/>
        <v>0.31800651550292974</v>
      </c>
    </row>
    <row r="381" spans="1:18" x14ac:dyDescent="0.2">
      <c r="A381" t="s">
        <v>204</v>
      </c>
      <c r="B381" t="str">
        <f t="shared" si="35"/>
        <v>L</v>
      </c>
      <c r="C381" s="3">
        <v>2771.0749999999998</v>
      </c>
      <c r="D381" s="3">
        <v>0.85799999999999998</v>
      </c>
      <c r="E381" s="3">
        <v>2734.9659577699399</v>
      </c>
      <c r="F381" s="3">
        <v>0.610762119293212</v>
      </c>
      <c r="G381" s="3">
        <f t="shared" si="36"/>
        <v>1.3030698277765818</v>
      </c>
      <c r="H381" s="3">
        <f t="shared" si="37"/>
        <v>0.71184396188020049</v>
      </c>
      <c r="J381">
        <v>2618.5657531263791</v>
      </c>
      <c r="K381">
        <v>0.39182472229003912</v>
      </c>
      <c r="L381" s="3">
        <f t="shared" si="38"/>
        <v>5.5036131058748206</v>
      </c>
      <c r="M381">
        <f t="shared" si="39"/>
        <v>0.45667217050121112</v>
      </c>
      <c r="O381">
        <v>2693.3567172657431</v>
      </c>
      <c r="P381">
        <v>0.18338513374328611</v>
      </c>
      <c r="Q381">
        <f t="shared" si="40"/>
        <v>2.8046257403446937</v>
      </c>
      <c r="R381">
        <f t="shared" si="41"/>
        <v>0.21373558711338708</v>
      </c>
    </row>
    <row r="382" spans="1:18" x14ac:dyDescent="0.2">
      <c r="A382" t="s">
        <v>358</v>
      </c>
      <c r="B382" t="str">
        <f t="shared" si="35"/>
        <v>L</v>
      </c>
      <c r="C382" s="3">
        <v>2483.0340000000001</v>
      </c>
      <c r="D382" s="3">
        <v>3.4609999999999999</v>
      </c>
      <c r="E382" s="3">
        <v>2442.8247054008102</v>
      </c>
      <c r="F382" s="3">
        <v>0.442970991134643</v>
      </c>
      <c r="G382" s="3">
        <f t="shared" si="36"/>
        <v>1.6193614182967244</v>
      </c>
      <c r="H382" s="3">
        <f t="shared" si="37"/>
        <v>0.12798930688663479</v>
      </c>
      <c r="J382">
        <v>-1</v>
      </c>
      <c r="K382">
        <v>0.34864687919616699</v>
      </c>
      <c r="L382" s="3">
        <f t="shared" si="38"/>
        <v>100.04027331079639</v>
      </c>
      <c r="M382">
        <f t="shared" si="39"/>
        <v>0.10073587957127045</v>
      </c>
      <c r="O382">
        <v>2454.4973208165761</v>
      </c>
      <c r="P382">
        <v>0.17612528800964361</v>
      </c>
      <c r="Q382">
        <f t="shared" si="40"/>
        <v>1.1492665498508672</v>
      </c>
      <c r="R382">
        <f t="shared" si="41"/>
        <v>5.0888554755747939E-2</v>
      </c>
    </row>
    <row r="383" spans="1:18" x14ac:dyDescent="0.2">
      <c r="A383" t="s">
        <v>977</v>
      </c>
      <c r="B383" t="str">
        <f t="shared" si="35"/>
        <v>L</v>
      </c>
      <c r="C383" s="3">
        <v>4294.6000000000004</v>
      </c>
      <c r="D383" s="3">
        <v>5.7939999999999996</v>
      </c>
      <c r="E383" s="3">
        <v>4169.4090934615597</v>
      </c>
      <c r="F383" s="3">
        <v>0.88118290901184004</v>
      </c>
      <c r="G383" s="3">
        <f t="shared" si="36"/>
        <v>2.9150772257821607</v>
      </c>
      <c r="H383" s="3">
        <f t="shared" si="37"/>
        <v>0.15208541750290647</v>
      </c>
      <c r="J383">
        <v>4246.6206362442426</v>
      </c>
      <c r="K383">
        <v>0.64464902877807617</v>
      </c>
      <c r="L383" s="3">
        <f t="shared" si="38"/>
        <v>1.1172021551659694</v>
      </c>
      <c r="M383">
        <f t="shared" si="39"/>
        <v>0.1112614823572793</v>
      </c>
      <c r="O383">
        <v>3885.32894925752</v>
      </c>
      <c r="P383">
        <v>0.1405029296875</v>
      </c>
      <c r="Q383">
        <f t="shared" si="40"/>
        <v>9.5298991929977266</v>
      </c>
      <c r="R383">
        <f t="shared" si="41"/>
        <v>2.4249728976095963E-2</v>
      </c>
    </row>
    <row r="384" spans="1:18" x14ac:dyDescent="0.2">
      <c r="A384" t="s">
        <v>655</v>
      </c>
      <c r="B384" t="str">
        <f t="shared" si="35"/>
        <v>L</v>
      </c>
      <c r="C384" s="3">
        <v>2213.6529999999998</v>
      </c>
      <c r="D384" s="3">
        <v>0.99199999999999999</v>
      </c>
      <c r="E384" s="3">
        <v>2173.5360994357702</v>
      </c>
      <c r="F384" s="3">
        <v>0.52193498611450195</v>
      </c>
      <c r="G384" s="3">
        <f t="shared" si="36"/>
        <v>1.812248828711166</v>
      </c>
      <c r="H384" s="3">
        <f t="shared" si="37"/>
        <v>0.52614413922832859</v>
      </c>
      <c r="J384">
        <v>-1</v>
      </c>
      <c r="K384">
        <v>0.35444402694702148</v>
      </c>
      <c r="L384" s="3">
        <f t="shared" si="38"/>
        <v>100.0451741984855</v>
      </c>
      <c r="M384">
        <f t="shared" si="39"/>
        <v>0.35730244651917487</v>
      </c>
      <c r="O384">
        <v>2140.262291402275</v>
      </c>
      <c r="P384">
        <v>0.18371486663818359</v>
      </c>
      <c r="Q384">
        <f t="shared" si="40"/>
        <v>3.3153664371843661</v>
      </c>
      <c r="R384">
        <f t="shared" si="41"/>
        <v>0.18519643814333023</v>
      </c>
    </row>
    <row r="385" spans="1:18" x14ac:dyDescent="0.2">
      <c r="A385" t="s">
        <v>159</v>
      </c>
      <c r="B385" t="str">
        <f t="shared" si="35"/>
        <v>L</v>
      </c>
      <c r="C385" s="3">
        <v>4419.8670000000002</v>
      </c>
      <c r="D385" s="3">
        <v>4.9370000000000003</v>
      </c>
      <c r="E385" s="3">
        <v>4331.6188135287703</v>
      </c>
      <c r="F385" s="3">
        <v>0.89409995079040505</v>
      </c>
      <c r="G385" s="3">
        <f t="shared" si="36"/>
        <v>1.9966253842305646</v>
      </c>
      <c r="H385" s="3">
        <f t="shared" si="37"/>
        <v>0.18110187376755216</v>
      </c>
      <c r="J385">
        <v>4347.5989647132656</v>
      </c>
      <c r="K385">
        <v>0.51009917259216309</v>
      </c>
      <c r="L385" s="3">
        <f t="shared" si="38"/>
        <v>1.6350726229258623</v>
      </c>
      <c r="M385">
        <f t="shared" si="39"/>
        <v>0.10332168778451753</v>
      </c>
      <c r="O385">
        <v>4286.4155304657297</v>
      </c>
      <c r="P385">
        <v>0.18387818336486819</v>
      </c>
      <c r="Q385">
        <f t="shared" si="40"/>
        <v>3.0193548705033537</v>
      </c>
      <c r="R385">
        <f t="shared" si="41"/>
        <v>3.7244922698980797E-2</v>
      </c>
    </row>
    <row r="386" spans="1:18" x14ac:dyDescent="0.2">
      <c r="A386" t="s">
        <v>141</v>
      </c>
      <c r="B386" t="str">
        <f t="shared" si="35"/>
        <v>L</v>
      </c>
      <c r="C386" s="3">
        <v>4207.6319999999996</v>
      </c>
      <c r="D386" s="3">
        <v>3.2429999999999999</v>
      </c>
      <c r="E386" s="3">
        <v>4095.9575900302798</v>
      </c>
      <c r="F386" s="3">
        <v>0.97827601432800204</v>
      </c>
      <c r="G386" s="3">
        <f t="shared" si="36"/>
        <v>2.6540916593875088</v>
      </c>
      <c r="H386" s="3">
        <f t="shared" si="37"/>
        <v>0.30165772874745672</v>
      </c>
      <c r="J386">
        <v>4113.1407467777144</v>
      </c>
      <c r="K386">
        <v>0.59791278839111328</v>
      </c>
      <c r="L386" s="3">
        <f t="shared" si="38"/>
        <v>2.2457109657471284</v>
      </c>
      <c r="M386">
        <f t="shared" si="39"/>
        <v>0.18437027085757426</v>
      </c>
      <c r="O386">
        <v>4001.4191914093622</v>
      </c>
      <c r="P386">
        <v>0.14060711860656741</v>
      </c>
      <c r="Q386">
        <f t="shared" si="40"/>
        <v>4.9009230985655936</v>
      </c>
      <c r="R386">
        <f t="shared" si="41"/>
        <v>4.3357113353859826E-2</v>
      </c>
    </row>
    <row r="387" spans="1:18" x14ac:dyDescent="0.2">
      <c r="A387" t="s">
        <v>406</v>
      </c>
      <c r="B387" t="str">
        <f t="shared" si="35"/>
        <v>L</v>
      </c>
      <c r="C387" s="3">
        <v>4474.5540000000001</v>
      </c>
      <c r="D387" s="3">
        <v>1.3779999999999999</v>
      </c>
      <c r="E387" s="3">
        <v>4423.4376654102698</v>
      </c>
      <c r="F387" s="3">
        <v>0.61582207679748502</v>
      </c>
      <c r="G387" s="3">
        <f t="shared" si="36"/>
        <v>1.1423783150171007</v>
      </c>
      <c r="H387" s="3">
        <f t="shared" si="37"/>
        <v>0.44689555645681062</v>
      </c>
      <c r="J387">
        <v>4423.4376654102716</v>
      </c>
      <c r="K387">
        <v>0.41544413566589361</v>
      </c>
      <c r="L387" s="3">
        <f t="shared" si="38"/>
        <v>1.1423783150170601</v>
      </c>
      <c r="M387">
        <f t="shared" si="39"/>
        <v>0.30148340759498815</v>
      </c>
      <c r="O387">
        <v>4312.809542177366</v>
      </c>
      <c r="P387">
        <v>0.1680409908294678</v>
      </c>
      <c r="Q387">
        <f t="shared" si="40"/>
        <v>3.614761556629646</v>
      </c>
      <c r="R387">
        <f t="shared" si="41"/>
        <v>0.12194556663967185</v>
      </c>
    </row>
    <row r="388" spans="1:18" x14ac:dyDescent="0.2">
      <c r="A388" t="s">
        <v>390</v>
      </c>
      <c r="B388" t="str">
        <f t="shared" ref="B388:B451" si="42">LEFT(A388,1)</f>
        <v>L</v>
      </c>
      <c r="C388" s="3">
        <v>2813.777</v>
      </c>
      <c r="D388" s="3">
        <v>1.5069999999999999</v>
      </c>
      <c r="E388" s="3">
        <v>2797.7705946001902</v>
      </c>
      <c r="F388" s="3">
        <v>0.54550671577453602</v>
      </c>
      <c r="G388" s="3">
        <f t="shared" ref="G388:G451" si="43">(C388-E388)*100/C388</f>
        <v>0.56885834946443392</v>
      </c>
      <c r="H388" s="3">
        <f t="shared" ref="H388:H451" si="44">F388/D388</f>
        <v>0.36198189500632783</v>
      </c>
      <c r="J388">
        <v>2813.7767120370222</v>
      </c>
      <c r="K388">
        <v>0.4335780143737793</v>
      </c>
      <c r="L388" s="3">
        <f t="shared" ref="L388:L451" si="45">(C388-J388)*100/C388</f>
        <v>1.0234036948780479E-5</v>
      </c>
      <c r="M388">
        <f t="shared" ref="M388:M451" si="46">K388/D388</f>
        <v>0.28770936587510243</v>
      </c>
      <c r="O388">
        <v>2754.146832227324</v>
      </c>
      <c r="P388">
        <v>0.19440293312072751</v>
      </c>
      <c r="Q388">
        <f t="shared" ref="Q388:Q451" si="47">(C388-O388)*100/C388</f>
        <v>2.1192215222697475</v>
      </c>
      <c r="R388">
        <f t="shared" ref="R388:R451" si="48">P388/D388</f>
        <v>0.12899995562092073</v>
      </c>
    </row>
    <row r="389" spans="1:18" x14ac:dyDescent="0.2">
      <c r="A389" t="s">
        <v>691</v>
      </c>
      <c r="B389" t="str">
        <f t="shared" si="42"/>
        <v>L</v>
      </c>
      <c r="C389" s="3">
        <v>4027.1689999999999</v>
      </c>
      <c r="D389" s="3">
        <v>7.34</v>
      </c>
      <c r="E389" s="3">
        <v>3956.71389328125</v>
      </c>
      <c r="F389" s="3">
        <v>0.70339322090148904</v>
      </c>
      <c r="G389" s="3">
        <f t="shared" si="43"/>
        <v>1.7494946628450385</v>
      </c>
      <c r="H389" s="3">
        <f t="shared" si="44"/>
        <v>9.5830139087396335E-2</v>
      </c>
      <c r="J389">
        <v>3996.9769963290528</v>
      </c>
      <c r="K389">
        <v>0.65798711776733398</v>
      </c>
      <c r="L389" s="3">
        <f t="shared" si="45"/>
        <v>0.74970788836890356</v>
      </c>
      <c r="M389">
        <f t="shared" si="46"/>
        <v>8.9644021494187195E-2</v>
      </c>
      <c r="O389">
        <v>3873.285080466957</v>
      </c>
      <c r="P389">
        <v>0.20021820068359381</v>
      </c>
      <c r="Q389">
        <f t="shared" si="47"/>
        <v>3.8211438241862434</v>
      </c>
      <c r="R389">
        <f t="shared" si="48"/>
        <v>2.7277684016838395E-2</v>
      </c>
    </row>
    <row r="390" spans="1:18" x14ac:dyDescent="0.2">
      <c r="A390" t="s">
        <v>765</v>
      </c>
      <c r="B390" t="str">
        <f t="shared" si="42"/>
        <v>L</v>
      </c>
      <c r="C390" s="3">
        <v>4173.2299999999996</v>
      </c>
      <c r="D390" s="3">
        <v>8.2270000000000003</v>
      </c>
      <c r="E390" s="3">
        <v>4098.1581065023502</v>
      </c>
      <c r="F390" s="3">
        <v>0.69133210182189897</v>
      </c>
      <c r="G390" s="3">
        <f t="shared" si="43"/>
        <v>1.7988918295337042</v>
      </c>
      <c r="H390" s="3">
        <f t="shared" si="44"/>
        <v>8.4032101838081796E-2</v>
      </c>
      <c r="J390">
        <v>4084.5232044922441</v>
      </c>
      <c r="K390">
        <v>0.52782893180847168</v>
      </c>
      <c r="L390" s="3">
        <f t="shared" si="45"/>
        <v>2.1256148237158148</v>
      </c>
      <c r="M390">
        <f t="shared" si="46"/>
        <v>6.4158129550075563E-2</v>
      </c>
      <c r="O390">
        <v>3822.3585364225082</v>
      </c>
      <c r="P390">
        <v>0.13691997528076169</v>
      </c>
      <c r="Q390">
        <f t="shared" si="47"/>
        <v>8.4076713619304808</v>
      </c>
      <c r="R390">
        <f t="shared" si="48"/>
        <v>1.6642758633859448E-2</v>
      </c>
    </row>
    <row r="391" spans="1:18" x14ac:dyDescent="0.2">
      <c r="A391" t="s">
        <v>941</v>
      </c>
      <c r="B391" t="str">
        <f t="shared" si="42"/>
        <v>L</v>
      </c>
      <c r="C391" s="3">
        <v>3896.703</v>
      </c>
      <c r="D391" s="3">
        <v>1.073</v>
      </c>
      <c r="E391" s="3">
        <v>3870.15599566434</v>
      </c>
      <c r="F391" s="3">
        <v>0.60896897315979004</v>
      </c>
      <c r="G391" s="3">
        <f t="shared" si="43"/>
        <v>0.68126835264735208</v>
      </c>
      <c r="H391" s="3">
        <f t="shared" si="44"/>
        <v>0.56753865159346695</v>
      </c>
      <c r="J391">
        <v>3896.702794272685</v>
      </c>
      <c r="K391">
        <v>0.62152671813964844</v>
      </c>
      <c r="L391" s="3">
        <f t="shared" si="45"/>
        <v>5.2795225862938006E-6</v>
      </c>
      <c r="M391">
        <f t="shared" si="46"/>
        <v>0.57924204859240302</v>
      </c>
      <c r="O391">
        <v>3798.2193554004998</v>
      </c>
      <c r="P391">
        <v>0.20271515846252439</v>
      </c>
      <c r="Q391">
        <f t="shared" si="47"/>
        <v>2.5273582461763233</v>
      </c>
      <c r="R391">
        <f t="shared" si="48"/>
        <v>0.18892372643292116</v>
      </c>
    </row>
    <row r="392" spans="1:18" x14ac:dyDescent="0.2">
      <c r="A392" t="s">
        <v>227</v>
      </c>
      <c r="B392" t="str">
        <f t="shared" si="42"/>
        <v>L</v>
      </c>
      <c r="C392" s="3">
        <v>4056.7190000000001</v>
      </c>
      <c r="D392" s="3">
        <v>5.375</v>
      </c>
      <c r="E392" s="3">
        <v>3947.0971363502499</v>
      </c>
      <c r="F392" s="3">
        <v>0.68660688400268499</v>
      </c>
      <c r="G392" s="3">
        <f t="shared" si="43"/>
        <v>2.7022296503590741</v>
      </c>
      <c r="H392" s="3">
        <f t="shared" si="44"/>
        <v>0.1277408156284065</v>
      </c>
      <c r="J392">
        <v>3957.5057479378702</v>
      </c>
      <c r="K392">
        <v>0.63651323318481445</v>
      </c>
      <c r="L392" s="3">
        <f t="shared" si="45"/>
        <v>2.4456525596702621</v>
      </c>
      <c r="M392">
        <f t="shared" si="46"/>
        <v>0.11842106663903525</v>
      </c>
      <c r="O392">
        <v>3834.550317234296</v>
      </c>
      <c r="P392">
        <v>0.1784710884094238</v>
      </c>
      <c r="Q392">
        <f t="shared" si="47"/>
        <v>5.4765608060529711</v>
      </c>
      <c r="R392">
        <f t="shared" si="48"/>
        <v>3.320392342500908E-2</v>
      </c>
    </row>
    <row r="393" spans="1:18" x14ac:dyDescent="0.2">
      <c r="A393" t="s">
        <v>868</v>
      </c>
      <c r="B393" t="str">
        <f t="shared" si="42"/>
        <v>L</v>
      </c>
      <c r="C393" s="3">
        <v>2883.982</v>
      </c>
      <c r="D393" s="3">
        <v>0.82099999999999995</v>
      </c>
      <c r="E393" s="3">
        <v>2832.0098009818698</v>
      </c>
      <c r="F393" s="3">
        <v>0.40582394599914501</v>
      </c>
      <c r="G393" s="3">
        <f t="shared" si="43"/>
        <v>1.8020985920900388</v>
      </c>
      <c r="H393" s="3">
        <f t="shared" si="44"/>
        <v>0.49430444092465897</v>
      </c>
      <c r="J393">
        <v>2832.0098009818721</v>
      </c>
      <c r="K393">
        <v>0.46553707122802729</v>
      </c>
      <c r="L393" s="3">
        <f t="shared" si="45"/>
        <v>1.8020985920899599</v>
      </c>
      <c r="M393">
        <f t="shared" si="46"/>
        <v>0.5670366275615436</v>
      </c>
      <c r="O393">
        <v>2869.242510318039</v>
      </c>
      <c r="P393">
        <v>0.16071987152099609</v>
      </c>
      <c r="Q393">
        <f t="shared" si="47"/>
        <v>0.51108119544300223</v>
      </c>
      <c r="R393">
        <f t="shared" si="48"/>
        <v>0.19576111025699891</v>
      </c>
    </row>
    <row r="394" spans="1:18" x14ac:dyDescent="0.2">
      <c r="A394" t="s">
        <v>824</v>
      </c>
      <c r="B394" t="str">
        <f t="shared" si="42"/>
        <v>L</v>
      </c>
      <c r="C394" s="3">
        <v>2437.855</v>
      </c>
      <c r="D394" s="3">
        <v>0.998</v>
      </c>
      <c r="E394" s="3">
        <v>2395.06470431868</v>
      </c>
      <c r="F394" s="3">
        <v>0.39614081382751398</v>
      </c>
      <c r="G394" s="3">
        <f t="shared" si="43"/>
        <v>1.7552436745138658</v>
      </c>
      <c r="H394" s="3">
        <f t="shared" si="44"/>
        <v>0.39693468319390179</v>
      </c>
      <c r="J394">
        <v>2379.7382426653971</v>
      </c>
      <c r="K394">
        <v>0.38776993751525879</v>
      </c>
      <c r="L394" s="3">
        <f t="shared" si="45"/>
        <v>2.3839300259696694</v>
      </c>
      <c r="M394">
        <f t="shared" si="46"/>
        <v>0.38854703157841564</v>
      </c>
      <c r="O394">
        <v>2419.9114889191101</v>
      </c>
      <c r="P394">
        <v>0.19498896598815921</v>
      </c>
      <c r="Q394">
        <f t="shared" si="47"/>
        <v>0.73603684718286966</v>
      </c>
      <c r="R394">
        <f t="shared" si="48"/>
        <v>0.19537972543903728</v>
      </c>
    </row>
    <row r="395" spans="1:18" x14ac:dyDescent="0.2">
      <c r="A395" t="s">
        <v>839</v>
      </c>
      <c r="B395" t="str">
        <f t="shared" si="42"/>
        <v>L</v>
      </c>
      <c r="C395" s="3">
        <v>2810.163</v>
      </c>
      <c r="D395" s="3">
        <v>0.70099999999999996</v>
      </c>
      <c r="E395" s="3">
        <v>2753.5221634050599</v>
      </c>
      <c r="F395" s="3">
        <v>0.498899936676025</v>
      </c>
      <c r="G395" s="3">
        <f t="shared" si="43"/>
        <v>2.0155712175749265</v>
      </c>
      <c r="H395" s="3">
        <f t="shared" si="44"/>
        <v>0.71169748455923687</v>
      </c>
      <c r="J395">
        <v>2753.5221634050622</v>
      </c>
      <c r="K395">
        <v>0.38946676254272461</v>
      </c>
      <c r="L395" s="3">
        <f t="shared" si="45"/>
        <v>2.0155712175748457</v>
      </c>
      <c r="M395">
        <f t="shared" si="46"/>
        <v>0.55558739307093385</v>
      </c>
      <c r="O395">
        <v>2810.1626018083512</v>
      </c>
      <c r="P395">
        <v>0.19127893447875979</v>
      </c>
      <c r="Q395">
        <f t="shared" si="47"/>
        <v>1.4169699368170905E-5</v>
      </c>
      <c r="R395">
        <f t="shared" si="48"/>
        <v>0.27286581238054181</v>
      </c>
    </row>
    <row r="396" spans="1:18" x14ac:dyDescent="0.2">
      <c r="A396" t="s">
        <v>172</v>
      </c>
      <c r="B396" t="str">
        <f t="shared" si="42"/>
        <v>L</v>
      </c>
      <c r="C396" s="3">
        <v>2515.741</v>
      </c>
      <c r="D396" s="3">
        <v>3.11</v>
      </c>
      <c r="E396" s="3">
        <v>2469.95750872396</v>
      </c>
      <c r="F396" s="3">
        <v>0.58574700355529696</v>
      </c>
      <c r="G396" s="3">
        <f t="shared" si="43"/>
        <v>1.8198809526115751</v>
      </c>
      <c r="H396" s="3">
        <f t="shared" si="44"/>
        <v>0.18834308795990257</v>
      </c>
      <c r="J396">
        <v>2477.724921165538</v>
      </c>
      <c r="K396">
        <v>0.39426994323730469</v>
      </c>
      <c r="L396" s="3">
        <f t="shared" si="45"/>
        <v>1.5111284839918715</v>
      </c>
      <c r="M396">
        <f t="shared" si="46"/>
        <v>0.1267749013624774</v>
      </c>
      <c r="O396">
        <v>2446.501373470825</v>
      </c>
      <c r="P396">
        <v>0.20300507545471189</v>
      </c>
      <c r="Q396">
        <f t="shared" si="47"/>
        <v>2.7522557580122511</v>
      </c>
      <c r="R396">
        <f t="shared" si="48"/>
        <v>6.5274943876113156E-2</v>
      </c>
    </row>
    <row r="397" spans="1:18" x14ac:dyDescent="0.2">
      <c r="A397" t="s">
        <v>785</v>
      </c>
      <c r="B397" t="str">
        <f t="shared" si="42"/>
        <v>L</v>
      </c>
      <c r="C397" s="3">
        <v>3462.643</v>
      </c>
      <c r="D397" s="3">
        <v>2.2869999999999999</v>
      </c>
      <c r="E397" s="3">
        <v>3389.3586496196499</v>
      </c>
      <c r="F397" s="3">
        <v>0.556967973709106</v>
      </c>
      <c r="G397" s="3">
        <f t="shared" si="43"/>
        <v>2.1164281267329645</v>
      </c>
      <c r="H397" s="3">
        <f t="shared" si="44"/>
        <v>0.24353649921692436</v>
      </c>
      <c r="J397">
        <v>3462.642966660635</v>
      </c>
      <c r="K397">
        <v>0.53941917419433594</v>
      </c>
      <c r="L397" s="3">
        <f t="shared" si="45"/>
        <v>9.6282998328262307E-7</v>
      </c>
      <c r="M397">
        <f t="shared" si="46"/>
        <v>0.23586321565121818</v>
      </c>
      <c r="O397">
        <v>3395.6931905001211</v>
      </c>
      <c r="P397">
        <v>0.16987013816833499</v>
      </c>
      <c r="Q397">
        <f t="shared" si="47"/>
        <v>1.9334886530283064</v>
      </c>
      <c r="R397">
        <f t="shared" si="48"/>
        <v>7.427640497085046E-2</v>
      </c>
    </row>
    <row r="398" spans="1:18" x14ac:dyDescent="0.2">
      <c r="A398" t="s">
        <v>272</v>
      </c>
      <c r="B398" t="str">
        <f t="shared" si="42"/>
        <v>L</v>
      </c>
      <c r="C398" s="3">
        <v>4535.6570000000002</v>
      </c>
      <c r="D398" s="3">
        <v>2.0630000000000002</v>
      </c>
      <c r="E398" s="3">
        <v>4448.3609108565597</v>
      </c>
      <c r="F398" s="3">
        <v>0.77412867546081499</v>
      </c>
      <c r="G398" s="3">
        <f t="shared" si="43"/>
        <v>1.9246624941753849</v>
      </c>
      <c r="H398" s="3">
        <f t="shared" si="44"/>
        <v>0.3752441470968565</v>
      </c>
      <c r="J398">
        <v>4463.161415088699</v>
      </c>
      <c r="K398">
        <v>0.48200225830078119</v>
      </c>
      <c r="L398" s="3">
        <f t="shared" si="45"/>
        <v>1.5983480433220851</v>
      </c>
      <c r="M398">
        <f t="shared" si="46"/>
        <v>0.23364142428540047</v>
      </c>
      <c r="O398">
        <v>4453.1062570863423</v>
      </c>
      <c r="P398">
        <v>0.2018086910247803</v>
      </c>
      <c r="Q398">
        <f t="shared" si="47"/>
        <v>1.8200393661526393</v>
      </c>
      <c r="R398">
        <f t="shared" si="48"/>
        <v>9.782292342451783E-2</v>
      </c>
    </row>
    <row r="399" spans="1:18" x14ac:dyDescent="0.2">
      <c r="A399" t="s">
        <v>201</v>
      </c>
      <c r="B399" t="str">
        <f t="shared" si="42"/>
        <v>L</v>
      </c>
      <c r="C399" s="3">
        <v>4189.9179999999997</v>
      </c>
      <c r="D399" s="3">
        <v>4.609</v>
      </c>
      <c r="E399" s="3">
        <v>4152.3091784137196</v>
      </c>
      <c r="F399" s="3">
        <v>0.83065915107726995</v>
      </c>
      <c r="G399" s="3">
        <f t="shared" si="43"/>
        <v>0.89760280717379437</v>
      </c>
      <c r="H399" s="3">
        <f t="shared" si="44"/>
        <v>0.18022546128819047</v>
      </c>
      <c r="J399">
        <v>4043.0215234073962</v>
      </c>
      <c r="K399">
        <v>0.42046785354614258</v>
      </c>
      <c r="L399" s="3">
        <f t="shared" si="45"/>
        <v>3.5059511091291871</v>
      </c>
      <c r="M399">
        <f t="shared" si="46"/>
        <v>9.1227566401853449E-2</v>
      </c>
      <c r="O399">
        <v>3985.410896294763</v>
      </c>
      <c r="P399">
        <v>0.17041110992431641</v>
      </c>
      <c r="Q399">
        <f t="shared" si="47"/>
        <v>4.8809333191064042</v>
      </c>
      <c r="R399">
        <f t="shared" si="48"/>
        <v>3.6973553899829988E-2</v>
      </c>
    </row>
    <row r="400" spans="1:18" x14ac:dyDescent="0.2">
      <c r="A400" t="s">
        <v>505</v>
      </c>
      <c r="B400" t="str">
        <f t="shared" si="42"/>
        <v>L</v>
      </c>
      <c r="C400" s="3">
        <v>2746.2869999999998</v>
      </c>
      <c r="D400" s="3">
        <v>1.1970000000000001</v>
      </c>
      <c r="E400" s="3">
        <v>2695.0687604620298</v>
      </c>
      <c r="F400" s="3">
        <v>0.57860589027404696</v>
      </c>
      <c r="G400" s="3">
        <f t="shared" si="43"/>
        <v>1.8649995261955514</v>
      </c>
      <c r="H400" s="3">
        <f t="shared" si="44"/>
        <v>0.48338002529160146</v>
      </c>
      <c r="J400">
        <v>2657.7417600074568</v>
      </c>
      <c r="K400">
        <v>0.49914288520812988</v>
      </c>
      <c r="L400" s="3">
        <f t="shared" si="45"/>
        <v>3.2241801382209134</v>
      </c>
      <c r="M400">
        <f t="shared" si="46"/>
        <v>0.4169948915690308</v>
      </c>
      <c r="O400">
        <v>2635.9374284511368</v>
      </c>
      <c r="P400">
        <v>0.21580386161804199</v>
      </c>
      <c r="Q400">
        <f t="shared" si="47"/>
        <v>4.0181369080821847</v>
      </c>
      <c r="R400">
        <f t="shared" si="48"/>
        <v>0.18028726952217375</v>
      </c>
    </row>
    <row r="401" spans="1:18" x14ac:dyDescent="0.2">
      <c r="A401" t="s">
        <v>507</v>
      </c>
      <c r="B401" t="str">
        <f t="shared" si="42"/>
        <v>L</v>
      </c>
      <c r="C401" s="3">
        <v>2674.0949999999998</v>
      </c>
      <c r="D401" s="3">
        <v>0.76300000000000001</v>
      </c>
      <c r="E401" s="3">
        <v>2656.9037396751301</v>
      </c>
      <c r="F401" s="3">
        <v>0.48441815376281699</v>
      </c>
      <c r="G401" s="3">
        <f t="shared" si="43"/>
        <v>0.64288143558361788</v>
      </c>
      <c r="H401" s="3">
        <f t="shared" si="44"/>
        <v>0.63488617793291868</v>
      </c>
      <c r="J401">
        <v>2650.8489687916222</v>
      </c>
      <c r="K401">
        <v>0.4325568675994873</v>
      </c>
      <c r="L401" s="3">
        <f t="shared" si="45"/>
        <v>0.86930461364976364</v>
      </c>
      <c r="M401">
        <f t="shared" si="46"/>
        <v>0.56691594705044202</v>
      </c>
      <c r="O401">
        <v>2626.702316911344</v>
      </c>
      <c r="P401">
        <v>0.15907502174377439</v>
      </c>
      <c r="Q401">
        <f t="shared" si="47"/>
        <v>1.7722886841587813</v>
      </c>
      <c r="R401">
        <f t="shared" si="48"/>
        <v>0.20848626702984846</v>
      </c>
    </row>
    <row r="402" spans="1:18" x14ac:dyDescent="0.2">
      <c r="A402" t="s">
        <v>630</v>
      </c>
      <c r="B402" t="str">
        <f t="shared" si="42"/>
        <v>L</v>
      </c>
      <c r="C402" s="3">
        <v>2546.0340000000001</v>
      </c>
      <c r="D402" s="3">
        <v>1.1830000000000001</v>
      </c>
      <c r="E402" s="3">
        <v>2480.9157711461999</v>
      </c>
      <c r="F402" s="3">
        <v>0.42919683456420898</v>
      </c>
      <c r="G402" s="3">
        <f t="shared" si="43"/>
        <v>2.5576339064521623</v>
      </c>
      <c r="H402" s="3">
        <f t="shared" si="44"/>
        <v>0.36280374857498643</v>
      </c>
      <c r="J402">
        <v>2406.6201414045991</v>
      </c>
      <c r="K402">
        <v>0.36040806770324713</v>
      </c>
      <c r="L402" s="3">
        <f t="shared" si="45"/>
        <v>5.4757265062210889</v>
      </c>
      <c r="M402">
        <f t="shared" si="46"/>
        <v>0.30465601665532299</v>
      </c>
      <c r="O402">
        <v>2411.695756311899</v>
      </c>
      <c r="P402">
        <v>0.1984667778015137</v>
      </c>
      <c r="Q402">
        <f t="shared" si="47"/>
        <v>5.2763727306116532</v>
      </c>
      <c r="R402">
        <f t="shared" si="48"/>
        <v>0.16776566170880278</v>
      </c>
    </row>
    <row r="403" spans="1:18" x14ac:dyDescent="0.2">
      <c r="A403" t="s">
        <v>541</v>
      </c>
      <c r="B403" t="str">
        <f t="shared" si="42"/>
        <v>L</v>
      </c>
      <c r="C403" s="3">
        <v>3121.2449999999999</v>
      </c>
      <c r="D403" s="3">
        <v>5.8869999999999996</v>
      </c>
      <c r="E403" s="3">
        <v>3071.5886216150502</v>
      </c>
      <c r="F403" s="3">
        <v>0.58672595024108798</v>
      </c>
      <c r="G403" s="3">
        <f t="shared" si="43"/>
        <v>1.5909157526868181</v>
      </c>
      <c r="H403" s="3">
        <f t="shared" si="44"/>
        <v>9.966467644659216E-2</v>
      </c>
      <c r="J403">
        <v>3071.588621615052</v>
      </c>
      <c r="K403">
        <v>0.46692872047424322</v>
      </c>
      <c r="L403" s="3">
        <f t="shared" si="45"/>
        <v>1.5909157526867599</v>
      </c>
      <c r="M403">
        <f t="shared" si="46"/>
        <v>7.9315223454092615E-2</v>
      </c>
      <c r="O403">
        <v>3071.588621615052</v>
      </c>
      <c r="P403">
        <v>0.20477175712585449</v>
      </c>
      <c r="Q403">
        <f t="shared" si="47"/>
        <v>1.5909157526867599</v>
      </c>
      <c r="R403">
        <f t="shared" si="48"/>
        <v>3.478371957293265E-2</v>
      </c>
    </row>
    <row r="404" spans="1:18" x14ac:dyDescent="0.2">
      <c r="A404" t="s">
        <v>834</v>
      </c>
      <c r="B404" t="str">
        <f t="shared" si="42"/>
        <v>L</v>
      </c>
      <c r="C404" s="3">
        <v>4972.5280000000002</v>
      </c>
      <c r="D404" s="3">
        <v>0.98899999999999999</v>
      </c>
      <c r="E404" s="3">
        <v>4940.0246542878003</v>
      </c>
      <c r="F404" s="3">
        <v>0.80579924583435003</v>
      </c>
      <c r="G404" s="3">
        <f t="shared" si="43"/>
        <v>0.65365837481860167</v>
      </c>
      <c r="H404" s="3">
        <f t="shared" si="44"/>
        <v>0.81476162369499494</v>
      </c>
      <c r="J404">
        <v>4964.3419859623846</v>
      </c>
      <c r="K404">
        <v>0.47214007377624512</v>
      </c>
      <c r="L404" s="3">
        <f t="shared" si="45"/>
        <v>0.16462479522720994</v>
      </c>
      <c r="M404">
        <f t="shared" si="46"/>
        <v>0.47739137894463612</v>
      </c>
      <c r="O404">
        <v>4927.4099920649178</v>
      </c>
      <c r="P404">
        <v>0.18402600288391111</v>
      </c>
      <c r="Q404">
        <f t="shared" si="47"/>
        <v>0.90734547769429263</v>
      </c>
      <c r="R404">
        <f t="shared" si="48"/>
        <v>0.18607280372488483</v>
      </c>
    </row>
    <row r="405" spans="1:18" x14ac:dyDescent="0.2">
      <c r="A405" t="s">
        <v>315</v>
      </c>
      <c r="B405" t="str">
        <f t="shared" si="42"/>
        <v>L</v>
      </c>
      <c r="C405" s="3">
        <v>4070.5859999999998</v>
      </c>
      <c r="D405" s="3">
        <v>9.8629999999999995</v>
      </c>
      <c r="E405" s="3">
        <v>4033.1163502026202</v>
      </c>
      <c r="F405" s="3">
        <v>0.77082109451293901</v>
      </c>
      <c r="G405" s="3">
        <f t="shared" si="43"/>
        <v>0.92049768257886189</v>
      </c>
      <c r="H405" s="3">
        <f t="shared" si="44"/>
        <v>7.8152802850343608E-2</v>
      </c>
      <c r="J405">
        <v>4026.7342107699451</v>
      </c>
      <c r="K405">
        <v>0.47173118591308588</v>
      </c>
      <c r="L405" s="3">
        <f t="shared" si="45"/>
        <v>1.077284431039037</v>
      </c>
      <c r="M405">
        <f t="shared" si="46"/>
        <v>4.7828367222253462E-2</v>
      </c>
      <c r="O405">
        <v>3799.3707581471058</v>
      </c>
      <c r="P405">
        <v>0.1424980163574219</v>
      </c>
      <c r="Q405">
        <f t="shared" si="47"/>
        <v>6.6628058430136106</v>
      </c>
      <c r="R405">
        <f t="shared" si="48"/>
        <v>1.4447735613649185E-2</v>
      </c>
    </row>
    <row r="406" spans="1:18" x14ac:dyDescent="0.2">
      <c r="A406" t="s">
        <v>0</v>
      </c>
      <c r="B406" t="str">
        <f t="shared" si="42"/>
        <v>L</v>
      </c>
      <c r="C406" s="3">
        <v>3400.154</v>
      </c>
      <c r="D406" s="3">
        <v>0.69899999999999995</v>
      </c>
      <c r="E406" s="3">
        <v>3311.93520268357</v>
      </c>
      <c r="F406" s="3">
        <v>0.538366079330444</v>
      </c>
      <c r="G406" s="3">
        <f t="shared" si="43"/>
        <v>2.5945529913183352</v>
      </c>
      <c r="H406" s="3">
        <f t="shared" si="44"/>
        <v>0.77019467715371104</v>
      </c>
      <c r="J406">
        <v>3400.1543682816991</v>
      </c>
      <c r="K406">
        <v>0.4168548583984375</v>
      </c>
      <c r="L406" s="3">
        <f t="shared" si="45"/>
        <v>-1.0831324085279849E-5</v>
      </c>
      <c r="M406">
        <f t="shared" si="46"/>
        <v>0.59635888182895214</v>
      </c>
      <c r="O406">
        <v>3283.184992304944</v>
      </c>
      <c r="P406">
        <v>0.17848896980285639</v>
      </c>
      <c r="Q406">
        <f t="shared" si="47"/>
        <v>3.4401091155005332</v>
      </c>
      <c r="R406">
        <f t="shared" si="48"/>
        <v>0.2553490268996515</v>
      </c>
    </row>
    <row r="407" spans="1:18" x14ac:dyDescent="0.2">
      <c r="A407" t="s">
        <v>613</v>
      </c>
      <c r="B407" t="str">
        <f t="shared" si="42"/>
        <v>L</v>
      </c>
      <c r="C407" s="3">
        <v>3312.1640000000002</v>
      </c>
      <c r="D407" s="3">
        <v>1.7090000000000001</v>
      </c>
      <c r="E407" s="3">
        <v>3232.4392611561502</v>
      </c>
      <c r="F407" s="3">
        <v>0.59493708610534601</v>
      </c>
      <c r="G407" s="3">
        <f t="shared" si="43"/>
        <v>2.4070287233316341</v>
      </c>
      <c r="H407" s="3">
        <f t="shared" si="44"/>
        <v>0.34812000357246692</v>
      </c>
      <c r="J407">
        <v>3269.3685734087121</v>
      </c>
      <c r="K407">
        <v>0.44046330451965332</v>
      </c>
      <c r="L407" s="3">
        <f t="shared" si="45"/>
        <v>1.2920684661534907</v>
      </c>
      <c r="M407">
        <f t="shared" si="46"/>
        <v>0.25773160007001361</v>
      </c>
      <c r="O407">
        <v>3272.737349746712</v>
      </c>
      <c r="P407">
        <v>0.17208194732666021</v>
      </c>
      <c r="Q407">
        <f t="shared" si="47"/>
        <v>1.1903592410668145</v>
      </c>
      <c r="R407">
        <f t="shared" si="48"/>
        <v>0.10069160171249866</v>
      </c>
    </row>
    <row r="408" spans="1:18" x14ac:dyDescent="0.2">
      <c r="A408" t="s">
        <v>403</v>
      </c>
      <c r="B408" t="str">
        <f t="shared" si="42"/>
        <v>L</v>
      </c>
      <c r="C408" s="3">
        <v>3274.721</v>
      </c>
      <c r="D408" s="3">
        <v>1.5549999999999999</v>
      </c>
      <c r="E408" s="3">
        <v>3248.4767703786501</v>
      </c>
      <c r="F408" s="3">
        <v>0.584630727767944</v>
      </c>
      <c r="G408" s="3">
        <f t="shared" si="43"/>
        <v>0.80141879632951507</v>
      </c>
      <c r="H408" s="3">
        <f t="shared" si="44"/>
        <v>0.3759683136771344</v>
      </c>
      <c r="J408">
        <v>3269.4144865414041</v>
      </c>
      <c r="K408">
        <v>0.59793615341186523</v>
      </c>
      <c r="L408" s="3">
        <f t="shared" si="45"/>
        <v>0.16204475002896043</v>
      </c>
      <c r="M408">
        <f t="shared" si="46"/>
        <v>0.38452485749959181</v>
      </c>
      <c r="O408">
        <v>3258.3520290156839</v>
      </c>
      <c r="P408">
        <v>0.22327589988708499</v>
      </c>
      <c r="Q408">
        <f t="shared" si="47"/>
        <v>0.49985849128264953</v>
      </c>
      <c r="R408">
        <f t="shared" si="48"/>
        <v>0.14358578770873634</v>
      </c>
    </row>
    <row r="409" spans="1:18" x14ac:dyDescent="0.2">
      <c r="A409" t="s">
        <v>314</v>
      </c>
      <c r="B409" t="str">
        <f t="shared" si="42"/>
        <v>L</v>
      </c>
      <c r="C409" s="3">
        <v>4084.931</v>
      </c>
      <c r="D409" s="3">
        <v>12.417999999999999</v>
      </c>
      <c r="E409" s="3">
        <v>4005.8642090253102</v>
      </c>
      <c r="F409" s="3">
        <v>0.86417889595031705</v>
      </c>
      <c r="G409" s="3">
        <f t="shared" si="43"/>
        <v>1.9355722526204204</v>
      </c>
      <c r="H409" s="3">
        <f t="shared" si="44"/>
        <v>6.9590827504454597E-2</v>
      </c>
      <c r="J409">
        <v>4053.6241416583739</v>
      </c>
      <c r="K409">
        <v>0.69631600379943848</v>
      </c>
      <c r="L409" s="3">
        <f t="shared" si="45"/>
        <v>0.76639870640718633</v>
      </c>
      <c r="M409">
        <f t="shared" si="46"/>
        <v>5.6073119970964612E-2</v>
      </c>
      <c r="O409">
        <v>3932.360975773764</v>
      </c>
      <c r="P409">
        <v>0.14906597137451169</v>
      </c>
      <c r="Q409">
        <f t="shared" si="47"/>
        <v>3.7349474012225912</v>
      </c>
      <c r="R409">
        <f t="shared" si="48"/>
        <v>1.2004024108110139E-2</v>
      </c>
    </row>
    <row r="410" spans="1:18" x14ac:dyDescent="0.2">
      <c r="A410" t="s">
        <v>139</v>
      </c>
      <c r="B410" t="str">
        <f t="shared" si="42"/>
        <v>L</v>
      </c>
      <c r="C410" s="3">
        <v>3031.259</v>
      </c>
      <c r="D410" s="3">
        <v>0.91600000000000004</v>
      </c>
      <c r="E410" s="3">
        <v>3010.90570632149</v>
      </c>
      <c r="F410" s="3">
        <v>0.58512997627258301</v>
      </c>
      <c r="G410" s="3">
        <f t="shared" si="43"/>
        <v>0.67144687004673631</v>
      </c>
      <c r="H410" s="3">
        <f t="shared" si="44"/>
        <v>0.63878818370369317</v>
      </c>
      <c r="J410">
        <v>3018.6140220090401</v>
      </c>
      <c r="K410">
        <v>0.55725884437561035</v>
      </c>
      <c r="L410" s="3">
        <f t="shared" si="45"/>
        <v>0.41715267454743682</v>
      </c>
      <c r="M410">
        <f t="shared" si="46"/>
        <v>0.60836118381616844</v>
      </c>
      <c r="O410">
        <v>3018.960645874537</v>
      </c>
      <c r="P410">
        <v>0.2325789928436279</v>
      </c>
      <c r="Q410">
        <f t="shared" si="47"/>
        <v>0.40571769437923294</v>
      </c>
      <c r="R410">
        <f t="shared" si="48"/>
        <v>0.25390719742754136</v>
      </c>
    </row>
    <row r="411" spans="1:18" x14ac:dyDescent="0.2">
      <c r="A411" t="s">
        <v>555</v>
      </c>
      <c r="B411" t="str">
        <f t="shared" si="42"/>
        <v>L</v>
      </c>
      <c r="C411" s="3">
        <v>2380.4389999999999</v>
      </c>
      <c r="D411" s="3">
        <v>1.843</v>
      </c>
      <c r="E411" s="3">
        <v>2304.8712235732</v>
      </c>
      <c r="F411" s="3">
        <v>0.39516782760620101</v>
      </c>
      <c r="G411" s="3">
        <f t="shared" si="43"/>
        <v>3.174531102321875</v>
      </c>
      <c r="H411" s="3">
        <f t="shared" si="44"/>
        <v>0.21441553315583342</v>
      </c>
      <c r="J411">
        <v>2215.293522114388</v>
      </c>
      <c r="K411">
        <v>0.41218376159667969</v>
      </c>
      <c r="L411" s="3">
        <f t="shared" si="45"/>
        <v>6.937605957792317</v>
      </c>
      <c r="M411">
        <f t="shared" si="46"/>
        <v>0.22364826999277249</v>
      </c>
      <c r="O411">
        <v>2192.4021695182628</v>
      </c>
      <c r="P411">
        <v>0.1466178894042969</v>
      </c>
      <c r="Q411">
        <f t="shared" si="47"/>
        <v>7.8992501165430857</v>
      </c>
      <c r="R411">
        <f t="shared" si="48"/>
        <v>7.9553928054420464E-2</v>
      </c>
    </row>
    <row r="412" spans="1:18" x14ac:dyDescent="0.2">
      <c r="A412" t="s">
        <v>623</v>
      </c>
      <c r="B412" t="str">
        <f t="shared" si="42"/>
        <v>L</v>
      </c>
      <c r="C412" s="3">
        <v>2985.16</v>
      </c>
      <c r="D412" s="3">
        <v>8.968</v>
      </c>
      <c r="E412" s="3">
        <v>2942.638286543</v>
      </c>
      <c r="F412" s="3">
        <v>0.75005888938903797</v>
      </c>
      <c r="G412" s="3">
        <f t="shared" si="43"/>
        <v>1.4244366619209625</v>
      </c>
      <c r="H412" s="3">
        <f t="shared" si="44"/>
        <v>8.3637253500115749E-2</v>
      </c>
      <c r="J412">
        <v>2982.0970617262142</v>
      </c>
      <c r="K412">
        <v>0.55422282218933105</v>
      </c>
      <c r="L412" s="3">
        <f t="shared" si="45"/>
        <v>0.10260549765458722</v>
      </c>
      <c r="M412">
        <f t="shared" si="46"/>
        <v>6.1800047077311668E-2</v>
      </c>
      <c r="O412">
        <v>2805.1838860591679</v>
      </c>
      <c r="P412">
        <v>0.14090800285339361</v>
      </c>
      <c r="Q412">
        <f t="shared" si="47"/>
        <v>6.029027386834608</v>
      </c>
      <c r="R412">
        <f t="shared" si="48"/>
        <v>1.5712310755284748E-2</v>
      </c>
    </row>
    <row r="413" spans="1:18" x14ac:dyDescent="0.2">
      <c r="A413" t="s">
        <v>892</v>
      </c>
      <c r="B413" t="str">
        <f t="shared" si="42"/>
        <v>L</v>
      </c>
      <c r="C413" s="3">
        <v>4675.5320000000002</v>
      </c>
      <c r="D413" s="3">
        <v>2.831</v>
      </c>
      <c r="E413" s="3">
        <v>4629.9700677476503</v>
      </c>
      <c r="F413" s="3">
        <v>0.86311602592468195</v>
      </c>
      <c r="G413" s="3">
        <f t="shared" si="43"/>
        <v>0.9744758939164534</v>
      </c>
      <c r="H413" s="3">
        <f t="shared" si="44"/>
        <v>0.30488026348452207</v>
      </c>
      <c r="J413">
        <v>4632.28326647829</v>
      </c>
      <c r="K413">
        <v>0.56261801719665527</v>
      </c>
      <c r="L413" s="3">
        <f t="shared" si="45"/>
        <v>0.92500133721061395</v>
      </c>
      <c r="M413">
        <f t="shared" si="46"/>
        <v>0.19873472878723253</v>
      </c>
      <c r="O413">
        <v>4511.1168668985301</v>
      </c>
      <c r="P413">
        <v>0.143589973449707</v>
      </c>
      <c r="Q413">
        <f t="shared" si="47"/>
        <v>3.5165010762726041</v>
      </c>
      <c r="R413">
        <f t="shared" si="48"/>
        <v>5.0720584051468384E-2</v>
      </c>
    </row>
    <row r="414" spans="1:18" x14ac:dyDescent="0.2">
      <c r="A414" t="s">
        <v>107</v>
      </c>
      <c r="B414" t="str">
        <f t="shared" si="42"/>
        <v>L</v>
      </c>
      <c r="C414" s="3">
        <v>3006.1060000000002</v>
      </c>
      <c r="D414" s="3">
        <v>0.53400000000000003</v>
      </c>
      <c r="E414" s="3">
        <v>2931.0850135198798</v>
      </c>
      <c r="F414" s="3">
        <v>0.45405602455139099</v>
      </c>
      <c r="G414" s="3">
        <f t="shared" si="43"/>
        <v>2.4956201304984065</v>
      </c>
      <c r="H414" s="3">
        <f t="shared" si="44"/>
        <v>0.8502921808078483</v>
      </c>
      <c r="J414">
        <v>2912.4600539386311</v>
      </c>
      <c r="K414">
        <v>0.42877602577209473</v>
      </c>
      <c r="L414" s="3">
        <f t="shared" si="45"/>
        <v>3.1151910831277791</v>
      </c>
      <c r="M414">
        <f t="shared" si="46"/>
        <v>0.8029513591237728</v>
      </c>
      <c r="O414">
        <v>2954.612315280604</v>
      </c>
      <c r="P414">
        <v>0.19509100914001459</v>
      </c>
      <c r="Q414">
        <f t="shared" si="47"/>
        <v>1.7129696929980591</v>
      </c>
      <c r="R414">
        <f t="shared" si="48"/>
        <v>0.36533896842699359</v>
      </c>
    </row>
    <row r="415" spans="1:18" x14ac:dyDescent="0.2">
      <c r="A415" t="s">
        <v>717</v>
      </c>
      <c r="B415" t="str">
        <f t="shared" si="42"/>
        <v>L</v>
      </c>
      <c r="C415" s="3">
        <v>2798.9549999999999</v>
      </c>
      <c r="D415" s="3">
        <v>0.624</v>
      </c>
      <c r="E415" s="3">
        <v>2772.2791055283401</v>
      </c>
      <c r="F415" s="3">
        <v>0.40519189834594699</v>
      </c>
      <c r="G415" s="3">
        <f t="shared" si="43"/>
        <v>0.95306621477157838</v>
      </c>
      <c r="H415" s="3">
        <f t="shared" si="44"/>
        <v>0.64934599093901757</v>
      </c>
      <c r="J415">
        <v>2648.3344565224329</v>
      </c>
      <c r="K415">
        <v>0.39557099342346191</v>
      </c>
      <c r="L415" s="3">
        <f t="shared" si="45"/>
        <v>5.3813135072756451</v>
      </c>
      <c r="M415">
        <f t="shared" si="46"/>
        <v>0.63392787407606077</v>
      </c>
      <c r="O415">
        <v>2764.6824132458109</v>
      </c>
      <c r="P415">
        <v>0.17878389358520511</v>
      </c>
      <c r="Q415">
        <f t="shared" si="47"/>
        <v>1.2244779481695482</v>
      </c>
      <c r="R415">
        <f t="shared" si="48"/>
        <v>0.28651264997629022</v>
      </c>
    </row>
    <row r="416" spans="1:18" x14ac:dyDescent="0.2">
      <c r="A416" t="s">
        <v>173</v>
      </c>
      <c r="B416" t="str">
        <f t="shared" si="42"/>
        <v>L</v>
      </c>
      <c r="C416" s="3">
        <v>3746.1149999999998</v>
      </c>
      <c r="D416" s="3">
        <v>0.64600000000000002</v>
      </c>
      <c r="E416" s="3">
        <v>3727.9695668855102</v>
      </c>
      <c r="F416" s="3">
        <v>0.45342206954955999</v>
      </c>
      <c r="G416" s="3">
        <f t="shared" si="43"/>
        <v>0.48438003410171893</v>
      </c>
      <c r="H416" s="3">
        <f t="shared" si="44"/>
        <v>0.7018917485287306</v>
      </c>
      <c r="J416">
        <v>3727.9695668855138</v>
      </c>
      <c r="K416">
        <v>0.40793991088867188</v>
      </c>
      <c r="L416" s="3">
        <f t="shared" si="45"/>
        <v>0.48438003410162178</v>
      </c>
      <c r="M416">
        <f t="shared" si="46"/>
        <v>0.63148593016822274</v>
      </c>
      <c r="O416">
        <v>3710.8326477946412</v>
      </c>
      <c r="P416">
        <v>0.20197820663452151</v>
      </c>
      <c r="Q416">
        <f t="shared" si="47"/>
        <v>0.94183847013128597</v>
      </c>
      <c r="R416">
        <f t="shared" si="48"/>
        <v>0.31265976259213857</v>
      </c>
    </row>
    <row r="417" spans="1:18" x14ac:dyDescent="0.2">
      <c r="A417" t="s">
        <v>237</v>
      </c>
      <c r="B417" t="str">
        <f t="shared" si="42"/>
        <v>L</v>
      </c>
      <c r="C417" s="3">
        <v>4556.8389999999999</v>
      </c>
      <c r="D417" s="3">
        <v>7.835</v>
      </c>
      <c r="E417" s="3">
        <v>4496.4608200143402</v>
      </c>
      <c r="F417" s="3">
        <v>0.925315141677856</v>
      </c>
      <c r="G417" s="3">
        <f t="shared" si="43"/>
        <v>1.3250013877088855</v>
      </c>
      <c r="H417" s="3">
        <f t="shared" si="44"/>
        <v>0.11810020953131538</v>
      </c>
      <c r="J417">
        <v>4535.7815527414841</v>
      </c>
      <c r="K417">
        <v>0.45059776306152338</v>
      </c>
      <c r="L417" s="3">
        <f t="shared" si="45"/>
        <v>0.46210645709703202</v>
      </c>
      <c r="M417">
        <f t="shared" si="46"/>
        <v>5.7510882330762396E-2</v>
      </c>
      <c r="O417">
        <v>4452.384629313201</v>
      </c>
      <c r="P417">
        <v>0.218487024307251</v>
      </c>
      <c r="Q417">
        <f t="shared" si="47"/>
        <v>2.2922550190340045</v>
      </c>
      <c r="R417">
        <f t="shared" si="48"/>
        <v>2.7886027352552776E-2</v>
      </c>
    </row>
    <row r="418" spans="1:18" x14ac:dyDescent="0.2">
      <c r="A418" t="s">
        <v>113</v>
      </c>
      <c r="B418" t="str">
        <f t="shared" si="42"/>
        <v>L</v>
      </c>
      <c r="C418" s="3">
        <v>4107.0990000000002</v>
      </c>
      <c r="D418" s="3">
        <v>9.2449999999999992</v>
      </c>
      <c r="E418" s="3">
        <v>4049.2685999446098</v>
      </c>
      <c r="F418" s="3">
        <v>0.77711391448974598</v>
      </c>
      <c r="G418" s="3">
        <f t="shared" si="43"/>
        <v>1.4080595587150524</v>
      </c>
      <c r="H418" s="3">
        <f t="shared" si="44"/>
        <v>8.4057751702514449E-2</v>
      </c>
      <c r="J418">
        <v>4072.7957688008019</v>
      </c>
      <c r="K418">
        <v>0.56064009666442871</v>
      </c>
      <c r="L418" s="3">
        <f t="shared" si="45"/>
        <v>0.83521802613470741</v>
      </c>
      <c r="M418">
        <f t="shared" si="46"/>
        <v>6.0642519920435775E-2</v>
      </c>
      <c r="O418">
        <v>4058.0110895972471</v>
      </c>
      <c r="P418">
        <v>0.1890418529510498</v>
      </c>
      <c r="Q418">
        <f t="shared" si="47"/>
        <v>1.1951966680801485</v>
      </c>
      <c r="R418">
        <f t="shared" si="48"/>
        <v>2.0448010054196844E-2</v>
      </c>
    </row>
    <row r="419" spans="1:18" x14ac:dyDescent="0.2">
      <c r="A419" t="s">
        <v>297</v>
      </c>
      <c r="B419" t="str">
        <f t="shared" si="42"/>
        <v>L</v>
      </c>
      <c r="C419" s="3">
        <v>2600.741</v>
      </c>
      <c r="D419" s="3">
        <v>0.76700000000000002</v>
      </c>
      <c r="E419" s="3">
        <v>2595.8397356334699</v>
      </c>
      <c r="F419" s="3">
        <v>0.31701087951660101</v>
      </c>
      <c r="G419" s="3">
        <f t="shared" si="43"/>
        <v>0.18845645785297674</v>
      </c>
      <c r="H419" s="3">
        <f t="shared" si="44"/>
        <v>0.4133127503475893</v>
      </c>
      <c r="J419">
        <v>2551.8809659342828</v>
      </c>
      <c r="K419">
        <v>0.3715977668762207</v>
      </c>
      <c r="L419" s="3">
        <f t="shared" si="45"/>
        <v>1.8786966509051526</v>
      </c>
      <c r="M419">
        <f t="shared" si="46"/>
        <v>0.48448209501462935</v>
      </c>
      <c r="O419">
        <v>2560.2226824519848</v>
      </c>
      <c r="P419">
        <v>0.20086097717285159</v>
      </c>
      <c r="Q419">
        <f t="shared" si="47"/>
        <v>1.5579528122183313</v>
      </c>
      <c r="R419">
        <f t="shared" si="48"/>
        <v>0.26187871860867223</v>
      </c>
    </row>
    <row r="420" spans="1:18" x14ac:dyDescent="0.2">
      <c r="A420" t="s">
        <v>836</v>
      </c>
      <c r="B420" t="str">
        <f t="shared" si="42"/>
        <v>L</v>
      </c>
      <c r="C420" s="3">
        <v>4001.44</v>
      </c>
      <c r="D420" s="3">
        <v>3.8450000000000002</v>
      </c>
      <c r="E420" s="3">
        <v>3936.3286680831402</v>
      </c>
      <c r="F420" s="3">
        <v>0.75938200950622503</v>
      </c>
      <c r="G420" s="3">
        <f t="shared" si="43"/>
        <v>1.6271975068190414</v>
      </c>
      <c r="H420" s="3">
        <f t="shared" si="44"/>
        <v>0.19749857204323146</v>
      </c>
      <c r="J420">
        <v>3911.204260228275</v>
      </c>
      <c r="K420">
        <v>0.52026987075805664</v>
      </c>
      <c r="L420" s="3">
        <f t="shared" si="45"/>
        <v>2.2550816648937655</v>
      </c>
      <c r="M420">
        <f t="shared" si="46"/>
        <v>0.13531075962498221</v>
      </c>
      <c r="O420">
        <v>3897.7302240008889</v>
      </c>
      <c r="P420">
        <v>0.24941778182983401</v>
      </c>
      <c r="Q420">
        <f t="shared" si="47"/>
        <v>2.5918113478925364</v>
      </c>
      <c r="R420">
        <f t="shared" si="48"/>
        <v>6.4868083700867094E-2</v>
      </c>
    </row>
    <row r="421" spans="1:18" x14ac:dyDescent="0.2">
      <c r="A421" t="s">
        <v>296</v>
      </c>
      <c r="B421" t="str">
        <f t="shared" si="42"/>
        <v>L</v>
      </c>
      <c r="C421" s="3">
        <v>3787.5360000000001</v>
      </c>
      <c r="D421" s="3">
        <v>11.378</v>
      </c>
      <c r="E421" s="3">
        <v>3721.9719330027601</v>
      </c>
      <c r="F421" s="3">
        <v>0.73455405235290505</v>
      </c>
      <c r="G421" s="3">
        <f t="shared" si="43"/>
        <v>1.7310480216489013</v>
      </c>
      <c r="H421" s="3">
        <f t="shared" si="44"/>
        <v>6.4559153836606167E-2</v>
      </c>
      <c r="J421">
        <v>3747.7865039529302</v>
      </c>
      <c r="K421">
        <v>0.47313308715820312</v>
      </c>
      <c r="L421" s="3">
        <f t="shared" si="45"/>
        <v>1.0494816695358116</v>
      </c>
      <c r="M421">
        <f t="shared" si="46"/>
        <v>4.1583150567604421E-2</v>
      </c>
      <c r="O421">
        <v>3548.1864889106791</v>
      </c>
      <c r="P421">
        <v>0.14345812797546389</v>
      </c>
      <c r="Q421">
        <f t="shared" si="47"/>
        <v>6.3193989730875408</v>
      </c>
      <c r="R421">
        <f t="shared" si="48"/>
        <v>1.2608378271705387E-2</v>
      </c>
    </row>
    <row r="422" spans="1:18" x14ac:dyDescent="0.2">
      <c r="A422" t="s">
        <v>325</v>
      </c>
      <c r="B422" t="str">
        <f t="shared" si="42"/>
        <v>L</v>
      </c>
      <c r="C422" s="3">
        <v>2882.1060000000002</v>
      </c>
      <c r="D422" s="3">
        <v>0.82199999999999995</v>
      </c>
      <c r="E422" s="3">
        <v>2854.8901151592199</v>
      </c>
      <c r="F422" s="3">
        <v>0.37172102928161599</v>
      </c>
      <c r="G422" s="3">
        <f t="shared" si="43"/>
        <v>0.94430547803516907</v>
      </c>
      <c r="H422" s="3">
        <f t="shared" si="44"/>
        <v>0.4522153640895572</v>
      </c>
      <c r="J422">
        <v>2854.8901151592208</v>
      </c>
      <c r="K422">
        <v>0.52490592002868652</v>
      </c>
      <c r="L422" s="3">
        <f t="shared" si="45"/>
        <v>0.94430547803513742</v>
      </c>
      <c r="M422">
        <f t="shared" si="46"/>
        <v>0.63857167886701527</v>
      </c>
      <c r="O422">
        <v>2823.4495610481649</v>
      </c>
      <c r="P422">
        <v>0.1700479984283447</v>
      </c>
      <c r="Q422">
        <f t="shared" si="47"/>
        <v>2.0351936726766917</v>
      </c>
      <c r="R422">
        <f t="shared" si="48"/>
        <v>0.20687104431672107</v>
      </c>
    </row>
    <row r="423" spans="1:18" x14ac:dyDescent="0.2">
      <c r="A423" t="s">
        <v>463</v>
      </c>
      <c r="B423" t="str">
        <f t="shared" si="42"/>
        <v>L</v>
      </c>
      <c r="C423" s="3">
        <v>3963.0630000000001</v>
      </c>
      <c r="D423" s="3">
        <v>0.92</v>
      </c>
      <c r="E423" s="3">
        <v>3952.90612211911</v>
      </c>
      <c r="F423" s="3">
        <v>0.44303798675537098</v>
      </c>
      <c r="G423" s="3">
        <f t="shared" si="43"/>
        <v>0.25628857984064546</v>
      </c>
      <c r="H423" s="3">
        <f t="shared" si="44"/>
        <v>0.48156302908192494</v>
      </c>
      <c r="J423">
        <v>3963.063283550794</v>
      </c>
      <c r="K423">
        <v>0.42691612243652338</v>
      </c>
      <c r="L423" s="3">
        <f t="shared" si="45"/>
        <v>-7.1548394244060138E-6</v>
      </c>
      <c r="M423">
        <f t="shared" si="46"/>
        <v>0.46403926351796015</v>
      </c>
      <c r="O423">
        <v>3952.9061221191168</v>
      </c>
      <c r="P423">
        <v>0.17910504341125491</v>
      </c>
      <c r="Q423">
        <f t="shared" si="47"/>
        <v>0.25628857984047332</v>
      </c>
      <c r="R423">
        <f t="shared" si="48"/>
        <v>0.19467939501223358</v>
      </c>
    </row>
    <row r="424" spans="1:18" x14ac:dyDescent="0.2">
      <c r="A424" t="s">
        <v>934</v>
      </c>
      <c r="B424" t="str">
        <f t="shared" si="42"/>
        <v>L</v>
      </c>
      <c r="C424" s="3">
        <v>3573.3130000000001</v>
      </c>
      <c r="D424" s="3">
        <v>0.69799999999999995</v>
      </c>
      <c r="E424" s="3">
        <v>3537.4224942501901</v>
      </c>
      <c r="F424" s="3">
        <v>0.383653163909912</v>
      </c>
      <c r="G424" s="3">
        <f t="shared" si="43"/>
        <v>1.0044041971640889</v>
      </c>
      <c r="H424" s="3">
        <f t="shared" si="44"/>
        <v>0.54964636663311173</v>
      </c>
      <c r="J424">
        <v>3573.3129485390818</v>
      </c>
      <c r="K424">
        <v>0.39774417877197271</v>
      </c>
      <c r="L424" s="3">
        <f t="shared" si="45"/>
        <v>1.4401458326589976E-6</v>
      </c>
      <c r="M424">
        <f t="shared" si="46"/>
        <v>0.56983406700855688</v>
      </c>
      <c r="O424">
        <v>3573.3129485390818</v>
      </c>
      <c r="P424">
        <v>0.17861628532409671</v>
      </c>
      <c r="Q424">
        <f t="shared" si="47"/>
        <v>1.4401458326589976E-6</v>
      </c>
      <c r="R424">
        <f t="shared" si="48"/>
        <v>0.25589725691131338</v>
      </c>
    </row>
    <row r="425" spans="1:18" x14ac:dyDescent="0.2">
      <c r="A425" t="s">
        <v>810</v>
      </c>
      <c r="B425" t="str">
        <f t="shared" si="42"/>
        <v>L</v>
      </c>
      <c r="C425" s="3">
        <v>3114.67</v>
      </c>
      <c r="D425" s="3">
        <v>1.7490000000000001</v>
      </c>
      <c r="E425" s="3">
        <v>3083.2743684707798</v>
      </c>
      <c r="F425" s="3">
        <v>0.61128807067871005</v>
      </c>
      <c r="G425" s="3">
        <f t="shared" si="43"/>
        <v>1.0079922280440714</v>
      </c>
      <c r="H425" s="3">
        <f t="shared" si="44"/>
        <v>0.34950718735203545</v>
      </c>
      <c r="J425">
        <v>3114.670169265607</v>
      </c>
      <c r="K425">
        <v>0.42933011054992681</v>
      </c>
      <c r="L425" s="3">
        <f t="shared" si="45"/>
        <v>-5.4344635845239748E-6</v>
      </c>
      <c r="M425">
        <f t="shared" si="46"/>
        <v>0.24547176132071286</v>
      </c>
      <c r="O425">
        <v>3034.9316329715439</v>
      </c>
      <c r="P425">
        <v>0.18541121482849121</v>
      </c>
      <c r="Q425">
        <f t="shared" si="47"/>
        <v>2.5600903796696342</v>
      </c>
      <c r="R425">
        <f t="shared" si="48"/>
        <v>0.10600984266923454</v>
      </c>
    </row>
    <row r="426" spans="1:18" x14ac:dyDescent="0.2">
      <c r="A426" t="s">
        <v>330</v>
      </c>
      <c r="B426" t="str">
        <f t="shared" si="42"/>
        <v>L</v>
      </c>
      <c r="C426" s="3">
        <v>4470.7479999999996</v>
      </c>
      <c r="D426" s="3">
        <v>2.4239999999999999</v>
      </c>
      <c r="E426" s="3">
        <v>4395.9893012944904</v>
      </c>
      <c r="F426" s="3">
        <v>0.89626812934875399</v>
      </c>
      <c r="G426" s="3">
        <f t="shared" si="43"/>
        <v>1.6721742917630169</v>
      </c>
      <c r="H426" s="3">
        <f t="shared" si="44"/>
        <v>0.36974757811417247</v>
      </c>
      <c r="J426">
        <v>4367.5238244390803</v>
      </c>
      <c r="K426">
        <v>0.47195291519165039</v>
      </c>
      <c r="L426" s="3">
        <f t="shared" si="45"/>
        <v>2.3088793097020752</v>
      </c>
      <c r="M426">
        <f t="shared" si="46"/>
        <v>0.19470004752130793</v>
      </c>
      <c r="O426">
        <v>4234.0932495771431</v>
      </c>
      <c r="P426">
        <v>0.27674603462219238</v>
      </c>
      <c r="Q426">
        <f t="shared" si="47"/>
        <v>5.2934039320233781</v>
      </c>
      <c r="R426">
        <f t="shared" si="48"/>
        <v>0.11416915619727409</v>
      </c>
    </row>
    <row r="427" spans="1:18" x14ac:dyDescent="0.2">
      <c r="A427" t="s">
        <v>111</v>
      </c>
      <c r="B427" t="str">
        <f t="shared" si="42"/>
        <v>L</v>
      </c>
      <c r="C427" s="3">
        <v>4073.0880000000002</v>
      </c>
      <c r="D427" s="3">
        <v>2.4049999999999998</v>
      </c>
      <c r="E427" s="3">
        <v>3999.5644167843402</v>
      </c>
      <c r="F427" s="3">
        <v>0.80506300926208496</v>
      </c>
      <c r="G427" s="3">
        <f t="shared" si="43"/>
        <v>1.8051066712936223</v>
      </c>
      <c r="H427" s="3">
        <f t="shared" si="44"/>
        <v>0.33474553399670898</v>
      </c>
      <c r="J427">
        <v>3944.6829036075878</v>
      </c>
      <c r="K427">
        <v>0.46466493606567377</v>
      </c>
      <c r="L427" s="3">
        <f t="shared" si="45"/>
        <v>3.1525244824666778</v>
      </c>
      <c r="M427">
        <f t="shared" si="46"/>
        <v>0.19320787362398079</v>
      </c>
      <c r="O427">
        <v>3940.8350676566702</v>
      </c>
      <c r="P427">
        <v>0.20181608200073239</v>
      </c>
      <c r="Q427">
        <f t="shared" si="47"/>
        <v>3.2469942300124628</v>
      </c>
      <c r="R427">
        <f t="shared" si="48"/>
        <v>8.3915210811115346E-2</v>
      </c>
    </row>
    <row r="428" spans="1:18" x14ac:dyDescent="0.2">
      <c r="A428" t="s">
        <v>748</v>
      </c>
      <c r="B428" t="str">
        <f t="shared" si="42"/>
        <v>L</v>
      </c>
      <c r="C428" s="3">
        <v>3217.94</v>
      </c>
      <c r="D428" s="3">
        <v>0.85899999999999999</v>
      </c>
      <c r="E428" s="3">
        <v>3115.3066873101402</v>
      </c>
      <c r="F428" s="3">
        <v>0.48251605033874501</v>
      </c>
      <c r="G428" s="3">
        <f t="shared" si="43"/>
        <v>3.1894103895616404</v>
      </c>
      <c r="H428" s="3">
        <f t="shared" si="44"/>
        <v>0.56171833566792206</v>
      </c>
      <c r="J428">
        <v>3172.2035962332488</v>
      </c>
      <c r="K428">
        <v>0.46430110931396479</v>
      </c>
      <c r="L428" s="3">
        <f t="shared" si="45"/>
        <v>1.4212944855016318</v>
      </c>
      <c r="M428">
        <f t="shared" si="46"/>
        <v>0.54051351491730482</v>
      </c>
      <c r="O428">
        <v>3130.310379970726</v>
      </c>
      <c r="P428">
        <v>0.18431305885314939</v>
      </c>
      <c r="Q428">
        <f t="shared" si="47"/>
        <v>2.7231589162406404</v>
      </c>
      <c r="R428">
        <f t="shared" si="48"/>
        <v>0.2145670068139108</v>
      </c>
    </row>
    <row r="429" spans="1:18" x14ac:dyDescent="0.2">
      <c r="A429" t="s">
        <v>513</v>
      </c>
      <c r="B429" t="str">
        <f t="shared" si="42"/>
        <v>L</v>
      </c>
      <c r="C429" s="3">
        <v>3240.165</v>
      </c>
      <c r="D429" s="3">
        <v>1.8120000000000001</v>
      </c>
      <c r="E429" s="3">
        <v>3208.50162250108</v>
      </c>
      <c r="F429" s="3">
        <v>0.59558701515197698</v>
      </c>
      <c r="G429" s="3">
        <f t="shared" si="43"/>
        <v>0.97721497204370766</v>
      </c>
      <c r="H429" s="3">
        <f t="shared" si="44"/>
        <v>0.32869040571301156</v>
      </c>
      <c r="J429">
        <v>3237.6640473173411</v>
      </c>
      <c r="K429">
        <v>0.4101569652557373</v>
      </c>
      <c r="L429" s="3">
        <f t="shared" si="45"/>
        <v>7.7185966846097728E-2</v>
      </c>
      <c r="M429">
        <f t="shared" si="46"/>
        <v>0.22635594109036275</v>
      </c>
      <c r="O429">
        <v>3220.5507641815552</v>
      </c>
      <c r="P429">
        <v>0.2460479736328125</v>
      </c>
      <c r="Q429">
        <f t="shared" si="47"/>
        <v>0.60534682087007119</v>
      </c>
      <c r="R429">
        <f t="shared" si="48"/>
        <v>0.13578806491877068</v>
      </c>
    </row>
    <row r="430" spans="1:18" x14ac:dyDescent="0.2">
      <c r="A430" t="s">
        <v>88</v>
      </c>
      <c r="B430" t="str">
        <f t="shared" si="42"/>
        <v>L</v>
      </c>
      <c r="C430" s="3">
        <v>4176.1450000000004</v>
      </c>
      <c r="D430" s="3">
        <v>2.38</v>
      </c>
      <c r="E430" s="3">
        <v>4111.6055071049104</v>
      </c>
      <c r="F430" s="3">
        <v>0.81917691230773904</v>
      </c>
      <c r="G430" s="3">
        <f t="shared" si="43"/>
        <v>1.5454322801313172</v>
      </c>
      <c r="H430" s="3">
        <f t="shared" si="44"/>
        <v>0.34419197996123491</v>
      </c>
      <c r="J430">
        <v>4176.1445063579449</v>
      </c>
      <c r="K430">
        <v>0.48813700675964361</v>
      </c>
      <c r="L430" s="3">
        <f t="shared" si="45"/>
        <v>1.1820520013477254E-5</v>
      </c>
      <c r="M430">
        <f t="shared" si="46"/>
        <v>0.20509958267211917</v>
      </c>
      <c r="O430">
        <v>4089.0759784368188</v>
      </c>
      <c r="P430">
        <v>0.14883995056152341</v>
      </c>
      <c r="Q430">
        <f t="shared" si="47"/>
        <v>2.084913755704882</v>
      </c>
      <c r="R430">
        <f t="shared" si="48"/>
        <v>6.2537794353581269E-2</v>
      </c>
    </row>
    <row r="431" spans="1:18" x14ac:dyDescent="0.2">
      <c r="A431" t="s">
        <v>496</v>
      </c>
      <c r="B431" t="str">
        <f t="shared" si="42"/>
        <v>L</v>
      </c>
      <c r="C431" s="3">
        <v>3955.4969999999998</v>
      </c>
      <c r="D431" s="3">
        <v>3.37</v>
      </c>
      <c r="E431" s="3">
        <v>3914.0788016649099</v>
      </c>
      <c r="F431" s="3">
        <v>0.67294907569885198</v>
      </c>
      <c r="G431" s="3">
        <f t="shared" si="43"/>
        <v>1.0471047844326511</v>
      </c>
      <c r="H431" s="3">
        <f t="shared" si="44"/>
        <v>0.19968815302636556</v>
      </c>
      <c r="J431">
        <v>3919.2357387315442</v>
      </c>
      <c r="K431">
        <v>0.41951394081115723</v>
      </c>
      <c r="L431" s="3">
        <f t="shared" si="45"/>
        <v>0.91673084996539389</v>
      </c>
      <c r="M431">
        <f t="shared" si="46"/>
        <v>0.1244848489053879</v>
      </c>
      <c r="O431">
        <v>3919.2357387315428</v>
      </c>
      <c r="P431">
        <v>0.1812179088592529</v>
      </c>
      <c r="Q431">
        <f t="shared" si="47"/>
        <v>0.91673084996542842</v>
      </c>
      <c r="R431">
        <f t="shared" si="48"/>
        <v>5.3773860195624003E-2</v>
      </c>
    </row>
    <row r="432" spans="1:18" x14ac:dyDescent="0.2">
      <c r="A432" t="s">
        <v>640</v>
      </c>
      <c r="B432" t="str">
        <f t="shared" si="42"/>
        <v>L</v>
      </c>
      <c r="C432" s="3">
        <v>3752.4259999999999</v>
      </c>
      <c r="D432" s="3">
        <v>3.9860000000000002</v>
      </c>
      <c r="E432" s="3">
        <v>3687.7007130116099</v>
      </c>
      <c r="F432" s="3">
        <v>0.744037866592407</v>
      </c>
      <c r="G432" s="3">
        <f t="shared" si="43"/>
        <v>1.7248917630458283</v>
      </c>
      <c r="H432" s="3">
        <f t="shared" si="44"/>
        <v>0.18666278640050352</v>
      </c>
      <c r="J432">
        <v>3694.968679227446</v>
      </c>
      <c r="K432">
        <v>0.47842907905578608</v>
      </c>
      <c r="L432" s="3">
        <f t="shared" si="45"/>
        <v>1.531204633284011</v>
      </c>
      <c r="M432">
        <f t="shared" si="46"/>
        <v>0.12002736554334824</v>
      </c>
      <c r="O432">
        <v>3615.7637966720908</v>
      </c>
      <c r="P432">
        <v>0.25286293029785162</v>
      </c>
      <c r="Q432">
        <f t="shared" si="47"/>
        <v>3.6419693107314863</v>
      </c>
      <c r="R432">
        <f t="shared" si="48"/>
        <v>6.3437764751091724E-2</v>
      </c>
    </row>
    <row r="433" spans="1:18" x14ac:dyDescent="0.2">
      <c r="A433" t="s">
        <v>11</v>
      </c>
      <c r="B433" t="str">
        <f t="shared" si="42"/>
        <v>L</v>
      </c>
      <c r="C433" s="3">
        <v>3847.491</v>
      </c>
      <c r="D433" s="3">
        <v>15.712999999999999</v>
      </c>
      <c r="E433" s="3">
        <v>3766.96668644597</v>
      </c>
      <c r="F433" s="3">
        <v>0.69632172584533603</v>
      </c>
      <c r="G433" s="3">
        <f t="shared" si="43"/>
        <v>2.0929045332147616</v>
      </c>
      <c r="H433" s="3">
        <f t="shared" si="44"/>
        <v>4.4315008327202705E-2</v>
      </c>
      <c r="J433">
        <v>3806.85611641577</v>
      </c>
      <c r="K433">
        <v>0.65633988380432129</v>
      </c>
      <c r="L433" s="3">
        <f t="shared" si="45"/>
        <v>1.056139795628632</v>
      </c>
      <c r="M433">
        <f t="shared" si="46"/>
        <v>4.1770501101274185E-2</v>
      </c>
      <c r="O433">
        <v>3674.7617067882979</v>
      </c>
      <c r="P433">
        <v>0.16176700592041021</v>
      </c>
      <c r="Q433">
        <f t="shared" si="47"/>
        <v>4.4894008384087716</v>
      </c>
      <c r="R433">
        <f t="shared" si="48"/>
        <v>1.0295106339999378E-2</v>
      </c>
    </row>
    <row r="434" spans="1:18" x14ac:dyDescent="0.2">
      <c r="A434" t="s">
        <v>704</v>
      </c>
      <c r="B434" t="str">
        <f t="shared" si="42"/>
        <v>L</v>
      </c>
      <c r="C434" s="3">
        <v>3377.9490000000001</v>
      </c>
      <c r="D434" s="3">
        <v>1.4750000000000001</v>
      </c>
      <c r="E434" s="3">
        <v>3355.0653927303501</v>
      </c>
      <c r="F434" s="3">
        <v>0.43341016769409102</v>
      </c>
      <c r="G434" s="3">
        <f t="shared" si="43"/>
        <v>0.67744087520711316</v>
      </c>
      <c r="H434" s="3">
        <f t="shared" si="44"/>
        <v>0.29383740182650236</v>
      </c>
      <c r="J434">
        <v>3365.7837220653132</v>
      </c>
      <c r="K434">
        <v>0.41105389595031738</v>
      </c>
      <c r="L434" s="3">
        <f t="shared" si="45"/>
        <v>0.36013799896584747</v>
      </c>
      <c r="M434">
        <f t="shared" si="46"/>
        <v>0.27868060742394396</v>
      </c>
      <c r="O434">
        <v>3298.148628624363</v>
      </c>
      <c r="P434">
        <v>0.18870282173156741</v>
      </c>
      <c r="Q434">
        <f t="shared" si="47"/>
        <v>2.3623912431963014</v>
      </c>
      <c r="R434">
        <f t="shared" si="48"/>
        <v>0.12793411642818128</v>
      </c>
    </row>
    <row r="435" spans="1:18" x14ac:dyDescent="0.2">
      <c r="A435" t="s">
        <v>620</v>
      </c>
      <c r="B435" t="str">
        <f t="shared" si="42"/>
        <v>L</v>
      </c>
      <c r="C435" s="3">
        <v>3033.4259999999999</v>
      </c>
      <c r="D435" s="3">
        <v>0.72799999999999998</v>
      </c>
      <c r="E435" s="3">
        <v>2989.8013376105</v>
      </c>
      <c r="F435" s="3">
        <v>0.48618721961975098</v>
      </c>
      <c r="G435" s="3">
        <f t="shared" si="43"/>
        <v>1.4381317490355763</v>
      </c>
      <c r="H435" s="3">
        <f t="shared" si="44"/>
        <v>0.6678395873897679</v>
      </c>
      <c r="J435">
        <v>3018.2013580689631</v>
      </c>
      <c r="K435">
        <v>0.42688202857971191</v>
      </c>
      <c r="L435" s="3">
        <f t="shared" si="45"/>
        <v>0.5018959398065681</v>
      </c>
      <c r="M435">
        <f t="shared" si="46"/>
        <v>0.58637641288421971</v>
      </c>
      <c r="O435">
        <v>3018.2013580689631</v>
      </c>
      <c r="P435">
        <v>0.15170192718505859</v>
      </c>
      <c r="Q435">
        <f t="shared" si="47"/>
        <v>0.5018959398065681</v>
      </c>
      <c r="R435">
        <f t="shared" si="48"/>
        <v>0.20838176811134423</v>
      </c>
    </row>
    <row r="436" spans="1:18" x14ac:dyDescent="0.2">
      <c r="A436" t="s">
        <v>474</v>
      </c>
      <c r="B436" t="str">
        <f t="shared" si="42"/>
        <v>L</v>
      </c>
      <c r="C436" s="3">
        <v>4026.5</v>
      </c>
      <c r="D436" s="3">
        <v>4.3</v>
      </c>
      <c r="E436" s="3">
        <v>3957.83147484859</v>
      </c>
      <c r="F436" s="3">
        <v>0.74827599525451605</v>
      </c>
      <c r="G436" s="3">
        <f t="shared" si="43"/>
        <v>1.7054147560265738</v>
      </c>
      <c r="H436" s="3">
        <f t="shared" si="44"/>
        <v>0.17401767331500373</v>
      </c>
      <c r="J436">
        <v>3976.2955039988951</v>
      </c>
      <c r="K436">
        <v>0.54304313659667969</v>
      </c>
      <c r="L436" s="3">
        <f t="shared" si="45"/>
        <v>1.2468520054912422</v>
      </c>
      <c r="M436">
        <f t="shared" si="46"/>
        <v>0.12628910153411155</v>
      </c>
      <c r="O436">
        <v>3863.4866355543968</v>
      </c>
      <c r="P436">
        <v>0.17461609840393069</v>
      </c>
      <c r="Q436">
        <f t="shared" si="47"/>
        <v>4.0485127144071331</v>
      </c>
      <c r="R436">
        <f t="shared" si="48"/>
        <v>4.0608394977658301E-2</v>
      </c>
    </row>
    <row r="437" spans="1:18" x14ac:dyDescent="0.2">
      <c r="A437" t="s">
        <v>291</v>
      </c>
      <c r="B437" t="str">
        <f t="shared" si="42"/>
        <v>L</v>
      </c>
      <c r="C437" s="3">
        <v>4116.7910000000002</v>
      </c>
      <c r="D437" s="3">
        <v>5.4580000000000002</v>
      </c>
      <c r="E437" s="3">
        <v>4025.13694726724</v>
      </c>
      <c r="F437" s="3">
        <v>0.76130008697509699</v>
      </c>
      <c r="G437" s="3">
        <f t="shared" si="43"/>
        <v>2.2263469953359349</v>
      </c>
      <c r="H437" s="3">
        <f t="shared" si="44"/>
        <v>0.13948334316143221</v>
      </c>
      <c r="J437">
        <v>4049.8641324402279</v>
      </c>
      <c r="K437">
        <v>0.49766016006469732</v>
      </c>
      <c r="L437" s="3">
        <f t="shared" si="45"/>
        <v>1.6257047676156571</v>
      </c>
      <c r="M437">
        <f t="shared" si="46"/>
        <v>9.1179948711010872E-2</v>
      </c>
      <c r="O437">
        <v>4011.6116545850259</v>
      </c>
      <c r="P437">
        <v>0.1840560436248779</v>
      </c>
      <c r="Q437">
        <f t="shared" si="47"/>
        <v>2.5548866924498776</v>
      </c>
      <c r="R437">
        <f t="shared" si="48"/>
        <v>3.3722250572531677E-2</v>
      </c>
    </row>
    <row r="438" spans="1:18" x14ac:dyDescent="0.2">
      <c r="A438" t="s">
        <v>47</v>
      </c>
      <c r="B438" t="str">
        <f t="shared" si="42"/>
        <v>L</v>
      </c>
      <c r="C438" s="3">
        <v>3918.683</v>
      </c>
      <c r="D438" s="3">
        <v>6.2009999999999996</v>
      </c>
      <c r="E438" s="3">
        <v>3844.5418043056802</v>
      </c>
      <c r="F438" s="3">
        <v>0.69993400573730402</v>
      </c>
      <c r="G438" s="3">
        <f t="shared" si="43"/>
        <v>1.8919926846422581</v>
      </c>
      <c r="H438" s="3">
        <f t="shared" si="44"/>
        <v>0.11287437602601259</v>
      </c>
      <c r="J438">
        <v>3903.1634446624798</v>
      </c>
      <c r="K438">
        <v>0.4762568473815918</v>
      </c>
      <c r="L438" s="3">
        <f t="shared" si="45"/>
        <v>0.39604008125995799</v>
      </c>
      <c r="M438">
        <f t="shared" si="46"/>
        <v>7.6803232927203965E-2</v>
      </c>
      <c r="O438">
        <v>3809.490470669974</v>
      </c>
      <c r="P438">
        <v>0.1573069095611572</v>
      </c>
      <c r="Q438">
        <f t="shared" si="47"/>
        <v>2.786459872616029</v>
      </c>
      <c r="R438">
        <f t="shared" si="48"/>
        <v>2.5367990575900209E-2</v>
      </c>
    </row>
    <row r="439" spans="1:18" x14ac:dyDescent="0.2">
      <c r="A439" t="s">
        <v>926</v>
      </c>
      <c r="B439" t="str">
        <f t="shared" si="42"/>
        <v>L</v>
      </c>
      <c r="C439" s="3">
        <v>2528.48</v>
      </c>
      <c r="D439" s="3">
        <v>0.81200000000000006</v>
      </c>
      <c r="E439" s="3">
        <v>2484.72468112245</v>
      </c>
      <c r="F439" s="3">
        <v>0.24358820915222101</v>
      </c>
      <c r="G439" s="3">
        <f t="shared" si="43"/>
        <v>1.7304989115021694</v>
      </c>
      <c r="H439" s="3">
        <f t="shared" si="44"/>
        <v>0.29998547925150371</v>
      </c>
      <c r="J439">
        <v>2474.977700807241</v>
      </c>
      <c r="K439">
        <v>0.45302915573120123</v>
      </c>
      <c r="L439" s="3">
        <f t="shared" si="45"/>
        <v>2.1159866478184122</v>
      </c>
      <c r="M439">
        <f t="shared" si="46"/>
        <v>0.55791767947192261</v>
      </c>
      <c r="O439">
        <v>2474.977700807241</v>
      </c>
      <c r="P439">
        <v>0.146885871887207</v>
      </c>
      <c r="Q439">
        <f t="shared" si="47"/>
        <v>2.1159866478184122</v>
      </c>
      <c r="R439">
        <f t="shared" si="48"/>
        <v>0.18089393089557512</v>
      </c>
    </row>
    <row r="440" spans="1:18" x14ac:dyDescent="0.2">
      <c r="A440" t="s">
        <v>933</v>
      </c>
      <c r="B440" t="str">
        <f t="shared" si="42"/>
        <v>L</v>
      </c>
      <c r="C440" s="3">
        <v>2423.056</v>
      </c>
      <c r="D440" s="3">
        <v>1.121</v>
      </c>
      <c r="E440" s="3">
        <v>2320.4837434187102</v>
      </c>
      <c r="F440" s="3">
        <v>0.30839800834655701</v>
      </c>
      <c r="G440" s="3">
        <f t="shared" si="43"/>
        <v>4.2331773009492899</v>
      </c>
      <c r="H440" s="3">
        <f t="shared" si="44"/>
        <v>0.2751097309068305</v>
      </c>
      <c r="J440">
        <v>2249.1881794929759</v>
      </c>
      <c r="K440">
        <v>0.41104412078857422</v>
      </c>
      <c r="L440" s="3">
        <f t="shared" si="45"/>
        <v>7.1755593146433325</v>
      </c>
      <c r="M440">
        <f t="shared" si="46"/>
        <v>0.36667628973110994</v>
      </c>
      <c r="O440">
        <v>2373.148400560377</v>
      </c>
      <c r="P440">
        <v>0.15319299697875979</v>
      </c>
      <c r="Q440">
        <f t="shared" si="47"/>
        <v>2.0596964923478049</v>
      </c>
      <c r="R440">
        <f t="shared" si="48"/>
        <v>0.13665744601138252</v>
      </c>
    </row>
    <row r="441" spans="1:18" x14ac:dyDescent="0.2">
      <c r="A441" t="s">
        <v>592</v>
      </c>
      <c r="B441" t="str">
        <f t="shared" si="42"/>
        <v>L</v>
      </c>
      <c r="C441" s="3">
        <v>4423.9459999999999</v>
      </c>
      <c r="D441" s="3">
        <v>3.5939999999999999</v>
      </c>
      <c r="E441" s="3">
        <v>4367.7342785679402</v>
      </c>
      <c r="F441" s="3">
        <v>0.90706491470336903</v>
      </c>
      <c r="G441" s="3">
        <f t="shared" si="43"/>
        <v>1.2706240408915406</v>
      </c>
      <c r="H441" s="3">
        <f t="shared" si="44"/>
        <v>0.25238311483121006</v>
      </c>
      <c r="J441">
        <v>4381.7061217234113</v>
      </c>
      <c r="K441">
        <v>0.46454024314880371</v>
      </c>
      <c r="L441" s="3">
        <f t="shared" si="45"/>
        <v>0.95480094640821955</v>
      </c>
      <c r="M441">
        <f t="shared" si="46"/>
        <v>0.12925438039755252</v>
      </c>
      <c r="O441">
        <v>4367.7342785679457</v>
      </c>
      <c r="P441">
        <v>0.1812169551849365</v>
      </c>
      <c r="Q441">
        <f t="shared" si="47"/>
        <v>1.2706240408914173</v>
      </c>
      <c r="R441">
        <f t="shared" si="48"/>
        <v>5.0422079906771423E-2</v>
      </c>
    </row>
    <row r="442" spans="1:18" x14ac:dyDescent="0.2">
      <c r="A442" t="s">
        <v>367</v>
      </c>
      <c r="B442" t="str">
        <f t="shared" si="42"/>
        <v>L</v>
      </c>
      <c r="C442" s="3">
        <v>4208.0190000000002</v>
      </c>
      <c r="D442" s="3">
        <v>4.3049999999999997</v>
      </c>
      <c r="E442" s="3">
        <v>4147.3824555764704</v>
      </c>
      <c r="F442" s="3">
        <v>0.87889885902404696</v>
      </c>
      <c r="G442" s="3">
        <f t="shared" si="43"/>
        <v>1.4409760132625307</v>
      </c>
      <c r="H442" s="3">
        <f t="shared" si="44"/>
        <v>0.20415769083020838</v>
      </c>
      <c r="J442">
        <v>4179.946448512781</v>
      </c>
      <c r="K442">
        <v>0.41298007965087891</v>
      </c>
      <c r="L442" s="3">
        <f t="shared" si="45"/>
        <v>0.66712035965662797</v>
      </c>
      <c r="M442">
        <f t="shared" si="46"/>
        <v>9.5930332090796502E-2</v>
      </c>
      <c r="O442">
        <v>4099.4027634033346</v>
      </c>
      <c r="P442">
        <v>0.2063558101654053</v>
      </c>
      <c r="Q442">
        <f t="shared" si="47"/>
        <v>2.581172675234253</v>
      </c>
      <c r="R442">
        <f t="shared" si="48"/>
        <v>4.7933986101139449E-2</v>
      </c>
    </row>
    <row r="443" spans="1:18" x14ac:dyDescent="0.2">
      <c r="A443" t="s">
        <v>528</v>
      </c>
      <c r="B443" t="str">
        <f t="shared" si="42"/>
        <v>L</v>
      </c>
      <c r="C443" s="3">
        <v>3322.9740000000002</v>
      </c>
      <c r="D443" s="3">
        <v>0.79900000000000004</v>
      </c>
      <c r="E443" s="3">
        <v>3282.1027385222701</v>
      </c>
      <c r="F443" s="3">
        <v>0.54897809028625399</v>
      </c>
      <c r="G443" s="3">
        <f t="shared" si="43"/>
        <v>1.2299603149988552</v>
      </c>
      <c r="H443" s="3">
        <f t="shared" si="44"/>
        <v>0.68708146468867826</v>
      </c>
      <c r="J443">
        <v>3312.7749839565749</v>
      </c>
      <c r="K443">
        <v>0.41322207450866699</v>
      </c>
      <c r="L443" s="3">
        <f t="shared" si="45"/>
        <v>0.30692434076899838</v>
      </c>
      <c r="M443">
        <f t="shared" si="46"/>
        <v>0.51717406071172334</v>
      </c>
      <c r="O443">
        <v>3255.9149366776369</v>
      </c>
      <c r="P443">
        <v>0.17641997337341311</v>
      </c>
      <c r="Q443">
        <f t="shared" si="47"/>
        <v>2.0180435754948207</v>
      </c>
      <c r="R443">
        <f t="shared" si="48"/>
        <v>0.22080096792667472</v>
      </c>
    </row>
    <row r="444" spans="1:18" x14ac:dyDescent="0.2">
      <c r="A444" t="s">
        <v>657</v>
      </c>
      <c r="B444" t="str">
        <f t="shared" si="42"/>
        <v>L</v>
      </c>
      <c r="C444" s="3">
        <v>3211.8229999999999</v>
      </c>
      <c r="D444" s="3">
        <v>0.78900000000000003</v>
      </c>
      <c r="E444" s="3">
        <v>3156.16500150297</v>
      </c>
      <c r="F444" s="3">
        <v>0.42167711257934498</v>
      </c>
      <c r="G444" s="3">
        <f t="shared" si="43"/>
        <v>1.7329098925136877</v>
      </c>
      <c r="H444" s="3">
        <f t="shared" si="44"/>
        <v>0.5344450096062674</v>
      </c>
      <c r="J444">
        <v>3186.831639831662</v>
      </c>
      <c r="K444">
        <v>0.5423731803894043</v>
      </c>
      <c r="L444" s="3">
        <f t="shared" si="45"/>
        <v>0.77810514988957691</v>
      </c>
      <c r="M444">
        <f t="shared" si="46"/>
        <v>0.687418479580994</v>
      </c>
      <c r="O444">
        <v>3068.0501310565869</v>
      </c>
      <c r="P444">
        <v>0.18235206604003909</v>
      </c>
      <c r="Q444">
        <f t="shared" si="47"/>
        <v>4.4763633906168856</v>
      </c>
      <c r="R444">
        <f t="shared" si="48"/>
        <v>0.23111795442337019</v>
      </c>
    </row>
    <row r="445" spans="1:18" x14ac:dyDescent="0.2">
      <c r="A445" t="s">
        <v>480</v>
      </c>
      <c r="B445" t="str">
        <f t="shared" si="42"/>
        <v>L</v>
      </c>
      <c r="C445" s="3">
        <v>2734.4090000000001</v>
      </c>
      <c r="D445" s="3">
        <v>0.40899999999999997</v>
      </c>
      <c r="E445" s="3">
        <v>2639.6327058388802</v>
      </c>
      <c r="F445" s="3">
        <v>0.35970687866210899</v>
      </c>
      <c r="G445" s="3">
        <f t="shared" si="43"/>
        <v>3.4660613741806712</v>
      </c>
      <c r="H445" s="3">
        <f t="shared" si="44"/>
        <v>0.87947892093425184</v>
      </c>
      <c r="J445">
        <v>2609.5929468672848</v>
      </c>
      <c r="K445">
        <v>0.38592791557312012</v>
      </c>
      <c r="L445" s="3">
        <f t="shared" si="45"/>
        <v>4.5646446136154211</v>
      </c>
      <c r="M445">
        <f t="shared" si="46"/>
        <v>0.94358903563110064</v>
      </c>
      <c r="O445">
        <v>2641.970665183193</v>
      </c>
      <c r="P445">
        <v>0.1701362133026123</v>
      </c>
      <c r="Q445">
        <f t="shared" si="47"/>
        <v>3.3805599241666893</v>
      </c>
      <c r="R445">
        <f t="shared" si="48"/>
        <v>0.41598096162007903</v>
      </c>
    </row>
    <row r="446" spans="1:18" x14ac:dyDescent="0.2">
      <c r="A446" t="s">
        <v>641</v>
      </c>
      <c r="B446" t="str">
        <f t="shared" si="42"/>
        <v>L</v>
      </c>
      <c r="C446" s="3">
        <v>4144.277</v>
      </c>
      <c r="D446" s="3">
        <v>5.9720000000000004</v>
      </c>
      <c r="E446" s="3">
        <v>4115.5392826124398</v>
      </c>
      <c r="F446" s="3">
        <v>0.66929912567138605</v>
      </c>
      <c r="G446" s="3">
        <f t="shared" si="43"/>
        <v>0.69343138471584365</v>
      </c>
      <c r="H446" s="3">
        <f t="shared" si="44"/>
        <v>0.1120728609630586</v>
      </c>
      <c r="J446">
        <v>4134.0409575065951</v>
      </c>
      <c r="K446">
        <v>0.41042494773864752</v>
      </c>
      <c r="L446" s="3">
        <f t="shared" si="45"/>
        <v>0.24699223757014713</v>
      </c>
      <c r="M446">
        <f t="shared" si="46"/>
        <v>6.8724874035272526E-2</v>
      </c>
      <c r="O446">
        <v>4133.105446914984</v>
      </c>
      <c r="P446">
        <v>0.1721951961517334</v>
      </c>
      <c r="Q446">
        <f t="shared" si="47"/>
        <v>0.26956579121077229</v>
      </c>
      <c r="R446">
        <f t="shared" si="48"/>
        <v>2.8833756890779199E-2</v>
      </c>
    </row>
    <row r="447" spans="1:18" x14ac:dyDescent="0.2">
      <c r="A447" t="s">
        <v>873</v>
      </c>
      <c r="B447" t="str">
        <f t="shared" si="42"/>
        <v>L</v>
      </c>
      <c r="C447" s="3">
        <v>4103.2259999999997</v>
      </c>
      <c r="D447" s="3">
        <v>7.968</v>
      </c>
      <c r="E447" s="3">
        <v>4042.0904779838202</v>
      </c>
      <c r="F447" s="3">
        <v>0.78356480598449696</v>
      </c>
      <c r="G447" s="3">
        <f t="shared" si="43"/>
        <v>1.489937966277741</v>
      </c>
      <c r="H447" s="3">
        <f t="shared" si="44"/>
        <v>9.8338956574359565E-2</v>
      </c>
      <c r="J447">
        <v>4069.9037615792149</v>
      </c>
      <c r="K447">
        <v>0.4452672004699707</v>
      </c>
      <c r="L447" s="3">
        <f t="shared" si="45"/>
        <v>0.8120985395585022</v>
      </c>
      <c r="M447">
        <f t="shared" si="46"/>
        <v>5.5881927769825639E-2</v>
      </c>
      <c r="O447">
        <v>3969.4705930575328</v>
      </c>
      <c r="P447">
        <v>0.23251104354858401</v>
      </c>
      <c r="Q447">
        <f t="shared" si="47"/>
        <v>3.2597621223512143</v>
      </c>
      <c r="R447">
        <f t="shared" si="48"/>
        <v>2.9180602854992972E-2</v>
      </c>
    </row>
    <row r="448" spans="1:18" x14ac:dyDescent="0.2">
      <c r="A448" t="s">
        <v>444</v>
      </c>
      <c r="B448" t="str">
        <f t="shared" si="42"/>
        <v>L</v>
      </c>
      <c r="C448" s="3">
        <v>3059.375</v>
      </c>
      <c r="D448" s="3">
        <v>0.75</v>
      </c>
      <c r="E448" s="3">
        <v>2990.1577380854601</v>
      </c>
      <c r="F448" s="3">
        <v>0.53521895408630304</v>
      </c>
      <c r="G448" s="3">
        <f t="shared" si="43"/>
        <v>2.2624641279522746</v>
      </c>
      <c r="H448" s="3">
        <f t="shared" si="44"/>
        <v>0.71362527211507076</v>
      </c>
      <c r="J448">
        <v>2999.0367255998749</v>
      </c>
      <c r="K448">
        <v>0.45164799690246582</v>
      </c>
      <c r="L448" s="3">
        <f t="shared" si="45"/>
        <v>1.972241859861086</v>
      </c>
      <c r="M448">
        <f t="shared" si="46"/>
        <v>0.60219732920328772</v>
      </c>
      <c r="O448">
        <v>3004.9237285014301</v>
      </c>
      <c r="P448">
        <v>0.20024800300598139</v>
      </c>
      <c r="Q448">
        <f t="shared" si="47"/>
        <v>1.7798168416284337</v>
      </c>
      <c r="R448">
        <f t="shared" si="48"/>
        <v>0.26699733734130854</v>
      </c>
    </row>
    <row r="449" spans="1:18" x14ac:dyDescent="0.2">
      <c r="A449" t="s">
        <v>633</v>
      </c>
      <c r="B449" t="str">
        <f t="shared" si="42"/>
        <v>L</v>
      </c>
      <c r="C449" s="3">
        <v>3496.1350000000002</v>
      </c>
      <c r="D449" s="3">
        <v>1.42</v>
      </c>
      <c r="E449" s="3">
        <v>3454.4673806493402</v>
      </c>
      <c r="F449" s="3">
        <v>0.435901880264282</v>
      </c>
      <c r="G449" s="3">
        <f t="shared" si="43"/>
        <v>1.1918195192880154</v>
      </c>
      <c r="H449" s="3">
        <f t="shared" si="44"/>
        <v>0.30697315511569156</v>
      </c>
      <c r="J449">
        <v>3459.1714860046181</v>
      </c>
      <c r="K449">
        <v>0.52704310417175293</v>
      </c>
      <c r="L449" s="3">
        <f t="shared" si="45"/>
        <v>1.0572679257346205</v>
      </c>
      <c r="M449">
        <f t="shared" si="46"/>
        <v>0.37115711561391052</v>
      </c>
      <c r="O449">
        <v>3459.1714860046191</v>
      </c>
      <c r="P449">
        <v>0.22305583953857419</v>
      </c>
      <c r="Q449">
        <f t="shared" si="47"/>
        <v>1.0572679257345943</v>
      </c>
      <c r="R449">
        <f t="shared" si="48"/>
        <v>0.157081577139841</v>
      </c>
    </row>
    <row r="450" spans="1:18" x14ac:dyDescent="0.2">
      <c r="A450" t="s">
        <v>27</v>
      </c>
      <c r="B450" t="str">
        <f t="shared" si="42"/>
        <v>L</v>
      </c>
      <c r="C450" s="3">
        <v>2817.74</v>
      </c>
      <c r="D450" s="3">
        <v>0.96799999999999997</v>
      </c>
      <c r="E450" s="3">
        <v>2757.7910313420298</v>
      </c>
      <c r="F450" s="3">
        <v>0.41024708747863697</v>
      </c>
      <c r="G450" s="3">
        <f t="shared" si="43"/>
        <v>2.1275550142301989</v>
      </c>
      <c r="H450" s="3">
        <f t="shared" si="44"/>
        <v>0.42380897466801343</v>
      </c>
      <c r="J450">
        <v>2777.2858756798678</v>
      </c>
      <c r="K450">
        <v>0.41700601577758789</v>
      </c>
      <c r="L450" s="3">
        <f t="shared" si="45"/>
        <v>1.435694007258725</v>
      </c>
      <c r="M450">
        <f t="shared" si="46"/>
        <v>0.43079133861321062</v>
      </c>
      <c r="O450">
        <v>2667.2251146025578</v>
      </c>
      <c r="P450">
        <v>0.2179868221282959</v>
      </c>
      <c r="Q450">
        <f t="shared" si="47"/>
        <v>5.3416882110287665</v>
      </c>
      <c r="R450">
        <f t="shared" si="48"/>
        <v>0.2251929980664214</v>
      </c>
    </row>
    <row r="451" spans="1:18" x14ac:dyDescent="0.2">
      <c r="A451" t="s">
        <v>493</v>
      </c>
      <c r="B451" t="str">
        <f t="shared" si="42"/>
        <v>L</v>
      </c>
      <c r="C451" s="3">
        <v>4020.29</v>
      </c>
      <c r="D451" s="3">
        <v>1.6319999999999999</v>
      </c>
      <c r="E451" s="3">
        <v>3896.5823664833301</v>
      </c>
      <c r="F451" s="3">
        <v>0.68108391761779696</v>
      </c>
      <c r="G451" s="3">
        <f t="shared" si="43"/>
        <v>3.077082337758466</v>
      </c>
      <c r="H451" s="3">
        <f t="shared" si="44"/>
        <v>0.41733083187365011</v>
      </c>
      <c r="J451">
        <v>3938.065355704518</v>
      </c>
      <c r="K451">
        <v>0.50264382362365723</v>
      </c>
      <c r="L451" s="3">
        <f t="shared" si="45"/>
        <v>2.0452416192732863</v>
      </c>
      <c r="M451">
        <f t="shared" si="46"/>
        <v>0.30799253898508411</v>
      </c>
      <c r="O451">
        <v>3901.545989250717</v>
      </c>
      <c r="P451">
        <v>0.19070100784301761</v>
      </c>
      <c r="Q451">
        <f t="shared" si="47"/>
        <v>2.9536180412179971</v>
      </c>
      <c r="R451">
        <f t="shared" si="48"/>
        <v>0.11685110774694707</v>
      </c>
    </row>
    <row r="452" spans="1:18" x14ac:dyDescent="0.2">
      <c r="A452" t="s">
        <v>742</v>
      </c>
      <c r="B452" t="str">
        <f t="shared" ref="B452:B515" si="49">LEFT(A452,1)</f>
        <v>L</v>
      </c>
      <c r="C452" s="3">
        <v>4251.951</v>
      </c>
      <c r="D452" s="3">
        <v>1.03</v>
      </c>
      <c r="E452" s="3">
        <v>4211.2158593468503</v>
      </c>
      <c r="F452" s="3">
        <v>0.64418315887451105</v>
      </c>
      <c r="G452" s="3">
        <f t="shared" ref="G452:G515" si="50">(C452-E452)*100/C452</f>
        <v>0.95803410371261932</v>
      </c>
      <c r="H452" s="3">
        <f t="shared" ref="H452:H515" si="51">F452/D452</f>
        <v>0.62542054259661262</v>
      </c>
      <c r="J452">
        <v>4219.3092554198493</v>
      </c>
      <c r="K452">
        <v>0.47083592414855963</v>
      </c>
      <c r="L452" s="3">
        <f t="shared" ref="L452:L515" si="52">(C452-J452)*100/C452</f>
        <v>0.76768863470324022</v>
      </c>
      <c r="M452">
        <f t="shared" ref="M452:M515" si="53">K452/D452</f>
        <v>0.45712225645491222</v>
      </c>
      <c r="O452">
        <v>4207.6518291520824</v>
      </c>
      <c r="P452">
        <v>0.21413588523864749</v>
      </c>
      <c r="Q452">
        <f t="shared" ref="Q452:Q515" si="54">(C452-O452)*100/C452</f>
        <v>1.0418551589121698</v>
      </c>
      <c r="R452">
        <f t="shared" ref="R452:R515" si="55">P452/D452</f>
        <v>0.20789891770742475</v>
      </c>
    </row>
    <row r="453" spans="1:18" x14ac:dyDescent="0.2">
      <c r="A453" t="s">
        <v>544</v>
      </c>
      <c r="B453" t="str">
        <f t="shared" si="49"/>
        <v>L</v>
      </c>
      <c r="C453" s="3">
        <v>2868.529</v>
      </c>
      <c r="D453" s="3">
        <v>0.58799999999999997</v>
      </c>
      <c r="E453" s="3">
        <v>2804.3500595423602</v>
      </c>
      <c r="F453" s="3">
        <v>0.21121811866760201</v>
      </c>
      <c r="G453" s="3">
        <f t="shared" si="50"/>
        <v>2.2373467536022744</v>
      </c>
      <c r="H453" s="3">
        <f t="shared" si="51"/>
        <v>0.3592144875299354</v>
      </c>
      <c r="J453">
        <v>2862.5879672799392</v>
      </c>
      <c r="K453">
        <v>0.40325498580932623</v>
      </c>
      <c r="L453" s="3">
        <f t="shared" si="52"/>
        <v>0.20711077768643005</v>
      </c>
      <c r="M453">
        <f t="shared" si="53"/>
        <v>0.68580779899545286</v>
      </c>
      <c r="O453">
        <v>2821.6181870280311</v>
      </c>
      <c r="P453">
        <v>0.1751091480255127</v>
      </c>
      <c r="Q453">
        <f t="shared" si="54"/>
        <v>1.6353612939582929</v>
      </c>
      <c r="R453">
        <f t="shared" si="55"/>
        <v>0.29780467351277673</v>
      </c>
    </row>
    <row r="454" spans="1:18" x14ac:dyDescent="0.2">
      <c r="A454" t="s">
        <v>131</v>
      </c>
      <c r="B454" t="str">
        <f t="shared" si="49"/>
        <v>L</v>
      </c>
      <c r="C454" s="3">
        <v>2429.4380000000001</v>
      </c>
      <c r="D454" s="3">
        <v>0.64200000000000002</v>
      </c>
      <c r="E454" s="3">
        <v>2324.95105807046</v>
      </c>
      <c r="F454" s="3">
        <v>0.23156785964965801</v>
      </c>
      <c r="G454" s="3">
        <f t="shared" si="50"/>
        <v>4.3008688400173236</v>
      </c>
      <c r="H454" s="3">
        <f t="shared" si="51"/>
        <v>0.36069760070040185</v>
      </c>
      <c r="J454">
        <v>-1</v>
      </c>
      <c r="K454">
        <v>0.33857369422912598</v>
      </c>
      <c r="L454" s="3">
        <f t="shared" si="52"/>
        <v>100.04116178309552</v>
      </c>
      <c r="M454">
        <f t="shared" si="53"/>
        <v>0.52737335549708098</v>
      </c>
      <c r="O454">
        <v>2297.386060692626</v>
      </c>
      <c r="P454">
        <v>0.14672589302062991</v>
      </c>
      <c r="Q454">
        <f t="shared" si="54"/>
        <v>5.435493283112149</v>
      </c>
      <c r="R454">
        <f t="shared" si="55"/>
        <v>0.228545004705031</v>
      </c>
    </row>
    <row r="455" spans="1:18" x14ac:dyDescent="0.2">
      <c r="A455" t="s">
        <v>418</v>
      </c>
      <c r="B455" t="str">
        <f t="shared" si="49"/>
        <v>L</v>
      </c>
      <c r="C455" s="3">
        <v>3788.0619999999999</v>
      </c>
      <c r="D455" s="3">
        <v>0.66200000000000003</v>
      </c>
      <c r="E455" s="3">
        <v>3753.3750128912602</v>
      </c>
      <c r="F455" s="3">
        <v>0.89821600914001398</v>
      </c>
      <c r="G455" s="3">
        <f t="shared" si="50"/>
        <v>0.91569216947187471</v>
      </c>
      <c r="H455" s="3">
        <f t="shared" si="51"/>
        <v>1.3568217660725286</v>
      </c>
      <c r="J455">
        <v>3783.5093309011691</v>
      </c>
      <c r="K455">
        <v>0.40887284278869629</v>
      </c>
      <c r="L455" s="3">
        <f t="shared" si="52"/>
        <v>0.1201846511179291</v>
      </c>
      <c r="M455">
        <f t="shared" si="53"/>
        <v>0.61763269303428436</v>
      </c>
      <c r="O455">
        <v>3699.1691179671402</v>
      </c>
      <c r="P455">
        <v>0.19953680038452151</v>
      </c>
      <c r="Q455">
        <f t="shared" si="54"/>
        <v>2.346658582485178</v>
      </c>
      <c r="R455">
        <f t="shared" si="55"/>
        <v>0.30141510632102947</v>
      </c>
    </row>
    <row r="456" spans="1:18" x14ac:dyDescent="0.2">
      <c r="A456" t="s">
        <v>87</v>
      </c>
      <c r="B456" t="str">
        <f t="shared" si="49"/>
        <v>L</v>
      </c>
      <c r="C456" s="3">
        <v>3222.886</v>
      </c>
      <c r="D456" s="3">
        <v>0.84399999999999997</v>
      </c>
      <c r="E456" s="3">
        <v>3212.39735745902</v>
      </c>
      <c r="F456" s="3">
        <v>0.37824892997741699</v>
      </c>
      <c r="G456" s="3">
        <f t="shared" si="50"/>
        <v>0.32544255493306251</v>
      </c>
      <c r="H456" s="3">
        <f t="shared" si="51"/>
        <v>0.44816223930973581</v>
      </c>
      <c r="J456">
        <v>3221.3000497344942</v>
      </c>
      <c r="K456">
        <v>0.39284992218017578</v>
      </c>
      <c r="L456" s="3">
        <f t="shared" si="52"/>
        <v>4.9209009114990231E-2</v>
      </c>
      <c r="M456">
        <f t="shared" si="53"/>
        <v>0.46546199310447367</v>
      </c>
      <c r="O456">
        <v>3212.3973574590191</v>
      </c>
      <c r="P456">
        <v>0.18068695068359381</v>
      </c>
      <c r="Q456">
        <f t="shared" si="54"/>
        <v>0.32544255493309077</v>
      </c>
      <c r="R456">
        <f t="shared" si="55"/>
        <v>0.21408406479098793</v>
      </c>
    </row>
    <row r="457" spans="1:18" x14ac:dyDescent="0.2">
      <c r="A457" t="s">
        <v>666</v>
      </c>
      <c r="B457" t="str">
        <f t="shared" si="49"/>
        <v>L</v>
      </c>
      <c r="C457" s="3">
        <v>4147.42</v>
      </c>
      <c r="D457" s="3">
        <v>2.5419999999999998</v>
      </c>
      <c r="E457" s="3">
        <v>4114.6855012146398</v>
      </c>
      <c r="F457" s="3">
        <v>0.64272999763488703</v>
      </c>
      <c r="G457" s="3">
        <f t="shared" si="50"/>
        <v>0.78927378431314654</v>
      </c>
      <c r="H457" s="3">
        <f t="shared" si="51"/>
        <v>0.25284421622143471</v>
      </c>
      <c r="J457">
        <v>4130.5778479905239</v>
      </c>
      <c r="K457">
        <v>0.46819305419921881</v>
      </c>
      <c r="L457" s="3">
        <f t="shared" si="52"/>
        <v>0.40608744736429381</v>
      </c>
      <c r="M457">
        <f t="shared" si="53"/>
        <v>0.18418294815075487</v>
      </c>
      <c r="O457">
        <v>4122.030622976843</v>
      </c>
      <c r="P457">
        <v>0.20190525054931641</v>
      </c>
      <c r="Q457">
        <f t="shared" si="54"/>
        <v>0.61217279714032014</v>
      </c>
      <c r="R457">
        <f t="shared" si="55"/>
        <v>7.9427714614207875E-2</v>
      </c>
    </row>
    <row r="458" spans="1:18" x14ac:dyDescent="0.2">
      <c r="A458" t="s">
        <v>524</v>
      </c>
      <c r="B458" t="str">
        <f t="shared" si="49"/>
        <v>L</v>
      </c>
      <c r="C458" s="3">
        <v>3621.2190000000001</v>
      </c>
      <c r="D458" s="3">
        <v>6.8879999999999999</v>
      </c>
      <c r="E458" s="3">
        <v>3525.6867149873901</v>
      </c>
      <c r="F458" s="3">
        <v>0.82992792129516602</v>
      </c>
      <c r="G458" s="3">
        <f t="shared" si="50"/>
        <v>2.6381250350395797</v>
      </c>
      <c r="H458" s="3">
        <f t="shared" si="51"/>
        <v>0.12048895489186498</v>
      </c>
      <c r="J458">
        <v>3553.7718388290159</v>
      </c>
      <c r="K458">
        <v>0.43284010887146002</v>
      </c>
      <c r="L458" s="3">
        <f t="shared" si="52"/>
        <v>1.8625540507487712</v>
      </c>
      <c r="M458">
        <f t="shared" si="53"/>
        <v>6.2839737060316495E-2</v>
      </c>
      <c r="O458">
        <v>3540.951395214136</v>
      </c>
      <c r="P458">
        <v>0.17184591293334961</v>
      </c>
      <c r="Q458">
        <f t="shared" si="54"/>
        <v>2.2165907332824673</v>
      </c>
      <c r="R458">
        <f t="shared" si="55"/>
        <v>2.4948593631438677E-2</v>
      </c>
    </row>
    <row r="459" spans="1:18" x14ac:dyDescent="0.2">
      <c r="A459" t="s">
        <v>103</v>
      </c>
      <c r="B459" t="str">
        <f t="shared" si="49"/>
        <v>L</v>
      </c>
      <c r="C459" s="3">
        <v>2669.8580000000002</v>
      </c>
      <c r="D459" s="3">
        <v>0.47199999999999998</v>
      </c>
      <c r="E459" s="3">
        <v>2592.7283152735499</v>
      </c>
      <c r="F459" s="3">
        <v>0.169641017913818</v>
      </c>
      <c r="G459" s="3">
        <f t="shared" si="50"/>
        <v>2.888905879131034</v>
      </c>
      <c r="H459" s="3">
        <f t="shared" si="51"/>
        <v>0.35940893625808901</v>
      </c>
      <c r="J459">
        <v>2570.0345691172652</v>
      </c>
      <c r="K459">
        <v>0.35481691360473627</v>
      </c>
      <c r="L459" s="3">
        <f t="shared" si="52"/>
        <v>3.7389041245914578</v>
      </c>
      <c r="M459">
        <f t="shared" si="53"/>
        <v>0.75173074916257687</v>
      </c>
      <c r="O459">
        <v>2618.7010955090359</v>
      </c>
      <c r="P459">
        <v>0.15250420570373541</v>
      </c>
      <c r="Q459">
        <f t="shared" si="54"/>
        <v>1.9160908367023368</v>
      </c>
      <c r="R459">
        <f t="shared" si="55"/>
        <v>0.323102130728253</v>
      </c>
    </row>
    <row r="460" spans="1:18" x14ac:dyDescent="0.2">
      <c r="A460" t="s">
        <v>771</v>
      </c>
      <c r="B460" t="str">
        <f t="shared" si="49"/>
        <v>L</v>
      </c>
      <c r="C460" s="3">
        <v>2623.491</v>
      </c>
      <c r="D460" s="3">
        <v>0.57099999999999995</v>
      </c>
      <c r="E460" s="3">
        <v>2510.5059087428599</v>
      </c>
      <c r="F460" s="3">
        <v>0.190798759460449</v>
      </c>
      <c r="G460" s="3">
        <f t="shared" si="50"/>
        <v>4.3066696724761044</v>
      </c>
      <c r="H460" s="3">
        <f t="shared" si="51"/>
        <v>0.33414844038607533</v>
      </c>
      <c r="J460">
        <v>2570.4673468677861</v>
      </c>
      <c r="K460">
        <v>0.36865782737731928</v>
      </c>
      <c r="L460" s="3">
        <f t="shared" si="52"/>
        <v>2.0211105405817626</v>
      </c>
      <c r="M460">
        <f t="shared" si="53"/>
        <v>0.64563542447866784</v>
      </c>
      <c r="O460">
        <v>2596.9269009178438</v>
      </c>
      <c r="P460">
        <v>0.19414997100830081</v>
      </c>
      <c r="Q460">
        <f t="shared" si="54"/>
        <v>1.0125477496265927</v>
      </c>
      <c r="R460">
        <f t="shared" si="55"/>
        <v>0.34001746236129743</v>
      </c>
    </row>
    <row r="461" spans="1:18" x14ac:dyDescent="0.2">
      <c r="A461" t="s">
        <v>612</v>
      </c>
      <c r="B461" t="str">
        <f t="shared" si="49"/>
        <v>L</v>
      </c>
      <c r="C461" s="3">
        <v>2340.3440000000001</v>
      </c>
      <c r="D461" s="3">
        <v>0.54</v>
      </c>
      <c r="E461" s="3">
        <v>2308.37585533842</v>
      </c>
      <c r="F461" s="3">
        <v>0.221029043197631</v>
      </c>
      <c r="G461" s="3">
        <f t="shared" si="50"/>
        <v>1.3659592205923585</v>
      </c>
      <c r="H461" s="3">
        <f t="shared" si="51"/>
        <v>0.4093130429585759</v>
      </c>
      <c r="J461">
        <v>2230.8020597021409</v>
      </c>
      <c r="K461">
        <v>0.35571575164794922</v>
      </c>
      <c r="L461" s="3">
        <f t="shared" si="52"/>
        <v>4.6805914129657484</v>
      </c>
      <c r="M461">
        <f t="shared" si="53"/>
        <v>0.65873287342212816</v>
      </c>
      <c r="O461">
        <v>2339.8404911610228</v>
      </c>
      <c r="P461">
        <v>0.14281702041625979</v>
      </c>
      <c r="Q461">
        <f t="shared" si="54"/>
        <v>2.1514308963864637E-2</v>
      </c>
      <c r="R461">
        <f t="shared" si="55"/>
        <v>0.26447596373381443</v>
      </c>
    </row>
    <row r="462" spans="1:18" x14ac:dyDescent="0.2">
      <c r="A462" t="s">
        <v>181</v>
      </c>
      <c r="B462" t="str">
        <f t="shared" si="49"/>
        <v>L</v>
      </c>
      <c r="C462" s="3">
        <v>4277.6760000000004</v>
      </c>
      <c r="D462" s="3">
        <v>1.7969999999999999</v>
      </c>
      <c r="E462" s="3">
        <v>4207.2130712467897</v>
      </c>
      <c r="F462" s="3">
        <v>0.63848018646240201</v>
      </c>
      <c r="G462" s="3">
        <f t="shared" si="50"/>
        <v>1.6472245385861548</v>
      </c>
      <c r="H462" s="3">
        <f t="shared" si="51"/>
        <v>0.35530338701302283</v>
      </c>
      <c r="J462">
        <v>4210.4292917403855</v>
      </c>
      <c r="K462">
        <v>0.39042091369628912</v>
      </c>
      <c r="L462" s="3">
        <f t="shared" si="52"/>
        <v>1.5720383745663515</v>
      </c>
      <c r="M462">
        <f t="shared" si="53"/>
        <v>0.21726261196232005</v>
      </c>
      <c r="O462">
        <v>4210.4292917403855</v>
      </c>
      <c r="P462">
        <v>0.15236210823059079</v>
      </c>
      <c r="Q462">
        <f t="shared" si="54"/>
        <v>1.5720383745663515</v>
      </c>
      <c r="R462">
        <f t="shared" si="55"/>
        <v>8.4786927229043296E-2</v>
      </c>
    </row>
    <row r="463" spans="1:18" x14ac:dyDescent="0.2">
      <c r="A463" t="s">
        <v>343</v>
      </c>
      <c r="B463" t="str">
        <f t="shared" si="49"/>
        <v>L</v>
      </c>
      <c r="C463" s="3">
        <v>4212.8770000000004</v>
      </c>
      <c r="D463" s="3">
        <v>4.2610000000000001</v>
      </c>
      <c r="E463" s="3">
        <v>4118.8856107260899</v>
      </c>
      <c r="F463" s="3">
        <v>0.856658935546875</v>
      </c>
      <c r="G463" s="3">
        <f t="shared" si="50"/>
        <v>2.2310499279687135</v>
      </c>
      <c r="H463" s="3">
        <f t="shared" si="51"/>
        <v>0.2010464528389756</v>
      </c>
      <c r="J463">
        <v>4119.197357224718</v>
      </c>
      <c r="K463">
        <v>0.49427700042724609</v>
      </c>
      <c r="L463" s="3">
        <f t="shared" si="52"/>
        <v>2.2236500798689929</v>
      </c>
      <c r="M463">
        <f t="shared" si="53"/>
        <v>0.11600023478696224</v>
      </c>
      <c r="O463">
        <v>4075.7571183760651</v>
      </c>
      <c r="P463">
        <v>0.18409919738769531</v>
      </c>
      <c r="Q463">
        <f t="shared" si="54"/>
        <v>3.2547800855314613</v>
      </c>
      <c r="R463">
        <f t="shared" si="55"/>
        <v>4.3205631867565195E-2</v>
      </c>
    </row>
    <row r="464" spans="1:18" x14ac:dyDescent="0.2">
      <c r="A464" t="s">
        <v>453</v>
      </c>
      <c r="B464" t="str">
        <f t="shared" si="49"/>
        <v>L</v>
      </c>
      <c r="C464" s="3">
        <v>2443.7910000000002</v>
      </c>
      <c r="D464" s="3">
        <v>0.86599999999999999</v>
      </c>
      <c r="E464" s="3">
        <v>2394.2664511633302</v>
      </c>
      <c r="F464" s="3">
        <v>0.15446996688842701</v>
      </c>
      <c r="G464" s="3">
        <f t="shared" si="50"/>
        <v>2.0265460031839857</v>
      </c>
      <c r="H464" s="3">
        <f t="shared" si="51"/>
        <v>0.17837178624529679</v>
      </c>
      <c r="J464">
        <v>2397.6324169228369</v>
      </c>
      <c r="K464">
        <v>0.46638584136962891</v>
      </c>
      <c r="L464" s="3">
        <f t="shared" si="52"/>
        <v>1.8888105847498111</v>
      </c>
      <c r="M464">
        <f t="shared" si="53"/>
        <v>0.53855177987255065</v>
      </c>
      <c r="O464">
        <v>2406.7200761854069</v>
      </c>
      <c r="P464">
        <v>0.1793479919433594</v>
      </c>
      <c r="Q464">
        <f t="shared" si="54"/>
        <v>1.516943298939772</v>
      </c>
      <c r="R464">
        <f t="shared" si="55"/>
        <v>0.20709929785607323</v>
      </c>
    </row>
    <row r="465" spans="1:18" x14ac:dyDescent="0.2">
      <c r="A465" t="s">
        <v>242</v>
      </c>
      <c r="B465" t="str">
        <f t="shared" si="49"/>
        <v>L</v>
      </c>
      <c r="C465" s="3">
        <v>2881.3879999999999</v>
      </c>
      <c r="D465" s="3">
        <v>0.69099999999999995</v>
      </c>
      <c r="E465" s="3">
        <v>2796.7074410158598</v>
      </c>
      <c r="F465" s="3">
        <v>0.25148487091064398</v>
      </c>
      <c r="G465" s="3">
        <f t="shared" si="50"/>
        <v>2.9388808096702053</v>
      </c>
      <c r="H465" s="3">
        <f t="shared" si="51"/>
        <v>0.36394337324261072</v>
      </c>
      <c r="J465">
        <v>2844.9753072024569</v>
      </c>
      <c r="K465">
        <v>0.37407112121582031</v>
      </c>
      <c r="L465" s="3">
        <f t="shared" si="52"/>
        <v>1.263720567918762</v>
      </c>
      <c r="M465">
        <f t="shared" si="53"/>
        <v>0.54134749814156347</v>
      </c>
      <c r="O465">
        <v>2842.5956579965159</v>
      </c>
      <c r="P465">
        <v>0.1815531253814697</v>
      </c>
      <c r="Q465">
        <f t="shared" si="54"/>
        <v>1.3463074741577328</v>
      </c>
      <c r="R465">
        <f t="shared" si="55"/>
        <v>0.26273968940878395</v>
      </c>
    </row>
    <row r="466" spans="1:18" x14ac:dyDescent="0.2">
      <c r="A466" t="s">
        <v>694</v>
      </c>
      <c r="B466" t="str">
        <f t="shared" si="49"/>
        <v>L</v>
      </c>
      <c r="C466" s="3">
        <v>3083.6309999999999</v>
      </c>
      <c r="D466" s="3">
        <v>0.72299999999999998</v>
      </c>
      <c r="E466" s="3">
        <v>3046.9708660848601</v>
      </c>
      <c r="F466" s="3">
        <v>0.31261992454528797</v>
      </c>
      <c r="G466" s="3">
        <f t="shared" si="50"/>
        <v>1.1888625427341921</v>
      </c>
      <c r="H466" s="3">
        <f t="shared" si="51"/>
        <v>0.43239270338214109</v>
      </c>
      <c r="J466">
        <v>3073.467487979925</v>
      </c>
      <c r="K466">
        <v>0.39777994155883789</v>
      </c>
      <c r="L466" s="3">
        <f t="shared" si="52"/>
        <v>0.32959559753014889</v>
      </c>
      <c r="M466">
        <f t="shared" si="53"/>
        <v>0.55017972553089611</v>
      </c>
      <c r="O466">
        <v>3044.7396542871438</v>
      </c>
      <c r="P466">
        <v>0.1832318305969238</v>
      </c>
      <c r="Q466">
        <f t="shared" si="54"/>
        <v>1.2612191832568824</v>
      </c>
      <c r="R466">
        <f t="shared" si="55"/>
        <v>0.2534326840897978</v>
      </c>
    </row>
    <row r="467" spans="1:18" x14ac:dyDescent="0.2">
      <c r="A467" t="s">
        <v>890</v>
      </c>
      <c r="B467" t="str">
        <f t="shared" si="49"/>
        <v>L</v>
      </c>
      <c r="C467" s="3">
        <v>3981.7579999999998</v>
      </c>
      <c r="D467" s="3">
        <v>2.2599999999999998</v>
      </c>
      <c r="E467" s="3">
        <v>3967.6514830748001</v>
      </c>
      <c r="F467" s="3">
        <v>0.82603001594543402</v>
      </c>
      <c r="G467" s="3">
        <f t="shared" si="50"/>
        <v>0.35427861073424566</v>
      </c>
      <c r="H467" s="3">
        <f t="shared" si="51"/>
        <v>0.36550000705550179</v>
      </c>
      <c r="J467">
        <v>3981.758215486107</v>
      </c>
      <c r="K467">
        <v>0.43741416931152338</v>
      </c>
      <c r="L467" s="3">
        <f t="shared" si="52"/>
        <v>-5.4118333461893551E-6</v>
      </c>
      <c r="M467">
        <f t="shared" si="53"/>
        <v>0.19354609261571834</v>
      </c>
      <c r="O467">
        <v>3962.444491135152</v>
      </c>
      <c r="P467">
        <v>0.16549825668334961</v>
      </c>
      <c r="Q467">
        <f t="shared" si="54"/>
        <v>0.48504979119393471</v>
      </c>
      <c r="R467">
        <f t="shared" si="55"/>
        <v>7.3229317116526388E-2</v>
      </c>
    </row>
    <row r="468" spans="1:18" x14ac:dyDescent="0.2">
      <c r="A468" t="s">
        <v>441</v>
      </c>
      <c r="B468" t="str">
        <f t="shared" si="49"/>
        <v>L</v>
      </c>
      <c r="C468" s="3">
        <v>4160.3969999999999</v>
      </c>
      <c r="D468" s="3">
        <v>1.798</v>
      </c>
      <c r="E468" s="3">
        <v>4096.5999061453304</v>
      </c>
      <c r="F468" s="3">
        <v>0.53138566017150801</v>
      </c>
      <c r="G468" s="3">
        <f t="shared" si="50"/>
        <v>1.5334376468079749</v>
      </c>
      <c r="H468" s="3">
        <f t="shared" si="51"/>
        <v>0.29554263635790212</v>
      </c>
      <c r="J468">
        <v>4160.3971644714584</v>
      </c>
      <c r="K468">
        <v>0.48447394371032709</v>
      </c>
      <c r="L468" s="3">
        <f t="shared" si="52"/>
        <v>-3.9532635574735776E-6</v>
      </c>
      <c r="M468">
        <f t="shared" si="53"/>
        <v>0.26945158159639993</v>
      </c>
      <c r="O468">
        <v>4106.5069433831723</v>
      </c>
      <c r="P468">
        <v>0.19281196594238281</v>
      </c>
      <c r="Q468">
        <f t="shared" si="54"/>
        <v>1.2953104383266232</v>
      </c>
      <c r="R468">
        <f t="shared" si="55"/>
        <v>0.10723691098019066</v>
      </c>
    </row>
    <row r="469" spans="1:18" x14ac:dyDescent="0.2">
      <c r="A469" t="s">
        <v>38</v>
      </c>
      <c r="B469" t="str">
        <f t="shared" si="49"/>
        <v>L</v>
      </c>
      <c r="C469" s="3">
        <v>3984.1390000000001</v>
      </c>
      <c r="D469" s="3">
        <v>1.4330000000000001</v>
      </c>
      <c r="E469" s="3">
        <v>3944.7764109174</v>
      </c>
      <c r="F469" s="3">
        <v>0.80803298950195301</v>
      </c>
      <c r="G469" s="3">
        <f t="shared" si="50"/>
        <v>0.98798232397514618</v>
      </c>
      <c r="H469" s="3">
        <f t="shared" si="51"/>
        <v>0.5638750799036657</v>
      </c>
      <c r="J469">
        <v>3896.0053400631341</v>
      </c>
      <c r="K469">
        <v>0.37829995155334473</v>
      </c>
      <c r="L469" s="3">
        <f t="shared" si="52"/>
        <v>2.2121130798113726</v>
      </c>
      <c r="M469">
        <f t="shared" si="53"/>
        <v>0.26399159215167112</v>
      </c>
      <c r="O469">
        <v>3809.7204714110571</v>
      </c>
      <c r="P469">
        <v>0.18780398368835449</v>
      </c>
      <c r="Q469">
        <f t="shared" si="54"/>
        <v>4.3778223748956302</v>
      </c>
      <c r="R469">
        <f t="shared" si="55"/>
        <v>0.13105651339033808</v>
      </c>
    </row>
    <row r="470" spans="1:18" x14ac:dyDescent="0.2">
      <c r="A470" t="s">
        <v>41</v>
      </c>
      <c r="B470" t="str">
        <f t="shared" si="49"/>
        <v>L</v>
      </c>
      <c r="C470" s="3">
        <v>3782.3330000000001</v>
      </c>
      <c r="D470" s="3">
        <v>5.7969999999999997</v>
      </c>
      <c r="E470" s="3">
        <v>3700.40160216393</v>
      </c>
      <c r="F470" s="3">
        <v>0.860445976257324</v>
      </c>
      <c r="G470" s="3">
        <f t="shared" si="50"/>
        <v>2.1661603522500563</v>
      </c>
      <c r="H470" s="3">
        <f t="shared" si="51"/>
        <v>0.14842952842113577</v>
      </c>
      <c r="J470">
        <v>3669.2395156292519</v>
      </c>
      <c r="K470">
        <v>0.41702914237976069</v>
      </c>
      <c r="L470" s="3">
        <f t="shared" si="52"/>
        <v>2.9900456773834621</v>
      </c>
      <c r="M470">
        <f t="shared" si="53"/>
        <v>7.1938785989263537E-2</v>
      </c>
      <c r="O470">
        <v>3580.5633212640878</v>
      </c>
      <c r="P470">
        <v>0.14833998680114749</v>
      </c>
      <c r="Q470">
        <f t="shared" si="54"/>
        <v>5.3345297396054843</v>
      </c>
      <c r="R470">
        <f t="shared" si="55"/>
        <v>2.5589095532369759E-2</v>
      </c>
    </row>
    <row r="471" spans="1:18" x14ac:dyDescent="0.2">
      <c r="A471" t="s">
        <v>719</v>
      </c>
      <c r="B471" t="str">
        <f t="shared" si="49"/>
        <v>L</v>
      </c>
      <c r="C471" s="3">
        <v>3966.489</v>
      </c>
      <c r="D471" s="3">
        <v>1.851</v>
      </c>
      <c r="E471" s="3">
        <v>3938.45212615747</v>
      </c>
      <c r="F471" s="3">
        <v>0.84979820251464799</v>
      </c>
      <c r="G471" s="3">
        <f t="shared" si="50"/>
        <v>0.70684360507567234</v>
      </c>
      <c r="H471" s="3">
        <f t="shared" si="51"/>
        <v>0.45910221637744353</v>
      </c>
      <c r="J471">
        <v>3952.1068895886219</v>
      </c>
      <c r="K471">
        <v>0.39024996757507319</v>
      </c>
      <c r="L471" s="3">
        <f t="shared" si="52"/>
        <v>0.36259045244744426</v>
      </c>
      <c r="M471">
        <f t="shared" si="53"/>
        <v>0.21083196519452901</v>
      </c>
      <c r="O471">
        <v>3916.5984471229021</v>
      </c>
      <c r="P471">
        <v>0.16133403778076169</v>
      </c>
      <c r="Q471">
        <f t="shared" si="54"/>
        <v>1.257801367332618</v>
      </c>
      <c r="R471">
        <f t="shared" si="55"/>
        <v>8.7160474219752399E-2</v>
      </c>
    </row>
    <row r="472" spans="1:18" x14ac:dyDescent="0.2">
      <c r="A472" t="s">
        <v>799</v>
      </c>
      <c r="B472" t="str">
        <f t="shared" si="49"/>
        <v>L</v>
      </c>
      <c r="C472" s="3">
        <v>3305.848</v>
      </c>
      <c r="D472" s="3">
        <v>3.29</v>
      </c>
      <c r="E472" s="3">
        <v>3231.8621253660299</v>
      </c>
      <c r="F472" s="3">
        <v>0.73487210273742598</v>
      </c>
      <c r="G472" s="3">
        <f t="shared" si="50"/>
        <v>2.2380301403443252</v>
      </c>
      <c r="H472" s="3">
        <f t="shared" si="51"/>
        <v>0.22336538077125409</v>
      </c>
      <c r="J472">
        <v>3239.0813343550981</v>
      </c>
      <c r="K472">
        <v>0.45788288116455078</v>
      </c>
      <c r="L472" s="3">
        <f t="shared" si="52"/>
        <v>2.0196532219540004</v>
      </c>
      <c r="M472">
        <f t="shared" si="53"/>
        <v>0.13917412801354126</v>
      </c>
      <c r="O472">
        <v>3203.3832378953762</v>
      </c>
      <c r="P472">
        <v>0.17851591110229489</v>
      </c>
      <c r="Q472">
        <f t="shared" si="54"/>
        <v>3.0995001011729455</v>
      </c>
      <c r="R472">
        <f t="shared" si="55"/>
        <v>5.4260155350241611E-2</v>
      </c>
    </row>
    <row r="473" spans="1:18" x14ac:dyDescent="0.2">
      <c r="A473" t="s">
        <v>309</v>
      </c>
      <c r="B473" t="str">
        <f t="shared" si="49"/>
        <v>L</v>
      </c>
      <c r="C473" s="3">
        <v>2738.7089999999998</v>
      </c>
      <c r="D473" s="3">
        <v>0.20300000000000001</v>
      </c>
      <c r="E473" s="3">
        <v>2736.83705843394</v>
      </c>
      <c r="F473" s="3">
        <v>0.17619991302490201</v>
      </c>
      <c r="G473" s="3">
        <f t="shared" si="50"/>
        <v>6.8351240166802371E-2</v>
      </c>
      <c r="H473" s="3">
        <f t="shared" si="51"/>
        <v>0.86797986711774389</v>
      </c>
      <c r="J473">
        <v>2697.231173472981</v>
      </c>
      <c r="K473">
        <v>0.36164093017578119</v>
      </c>
      <c r="L473" s="3">
        <f t="shared" si="52"/>
        <v>1.5145028744207145</v>
      </c>
      <c r="M473">
        <f t="shared" si="53"/>
        <v>1.7814824146590205</v>
      </c>
      <c r="O473">
        <v>2738.7088173675579</v>
      </c>
      <c r="P473">
        <v>0.14814519882202151</v>
      </c>
      <c r="Q473">
        <f t="shared" si="54"/>
        <v>6.6685595994262249E-6</v>
      </c>
      <c r="R473">
        <f t="shared" si="55"/>
        <v>0.72977930454197781</v>
      </c>
    </row>
    <row r="474" spans="1:18" x14ac:dyDescent="0.2">
      <c r="A474" t="s">
        <v>736</v>
      </c>
      <c r="B474" t="str">
        <f t="shared" si="49"/>
        <v>L</v>
      </c>
      <c r="C474" s="3">
        <v>2287.9490000000001</v>
      </c>
      <c r="D474" s="3">
        <v>0.41599999999999998</v>
      </c>
      <c r="E474" s="3">
        <v>2207.6652498983699</v>
      </c>
      <c r="F474" s="3">
        <v>0.15523505210876401</v>
      </c>
      <c r="G474" s="3">
        <f t="shared" si="50"/>
        <v>3.5089833777601762</v>
      </c>
      <c r="H474" s="3">
        <f t="shared" si="51"/>
        <v>0.37316118295375966</v>
      </c>
      <c r="J474">
        <v>-1</v>
      </c>
      <c r="K474">
        <v>0.34991002082824713</v>
      </c>
      <c r="L474" s="3">
        <f t="shared" si="52"/>
        <v>100.04370726795047</v>
      </c>
      <c r="M474">
        <f t="shared" si="53"/>
        <v>0.84112985776020943</v>
      </c>
      <c r="O474">
        <v>2255.0181329527959</v>
      </c>
      <c r="P474">
        <v>0.1638338565826416</v>
      </c>
      <c r="Q474">
        <f t="shared" si="54"/>
        <v>1.4393182298733134</v>
      </c>
      <c r="R474">
        <f t="shared" si="55"/>
        <v>0.3938313860159654</v>
      </c>
    </row>
    <row r="475" spans="1:18" x14ac:dyDescent="0.2">
      <c r="A475" t="s">
        <v>956</v>
      </c>
      <c r="B475" t="str">
        <f t="shared" si="49"/>
        <v>L</v>
      </c>
      <c r="C475" s="3">
        <v>2961.221</v>
      </c>
      <c r="D475" s="3">
        <v>0.60199999999999998</v>
      </c>
      <c r="E475" s="3">
        <v>2907.6623254798801</v>
      </c>
      <c r="F475" s="3">
        <v>0.22839403152465801</v>
      </c>
      <c r="G475" s="3">
        <f t="shared" si="50"/>
        <v>1.8086686039346571</v>
      </c>
      <c r="H475" s="3">
        <f t="shared" si="51"/>
        <v>0.37939207894461463</v>
      </c>
      <c r="J475">
        <v>2957.1152723819819</v>
      </c>
      <c r="K475">
        <v>0.4804227352142334</v>
      </c>
      <c r="L475" s="3">
        <f t="shared" si="52"/>
        <v>0.13864982107104251</v>
      </c>
      <c r="M475">
        <f t="shared" si="53"/>
        <v>0.79804441065487275</v>
      </c>
      <c r="O475">
        <v>2943.0714125706641</v>
      </c>
      <c r="P475">
        <v>0.19071102142333979</v>
      </c>
      <c r="Q475">
        <f t="shared" si="54"/>
        <v>0.61290891255113855</v>
      </c>
      <c r="R475">
        <f t="shared" si="55"/>
        <v>0.31679571665006612</v>
      </c>
    </row>
    <row r="476" spans="1:18" x14ac:dyDescent="0.2">
      <c r="A476" t="s">
        <v>338</v>
      </c>
      <c r="B476" t="str">
        <f t="shared" si="49"/>
        <v>L</v>
      </c>
      <c r="C476" s="3">
        <v>3326.2370000000001</v>
      </c>
      <c r="D476" s="3">
        <v>0.66200000000000003</v>
      </c>
      <c r="E476" s="3">
        <v>3218.0590695733599</v>
      </c>
      <c r="F476" s="3">
        <v>0.36302065849304199</v>
      </c>
      <c r="G476" s="3">
        <f t="shared" si="50"/>
        <v>3.2522616526314918</v>
      </c>
      <c r="H476" s="3">
        <f t="shared" si="51"/>
        <v>0.54836957476290327</v>
      </c>
      <c r="J476">
        <v>3233.8191329194651</v>
      </c>
      <c r="K476">
        <v>0.47562313079833979</v>
      </c>
      <c r="L476" s="3">
        <f t="shared" si="52"/>
        <v>2.7784510568710217</v>
      </c>
      <c r="M476">
        <f t="shared" si="53"/>
        <v>0.71846394380413858</v>
      </c>
      <c r="O476">
        <v>3213.8450177482018</v>
      </c>
      <c r="P476">
        <v>0.20713973045349121</v>
      </c>
      <c r="Q476">
        <f t="shared" si="54"/>
        <v>3.3789529204262432</v>
      </c>
      <c r="R476">
        <f t="shared" si="55"/>
        <v>0.31289989494485076</v>
      </c>
    </row>
    <row r="477" spans="1:18" x14ac:dyDescent="0.2">
      <c r="A477" t="s">
        <v>438</v>
      </c>
      <c r="B477" t="str">
        <f t="shared" si="49"/>
        <v>L</v>
      </c>
      <c r="C477" s="3">
        <v>3916.422</v>
      </c>
      <c r="D477" s="3">
        <v>1.3009999999999999</v>
      </c>
      <c r="E477" s="3">
        <v>3846.6126470223098</v>
      </c>
      <c r="F477" s="3">
        <v>0.76290583610534601</v>
      </c>
      <c r="G477" s="3">
        <f t="shared" si="50"/>
        <v>1.7824778069802028</v>
      </c>
      <c r="H477" s="3">
        <f t="shared" si="51"/>
        <v>0.58639956656829062</v>
      </c>
      <c r="J477">
        <v>3909.5856524176688</v>
      </c>
      <c r="K477">
        <v>0.42524504661560059</v>
      </c>
      <c r="L477" s="3">
        <f t="shared" si="52"/>
        <v>0.1745559488311321</v>
      </c>
      <c r="M477">
        <f t="shared" si="53"/>
        <v>0.32686014344012343</v>
      </c>
      <c r="O477">
        <v>3810.4570969748761</v>
      </c>
      <c r="P477">
        <v>0.22885704040527341</v>
      </c>
      <c r="Q477">
        <f t="shared" si="54"/>
        <v>2.7056559028910554</v>
      </c>
      <c r="R477">
        <f t="shared" si="55"/>
        <v>0.17590856295562907</v>
      </c>
    </row>
    <row r="478" spans="1:18" x14ac:dyDescent="0.2">
      <c r="A478" t="s">
        <v>949</v>
      </c>
      <c r="B478" t="str">
        <f t="shared" si="49"/>
        <v>L</v>
      </c>
      <c r="C478" s="3">
        <v>4044.4169999999999</v>
      </c>
      <c r="D478" s="3">
        <v>0.98699999999999999</v>
      </c>
      <c r="E478" s="3">
        <v>3982.1220514746801</v>
      </c>
      <c r="F478" s="3">
        <v>0.82556128501892001</v>
      </c>
      <c r="G478" s="3">
        <f t="shared" si="50"/>
        <v>1.5402701681186632</v>
      </c>
      <c r="H478" s="3">
        <f t="shared" si="51"/>
        <v>0.83643493922889567</v>
      </c>
      <c r="J478">
        <v>3958.7257907877702</v>
      </c>
      <c r="K478">
        <v>0.43282794952392578</v>
      </c>
      <c r="L478" s="3">
        <f t="shared" si="52"/>
        <v>2.1187530665663248</v>
      </c>
      <c r="M478">
        <f t="shared" si="53"/>
        <v>0.43852882423903322</v>
      </c>
      <c r="O478">
        <v>3882.9414618389492</v>
      </c>
      <c r="P478">
        <v>0.18853211402893069</v>
      </c>
      <c r="Q478">
        <f t="shared" si="54"/>
        <v>3.9925541347751912</v>
      </c>
      <c r="R478">
        <f t="shared" si="55"/>
        <v>0.19101531309922057</v>
      </c>
    </row>
    <row r="479" spans="1:18" x14ac:dyDescent="0.2">
      <c r="A479" t="s">
        <v>962</v>
      </c>
      <c r="B479" t="str">
        <f t="shared" si="49"/>
        <v>L</v>
      </c>
      <c r="C479" s="3">
        <v>2911.9490000000001</v>
      </c>
      <c r="D479" s="3">
        <v>0.30599999999999999</v>
      </c>
      <c r="E479" s="3">
        <v>2805.8080180564998</v>
      </c>
      <c r="F479" s="3">
        <v>0.199163913726806</v>
      </c>
      <c r="G479" s="3">
        <f t="shared" si="50"/>
        <v>3.6450151408386708</v>
      </c>
      <c r="H479" s="3">
        <f t="shared" si="51"/>
        <v>0.65086246315949681</v>
      </c>
      <c r="J479">
        <v>2898.4636470517289</v>
      </c>
      <c r="K479">
        <v>0.37731099128723139</v>
      </c>
      <c r="L479" s="3">
        <f t="shared" si="52"/>
        <v>0.46310402236684628</v>
      </c>
      <c r="M479">
        <f t="shared" si="53"/>
        <v>1.2330424551870307</v>
      </c>
      <c r="O479">
        <v>2908.909838827396</v>
      </c>
      <c r="P479">
        <v>0.169032096862793</v>
      </c>
      <c r="Q479">
        <f t="shared" si="54"/>
        <v>0.10436862639435147</v>
      </c>
      <c r="R479">
        <f t="shared" si="55"/>
        <v>0.55239247340782027</v>
      </c>
    </row>
    <row r="480" spans="1:18" x14ac:dyDescent="0.2">
      <c r="A480" t="s">
        <v>14</v>
      </c>
      <c r="B480" t="str">
        <f t="shared" si="49"/>
        <v>L</v>
      </c>
      <c r="C480" s="3">
        <v>3807.9850000000001</v>
      </c>
      <c r="D480" s="3">
        <v>4.5030000000000001</v>
      </c>
      <c r="E480" s="3">
        <v>3730.4615753727498</v>
      </c>
      <c r="F480" s="3">
        <v>0.53469419479370095</v>
      </c>
      <c r="G480" s="3">
        <f t="shared" si="50"/>
        <v>2.0358122373709526</v>
      </c>
      <c r="H480" s="3">
        <f t="shared" si="51"/>
        <v>0.11874177099571417</v>
      </c>
      <c r="J480">
        <v>3797.7842554138761</v>
      </c>
      <c r="K480">
        <v>0.51529502868652344</v>
      </c>
      <c r="L480" s="3">
        <f t="shared" si="52"/>
        <v>0.26787775125490448</v>
      </c>
      <c r="M480">
        <f t="shared" si="53"/>
        <v>0.11443371722996301</v>
      </c>
      <c r="O480">
        <v>3775.2211745463151</v>
      </c>
      <c r="P480">
        <v>0.17346000671386719</v>
      </c>
      <c r="Q480">
        <f t="shared" si="54"/>
        <v>0.86039796516228551</v>
      </c>
      <c r="R480">
        <f t="shared" si="55"/>
        <v>3.8520987500303618E-2</v>
      </c>
    </row>
    <row r="481" spans="1:18" x14ac:dyDescent="0.2">
      <c r="A481" t="s">
        <v>677</v>
      </c>
      <c r="B481" t="str">
        <f t="shared" si="49"/>
        <v>L</v>
      </c>
      <c r="C481" s="3">
        <v>2875.808</v>
      </c>
      <c r="D481" s="3">
        <v>0.46400000000000002</v>
      </c>
      <c r="E481" s="3">
        <v>2837.9217930013501</v>
      </c>
      <c r="F481" s="3">
        <v>0.17086625099182101</v>
      </c>
      <c r="G481" s="3">
        <f t="shared" si="50"/>
        <v>1.3174108632652064</v>
      </c>
      <c r="H481" s="3">
        <f t="shared" si="51"/>
        <v>0.36824623058582112</v>
      </c>
      <c r="J481">
        <v>2837.921793001351</v>
      </c>
      <c r="K481">
        <v>0.37834596633911127</v>
      </c>
      <c r="L481" s="3">
        <f t="shared" si="52"/>
        <v>1.3174108632651749</v>
      </c>
      <c r="M481">
        <f t="shared" si="53"/>
        <v>0.81540078952394668</v>
      </c>
      <c r="O481">
        <v>2842.6043291004721</v>
      </c>
      <c r="P481">
        <v>0.23296308517456049</v>
      </c>
      <c r="Q481">
        <f t="shared" si="54"/>
        <v>1.1545858033473682</v>
      </c>
      <c r="R481">
        <f t="shared" si="55"/>
        <v>0.50207561460034589</v>
      </c>
    </row>
    <row r="482" spans="1:18" x14ac:dyDescent="0.2">
      <c r="A482" t="s">
        <v>252</v>
      </c>
      <c r="B482" t="str">
        <f t="shared" si="49"/>
        <v>L</v>
      </c>
      <c r="C482" s="3">
        <v>2141.5239999999999</v>
      </c>
      <c r="D482" s="3">
        <v>0.29399999999999998</v>
      </c>
      <c r="E482" s="3">
        <v>2045.44888138176</v>
      </c>
      <c r="F482" s="3">
        <v>0.17870306968688901</v>
      </c>
      <c r="G482" s="3">
        <f t="shared" si="50"/>
        <v>4.4862966101822774</v>
      </c>
      <c r="H482" s="3">
        <f t="shared" si="51"/>
        <v>0.60783357036356811</v>
      </c>
      <c r="J482">
        <v>-1</v>
      </c>
      <c r="K482">
        <v>0.3452918529510498</v>
      </c>
      <c r="L482" s="3">
        <f t="shared" si="52"/>
        <v>100.04669571762913</v>
      </c>
      <c r="M482">
        <f t="shared" si="53"/>
        <v>1.1744620848675165</v>
      </c>
      <c r="O482">
        <v>2102.9118810493701</v>
      </c>
      <c r="P482">
        <v>0.14250779151916501</v>
      </c>
      <c r="Q482">
        <f t="shared" si="54"/>
        <v>1.8030206035808982</v>
      </c>
      <c r="R482">
        <f t="shared" si="55"/>
        <v>0.48472037931688783</v>
      </c>
    </row>
    <row r="483" spans="1:18" x14ac:dyDescent="0.2">
      <c r="A483" t="s">
        <v>412</v>
      </c>
      <c r="B483" t="str">
        <f t="shared" si="49"/>
        <v>L</v>
      </c>
      <c r="C483" s="3">
        <v>2868.51</v>
      </c>
      <c r="D483" s="3">
        <v>0.56899999999999995</v>
      </c>
      <c r="E483" s="3">
        <v>2834.8695055788799</v>
      </c>
      <c r="F483" s="3">
        <v>0.21750402450561501</v>
      </c>
      <c r="G483" s="3">
        <f t="shared" si="50"/>
        <v>1.1727515128453574</v>
      </c>
      <c r="H483" s="3">
        <f t="shared" si="51"/>
        <v>0.38225663357753081</v>
      </c>
      <c r="J483">
        <v>2813.3344889140531</v>
      </c>
      <c r="K483">
        <v>0.37832880020141602</v>
      </c>
      <c r="L483" s="3">
        <f t="shared" si="52"/>
        <v>1.9234902819215258</v>
      </c>
      <c r="M483">
        <f t="shared" si="53"/>
        <v>0.66490123058245354</v>
      </c>
      <c r="O483">
        <v>2827.0995321203131</v>
      </c>
      <c r="P483">
        <v>0.17971301078796389</v>
      </c>
      <c r="Q483">
        <f t="shared" si="54"/>
        <v>1.4436229219938947</v>
      </c>
      <c r="R483">
        <f t="shared" si="55"/>
        <v>0.31584008925828455</v>
      </c>
    </row>
    <row r="484" spans="1:18" x14ac:dyDescent="0.2">
      <c r="A484" t="s">
        <v>15</v>
      </c>
      <c r="B484" t="str">
        <f t="shared" si="49"/>
        <v>L</v>
      </c>
      <c r="C484" s="3">
        <v>3896.4180000000001</v>
      </c>
      <c r="D484" s="3">
        <v>1.494</v>
      </c>
      <c r="E484" s="3">
        <v>3726.6652551929501</v>
      </c>
      <c r="F484" s="3">
        <v>0.81050205230712802</v>
      </c>
      <c r="G484" s="3">
        <f t="shared" si="50"/>
        <v>4.3566358847292577</v>
      </c>
      <c r="H484" s="3">
        <f t="shared" si="51"/>
        <v>0.54250472041976439</v>
      </c>
      <c r="J484">
        <v>3777.107052946174</v>
      </c>
      <c r="K484">
        <v>0.44040226936340332</v>
      </c>
      <c r="L484" s="3">
        <f t="shared" si="52"/>
        <v>3.0620674438375479</v>
      </c>
      <c r="M484">
        <f t="shared" si="53"/>
        <v>0.29478063545073852</v>
      </c>
      <c r="O484">
        <v>3681.6204359759481</v>
      </c>
      <c r="P484">
        <v>0.17476701736450201</v>
      </c>
      <c r="Q484">
        <f t="shared" si="54"/>
        <v>5.5126930433041839</v>
      </c>
      <c r="R484">
        <f t="shared" si="55"/>
        <v>0.116979261957498</v>
      </c>
    </row>
    <row r="485" spans="1:18" x14ac:dyDescent="0.2">
      <c r="A485" t="s">
        <v>224</v>
      </c>
      <c r="B485" t="str">
        <f t="shared" si="49"/>
        <v>L</v>
      </c>
      <c r="C485" s="3">
        <v>2856.39</v>
      </c>
      <c r="D485" s="3">
        <v>0.439</v>
      </c>
      <c r="E485" s="3">
        <v>2800.07644663776</v>
      </c>
      <c r="F485" s="3">
        <v>0.17677187919616699</v>
      </c>
      <c r="G485" s="3">
        <f t="shared" si="50"/>
        <v>1.9714938563095332</v>
      </c>
      <c r="H485" s="3">
        <f t="shared" si="51"/>
        <v>0.40266942869286332</v>
      </c>
      <c r="J485">
        <v>2800.07644663776</v>
      </c>
      <c r="K485">
        <v>0.36477017402648931</v>
      </c>
      <c r="L485" s="3">
        <f t="shared" si="52"/>
        <v>1.9714938563095332</v>
      </c>
      <c r="M485">
        <f t="shared" si="53"/>
        <v>0.83091155814690043</v>
      </c>
      <c r="O485">
        <v>2800.07644663776</v>
      </c>
      <c r="P485">
        <v>0.1709640026092529</v>
      </c>
      <c r="Q485">
        <f t="shared" si="54"/>
        <v>1.9714938563095332</v>
      </c>
      <c r="R485">
        <f t="shared" si="55"/>
        <v>0.38943964147893601</v>
      </c>
    </row>
    <row r="486" spans="1:18" x14ac:dyDescent="0.2">
      <c r="A486" t="s">
        <v>163</v>
      </c>
      <c r="B486" t="str">
        <f t="shared" si="49"/>
        <v>L</v>
      </c>
      <c r="C486" s="3">
        <v>2256.8310000000001</v>
      </c>
      <c r="D486" s="3">
        <v>0.39</v>
      </c>
      <c r="E486" s="3">
        <v>2203.36407920895</v>
      </c>
      <c r="F486" s="3">
        <v>0.16351914405822701</v>
      </c>
      <c r="G486" s="3">
        <f t="shared" si="50"/>
        <v>2.3691149577017572</v>
      </c>
      <c r="H486" s="3">
        <f t="shared" si="51"/>
        <v>0.41927985655955641</v>
      </c>
      <c r="J486">
        <v>2168.1316925616329</v>
      </c>
      <c r="K486">
        <v>0.35228610038757319</v>
      </c>
      <c r="L486" s="3">
        <f t="shared" si="52"/>
        <v>3.9302591748503635</v>
      </c>
      <c r="M486">
        <f t="shared" si="53"/>
        <v>0.9032976933014697</v>
      </c>
      <c r="O486">
        <v>2234.042990476366</v>
      </c>
      <c r="P486">
        <v>0.16641783714294431</v>
      </c>
      <c r="Q486">
        <f t="shared" si="54"/>
        <v>1.0097348682127361</v>
      </c>
      <c r="R486">
        <f t="shared" si="55"/>
        <v>0.4267124029306264</v>
      </c>
    </row>
    <row r="487" spans="1:18" x14ac:dyDescent="0.2">
      <c r="A487" t="s">
        <v>918</v>
      </c>
      <c r="B487" t="str">
        <f t="shared" si="49"/>
        <v>L</v>
      </c>
      <c r="C487" s="3">
        <v>4337.7920000000004</v>
      </c>
      <c r="D487" s="3">
        <v>1.4610000000000001</v>
      </c>
      <c r="E487" s="3">
        <v>4291.6453928970204</v>
      </c>
      <c r="F487" s="3">
        <v>0.56576991081237704</v>
      </c>
      <c r="G487" s="3">
        <f t="shared" si="50"/>
        <v>1.0638271061171198</v>
      </c>
      <c r="H487" s="3">
        <f t="shared" si="51"/>
        <v>0.38724839891333129</v>
      </c>
      <c r="J487">
        <v>4323.1872366522921</v>
      </c>
      <c r="K487">
        <v>0.39032602310180659</v>
      </c>
      <c r="L487" s="3">
        <f t="shared" si="52"/>
        <v>0.33668657574425614</v>
      </c>
      <c r="M487">
        <f t="shared" si="53"/>
        <v>0.26716360239685599</v>
      </c>
      <c r="O487">
        <v>4290.4798415268406</v>
      </c>
      <c r="P487">
        <v>0.14924073219299319</v>
      </c>
      <c r="Q487">
        <f t="shared" si="54"/>
        <v>1.0906967985823155</v>
      </c>
      <c r="R487">
        <f t="shared" si="55"/>
        <v>0.10214971402668938</v>
      </c>
    </row>
    <row r="488" spans="1:18" x14ac:dyDescent="0.2">
      <c r="A488" t="s">
        <v>661</v>
      </c>
      <c r="B488" t="str">
        <f t="shared" si="49"/>
        <v>L</v>
      </c>
      <c r="C488" s="3">
        <v>3612.4250000000002</v>
      </c>
      <c r="D488" s="3">
        <v>2.6789999999999998</v>
      </c>
      <c r="E488" s="3">
        <v>3542.3782093067998</v>
      </c>
      <c r="F488" s="3">
        <v>0.67388582229614202</v>
      </c>
      <c r="G488" s="3">
        <f t="shared" si="50"/>
        <v>1.9390517642082634</v>
      </c>
      <c r="H488" s="3">
        <f t="shared" si="51"/>
        <v>0.25154379331696231</v>
      </c>
      <c r="J488">
        <v>3521.0431634429528</v>
      </c>
      <c r="K488">
        <v>0.44221806526184082</v>
      </c>
      <c r="L488" s="3">
        <f t="shared" si="52"/>
        <v>2.5296535307182109</v>
      </c>
      <c r="M488">
        <f t="shared" si="53"/>
        <v>0.16506833343107161</v>
      </c>
      <c r="O488">
        <v>3454.4327731914409</v>
      </c>
      <c r="P488">
        <v>0.18276810646057129</v>
      </c>
      <c r="Q488">
        <f t="shared" si="54"/>
        <v>4.3735780482240951</v>
      </c>
      <c r="R488">
        <f t="shared" si="55"/>
        <v>6.8222510810216991E-2</v>
      </c>
    </row>
    <row r="489" spans="1:18" x14ac:dyDescent="0.2">
      <c r="A489" t="s">
        <v>652</v>
      </c>
      <c r="B489" t="str">
        <f t="shared" si="49"/>
        <v>L</v>
      </c>
      <c r="C489" s="3">
        <v>3135.0160000000001</v>
      </c>
      <c r="D489" s="3">
        <v>0.77700000000000002</v>
      </c>
      <c r="E489" s="3">
        <v>3092.4080094890801</v>
      </c>
      <c r="F489" s="3">
        <v>0.190811872482299</v>
      </c>
      <c r="G489" s="3">
        <f t="shared" si="50"/>
        <v>1.3590996189786588</v>
      </c>
      <c r="H489" s="3">
        <f t="shared" si="51"/>
        <v>0.24557512545984425</v>
      </c>
      <c r="J489">
        <v>3085.649044084736</v>
      </c>
      <c r="K489">
        <v>0.41825413703918463</v>
      </c>
      <c r="L489" s="3">
        <f t="shared" si="52"/>
        <v>1.5746955012435038</v>
      </c>
      <c r="M489">
        <f t="shared" si="53"/>
        <v>0.53829361266304321</v>
      </c>
      <c r="O489">
        <v>3122.1490901020888</v>
      </c>
      <c r="P489">
        <v>0.18246698379516599</v>
      </c>
      <c r="Q489">
        <f t="shared" si="54"/>
        <v>0.41042565326337177</v>
      </c>
      <c r="R489">
        <f t="shared" si="55"/>
        <v>0.23483524297962161</v>
      </c>
    </row>
    <row r="490" spans="1:18" x14ac:dyDescent="0.2">
      <c r="A490" t="s">
        <v>738</v>
      </c>
      <c r="B490" t="str">
        <f t="shared" si="49"/>
        <v>L</v>
      </c>
      <c r="C490" s="3">
        <v>3240.0619999999999</v>
      </c>
      <c r="D490" s="3">
        <v>0.311</v>
      </c>
      <c r="E490" s="3">
        <v>3079.2019043353198</v>
      </c>
      <c r="F490" s="3">
        <v>0.19049096107482899</v>
      </c>
      <c r="G490" s="3">
        <f t="shared" si="50"/>
        <v>4.9647227634742821</v>
      </c>
      <c r="H490" s="3">
        <f t="shared" si="51"/>
        <v>0.61251112885797099</v>
      </c>
      <c r="J490">
        <v>3240.062229577748</v>
      </c>
      <c r="K490">
        <v>0.4093780517578125</v>
      </c>
      <c r="L490" s="3">
        <f t="shared" si="52"/>
        <v>-7.0855973770483415E-6</v>
      </c>
      <c r="M490">
        <f t="shared" si="53"/>
        <v>1.3163281407003617</v>
      </c>
      <c r="O490">
        <v>3184.006133639939</v>
      </c>
      <c r="P490">
        <v>0.17967391014099121</v>
      </c>
      <c r="Q490">
        <f t="shared" si="54"/>
        <v>1.7300862255123797</v>
      </c>
      <c r="R490">
        <f t="shared" si="55"/>
        <v>0.57772961460125793</v>
      </c>
    </row>
    <row r="491" spans="1:18" x14ac:dyDescent="0.2">
      <c r="A491" t="s">
        <v>634</v>
      </c>
      <c r="B491" t="str">
        <f t="shared" si="49"/>
        <v>L</v>
      </c>
      <c r="C491" s="3">
        <v>2884.723</v>
      </c>
      <c r="D491" s="3">
        <v>0.41699999999999998</v>
      </c>
      <c r="E491" s="3">
        <v>2750.8120827740399</v>
      </c>
      <c r="F491" s="3">
        <v>0.15447187423705999</v>
      </c>
      <c r="G491" s="3">
        <f t="shared" si="50"/>
        <v>4.6420719502690559</v>
      </c>
      <c r="H491" s="3">
        <f t="shared" si="51"/>
        <v>0.37043614924954438</v>
      </c>
      <c r="J491">
        <v>2822.4439037672578</v>
      </c>
      <c r="K491">
        <v>0.3992462158203125</v>
      </c>
      <c r="L491" s="3">
        <f t="shared" si="52"/>
        <v>2.1589281269897378</v>
      </c>
      <c r="M491">
        <f t="shared" si="53"/>
        <v>0.95742497798636095</v>
      </c>
      <c r="O491">
        <v>2812.8840409759769</v>
      </c>
      <c r="P491">
        <v>0.16008496284484861</v>
      </c>
      <c r="Q491">
        <f t="shared" si="54"/>
        <v>2.4903243404660724</v>
      </c>
      <c r="R491">
        <f t="shared" si="55"/>
        <v>0.38389679339292232</v>
      </c>
    </row>
    <row r="492" spans="1:18" x14ac:dyDescent="0.2">
      <c r="A492" t="s">
        <v>370</v>
      </c>
      <c r="B492" t="str">
        <f t="shared" si="49"/>
        <v>L</v>
      </c>
      <c r="C492" s="3">
        <v>2734.4059999999999</v>
      </c>
      <c r="D492" s="3">
        <v>0.182</v>
      </c>
      <c r="E492" s="3">
        <v>2734.4058041559601</v>
      </c>
      <c r="F492" s="3">
        <v>0.186983346939086</v>
      </c>
      <c r="G492" s="3">
        <f t="shared" si="50"/>
        <v>7.1622151139382701E-6</v>
      </c>
      <c r="H492" s="3">
        <f t="shared" si="51"/>
        <v>1.0273810271378352</v>
      </c>
      <c r="J492">
        <v>2714.090488111628</v>
      </c>
      <c r="K492">
        <v>0.36545467376708979</v>
      </c>
      <c r="L492" s="3">
        <f t="shared" si="52"/>
        <v>0.74295886888676843</v>
      </c>
      <c r="M492">
        <f t="shared" si="53"/>
        <v>2.0079927130059878</v>
      </c>
      <c r="O492">
        <v>2734.4058041559679</v>
      </c>
      <c r="P492">
        <v>0.14940404891967771</v>
      </c>
      <c r="Q492">
        <f t="shared" si="54"/>
        <v>7.1622148312185514E-6</v>
      </c>
      <c r="R492">
        <f t="shared" si="55"/>
        <v>0.8209013676905369</v>
      </c>
    </row>
    <row r="493" spans="1:18" x14ac:dyDescent="0.2">
      <c r="A493" t="s">
        <v>523</v>
      </c>
      <c r="B493" t="str">
        <f t="shared" si="49"/>
        <v>L</v>
      </c>
      <c r="C493" s="3">
        <v>3992.46</v>
      </c>
      <c r="D493" s="3">
        <v>1.0920000000000001</v>
      </c>
      <c r="E493" s="3">
        <v>3806.9758587434599</v>
      </c>
      <c r="F493" s="3">
        <v>0.48844790458679199</v>
      </c>
      <c r="G493" s="3">
        <f t="shared" si="50"/>
        <v>4.6458609793595969</v>
      </c>
      <c r="H493" s="3">
        <f t="shared" si="51"/>
        <v>0.44729661592197067</v>
      </c>
      <c r="J493">
        <v>3866.698699626852</v>
      </c>
      <c r="K493">
        <v>0.48110079765319819</v>
      </c>
      <c r="L493" s="3">
        <f t="shared" si="52"/>
        <v>3.1499702031616614</v>
      </c>
      <c r="M493">
        <f t="shared" si="53"/>
        <v>0.44056849601941223</v>
      </c>
      <c r="O493">
        <v>3825.0173604493439</v>
      </c>
      <c r="P493">
        <v>0.2294919490814209</v>
      </c>
      <c r="Q493">
        <f t="shared" si="54"/>
        <v>4.1939716252800574</v>
      </c>
      <c r="R493">
        <f t="shared" si="55"/>
        <v>0.21015746252877371</v>
      </c>
    </row>
    <row r="494" spans="1:18" x14ac:dyDescent="0.2">
      <c r="A494" t="s">
        <v>729</v>
      </c>
      <c r="B494" t="str">
        <f t="shared" si="49"/>
        <v>L</v>
      </c>
      <c r="C494" s="3">
        <v>2574.6439999999998</v>
      </c>
      <c r="D494" s="3">
        <v>0.379</v>
      </c>
      <c r="E494" s="3">
        <v>2527.3004577387401</v>
      </c>
      <c r="F494" s="3">
        <v>0.16205883026123</v>
      </c>
      <c r="G494" s="3">
        <f t="shared" si="50"/>
        <v>1.8388383893563423</v>
      </c>
      <c r="H494" s="3">
        <f t="shared" si="51"/>
        <v>0.42759585820905011</v>
      </c>
      <c r="J494">
        <v>2566.1424492280312</v>
      </c>
      <c r="K494">
        <v>0.36642003059387213</v>
      </c>
      <c r="L494" s="3">
        <f t="shared" si="52"/>
        <v>0.3302029628938446</v>
      </c>
      <c r="M494">
        <f t="shared" si="53"/>
        <v>0.96680746858541455</v>
      </c>
      <c r="O494">
        <v>2555.2238569757269</v>
      </c>
      <c r="P494">
        <v>0.14479279518127439</v>
      </c>
      <c r="Q494">
        <f t="shared" si="54"/>
        <v>0.75428459329805897</v>
      </c>
      <c r="R494">
        <f t="shared" si="55"/>
        <v>0.38203903741761053</v>
      </c>
    </row>
    <row r="495" spans="1:18" x14ac:dyDescent="0.2">
      <c r="A495" t="s">
        <v>643</v>
      </c>
      <c r="B495" t="str">
        <f t="shared" si="49"/>
        <v>L</v>
      </c>
      <c r="C495" s="3">
        <v>3041.0169999999998</v>
      </c>
      <c r="D495" s="3">
        <v>0.879</v>
      </c>
      <c r="E495" s="3">
        <v>2945.1257345024601</v>
      </c>
      <c r="F495" s="3">
        <v>0.19217085838317799</v>
      </c>
      <c r="G495" s="3">
        <f t="shared" si="50"/>
        <v>3.1532630530358672</v>
      </c>
      <c r="H495" s="3">
        <f t="shared" si="51"/>
        <v>0.21862441226755175</v>
      </c>
      <c r="J495">
        <v>3032.2857633731978</v>
      </c>
      <c r="K495">
        <v>0.38993191719055181</v>
      </c>
      <c r="L495" s="3">
        <f t="shared" si="52"/>
        <v>0.28711567961645734</v>
      </c>
      <c r="M495">
        <f t="shared" si="53"/>
        <v>0.44360855198014998</v>
      </c>
      <c r="O495">
        <v>3004.8906547315969</v>
      </c>
      <c r="P495">
        <v>0.1716568470001221</v>
      </c>
      <c r="Q495">
        <f t="shared" si="54"/>
        <v>1.18796919808087</v>
      </c>
      <c r="R495">
        <f t="shared" si="55"/>
        <v>0.19528651535850067</v>
      </c>
    </row>
    <row r="496" spans="1:18" x14ac:dyDescent="0.2">
      <c r="A496" t="s">
        <v>886</v>
      </c>
      <c r="B496" t="str">
        <f t="shared" si="49"/>
        <v>L</v>
      </c>
      <c r="C496" s="3">
        <v>3706.94</v>
      </c>
      <c r="D496" s="3">
        <v>1.24</v>
      </c>
      <c r="E496" s="3">
        <v>3682.7609318166001</v>
      </c>
      <c r="F496" s="3">
        <v>0.62021827697753895</v>
      </c>
      <c r="G496" s="3">
        <f t="shared" si="50"/>
        <v>0.65226489188926651</v>
      </c>
      <c r="H496" s="3">
        <f t="shared" si="51"/>
        <v>0.50017602982059595</v>
      </c>
      <c r="J496">
        <v>3593.7342283019589</v>
      </c>
      <c r="K496">
        <v>0.50837135314941406</v>
      </c>
      <c r="L496" s="3">
        <f t="shared" si="52"/>
        <v>3.0538873490814846</v>
      </c>
      <c r="M496">
        <f t="shared" si="53"/>
        <v>0.40997689770114037</v>
      </c>
      <c r="O496">
        <v>3569.9586082008982</v>
      </c>
      <c r="P496">
        <v>0.17636823654174799</v>
      </c>
      <c r="Q496">
        <f t="shared" si="54"/>
        <v>3.6952686528269099</v>
      </c>
      <c r="R496">
        <f t="shared" si="55"/>
        <v>0.1422324488239903</v>
      </c>
    </row>
    <row r="497" spans="1:18" x14ac:dyDescent="0.2">
      <c r="A497" t="s">
        <v>405</v>
      </c>
      <c r="B497" t="str">
        <f t="shared" si="49"/>
        <v>L</v>
      </c>
      <c r="C497" s="3">
        <v>3640.991</v>
      </c>
      <c r="D497" s="3">
        <v>0.64600000000000002</v>
      </c>
      <c r="E497" s="3">
        <v>3530.5415788488199</v>
      </c>
      <c r="F497" s="3">
        <v>0.22847723960876401</v>
      </c>
      <c r="G497" s="3">
        <f t="shared" si="50"/>
        <v>3.0334988784970935</v>
      </c>
      <c r="H497" s="3">
        <f t="shared" si="51"/>
        <v>0.35367993747486687</v>
      </c>
      <c r="J497">
        <v>3622.7380412238149</v>
      </c>
      <c r="K497">
        <v>0.40559697151184082</v>
      </c>
      <c r="L497" s="3">
        <f t="shared" si="52"/>
        <v>0.5013184261148983</v>
      </c>
      <c r="M497">
        <f t="shared" si="53"/>
        <v>0.62785908902761733</v>
      </c>
      <c r="O497">
        <v>3587.9527158473952</v>
      </c>
      <c r="P497">
        <v>0.14530777931213379</v>
      </c>
      <c r="Q497">
        <f t="shared" si="54"/>
        <v>1.4566991281385968</v>
      </c>
      <c r="R497">
        <f t="shared" si="55"/>
        <v>0.22493464289803991</v>
      </c>
    </row>
    <row r="498" spans="1:18" x14ac:dyDescent="0.2">
      <c r="A498" t="s">
        <v>144</v>
      </c>
      <c r="B498" t="str">
        <f t="shared" si="49"/>
        <v>L</v>
      </c>
      <c r="C498" s="3">
        <v>9893.5660000000007</v>
      </c>
      <c r="D498" s="3">
        <v>32.209000000000003</v>
      </c>
      <c r="E498" s="3">
        <v>9641.8912080103801</v>
      </c>
      <c r="F498" s="3">
        <v>4.0894298553466797</v>
      </c>
      <c r="G498" s="3">
        <f t="shared" si="50"/>
        <v>2.5438228439535413</v>
      </c>
      <c r="H498" s="3">
        <f t="shared" si="51"/>
        <v>0.12696543994991089</v>
      </c>
      <c r="J498">
        <v>9855.2584465722139</v>
      </c>
      <c r="K498">
        <v>8.8665978908538818</v>
      </c>
      <c r="L498" s="3">
        <f t="shared" si="52"/>
        <v>0.38719662281311751</v>
      </c>
      <c r="M498">
        <f t="shared" si="53"/>
        <v>0.27528324042515695</v>
      </c>
      <c r="O498">
        <v>9738.1319435557398</v>
      </c>
      <c r="P498">
        <v>2.304675817489624</v>
      </c>
      <c r="Q498">
        <f t="shared" si="54"/>
        <v>1.5710620057950886</v>
      </c>
      <c r="R498">
        <f t="shared" si="55"/>
        <v>7.1553783647105587E-2</v>
      </c>
    </row>
    <row r="499" spans="1:18" x14ac:dyDescent="0.2">
      <c r="A499" t="s">
        <v>874</v>
      </c>
      <c r="B499" t="str">
        <f t="shared" si="49"/>
        <v>L</v>
      </c>
      <c r="C499" s="3">
        <v>7783.9589999999998</v>
      </c>
      <c r="D499" s="3">
        <v>32.024999999999999</v>
      </c>
      <c r="E499" s="3">
        <v>7519.8940834885898</v>
      </c>
      <c r="F499" s="3">
        <v>3.3358469009399401</v>
      </c>
      <c r="G499" s="3">
        <f t="shared" si="50"/>
        <v>3.3924242986301709</v>
      </c>
      <c r="H499" s="3">
        <f t="shared" si="51"/>
        <v>0.10416383765620423</v>
      </c>
      <c r="J499">
        <v>7542.6678885229057</v>
      </c>
      <c r="K499">
        <v>7.9937973022460938</v>
      </c>
      <c r="L499" s="3">
        <f t="shared" si="52"/>
        <v>3.0998507504612256</v>
      </c>
      <c r="M499">
        <f t="shared" si="53"/>
        <v>0.24961115697880076</v>
      </c>
      <c r="O499">
        <v>7703.3362375455208</v>
      </c>
      <c r="P499">
        <v>2.3327639102935791</v>
      </c>
      <c r="Q499">
        <f t="shared" si="54"/>
        <v>1.0357552301403312</v>
      </c>
      <c r="R499">
        <f t="shared" si="55"/>
        <v>7.2841964411977489E-2</v>
      </c>
    </row>
    <row r="500" spans="1:18" x14ac:dyDescent="0.2">
      <c r="A500" t="s">
        <v>168</v>
      </c>
      <c r="B500" t="str">
        <f t="shared" si="49"/>
        <v>L</v>
      </c>
      <c r="C500" s="3">
        <v>7871.5540000000001</v>
      </c>
      <c r="D500" s="3">
        <v>14.574</v>
      </c>
      <c r="E500" s="3">
        <v>7676.6822962067999</v>
      </c>
      <c r="F500" s="3">
        <v>3.5588779449462802</v>
      </c>
      <c r="G500" s="3">
        <f t="shared" si="50"/>
        <v>2.4756446286616356</v>
      </c>
      <c r="H500" s="3">
        <f t="shared" si="51"/>
        <v>0.24419362871869632</v>
      </c>
      <c r="J500">
        <v>7667.2686330711676</v>
      </c>
      <c r="K500">
        <v>8.0491330623626709</v>
      </c>
      <c r="L500" s="3">
        <f t="shared" si="52"/>
        <v>2.5952355396257518</v>
      </c>
      <c r="M500">
        <f t="shared" si="53"/>
        <v>0.55229402102117953</v>
      </c>
      <c r="O500">
        <v>7806.8619345111101</v>
      </c>
      <c r="P500">
        <v>2.216109991073608</v>
      </c>
      <c r="Q500">
        <f t="shared" si="54"/>
        <v>0.82184617534085347</v>
      </c>
      <c r="R500">
        <f t="shared" si="55"/>
        <v>0.15205914581265323</v>
      </c>
    </row>
    <row r="501" spans="1:18" x14ac:dyDescent="0.2">
      <c r="A501" t="s">
        <v>130</v>
      </c>
      <c r="B501" t="str">
        <f t="shared" si="49"/>
        <v>L</v>
      </c>
      <c r="C501" s="3">
        <v>9814.4269999999997</v>
      </c>
      <c r="D501" s="3">
        <v>66.671000000000006</v>
      </c>
      <c r="E501" s="3">
        <v>9513.5117521573102</v>
      </c>
      <c r="F501" s="3">
        <v>3.4686079025268501</v>
      </c>
      <c r="G501" s="3">
        <f t="shared" si="50"/>
        <v>3.0660500897575531</v>
      </c>
      <c r="H501" s="3">
        <f t="shared" si="51"/>
        <v>5.2025736865006521E-2</v>
      </c>
      <c r="J501">
        <v>9759.3937896316111</v>
      </c>
      <c r="K501">
        <v>8.9524910449981689</v>
      </c>
      <c r="L501" s="3">
        <f t="shared" si="52"/>
        <v>0.56073788483411824</v>
      </c>
      <c r="M501">
        <f t="shared" si="53"/>
        <v>0.13427863756353089</v>
      </c>
      <c r="O501">
        <v>9690.5385823094221</v>
      </c>
      <c r="P501">
        <v>2.3406929969787602</v>
      </c>
      <c r="Q501">
        <f t="shared" si="54"/>
        <v>1.2623092279414543</v>
      </c>
      <c r="R501">
        <f t="shared" si="55"/>
        <v>3.5108112927341124E-2</v>
      </c>
    </row>
    <row r="502" spans="1:18" x14ac:dyDescent="0.2">
      <c r="A502" t="s">
        <v>46</v>
      </c>
      <c r="B502" t="str">
        <f t="shared" si="49"/>
        <v>L</v>
      </c>
      <c r="C502" s="3">
        <v>9671.0470000000005</v>
      </c>
      <c r="D502" s="3">
        <v>37</v>
      </c>
      <c r="E502" s="3">
        <v>9387.1230609431295</v>
      </c>
      <c r="F502" s="3">
        <v>3.8801741600036599</v>
      </c>
      <c r="G502" s="3">
        <f t="shared" si="50"/>
        <v>2.9358138685177617</v>
      </c>
      <c r="H502" s="3">
        <f t="shared" si="51"/>
        <v>0.10486957189199081</v>
      </c>
      <c r="J502">
        <v>9567.2496997440667</v>
      </c>
      <c r="K502">
        <v>8.0241599082946777</v>
      </c>
      <c r="L502" s="3">
        <f t="shared" si="52"/>
        <v>1.0732788317121591</v>
      </c>
      <c r="M502">
        <f t="shared" si="53"/>
        <v>0.21686918671066696</v>
      </c>
      <c r="O502">
        <v>9668.6266899569819</v>
      </c>
      <c r="P502">
        <v>2.3755662441253662</v>
      </c>
      <c r="Q502">
        <f t="shared" si="54"/>
        <v>2.5026349711862808E-2</v>
      </c>
      <c r="R502">
        <f t="shared" si="55"/>
        <v>6.4204493084469363E-2</v>
      </c>
    </row>
    <row r="503" spans="1:18" x14ac:dyDescent="0.2">
      <c r="A503" t="s">
        <v>115</v>
      </c>
      <c r="B503" t="str">
        <f t="shared" si="49"/>
        <v>L</v>
      </c>
      <c r="C503" s="3">
        <v>12802.066999999999</v>
      </c>
      <c r="D503" s="3">
        <v>79.814999999999998</v>
      </c>
      <c r="E503" s="3">
        <v>12284.6805567511</v>
      </c>
      <c r="F503" s="3">
        <v>5.0059361457824698</v>
      </c>
      <c r="G503" s="3">
        <f t="shared" si="50"/>
        <v>4.0414289602522704</v>
      </c>
      <c r="H503" s="3">
        <f t="shared" si="51"/>
        <v>6.2719240064931028E-2</v>
      </c>
      <c r="J503">
        <v>12651.162078845169</v>
      </c>
      <c r="K503">
        <v>8.0788981914520264</v>
      </c>
      <c r="L503" s="3">
        <f t="shared" si="52"/>
        <v>1.1787543461132484</v>
      </c>
      <c r="M503">
        <f t="shared" si="53"/>
        <v>0.10122029933536336</v>
      </c>
      <c r="O503">
        <v>12657.734350852381</v>
      </c>
      <c r="P503">
        <v>2.3442690372467041</v>
      </c>
      <c r="Q503">
        <f t="shared" si="54"/>
        <v>1.1274167612747084</v>
      </c>
      <c r="R503">
        <f t="shared" si="55"/>
        <v>2.937128405997249E-2</v>
      </c>
    </row>
    <row r="504" spans="1:18" x14ac:dyDescent="0.2">
      <c r="A504" t="s">
        <v>820</v>
      </c>
      <c r="B504" t="str">
        <f t="shared" si="49"/>
        <v>L</v>
      </c>
      <c r="C504" s="3">
        <v>12724.377</v>
      </c>
      <c r="D504" s="3">
        <v>90.635999999999996</v>
      </c>
      <c r="E504" s="3">
        <v>12364.3671061078</v>
      </c>
      <c r="F504" s="3">
        <v>4.9220018386840803</v>
      </c>
      <c r="G504" s="3">
        <f t="shared" si="50"/>
        <v>2.8292928910562782</v>
      </c>
      <c r="H504" s="3">
        <f t="shared" si="51"/>
        <v>5.4305152904851058E-2</v>
      </c>
      <c r="J504">
        <v>12631.134652507701</v>
      </c>
      <c r="K504">
        <v>8.3515782356262207</v>
      </c>
      <c r="L504" s="3">
        <f t="shared" si="52"/>
        <v>0.73278516891082224</v>
      </c>
      <c r="M504">
        <f t="shared" si="53"/>
        <v>9.2144161653495538E-2</v>
      </c>
      <c r="O504">
        <v>12584.37720319475</v>
      </c>
      <c r="P504">
        <v>2.3281598091125488</v>
      </c>
      <c r="Q504">
        <f t="shared" si="54"/>
        <v>1.1002487336334839</v>
      </c>
      <c r="R504">
        <f t="shared" si="55"/>
        <v>2.5686921412160169E-2</v>
      </c>
    </row>
    <row r="505" spans="1:18" x14ac:dyDescent="0.2">
      <c r="A505" t="s">
        <v>193</v>
      </c>
      <c r="B505" t="str">
        <f t="shared" si="49"/>
        <v>L</v>
      </c>
      <c r="C505" s="3">
        <v>8053.4189999999999</v>
      </c>
      <c r="D505" s="3">
        <v>25.623000000000001</v>
      </c>
      <c r="E505" s="3">
        <v>7791.91216037514</v>
      </c>
      <c r="F505" s="3">
        <v>3.6180748939514098</v>
      </c>
      <c r="G505" s="3">
        <f t="shared" si="50"/>
        <v>3.2471530368016346</v>
      </c>
      <c r="H505" s="3">
        <f t="shared" si="51"/>
        <v>0.1412041874078527</v>
      </c>
      <c r="J505">
        <v>7839.6049653766149</v>
      </c>
      <c r="K505">
        <v>7.992037296295166</v>
      </c>
      <c r="L505" s="3">
        <f t="shared" si="52"/>
        <v>2.654947353706357</v>
      </c>
      <c r="M505">
        <f t="shared" si="53"/>
        <v>0.31190872639016376</v>
      </c>
      <c r="O505">
        <v>7943.4870965088476</v>
      </c>
      <c r="P505">
        <v>2.3107283115386958</v>
      </c>
      <c r="Q505">
        <f t="shared" si="54"/>
        <v>1.3650339500670745</v>
      </c>
      <c r="R505">
        <f t="shared" si="55"/>
        <v>9.0181801956784755E-2</v>
      </c>
    </row>
    <row r="506" spans="1:18" x14ac:dyDescent="0.2">
      <c r="A506" t="s">
        <v>591</v>
      </c>
      <c r="B506" t="str">
        <f t="shared" si="49"/>
        <v>L</v>
      </c>
      <c r="C506" s="3">
        <v>8392.7939999999999</v>
      </c>
      <c r="D506" s="3">
        <v>21.367999999999999</v>
      </c>
      <c r="E506" s="3">
        <v>8246.8848529376501</v>
      </c>
      <c r="F506" s="3">
        <v>3.2572500705718901</v>
      </c>
      <c r="G506" s="3">
        <f t="shared" si="50"/>
        <v>1.7385050444744599</v>
      </c>
      <c r="H506" s="3">
        <f t="shared" si="51"/>
        <v>0.15243588873885672</v>
      </c>
      <c r="J506">
        <v>8305.3506385394176</v>
      </c>
      <c r="K506">
        <v>8.4217472076416016</v>
      </c>
      <c r="L506" s="3">
        <f t="shared" si="52"/>
        <v>1.0418861878485557</v>
      </c>
      <c r="M506">
        <f t="shared" si="53"/>
        <v>0.3941289408293524</v>
      </c>
      <c r="O506">
        <v>8329.1139212119433</v>
      </c>
      <c r="P506">
        <v>2.316756963729858</v>
      </c>
      <c r="Q506">
        <f t="shared" si="54"/>
        <v>0.75874707264418217</v>
      </c>
      <c r="R506">
        <f t="shared" si="55"/>
        <v>0.10842179725429886</v>
      </c>
    </row>
    <row r="507" spans="1:18" x14ac:dyDescent="0.2">
      <c r="A507" t="s">
        <v>675</v>
      </c>
      <c r="B507" t="str">
        <f t="shared" si="49"/>
        <v>L</v>
      </c>
      <c r="C507" s="3">
        <v>10356.351000000001</v>
      </c>
      <c r="D507" s="3">
        <v>30.442</v>
      </c>
      <c r="E507" s="3">
        <v>10140.2183050646</v>
      </c>
      <c r="F507" s="3">
        <v>4.0521538257598797</v>
      </c>
      <c r="G507" s="3">
        <f t="shared" si="50"/>
        <v>2.0869579925921848</v>
      </c>
      <c r="H507" s="3">
        <f t="shared" si="51"/>
        <v>0.13311063089678338</v>
      </c>
      <c r="J507">
        <v>10306.30885219405</v>
      </c>
      <c r="K507">
        <v>8.9425368309020996</v>
      </c>
      <c r="L507" s="3">
        <f t="shared" si="52"/>
        <v>0.48320250835405887</v>
      </c>
      <c r="M507">
        <f t="shared" si="53"/>
        <v>0.29375654789114053</v>
      </c>
      <c r="O507">
        <v>10245.71904443872</v>
      </c>
      <c r="P507">
        <v>2.244709730148315</v>
      </c>
      <c r="Q507">
        <f t="shared" si="54"/>
        <v>1.0682522788314228</v>
      </c>
      <c r="R507">
        <f t="shared" si="55"/>
        <v>7.373726201131052E-2</v>
      </c>
    </row>
    <row r="508" spans="1:18" x14ac:dyDescent="0.2">
      <c r="A508" t="s">
        <v>135</v>
      </c>
      <c r="B508" t="str">
        <f t="shared" si="49"/>
        <v>L</v>
      </c>
      <c r="C508" s="3">
        <v>12413.579</v>
      </c>
      <c r="D508" s="3">
        <v>107.681</v>
      </c>
      <c r="E508" s="3">
        <v>11958.403289207799</v>
      </c>
      <c r="F508" s="3">
        <v>5.9812698364257804</v>
      </c>
      <c r="G508" s="3">
        <f t="shared" si="50"/>
        <v>3.6667564671896828</v>
      </c>
      <c r="H508" s="3">
        <f t="shared" si="51"/>
        <v>5.5546195117298136E-2</v>
      </c>
      <c r="J508">
        <v>12111.45110769016</v>
      </c>
      <c r="K508">
        <v>8.1933712959289551</v>
      </c>
      <c r="L508" s="3">
        <f t="shared" si="52"/>
        <v>2.4338499985366009</v>
      </c>
      <c r="M508">
        <f t="shared" si="53"/>
        <v>7.6089294266666871E-2</v>
      </c>
      <c r="O508">
        <v>12173.57063226728</v>
      </c>
      <c r="P508">
        <v>3.3258292675018311</v>
      </c>
      <c r="Q508">
        <f t="shared" si="54"/>
        <v>1.9334340864364759</v>
      </c>
      <c r="R508">
        <f t="shared" si="55"/>
        <v>3.0885943365141773E-2</v>
      </c>
    </row>
    <row r="509" spans="1:18" x14ac:dyDescent="0.2">
      <c r="A509" t="s">
        <v>757</v>
      </c>
      <c r="B509" t="str">
        <f t="shared" si="49"/>
        <v>L</v>
      </c>
      <c r="C509" s="3">
        <v>8492.1479999999992</v>
      </c>
      <c r="D509" s="3">
        <v>5.7889999999999997</v>
      </c>
      <c r="E509" s="3">
        <v>8203.8622124823705</v>
      </c>
      <c r="F509" s="3">
        <v>3.4141061305999698</v>
      </c>
      <c r="G509" s="3">
        <f t="shared" si="50"/>
        <v>3.3947334351406586</v>
      </c>
      <c r="H509" s="3">
        <f t="shared" si="51"/>
        <v>0.58975749362583696</v>
      </c>
      <c r="J509">
        <v>8319.8867804415622</v>
      </c>
      <c r="K509">
        <v>8.1599209308624268</v>
      </c>
      <c r="L509" s="3">
        <f t="shared" si="52"/>
        <v>2.0284764179620636</v>
      </c>
      <c r="M509">
        <f t="shared" si="53"/>
        <v>1.4095562153847689</v>
      </c>
      <c r="O509">
        <v>8430.165623268631</v>
      </c>
      <c r="P509">
        <v>2.5550427436828609</v>
      </c>
      <c r="Q509">
        <f t="shared" si="54"/>
        <v>0.72987866828708448</v>
      </c>
      <c r="R509">
        <f t="shared" si="55"/>
        <v>0.44136167622782191</v>
      </c>
    </row>
    <row r="510" spans="1:18" x14ac:dyDescent="0.2">
      <c r="A510" t="s">
        <v>913</v>
      </c>
      <c r="B510" t="str">
        <f t="shared" si="49"/>
        <v>L</v>
      </c>
      <c r="C510" s="3">
        <v>8014.585</v>
      </c>
      <c r="D510" s="3">
        <v>15.845000000000001</v>
      </c>
      <c r="E510" s="3">
        <v>7874.0339990034699</v>
      </c>
      <c r="F510" s="3">
        <v>3.7111830711364702</v>
      </c>
      <c r="G510" s="3">
        <f t="shared" si="50"/>
        <v>1.753690315799634</v>
      </c>
      <c r="H510" s="3">
        <f t="shared" si="51"/>
        <v>0.23421792812473777</v>
      </c>
      <c r="J510">
        <v>7935.459715873767</v>
      </c>
      <c r="K510">
        <v>8.0993149280548096</v>
      </c>
      <c r="L510" s="3">
        <f t="shared" si="52"/>
        <v>0.98726614199279261</v>
      </c>
      <c r="M510">
        <f t="shared" si="53"/>
        <v>0.51115903616628644</v>
      </c>
      <c r="O510">
        <v>8012.2834552214254</v>
      </c>
      <c r="P510">
        <v>2.335138082504272</v>
      </c>
      <c r="Q510">
        <f t="shared" si="54"/>
        <v>2.8716955133356002E-2</v>
      </c>
      <c r="R510">
        <f t="shared" si="55"/>
        <v>0.14737381397944285</v>
      </c>
    </row>
    <row r="511" spans="1:18" x14ac:dyDescent="0.2">
      <c r="A511" t="s">
        <v>395</v>
      </c>
      <c r="B511" t="str">
        <f t="shared" si="49"/>
        <v>L</v>
      </c>
      <c r="C511" s="3">
        <v>9317.3449999999993</v>
      </c>
      <c r="D511" s="3">
        <v>30.533000000000001</v>
      </c>
      <c r="E511" s="3">
        <v>9070.5492966049696</v>
      </c>
      <c r="F511" s="3">
        <v>4.3236989974975497</v>
      </c>
      <c r="G511" s="3">
        <f t="shared" si="50"/>
        <v>2.6487771290537134</v>
      </c>
      <c r="H511" s="3">
        <f t="shared" si="51"/>
        <v>0.14160740829586185</v>
      </c>
      <c r="J511">
        <v>9255.6831476140178</v>
      </c>
      <c r="K511">
        <v>8.873405933380127</v>
      </c>
      <c r="L511" s="3">
        <f t="shared" si="52"/>
        <v>0.66179638497857007</v>
      </c>
      <c r="M511">
        <f t="shared" si="53"/>
        <v>0.29061690411620628</v>
      </c>
      <c r="O511">
        <v>9203.9824614954523</v>
      </c>
      <c r="P511">
        <v>2.2401731014251709</v>
      </c>
      <c r="Q511">
        <f t="shared" si="54"/>
        <v>1.2166828480060259</v>
      </c>
      <c r="R511">
        <f t="shared" si="55"/>
        <v>7.336891564619169E-2</v>
      </c>
    </row>
    <row r="512" spans="1:18" x14ac:dyDescent="0.2">
      <c r="A512" t="s">
        <v>266</v>
      </c>
      <c r="B512" t="str">
        <f t="shared" si="49"/>
        <v>L</v>
      </c>
      <c r="C512" s="3">
        <v>9554.9259999999995</v>
      </c>
      <c r="D512" s="3">
        <v>58.869</v>
      </c>
      <c r="E512" s="3">
        <v>9227.6004901915894</v>
      </c>
      <c r="F512" s="3">
        <v>3.98631715774536</v>
      </c>
      <c r="G512" s="3">
        <f t="shared" si="50"/>
        <v>3.4257252207752322</v>
      </c>
      <c r="H512" s="3">
        <f t="shared" si="51"/>
        <v>6.7715047949606075E-2</v>
      </c>
      <c r="J512">
        <v>9494.6582765523617</v>
      </c>
      <c r="K512">
        <v>7.9003338813781738</v>
      </c>
      <c r="L512" s="3">
        <f t="shared" si="52"/>
        <v>0.63075028993042714</v>
      </c>
      <c r="M512">
        <f t="shared" si="53"/>
        <v>0.13420193788544352</v>
      </c>
      <c r="O512">
        <v>9425.3426987264011</v>
      </c>
      <c r="P512">
        <v>2.2668478488922119</v>
      </c>
      <c r="Q512">
        <f t="shared" si="54"/>
        <v>1.3561936667390038</v>
      </c>
      <c r="R512">
        <f t="shared" si="55"/>
        <v>3.8506647792424062E-2</v>
      </c>
    </row>
    <row r="513" spans="1:18" x14ac:dyDescent="0.2">
      <c r="A513" t="s">
        <v>106</v>
      </c>
      <c r="B513" t="str">
        <f t="shared" si="49"/>
        <v>L</v>
      </c>
      <c r="C513" s="3">
        <v>12414.467000000001</v>
      </c>
      <c r="D513" s="3">
        <v>185.10599999999999</v>
      </c>
      <c r="E513" s="3">
        <v>11899.8837753302</v>
      </c>
      <c r="F513" s="3">
        <v>4.5342457294464102</v>
      </c>
      <c r="G513" s="3">
        <f t="shared" si="50"/>
        <v>4.1450287367939431</v>
      </c>
      <c r="H513" s="3">
        <f t="shared" si="51"/>
        <v>2.4495401172552E-2</v>
      </c>
      <c r="J513">
        <v>12359.89251797319</v>
      </c>
      <c r="K513">
        <v>8.0855271816253662</v>
      </c>
      <c r="L513" s="3">
        <f t="shared" si="52"/>
        <v>0.43960390749606948</v>
      </c>
      <c r="M513">
        <f t="shared" si="53"/>
        <v>4.3680524573084432E-2</v>
      </c>
      <c r="O513">
        <v>12215.314352380719</v>
      </c>
      <c r="P513">
        <v>2.3264040946960449</v>
      </c>
      <c r="Q513">
        <f t="shared" si="54"/>
        <v>1.6041981312551008</v>
      </c>
      <c r="R513">
        <f t="shared" si="55"/>
        <v>1.2567956169416685E-2</v>
      </c>
    </row>
    <row r="514" spans="1:18" x14ac:dyDescent="0.2">
      <c r="A514" t="s">
        <v>452</v>
      </c>
      <c r="B514" t="str">
        <f t="shared" si="49"/>
        <v>L</v>
      </c>
      <c r="C514" s="3">
        <v>8350.2860000000001</v>
      </c>
      <c r="D514" s="3">
        <v>4.7640000000000002</v>
      </c>
      <c r="E514" s="3">
        <v>8177.5684935891404</v>
      </c>
      <c r="F514" s="3">
        <v>4.0470702648162797</v>
      </c>
      <c r="G514" s="3">
        <f t="shared" si="50"/>
        <v>2.0684022847943129</v>
      </c>
      <c r="H514" s="3">
        <f t="shared" si="51"/>
        <v>0.84951097078427362</v>
      </c>
      <c r="J514">
        <v>8212.6706753507951</v>
      </c>
      <c r="K514">
        <v>8.045860767364502</v>
      </c>
      <c r="L514" s="3">
        <f t="shared" si="52"/>
        <v>1.6480312728115531</v>
      </c>
      <c r="M514">
        <f t="shared" si="53"/>
        <v>1.6888876505802899</v>
      </c>
      <c r="O514">
        <v>8325.1658810781337</v>
      </c>
      <c r="P514">
        <v>2.3385097980499272</v>
      </c>
      <c r="Q514">
        <f t="shared" si="54"/>
        <v>0.30082944370847153</v>
      </c>
      <c r="R514">
        <f t="shared" si="55"/>
        <v>0.49087107431778487</v>
      </c>
    </row>
    <row r="515" spans="1:18" x14ac:dyDescent="0.2">
      <c r="A515" t="s">
        <v>912</v>
      </c>
      <c r="B515" t="str">
        <f t="shared" si="49"/>
        <v>L</v>
      </c>
      <c r="C515" s="3">
        <v>9264.8230000000003</v>
      </c>
      <c r="D515" s="3">
        <v>31.28</v>
      </c>
      <c r="E515" s="3">
        <v>8870.3394310665899</v>
      </c>
      <c r="F515" s="3">
        <v>4.2213881015777499</v>
      </c>
      <c r="G515" s="3">
        <f t="shared" si="50"/>
        <v>4.2578640620917465</v>
      </c>
      <c r="H515" s="3">
        <f t="shared" si="51"/>
        <v>0.13495486258240888</v>
      </c>
      <c r="J515">
        <v>9177.5649761049153</v>
      </c>
      <c r="K515">
        <v>7.9356250762939453</v>
      </c>
      <c r="L515" s="3">
        <f t="shared" si="52"/>
        <v>0.94182073305755531</v>
      </c>
      <c r="M515">
        <f t="shared" si="53"/>
        <v>0.25369645384571438</v>
      </c>
      <c r="O515">
        <v>8882.8483285794428</v>
      </c>
      <c r="P515">
        <v>2.432683944702148</v>
      </c>
      <c r="Q515">
        <f t="shared" si="54"/>
        <v>4.1228490972850489</v>
      </c>
      <c r="R515">
        <f t="shared" si="55"/>
        <v>7.7771225853649234E-2</v>
      </c>
    </row>
    <row r="516" spans="1:18" x14ac:dyDescent="0.2">
      <c r="A516" t="s">
        <v>40</v>
      </c>
      <c r="B516" t="str">
        <f t="shared" ref="B516:B579" si="56">LEFT(A516,1)</f>
        <v>L</v>
      </c>
      <c r="C516" s="3">
        <v>9170.9159999999993</v>
      </c>
      <c r="D516" s="3">
        <v>63.683999999999997</v>
      </c>
      <c r="E516" s="3">
        <v>8932.4171920666195</v>
      </c>
      <c r="F516" s="3">
        <v>4.3981518745422301</v>
      </c>
      <c r="G516" s="3">
        <f t="shared" ref="G516:G579" si="57">(C516-E516)*100/C516</f>
        <v>2.6005996340319748</v>
      </c>
      <c r="H516" s="3">
        <f t="shared" ref="H516:H579" si="58">F516/D516</f>
        <v>6.9062117243612692E-2</v>
      </c>
      <c r="J516">
        <v>9096.0095653653589</v>
      </c>
      <c r="K516">
        <v>8.3713231086730957</v>
      </c>
      <c r="L516" s="3">
        <f t="shared" ref="L516:L579" si="59">(C516-J516)*100/C516</f>
        <v>0.81678247445119323</v>
      </c>
      <c r="M516">
        <f t="shared" ref="M516:M579" si="60">K516/D516</f>
        <v>0.13145096270135506</v>
      </c>
      <c r="O516">
        <v>9157.4514206842923</v>
      </c>
      <c r="P516">
        <v>2.3948123455047612</v>
      </c>
      <c r="Q516">
        <f t="shared" ref="Q516:Q579" si="61">(C516-O516)*100/C516</f>
        <v>0.14681826020112868</v>
      </c>
      <c r="R516">
        <f t="shared" ref="R516:R579" si="62">P516/D516</f>
        <v>3.7604615688473737E-2</v>
      </c>
    </row>
    <row r="517" spans="1:18" x14ac:dyDescent="0.2">
      <c r="A517" t="s">
        <v>53</v>
      </c>
      <c r="B517" t="str">
        <f t="shared" si="56"/>
        <v>L</v>
      </c>
      <c r="C517" s="3">
        <v>9124.4570000000003</v>
      </c>
      <c r="D517" s="3">
        <v>3.706</v>
      </c>
      <c r="E517" s="3">
        <v>8944.1844244709991</v>
      </c>
      <c r="F517" s="3">
        <v>4.2468748092651296</v>
      </c>
      <c r="G517" s="3">
        <f t="shared" si="57"/>
        <v>1.9757074369357122</v>
      </c>
      <c r="H517" s="3">
        <f t="shared" si="58"/>
        <v>1.1459457121600458</v>
      </c>
      <c r="J517">
        <v>9072.2178231364323</v>
      </c>
      <c r="K517">
        <v>8.1406369209289551</v>
      </c>
      <c r="L517" s="3">
        <f t="shared" si="59"/>
        <v>0.57251819876588805</v>
      </c>
      <c r="M517">
        <f t="shared" si="60"/>
        <v>2.1966100704071656</v>
      </c>
      <c r="O517">
        <v>9095.0500656350723</v>
      </c>
      <c r="P517">
        <v>2.4134128093719478</v>
      </c>
      <c r="Q517">
        <f t="shared" si="61"/>
        <v>0.32228695214332226</v>
      </c>
      <c r="R517">
        <f t="shared" si="62"/>
        <v>0.65121770355422226</v>
      </c>
    </row>
    <row r="518" spans="1:18" x14ac:dyDescent="0.2">
      <c r="A518" t="s">
        <v>718</v>
      </c>
      <c r="B518" t="str">
        <f t="shared" si="56"/>
        <v>L</v>
      </c>
      <c r="C518" s="3">
        <v>8336.268</v>
      </c>
      <c r="D518" s="3">
        <v>5.7240000000000002</v>
      </c>
      <c r="E518" s="3">
        <v>8117.8062520514104</v>
      </c>
      <c r="F518" s="3">
        <v>4.2413191795349103</v>
      </c>
      <c r="G518" s="3">
        <f t="shared" si="57"/>
        <v>2.620618098513503</v>
      </c>
      <c r="H518" s="3">
        <f t="shared" si="58"/>
        <v>0.74097120536948113</v>
      </c>
      <c r="J518">
        <v>8230.2524649893912</v>
      </c>
      <c r="K518">
        <v>7.9766931533813477</v>
      </c>
      <c r="L518" s="3">
        <f t="shared" si="59"/>
        <v>1.27173856467437</v>
      </c>
      <c r="M518">
        <f t="shared" si="60"/>
        <v>1.3935522629946449</v>
      </c>
      <c r="O518">
        <v>8298.3570135921964</v>
      </c>
      <c r="P518">
        <v>2.2207210063934331</v>
      </c>
      <c r="Q518">
        <f t="shared" si="61"/>
        <v>0.45477168449723121</v>
      </c>
      <c r="R518">
        <f t="shared" si="62"/>
        <v>0.38796663284301763</v>
      </c>
    </row>
    <row r="519" spans="1:18" x14ac:dyDescent="0.2">
      <c r="A519" t="s">
        <v>831</v>
      </c>
      <c r="B519" t="str">
        <f t="shared" si="56"/>
        <v>L</v>
      </c>
      <c r="C519" s="3">
        <v>9205.8130000000001</v>
      </c>
      <c r="D519" s="3">
        <v>35.92</v>
      </c>
      <c r="E519" s="3">
        <v>8940.2359914474291</v>
      </c>
      <c r="F519" s="3">
        <v>5.3741378784179599</v>
      </c>
      <c r="G519" s="3">
        <f t="shared" si="57"/>
        <v>2.8848838071398037</v>
      </c>
      <c r="H519" s="3">
        <f t="shared" si="58"/>
        <v>0.14961408347488753</v>
      </c>
      <c r="J519">
        <v>9049.5718949889215</v>
      </c>
      <c r="K519">
        <v>8.3895330429077148</v>
      </c>
      <c r="L519" s="3">
        <f t="shared" si="59"/>
        <v>1.6972005081037234</v>
      </c>
      <c r="M519">
        <f t="shared" si="60"/>
        <v>0.23356161032593858</v>
      </c>
      <c r="O519">
        <v>9010.0068287678987</v>
      </c>
      <c r="P519">
        <v>2.3742847442626949</v>
      </c>
      <c r="Q519">
        <f t="shared" si="61"/>
        <v>2.1269840179471537</v>
      </c>
      <c r="R519">
        <f t="shared" si="62"/>
        <v>6.6099241209985934E-2</v>
      </c>
    </row>
    <row r="520" spans="1:18" x14ac:dyDescent="0.2">
      <c r="A520" t="s">
        <v>917</v>
      </c>
      <c r="B520" t="str">
        <f t="shared" si="56"/>
        <v>L</v>
      </c>
      <c r="C520" s="3">
        <v>9203.8590000000004</v>
      </c>
      <c r="D520" s="3">
        <v>109.86499999999999</v>
      </c>
      <c r="E520" s="3">
        <v>8997.9456345447397</v>
      </c>
      <c r="F520" s="3">
        <v>4.6914641857147199</v>
      </c>
      <c r="G520" s="3">
        <f t="shared" si="57"/>
        <v>2.2372503257086036</v>
      </c>
      <c r="H520" s="3">
        <f t="shared" si="58"/>
        <v>4.2702081515630277E-2</v>
      </c>
      <c r="J520">
        <v>9096.8243994990644</v>
      </c>
      <c r="K520">
        <v>8.8571882247924805</v>
      </c>
      <c r="L520" s="3">
        <f t="shared" si="59"/>
        <v>1.1629317713465188</v>
      </c>
      <c r="M520">
        <f t="shared" si="60"/>
        <v>8.0618834249237534E-2</v>
      </c>
      <c r="O520">
        <v>9159.757406540979</v>
      </c>
      <c r="P520">
        <v>2.3192138671875</v>
      </c>
      <c r="Q520">
        <f t="shared" si="61"/>
        <v>0.47916415776275351</v>
      </c>
      <c r="R520">
        <f t="shared" si="62"/>
        <v>2.1109669750944342E-2</v>
      </c>
    </row>
    <row r="521" spans="1:18" x14ac:dyDescent="0.2">
      <c r="A521" t="s">
        <v>721</v>
      </c>
      <c r="B521" t="str">
        <f t="shared" si="56"/>
        <v>L</v>
      </c>
      <c r="C521" s="3">
        <v>9346.1460000000006</v>
      </c>
      <c r="D521" s="3">
        <v>55.573</v>
      </c>
      <c r="E521" s="3">
        <v>9066.6168281265509</v>
      </c>
      <c r="F521" s="3">
        <v>4.0502200126647896</v>
      </c>
      <c r="G521" s="3">
        <f t="shared" si="57"/>
        <v>2.9908496173016097</v>
      </c>
      <c r="H521" s="3">
        <f t="shared" si="58"/>
        <v>7.2881075570237153E-2</v>
      </c>
      <c r="J521">
        <v>9318.8572350171708</v>
      </c>
      <c r="K521">
        <v>8.1319129467010498</v>
      </c>
      <c r="L521" s="3">
        <f t="shared" si="59"/>
        <v>0.29197880048984776</v>
      </c>
      <c r="M521">
        <f t="shared" si="60"/>
        <v>0.14632848589604755</v>
      </c>
      <c r="O521">
        <v>9189.5818991477445</v>
      </c>
      <c r="P521">
        <v>2.359835147857666</v>
      </c>
      <c r="Q521">
        <f t="shared" si="61"/>
        <v>1.6751728557659611</v>
      </c>
      <c r="R521">
        <f t="shared" si="62"/>
        <v>4.246369905993317E-2</v>
      </c>
    </row>
    <row r="522" spans="1:18" x14ac:dyDescent="0.2">
      <c r="A522" t="s">
        <v>307</v>
      </c>
      <c r="B522" t="str">
        <f t="shared" si="56"/>
        <v>L</v>
      </c>
      <c r="C522" s="3">
        <v>10859.839</v>
      </c>
      <c r="D522" s="3">
        <v>10.568</v>
      </c>
      <c r="E522" s="3">
        <v>10553.037007868201</v>
      </c>
      <c r="F522" s="3">
        <v>4.9948430061340297</v>
      </c>
      <c r="G522" s="3">
        <f t="shared" si="57"/>
        <v>2.8251062666011819</v>
      </c>
      <c r="H522" s="3">
        <f t="shared" si="58"/>
        <v>0.47263843737074468</v>
      </c>
      <c r="J522">
        <v>10773.04076089664</v>
      </c>
      <c r="K522">
        <v>8.1292300224304199</v>
      </c>
      <c r="L522" s="3">
        <f t="shared" si="59"/>
        <v>0.79925898628294745</v>
      </c>
      <c r="M522">
        <f t="shared" si="60"/>
        <v>0.76923069856457416</v>
      </c>
      <c r="O522">
        <v>10756.188969163009</v>
      </c>
      <c r="P522">
        <v>2.2309880256652832</v>
      </c>
      <c r="Q522">
        <f t="shared" si="61"/>
        <v>0.95443432298573194</v>
      </c>
      <c r="R522">
        <f t="shared" si="62"/>
        <v>0.21110787525220318</v>
      </c>
    </row>
    <row r="523" spans="1:18" x14ac:dyDescent="0.2">
      <c r="A523" t="s">
        <v>521</v>
      </c>
      <c r="B523" t="str">
        <f t="shared" si="56"/>
        <v>L</v>
      </c>
      <c r="C523" s="3">
        <v>12567.960999999999</v>
      </c>
      <c r="D523" s="3">
        <v>259.42200000000003</v>
      </c>
      <c r="E523" s="3">
        <v>12306.6365146717</v>
      </c>
      <c r="F523" s="3">
        <v>5.7549760341644198</v>
      </c>
      <c r="G523" s="3">
        <f t="shared" si="57"/>
        <v>2.0792910268284528</v>
      </c>
      <c r="H523" s="3">
        <f t="shared" si="58"/>
        <v>2.2183839590182865E-2</v>
      </c>
      <c r="J523">
        <v>12409.952814278229</v>
      </c>
      <c r="K523">
        <v>7.9230759143829346</v>
      </c>
      <c r="L523" s="3">
        <f t="shared" si="59"/>
        <v>1.2572300767146727</v>
      </c>
      <c r="M523">
        <f t="shared" si="60"/>
        <v>3.0541264481743775E-2</v>
      </c>
      <c r="O523">
        <v>12364.575812103531</v>
      </c>
      <c r="P523">
        <v>2.35486888885498</v>
      </c>
      <c r="Q523">
        <f t="shared" si="61"/>
        <v>1.6182830921934654</v>
      </c>
      <c r="R523">
        <f t="shared" si="62"/>
        <v>9.0773677207599199E-3</v>
      </c>
    </row>
    <row r="524" spans="1:18" x14ac:dyDescent="0.2">
      <c r="A524" t="s">
        <v>879</v>
      </c>
      <c r="B524" t="str">
        <f t="shared" si="56"/>
        <v>L</v>
      </c>
      <c r="C524" s="3">
        <v>11821.629000000001</v>
      </c>
      <c r="D524" s="3">
        <v>140.607</v>
      </c>
      <c r="E524" s="3">
        <v>11402.4387144313</v>
      </c>
      <c r="F524" s="3">
        <v>5.0723812580108598</v>
      </c>
      <c r="G524" s="3">
        <f t="shared" si="57"/>
        <v>3.5459604219410057</v>
      </c>
      <c r="H524" s="3">
        <f t="shared" si="58"/>
        <v>3.6074884308824308E-2</v>
      </c>
      <c r="J524">
        <v>11623.25390955842</v>
      </c>
      <c r="K524">
        <v>8.2414751052856445</v>
      </c>
      <c r="L524" s="3">
        <f t="shared" si="59"/>
        <v>1.678068990674475</v>
      </c>
      <c r="M524">
        <f t="shared" si="60"/>
        <v>5.8613547727251449E-2</v>
      </c>
      <c r="O524">
        <v>11691.948712791729</v>
      </c>
      <c r="P524">
        <v>2.330718040466309</v>
      </c>
      <c r="Q524">
        <f t="shared" si="61"/>
        <v>1.0969747672530721</v>
      </c>
      <c r="R524">
        <f t="shared" si="62"/>
        <v>1.6576116697364349E-2</v>
      </c>
    </row>
    <row r="525" spans="1:18" x14ac:dyDescent="0.2">
      <c r="A525" t="s">
        <v>327</v>
      </c>
      <c r="B525" t="str">
        <f t="shared" si="56"/>
        <v>L</v>
      </c>
      <c r="C525" s="3">
        <v>9085.2279999999992</v>
      </c>
      <c r="D525" s="3">
        <v>3.8530000000000002</v>
      </c>
      <c r="E525" s="3">
        <v>8882.6832451568898</v>
      </c>
      <c r="F525" s="3">
        <v>4.3952291011810303</v>
      </c>
      <c r="G525" s="3">
        <f t="shared" si="57"/>
        <v>2.2293854908551483</v>
      </c>
      <c r="H525" s="3">
        <f t="shared" si="58"/>
        <v>1.140729068565022</v>
      </c>
      <c r="J525">
        <v>9022.928724455689</v>
      </c>
      <c r="K525">
        <v>8.1508321762084961</v>
      </c>
      <c r="L525" s="3">
        <f t="shared" si="59"/>
        <v>0.68572055147443911</v>
      </c>
      <c r="M525">
        <f t="shared" si="60"/>
        <v>2.1154508632775748</v>
      </c>
      <c r="O525">
        <v>9064.1639208116485</v>
      </c>
      <c r="P525">
        <v>2.167464017868042</v>
      </c>
      <c r="Q525">
        <f t="shared" si="61"/>
        <v>0.23184975862301599</v>
      </c>
      <c r="R525">
        <f t="shared" si="62"/>
        <v>0.56253932464781775</v>
      </c>
    </row>
    <row r="526" spans="1:18" x14ac:dyDescent="0.2">
      <c r="A526" t="s">
        <v>431</v>
      </c>
      <c r="B526" t="str">
        <f t="shared" si="56"/>
        <v>L</v>
      </c>
      <c r="C526" s="3">
        <v>9528.0930000000008</v>
      </c>
      <c r="D526" s="3">
        <v>59.165999999999997</v>
      </c>
      <c r="E526" s="3">
        <v>9234.9653395877594</v>
      </c>
      <c r="F526" s="3">
        <v>4.0752530097961399</v>
      </c>
      <c r="G526" s="3">
        <f t="shared" si="57"/>
        <v>3.0764567517575792</v>
      </c>
      <c r="H526" s="3">
        <f t="shared" si="58"/>
        <v>6.8878291751954507E-2</v>
      </c>
      <c r="J526">
        <v>9447.4725767525979</v>
      </c>
      <c r="K526">
        <v>8.2518398761749268</v>
      </c>
      <c r="L526" s="3">
        <f t="shared" si="59"/>
        <v>0.84613388269198109</v>
      </c>
      <c r="M526">
        <f t="shared" si="60"/>
        <v>0.13946928770197287</v>
      </c>
      <c r="O526">
        <v>9351.3423523796682</v>
      </c>
      <c r="P526">
        <v>2.2285141944885249</v>
      </c>
      <c r="Q526">
        <f t="shared" si="61"/>
        <v>1.8550474645905799</v>
      </c>
      <c r="R526">
        <f t="shared" si="62"/>
        <v>3.7665453038713534E-2</v>
      </c>
    </row>
    <row r="527" spans="1:18" x14ac:dyDescent="0.2">
      <c r="A527" t="s">
        <v>67</v>
      </c>
      <c r="B527" t="str">
        <f t="shared" si="56"/>
        <v>L</v>
      </c>
      <c r="C527" s="3">
        <v>10086.895</v>
      </c>
      <c r="D527" s="3">
        <v>15.66</v>
      </c>
      <c r="E527" s="3">
        <v>9934.3274366280002</v>
      </c>
      <c r="F527" s="3">
        <v>4.2907381057739196</v>
      </c>
      <c r="G527" s="3">
        <f t="shared" si="57"/>
        <v>1.5125324827114808</v>
      </c>
      <c r="H527" s="3">
        <f t="shared" si="58"/>
        <v>0.27399349334443929</v>
      </c>
      <c r="J527">
        <v>10048.97800859483</v>
      </c>
      <c r="K527">
        <v>8.0001609325408936</v>
      </c>
      <c r="L527" s="3">
        <f t="shared" si="59"/>
        <v>0.37590350058338912</v>
      </c>
      <c r="M527">
        <f t="shared" si="60"/>
        <v>0.51086595993236872</v>
      </c>
      <c r="O527">
        <v>9949.2611036527414</v>
      </c>
      <c r="P527">
        <v>2.3789150714874272</v>
      </c>
      <c r="Q527">
        <f t="shared" si="61"/>
        <v>1.3644822945738901</v>
      </c>
      <c r="R527">
        <f t="shared" si="62"/>
        <v>0.1519102855355956</v>
      </c>
    </row>
    <row r="528" spans="1:18" x14ac:dyDescent="0.2">
      <c r="A528" t="s">
        <v>982</v>
      </c>
      <c r="B528" t="str">
        <f t="shared" si="56"/>
        <v>L</v>
      </c>
      <c r="C528" s="3">
        <v>12263.77</v>
      </c>
      <c r="D528" s="3">
        <v>129.63499999999999</v>
      </c>
      <c r="E528" s="3">
        <v>11878.8885016655</v>
      </c>
      <c r="F528" s="3">
        <v>5.3463101387023899</v>
      </c>
      <c r="G528" s="3">
        <f t="shared" si="57"/>
        <v>3.1383620072335021</v>
      </c>
      <c r="H528" s="3">
        <f t="shared" si="58"/>
        <v>4.1241255360839203E-2</v>
      </c>
      <c r="J528">
        <v>12129.291062047179</v>
      </c>
      <c r="K528">
        <v>8.0254049301147461</v>
      </c>
      <c r="L528" s="3">
        <f t="shared" si="59"/>
        <v>1.0965546316737926</v>
      </c>
      <c r="M528">
        <f t="shared" si="60"/>
        <v>6.1907701856094011E-2</v>
      </c>
      <c r="O528">
        <v>12108.740886404959</v>
      </c>
      <c r="P528">
        <v>2.6812222003936772</v>
      </c>
      <c r="Q528">
        <f t="shared" si="61"/>
        <v>1.2641228072203006</v>
      </c>
      <c r="R528">
        <f t="shared" si="62"/>
        <v>2.0682857256093472E-2</v>
      </c>
    </row>
    <row r="529" spans="1:18" x14ac:dyDescent="0.2">
      <c r="A529" t="s">
        <v>476</v>
      </c>
      <c r="B529" t="str">
        <f t="shared" si="56"/>
        <v>L</v>
      </c>
      <c r="C529" s="3">
        <v>11586.3</v>
      </c>
      <c r="D529" s="3">
        <v>100.033</v>
      </c>
      <c r="E529" s="3">
        <v>11161.3070079137</v>
      </c>
      <c r="F529" s="3">
        <v>4.29742002487182</v>
      </c>
      <c r="G529" s="3">
        <f t="shared" si="57"/>
        <v>3.6680648014145989</v>
      </c>
      <c r="H529" s="3">
        <f t="shared" si="58"/>
        <v>4.2960023440982674E-2</v>
      </c>
      <c r="J529">
        <v>11521.382530475341</v>
      </c>
      <c r="K529">
        <v>8.2331340312957764</v>
      </c>
      <c r="L529" s="3">
        <f t="shared" si="59"/>
        <v>0.56029508578802878</v>
      </c>
      <c r="M529">
        <f t="shared" si="60"/>
        <v>8.2304179933579677E-2</v>
      </c>
      <c r="O529">
        <v>11478.37763596287</v>
      </c>
      <c r="P529">
        <v>2.342096090316772</v>
      </c>
      <c r="Q529">
        <f t="shared" si="61"/>
        <v>0.9314652998552535</v>
      </c>
      <c r="R529">
        <f t="shared" si="62"/>
        <v>2.3413234535770915E-2</v>
      </c>
    </row>
    <row r="530" spans="1:18" x14ac:dyDescent="0.2">
      <c r="A530" t="s">
        <v>850</v>
      </c>
      <c r="B530" t="str">
        <f t="shared" si="56"/>
        <v>L</v>
      </c>
      <c r="C530" s="3">
        <v>8177.701</v>
      </c>
      <c r="D530" s="3">
        <v>4.7350000000000003</v>
      </c>
      <c r="E530" s="3">
        <v>7914.7664363650101</v>
      </c>
      <c r="F530" s="3">
        <v>3.4328598976135201</v>
      </c>
      <c r="G530" s="3">
        <f t="shared" si="57"/>
        <v>3.2152626225266721</v>
      </c>
      <c r="H530" s="3">
        <f t="shared" si="58"/>
        <v>0.7249968104780401</v>
      </c>
      <c r="J530">
        <v>8025.273118744064</v>
      </c>
      <c r="K530">
        <v>8.1098401546478271</v>
      </c>
      <c r="L530" s="3">
        <f t="shared" si="59"/>
        <v>1.8639453956061243</v>
      </c>
      <c r="M530">
        <f t="shared" si="60"/>
        <v>1.712743432871769</v>
      </c>
      <c r="O530">
        <v>8067.1410742331382</v>
      </c>
      <c r="P530">
        <v>2.124564409255981</v>
      </c>
      <c r="Q530">
        <f t="shared" si="61"/>
        <v>1.3519683070689654</v>
      </c>
      <c r="R530">
        <f t="shared" si="62"/>
        <v>0.44869364503822196</v>
      </c>
    </row>
    <row r="531" spans="1:18" x14ac:dyDescent="0.2">
      <c r="A531" t="s">
        <v>45</v>
      </c>
      <c r="B531" t="str">
        <f t="shared" si="56"/>
        <v>L</v>
      </c>
      <c r="C531" s="3">
        <v>8640.3989999999994</v>
      </c>
      <c r="D531" s="3">
        <v>3.2440000000000002</v>
      </c>
      <c r="E531" s="3">
        <v>8536.2781463591291</v>
      </c>
      <c r="F531" s="3">
        <v>4.2778859138488698</v>
      </c>
      <c r="G531" s="3">
        <f t="shared" si="57"/>
        <v>1.2050468229635036</v>
      </c>
      <c r="H531" s="3">
        <f t="shared" si="58"/>
        <v>1.3187071251075431</v>
      </c>
      <c r="J531">
        <v>8580.5074758182727</v>
      </c>
      <c r="K531">
        <v>8.3173658847808838</v>
      </c>
      <c r="L531" s="3">
        <f t="shared" si="59"/>
        <v>0.69315692691653141</v>
      </c>
      <c r="M531">
        <f t="shared" si="60"/>
        <v>2.5639228991309753</v>
      </c>
      <c r="O531">
        <v>8614.3987976347635</v>
      </c>
      <c r="P531">
        <v>2.1384999752044682</v>
      </c>
      <c r="Q531">
        <f t="shared" si="61"/>
        <v>0.30091437172329616</v>
      </c>
      <c r="R531">
        <f t="shared" si="62"/>
        <v>0.65921700838608754</v>
      </c>
    </row>
    <row r="532" spans="1:18" x14ac:dyDescent="0.2">
      <c r="A532" t="s">
        <v>477</v>
      </c>
      <c r="B532" t="str">
        <f t="shared" si="56"/>
        <v>L</v>
      </c>
      <c r="C532" s="3">
        <v>8354.098</v>
      </c>
      <c r="D532" s="3">
        <v>5.99</v>
      </c>
      <c r="E532" s="3">
        <v>8138.1174248819498</v>
      </c>
      <c r="F532" s="3">
        <v>4.0906810760498002</v>
      </c>
      <c r="G532" s="3">
        <f t="shared" si="57"/>
        <v>2.5853248922630567</v>
      </c>
      <c r="H532" s="3">
        <f t="shared" si="58"/>
        <v>0.68291837663602672</v>
      </c>
      <c r="J532">
        <v>8253.1576495976806</v>
      </c>
      <c r="K532">
        <v>8.1194319725036621</v>
      </c>
      <c r="L532" s="3">
        <f t="shared" si="59"/>
        <v>1.2082734773080155</v>
      </c>
      <c r="M532">
        <f t="shared" si="60"/>
        <v>1.3554978251258201</v>
      </c>
      <c r="O532">
        <v>8293.6283992991266</v>
      </c>
      <c r="P532">
        <v>2.3085899353027339</v>
      </c>
      <c r="Q532">
        <f t="shared" si="61"/>
        <v>0.72383159379831719</v>
      </c>
      <c r="R532">
        <f t="shared" si="62"/>
        <v>0.38540733477508077</v>
      </c>
    </row>
    <row r="533" spans="1:18" x14ac:dyDescent="0.2">
      <c r="A533" t="s">
        <v>421</v>
      </c>
      <c r="B533" t="str">
        <f t="shared" si="56"/>
        <v>L</v>
      </c>
      <c r="C533" s="3">
        <v>10539.875</v>
      </c>
      <c r="D533" s="3">
        <v>29.373000000000001</v>
      </c>
      <c r="E533" s="3">
        <v>10398.3388204968</v>
      </c>
      <c r="F533" s="3">
        <v>5.4316480159759504</v>
      </c>
      <c r="G533" s="3">
        <f t="shared" si="57"/>
        <v>1.3428639286822699</v>
      </c>
      <c r="H533" s="3">
        <f t="shared" si="58"/>
        <v>0.18491975678262179</v>
      </c>
      <c r="J533">
        <v>10513.378021123761</v>
      </c>
      <c r="K533">
        <v>8.9648940563201904</v>
      </c>
      <c r="L533" s="3">
        <f t="shared" si="59"/>
        <v>0.25139746796085488</v>
      </c>
      <c r="M533">
        <f t="shared" si="60"/>
        <v>0.30520866293263166</v>
      </c>
      <c r="O533">
        <v>10497.795408907899</v>
      </c>
      <c r="P533">
        <v>2.309630155563354</v>
      </c>
      <c r="Q533">
        <f t="shared" si="61"/>
        <v>0.39924184197725876</v>
      </c>
      <c r="R533">
        <f t="shared" si="62"/>
        <v>7.8631061027588392E-2</v>
      </c>
    </row>
    <row r="534" spans="1:18" x14ac:dyDescent="0.2">
      <c r="A534" t="s">
        <v>137</v>
      </c>
      <c r="B534" t="str">
        <f t="shared" si="56"/>
        <v>L</v>
      </c>
      <c r="C534" s="3">
        <v>12185.496999999999</v>
      </c>
      <c r="D534" s="3">
        <v>238.82300000000001</v>
      </c>
      <c r="E534" s="3">
        <v>11907.614883837799</v>
      </c>
      <c r="F534" s="3">
        <v>5.5658826828002903</v>
      </c>
      <c r="G534" s="3">
        <f t="shared" si="57"/>
        <v>2.2804331752919063</v>
      </c>
      <c r="H534" s="3">
        <f t="shared" si="58"/>
        <v>2.3305471762771132E-2</v>
      </c>
      <c r="J534">
        <v>11999.77225280307</v>
      </c>
      <c r="K534">
        <v>8.5758249759674072</v>
      </c>
      <c r="L534" s="3">
        <f t="shared" si="59"/>
        <v>1.5241458530327443</v>
      </c>
      <c r="M534">
        <f t="shared" si="60"/>
        <v>3.5908706347242129E-2</v>
      </c>
      <c r="O534">
        <v>11944.269044799281</v>
      </c>
      <c r="P534">
        <v>2.2266900539398189</v>
      </c>
      <c r="Q534">
        <f t="shared" si="61"/>
        <v>1.9796316490063435</v>
      </c>
      <c r="R534">
        <f t="shared" si="62"/>
        <v>9.3235997116685523E-3</v>
      </c>
    </row>
    <row r="535" spans="1:18" x14ac:dyDescent="0.2">
      <c r="A535" t="s">
        <v>944</v>
      </c>
      <c r="B535" t="str">
        <f t="shared" si="56"/>
        <v>L</v>
      </c>
      <c r="C535" s="3">
        <v>9928.4599999999991</v>
      </c>
      <c r="D535" s="3">
        <v>22.306999999999999</v>
      </c>
      <c r="E535" s="3">
        <v>9664.4050382747791</v>
      </c>
      <c r="F535" s="3">
        <v>5.0484237670898402</v>
      </c>
      <c r="G535" s="3">
        <f t="shared" si="57"/>
        <v>2.6595762255699271</v>
      </c>
      <c r="H535" s="3">
        <f t="shared" si="58"/>
        <v>0.22631567521808582</v>
      </c>
      <c r="J535">
        <v>9866.5067201622587</v>
      </c>
      <c r="K535">
        <v>8.7276082038879395</v>
      </c>
      <c r="L535" s="3">
        <f t="shared" si="59"/>
        <v>0.62399687199968989</v>
      </c>
      <c r="M535">
        <f t="shared" si="60"/>
        <v>0.39124975137346751</v>
      </c>
      <c r="O535">
        <v>9844.8825690325284</v>
      </c>
      <c r="P535">
        <v>2.1423578262329102</v>
      </c>
      <c r="Q535">
        <f t="shared" si="61"/>
        <v>0.84179652199304555</v>
      </c>
      <c r="R535">
        <f t="shared" si="62"/>
        <v>9.6039710684220667E-2</v>
      </c>
    </row>
    <row r="536" spans="1:18" x14ac:dyDescent="0.2">
      <c r="A536" t="s">
        <v>459</v>
      </c>
      <c r="B536" t="str">
        <f t="shared" si="56"/>
        <v>L</v>
      </c>
      <c r="C536" s="3">
        <v>11013.503000000001</v>
      </c>
      <c r="D536" s="3">
        <v>158.01</v>
      </c>
      <c r="E536" s="3">
        <v>10490.137051117699</v>
      </c>
      <c r="F536" s="3">
        <v>4.7214770317077601</v>
      </c>
      <c r="G536" s="3">
        <f t="shared" si="57"/>
        <v>4.75203891879179</v>
      </c>
      <c r="H536" s="3">
        <f t="shared" si="58"/>
        <v>2.9880874828857415E-2</v>
      </c>
      <c r="J536">
        <v>10783.278813575211</v>
      </c>
      <c r="K536">
        <v>9.2538120746612549</v>
      </c>
      <c r="L536" s="3">
        <f t="shared" si="59"/>
        <v>2.0903811114846009</v>
      </c>
      <c r="M536">
        <f t="shared" si="60"/>
        <v>5.8564724224170972E-2</v>
      </c>
      <c r="O536">
        <v>10698.623941334859</v>
      </c>
      <c r="P536">
        <v>2.390367984771729</v>
      </c>
      <c r="Q536">
        <f t="shared" si="61"/>
        <v>2.8590273109758191</v>
      </c>
      <c r="R536">
        <f t="shared" si="62"/>
        <v>1.5127953830591286E-2</v>
      </c>
    </row>
    <row r="537" spans="1:18" x14ac:dyDescent="0.2">
      <c r="A537" t="s">
        <v>798</v>
      </c>
      <c r="B537" t="str">
        <f t="shared" si="56"/>
        <v>L</v>
      </c>
      <c r="C537" s="3">
        <v>8907.9750000000004</v>
      </c>
      <c r="D537" s="3">
        <v>4.1059999999999999</v>
      </c>
      <c r="E537" s="3">
        <v>8652.9928906970999</v>
      </c>
      <c r="F537" s="3">
        <v>3.8368339538574201</v>
      </c>
      <c r="G537" s="3">
        <f t="shared" si="57"/>
        <v>2.862402614543714</v>
      </c>
      <c r="H537" s="3">
        <f t="shared" si="58"/>
        <v>0.93444567799742329</v>
      </c>
      <c r="J537">
        <v>8765.7869821462446</v>
      </c>
      <c r="K537">
        <v>8.0295038223266602</v>
      </c>
      <c r="L537" s="3">
        <f t="shared" si="59"/>
        <v>1.5961878861779002</v>
      </c>
      <c r="M537">
        <f t="shared" si="60"/>
        <v>1.9555537804010377</v>
      </c>
      <c r="O537">
        <v>8875.5043401198745</v>
      </c>
      <c r="P537">
        <v>2.2356619834899898</v>
      </c>
      <c r="Q537">
        <f t="shared" si="61"/>
        <v>0.36451224750996519</v>
      </c>
      <c r="R537">
        <f t="shared" si="62"/>
        <v>0.54448660094739154</v>
      </c>
    </row>
    <row r="538" spans="1:18" x14ac:dyDescent="0.2">
      <c r="A538" t="s">
        <v>570</v>
      </c>
      <c r="B538" t="str">
        <f t="shared" si="56"/>
        <v>L</v>
      </c>
      <c r="C538" s="3">
        <v>8551.0650000000005</v>
      </c>
      <c r="D538" s="3">
        <v>3.5310000000000001</v>
      </c>
      <c r="E538" s="3">
        <v>8377.8096430643509</v>
      </c>
      <c r="F538" s="3">
        <v>4.0594570636749197</v>
      </c>
      <c r="G538" s="3">
        <f t="shared" si="57"/>
        <v>2.0261260665852685</v>
      </c>
      <c r="H538" s="3">
        <f t="shared" si="58"/>
        <v>1.149662153405528</v>
      </c>
      <c r="J538">
        <v>8440.5019810986796</v>
      </c>
      <c r="K538">
        <v>8.3320410251617432</v>
      </c>
      <c r="L538" s="3">
        <f t="shared" si="59"/>
        <v>1.2929736693770997</v>
      </c>
      <c r="M538">
        <f t="shared" si="60"/>
        <v>2.3596830997342799</v>
      </c>
      <c r="O538">
        <v>8386.6766360298516</v>
      </c>
      <c r="P538">
        <v>2.1751971244812012</v>
      </c>
      <c r="Q538">
        <f t="shared" si="61"/>
        <v>1.9224314628663086</v>
      </c>
      <c r="R538">
        <f t="shared" si="62"/>
        <v>0.61602863904876837</v>
      </c>
    </row>
    <row r="539" spans="1:18" x14ac:dyDescent="0.2">
      <c r="A539" t="s">
        <v>324</v>
      </c>
      <c r="B539" t="str">
        <f t="shared" si="56"/>
        <v>L</v>
      </c>
      <c r="C539" s="3">
        <v>9307.0570000000007</v>
      </c>
      <c r="D539" s="3">
        <v>2.33</v>
      </c>
      <c r="E539" s="3">
        <v>9070.7299297793397</v>
      </c>
      <c r="F539" s="3">
        <v>4.14112997055053</v>
      </c>
      <c r="G539" s="3">
        <f t="shared" si="57"/>
        <v>2.5392244854701218</v>
      </c>
      <c r="H539" s="3">
        <f t="shared" si="58"/>
        <v>1.777309000236279</v>
      </c>
      <c r="J539">
        <v>9184.4617528144099</v>
      </c>
      <c r="K539">
        <v>7.9542746543884277</v>
      </c>
      <c r="L539" s="3">
        <f t="shared" si="59"/>
        <v>1.3172289283883269</v>
      </c>
      <c r="M539">
        <f t="shared" si="60"/>
        <v>3.4138517829993251</v>
      </c>
      <c r="O539">
        <v>9178.8474084318859</v>
      </c>
      <c r="P539">
        <v>2.146070003509521</v>
      </c>
      <c r="Q539">
        <f t="shared" si="61"/>
        <v>1.3775524482993364</v>
      </c>
      <c r="R539">
        <f t="shared" si="62"/>
        <v>0.92106008734314204</v>
      </c>
    </row>
    <row r="540" spans="1:18" x14ac:dyDescent="0.2">
      <c r="A540" t="s">
        <v>860</v>
      </c>
      <c r="B540" t="str">
        <f t="shared" si="56"/>
        <v>L</v>
      </c>
      <c r="C540" s="3">
        <v>11466.26</v>
      </c>
      <c r="D540" s="3">
        <v>167.05099999999999</v>
      </c>
      <c r="E540" s="3">
        <v>11146.2357485798</v>
      </c>
      <c r="F540" s="3">
        <v>6.4149539470672599</v>
      </c>
      <c r="G540" s="3">
        <f t="shared" si="57"/>
        <v>2.7910081527908841</v>
      </c>
      <c r="H540" s="3">
        <f t="shared" si="58"/>
        <v>3.8401170583039074E-2</v>
      </c>
      <c r="J540">
        <v>11337.498035766621</v>
      </c>
      <c r="K540">
        <v>8.6332929134368896</v>
      </c>
      <c r="L540" s="3">
        <f t="shared" si="59"/>
        <v>1.1229639327328993</v>
      </c>
      <c r="M540">
        <f t="shared" si="60"/>
        <v>5.1680582058394681E-2</v>
      </c>
      <c r="O540">
        <v>11261.46131049906</v>
      </c>
      <c r="P540">
        <v>2.260586023330688</v>
      </c>
      <c r="Q540">
        <f t="shared" si="61"/>
        <v>1.7860984270454348</v>
      </c>
      <c r="R540">
        <f t="shared" si="62"/>
        <v>1.3532310631667504E-2</v>
      </c>
    </row>
    <row r="541" spans="1:18" x14ac:dyDescent="0.2">
      <c r="A541" t="s">
        <v>520</v>
      </c>
      <c r="B541" t="str">
        <f t="shared" si="56"/>
        <v>L</v>
      </c>
      <c r="C541" s="3">
        <v>11425.867</v>
      </c>
      <c r="D541" s="3">
        <v>184.529</v>
      </c>
      <c r="E541" s="3">
        <v>10864.0194975002</v>
      </c>
      <c r="F541" s="3">
        <v>4.5733711719512904</v>
      </c>
      <c r="G541" s="3">
        <f t="shared" si="57"/>
        <v>4.9173292713787111</v>
      </c>
      <c r="H541" s="3">
        <f t="shared" si="58"/>
        <v>2.4784024039317887E-2</v>
      </c>
      <c r="J541">
        <v>11311.58618847383</v>
      </c>
      <c r="K541">
        <v>8.0970168113708496</v>
      </c>
      <c r="L541" s="3">
        <f t="shared" si="59"/>
        <v>1.000193784210603</v>
      </c>
      <c r="M541">
        <f t="shared" si="60"/>
        <v>4.3879372951519002E-2</v>
      </c>
      <c r="O541">
        <v>11125.099350344781</v>
      </c>
      <c r="P541">
        <v>2.48652172088623</v>
      </c>
      <c r="Q541">
        <f t="shared" si="61"/>
        <v>2.6323398448031945</v>
      </c>
      <c r="R541">
        <f t="shared" si="62"/>
        <v>1.3474964481930916E-2</v>
      </c>
    </row>
    <row r="542" spans="1:18" x14ac:dyDescent="0.2">
      <c r="A542" t="s">
        <v>409</v>
      </c>
      <c r="B542" t="str">
        <f t="shared" si="56"/>
        <v>L</v>
      </c>
      <c r="C542" s="3">
        <v>11872.031999999999</v>
      </c>
      <c r="D542" s="3">
        <v>126.785</v>
      </c>
      <c r="E542" s="3">
        <v>11389.874743435999</v>
      </c>
      <c r="F542" s="3">
        <v>5.0389587879180899</v>
      </c>
      <c r="G542" s="3">
        <f t="shared" si="57"/>
        <v>4.0612866993956889</v>
      </c>
      <c r="H542" s="3">
        <f t="shared" si="58"/>
        <v>3.9744124209631186E-2</v>
      </c>
      <c r="J542">
        <v>11688.448695606719</v>
      </c>
      <c r="K542">
        <v>8.3098478317260742</v>
      </c>
      <c r="L542" s="3">
        <f t="shared" si="59"/>
        <v>1.5463511587003795</v>
      </c>
      <c r="M542">
        <f t="shared" si="60"/>
        <v>6.5542831026746656E-2</v>
      </c>
      <c r="O542">
        <v>11449.652927733079</v>
      </c>
      <c r="P542">
        <v>2.2036418914794922</v>
      </c>
      <c r="Q542">
        <f t="shared" si="61"/>
        <v>3.5577656147399206</v>
      </c>
      <c r="R542">
        <f t="shared" si="62"/>
        <v>1.7380935374685429E-2</v>
      </c>
    </row>
    <row r="543" spans="1:18" x14ac:dyDescent="0.2">
      <c r="A543" t="s">
        <v>789</v>
      </c>
      <c r="B543" t="str">
        <f t="shared" si="56"/>
        <v>L</v>
      </c>
      <c r="C543" s="3">
        <v>8422.4770000000008</v>
      </c>
      <c r="D543" s="3">
        <v>3.9039999999999999</v>
      </c>
      <c r="E543" s="3">
        <v>8159.2576897065001</v>
      </c>
      <c r="F543" s="3">
        <v>3.1873531341552699</v>
      </c>
      <c r="G543" s="3">
        <f t="shared" si="57"/>
        <v>3.1252007015691547</v>
      </c>
      <c r="H543" s="3">
        <f t="shared" si="58"/>
        <v>0.81643266756026378</v>
      </c>
      <c r="J543">
        <v>8176.4464552440741</v>
      </c>
      <c r="K543">
        <v>8.0318448543548584</v>
      </c>
      <c r="L543" s="3">
        <f t="shared" si="59"/>
        <v>2.9211186300173533</v>
      </c>
      <c r="M543">
        <f t="shared" si="60"/>
        <v>2.0573373090048306</v>
      </c>
      <c r="O543">
        <v>8347.0028428679725</v>
      </c>
      <c r="P543">
        <v>2.1535921096801758</v>
      </c>
      <c r="Q543">
        <f t="shared" si="61"/>
        <v>0.8961040455441821</v>
      </c>
      <c r="R543">
        <f t="shared" si="62"/>
        <v>0.55163732317627456</v>
      </c>
    </row>
    <row r="544" spans="1:18" x14ac:dyDescent="0.2">
      <c r="A544" t="s">
        <v>647</v>
      </c>
      <c r="B544" t="str">
        <f t="shared" si="56"/>
        <v>L</v>
      </c>
      <c r="C544" s="3">
        <v>11802.472</v>
      </c>
      <c r="D544" s="3">
        <v>93.114000000000004</v>
      </c>
      <c r="E544" s="3">
        <v>11502.113531319599</v>
      </c>
      <c r="F544" s="3">
        <v>6.0030062198638898</v>
      </c>
      <c r="G544" s="3">
        <f t="shared" si="57"/>
        <v>2.5448776212339297</v>
      </c>
      <c r="H544" s="3">
        <f t="shared" si="58"/>
        <v>6.4469426937559221E-2</v>
      </c>
      <c r="J544">
        <v>11557.316708449471</v>
      </c>
      <c r="K544">
        <v>8.6462469100952148</v>
      </c>
      <c r="L544" s="3">
        <f t="shared" si="59"/>
        <v>2.0771520707740634</v>
      </c>
      <c r="M544">
        <f t="shared" si="60"/>
        <v>9.2856572696857764E-2</v>
      </c>
      <c r="O544">
        <v>11541.82898666515</v>
      </c>
      <c r="P544">
        <v>2.234412670135498</v>
      </c>
      <c r="Q544">
        <f t="shared" si="61"/>
        <v>2.2083764599047511</v>
      </c>
      <c r="R544">
        <f t="shared" si="62"/>
        <v>2.3996527591291297E-2</v>
      </c>
    </row>
    <row r="545" spans="1:18" x14ac:dyDescent="0.2">
      <c r="A545" t="s">
        <v>888</v>
      </c>
      <c r="B545" t="str">
        <f t="shared" si="56"/>
        <v>L</v>
      </c>
      <c r="C545" s="3">
        <v>8800.8590000000004</v>
      </c>
      <c r="D545" s="3">
        <v>6.758</v>
      </c>
      <c r="E545" s="3">
        <v>8526.9331515653503</v>
      </c>
      <c r="F545" s="3">
        <v>3.23866415023803</v>
      </c>
      <c r="G545" s="3">
        <f t="shared" si="57"/>
        <v>3.1124899107535993</v>
      </c>
      <c r="H545" s="3">
        <f t="shared" si="58"/>
        <v>0.47923411515803938</v>
      </c>
      <c r="J545">
        <v>8645.8765436488029</v>
      </c>
      <c r="K545">
        <v>7.8925082683563232</v>
      </c>
      <c r="L545" s="3">
        <f t="shared" si="59"/>
        <v>1.7609923798483473</v>
      </c>
      <c r="M545">
        <f t="shared" si="60"/>
        <v>1.1678763344711931</v>
      </c>
      <c r="O545">
        <v>8715.2319559662301</v>
      </c>
      <c r="P545">
        <v>2.2323698997497559</v>
      </c>
      <c r="Q545">
        <f t="shared" si="61"/>
        <v>0.97293961911865978</v>
      </c>
      <c r="R545">
        <f t="shared" si="62"/>
        <v>0.33032996444950513</v>
      </c>
    </row>
    <row r="546" spans="1:18" x14ac:dyDescent="0.2">
      <c r="A546" t="s">
        <v>940</v>
      </c>
      <c r="B546" t="str">
        <f t="shared" si="56"/>
        <v>L</v>
      </c>
      <c r="C546" s="3">
        <v>8793.1059999999998</v>
      </c>
      <c r="D546" s="3">
        <v>4.1189999999999998</v>
      </c>
      <c r="E546" s="3">
        <v>8699.8994585712298</v>
      </c>
      <c r="F546" s="3">
        <v>3.4060170650482098</v>
      </c>
      <c r="G546" s="3">
        <f t="shared" si="57"/>
        <v>1.0599956537402133</v>
      </c>
      <c r="H546" s="3">
        <f t="shared" si="58"/>
        <v>0.82690387595246662</v>
      </c>
      <c r="J546">
        <v>8709.1396980199715</v>
      </c>
      <c r="K546">
        <v>7.847930908203125</v>
      </c>
      <c r="L546" s="3">
        <f t="shared" si="59"/>
        <v>0.95491060815175233</v>
      </c>
      <c r="M546">
        <f t="shared" si="60"/>
        <v>1.9053000505470079</v>
      </c>
      <c r="O546">
        <v>8760.4197184111417</v>
      </c>
      <c r="P546">
        <v>2.1974482536315918</v>
      </c>
      <c r="Q546">
        <f t="shared" si="61"/>
        <v>0.37172623176449865</v>
      </c>
      <c r="R546">
        <f t="shared" si="62"/>
        <v>0.53349071464714537</v>
      </c>
    </row>
    <row r="547" spans="1:18" x14ac:dyDescent="0.2">
      <c r="A547" t="s">
        <v>508</v>
      </c>
      <c r="B547" t="str">
        <f t="shared" si="56"/>
        <v>L</v>
      </c>
      <c r="C547" s="3">
        <v>9780.8739999999998</v>
      </c>
      <c r="D547" s="3">
        <v>55.720999999999997</v>
      </c>
      <c r="E547" s="3">
        <v>9547.3039212011299</v>
      </c>
      <c r="F547" s="3">
        <v>4.5115759372711102</v>
      </c>
      <c r="G547" s="3">
        <f t="shared" si="57"/>
        <v>2.388028705807578</v>
      </c>
      <c r="H547" s="3">
        <f t="shared" si="58"/>
        <v>8.0967246411067825E-2</v>
      </c>
      <c r="J547">
        <v>9700.1871142384953</v>
      </c>
      <c r="K547">
        <v>7.9675741195678711</v>
      </c>
      <c r="L547" s="3">
        <f t="shared" si="59"/>
        <v>0.82494555968622563</v>
      </c>
      <c r="M547">
        <f t="shared" si="60"/>
        <v>0.14299050841815242</v>
      </c>
      <c r="O547">
        <v>9713.4878722852281</v>
      </c>
      <c r="P547">
        <v>2.2748286724090581</v>
      </c>
      <c r="Q547">
        <f t="shared" si="61"/>
        <v>0.68895814131509769</v>
      </c>
      <c r="R547">
        <f t="shared" si="62"/>
        <v>4.082533824606626E-2</v>
      </c>
    </row>
    <row r="548" spans="1:18" x14ac:dyDescent="0.2">
      <c r="A548" t="s">
        <v>797</v>
      </c>
      <c r="B548" t="str">
        <f t="shared" si="56"/>
        <v>L</v>
      </c>
      <c r="C548" s="3">
        <v>7895.72</v>
      </c>
      <c r="D548" s="3">
        <v>4.5579999999999998</v>
      </c>
      <c r="E548" s="3">
        <v>7775.7472942320601</v>
      </c>
      <c r="F548" s="3">
        <v>1.6408898830413801</v>
      </c>
      <c r="G548" s="3">
        <f t="shared" si="57"/>
        <v>1.5194650490131383</v>
      </c>
      <c r="H548" s="3">
        <f t="shared" si="58"/>
        <v>0.36000216828463805</v>
      </c>
      <c r="J548">
        <v>7744.7588547954456</v>
      </c>
      <c r="K548">
        <v>7.816148042678833</v>
      </c>
      <c r="L548" s="3">
        <f t="shared" si="59"/>
        <v>1.9119364061105848</v>
      </c>
      <c r="M548">
        <f t="shared" si="60"/>
        <v>1.7148196671081248</v>
      </c>
      <c r="O548">
        <v>7830.1501059064076</v>
      </c>
      <c r="P548">
        <v>2.222068071365356</v>
      </c>
      <c r="Q548">
        <f t="shared" si="61"/>
        <v>0.8304485733231759</v>
      </c>
      <c r="R548">
        <f t="shared" si="62"/>
        <v>0.48750944961942871</v>
      </c>
    </row>
    <row r="549" spans="1:18" x14ac:dyDescent="0.2">
      <c r="A549" t="s">
        <v>714</v>
      </c>
      <c r="B549" t="str">
        <f t="shared" si="56"/>
        <v>L</v>
      </c>
      <c r="C549" s="3">
        <v>7556.3429999999998</v>
      </c>
      <c r="D549" s="3">
        <v>6.56</v>
      </c>
      <c r="E549" s="3">
        <v>7347.9134274994703</v>
      </c>
      <c r="F549" s="3">
        <v>1.3995823860168399</v>
      </c>
      <c r="G549" s="3">
        <f t="shared" si="57"/>
        <v>2.7583392191239797</v>
      </c>
      <c r="H549" s="3">
        <f t="shared" si="58"/>
        <v>0.21335097347817683</v>
      </c>
      <c r="J549">
        <v>7312.3773479882939</v>
      </c>
      <c r="K549">
        <v>7.8511121273040771</v>
      </c>
      <c r="L549" s="3">
        <f t="shared" si="59"/>
        <v>3.2286206702330209</v>
      </c>
      <c r="M549">
        <f t="shared" si="60"/>
        <v>1.1968158730646459</v>
      </c>
      <c r="O549">
        <v>7508.7398155219453</v>
      </c>
      <c r="P549">
        <v>2.2678558826446529</v>
      </c>
      <c r="Q549">
        <f t="shared" si="61"/>
        <v>0.62997649098319874</v>
      </c>
      <c r="R549">
        <f t="shared" si="62"/>
        <v>0.34570973820802636</v>
      </c>
    </row>
    <row r="550" spans="1:18" x14ac:dyDescent="0.2">
      <c r="A550" t="s">
        <v>171</v>
      </c>
      <c r="B550" t="str">
        <f t="shared" si="56"/>
        <v>L</v>
      </c>
      <c r="C550" s="3">
        <v>7745.9530000000004</v>
      </c>
      <c r="D550" s="3">
        <v>5.7930000000000001</v>
      </c>
      <c r="E550" s="3">
        <v>7317.2084560359499</v>
      </c>
      <c r="F550" s="3">
        <v>1.2389378547668399</v>
      </c>
      <c r="G550" s="3">
        <f t="shared" si="57"/>
        <v>5.5350780460977562</v>
      </c>
      <c r="H550" s="3">
        <f t="shared" si="58"/>
        <v>0.21386809162210252</v>
      </c>
      <c r="J550">
        <v>7293.5680531190128</v>
      </c>
      <c r="K550">
        <v>7.8148877620697021</v>
      </c>
      <c r="L550" s="3">
        <f t="shared" si="59"/>
        <v>5.840274874905484</v>
      </c>
      <c r="M550">
        <f t="shared" si="60"/>
        <v>1.3490225724270157</v>
      </c>
      <c r="O550">
        <v>7564.7829680918912</v>
      </c>
      <c r="P550">
        <v>2.1796290874481201</v>
      </c>
      <c r="Q550">
        <f t="shared" si="61"/>
        <v>2.3388991891392727</v>
      </c>
      <c r="R550">
        <f t="shared" si="62"/>
        <v>0.37625221602764025</v>
      </c>
    </row>
    <row r="551" spans="1:18" x14ac:dyDescent="0.2">
      <c r="A551" t="s">
        <v>29</v>
      </c>
      <c r="B551" t="str">
        <f t="shared" si="56"/>
        <v>L</v>
      </c>
      <c r="C551" s="3">
        <v>8282.1630000000005</v>
      </c>
      <c r="D551" s="3">
        <v>3.4430000000000001</v>
      </c>
      <c r="E551" s="3">
        <v>7973.78152282684</v>
      </c>
      <c r="F551" s="3">
        <v>2.5265100002288801</v>
      </c>
      <c r="G551" s="3">
        <f t="shared" si="57"/>
        <v>3.7234412939368666</v>
      </c>
      <c r="H551" s="3">
        <f t="shared" si="58"/>
        <v>0.73381063033078131</v>
      </c>
      <c r="J551">
        <v>8065.9752580876602</v>
      </c>
      <c r="K551">
        <v>7.790553092956543</v>
      </c>
      <c r="L551" s="3">
        <f t="shared" si="59"/>
        <v>2.6102811779041324</v>
      </c>
      <c r="M551">
        <f t="shared" si="60"/>
        <v>2.26272236217152</v>
      </c>
      <c r="O551">
        <v>8197.1439871789662</v>
      </c>
      <c r="P551">
        <v>2.1249358654022221</v>
      </c>
      <c r="Q551">
        <f t="shared" si="61"/>
        <v>1.0265315089914828</v>
      </c>
      <c r="R551">
        <f t="shared" si="62"/>
        <v>0.61717567975667209</v>
      </c>
    </row>
    <row r="552" spans="1:18" x14ac:dyDescent="0.2">
      <c r="A552" t="s">
        <v>271</v>
      </c>
      <c r="B552" t="str">
        <f t="shared" si="56"/>
        <v>L</v>
      </c>
      <c r="C552" s="3">
        <v>9891.4879999999994</v>
      </c>
      <c r="D552" s="3">
        <v>4.7359999999999998</v>
      </c>
      <c r="E552" s="3">
        <v>9526.3392848127005</v>
      </c>
      <c r="F552" s="3">
        <v>4.7449491024017298</v>
      </c>
      <c r="G552" s="3">
        <f t="shared" si="57"/>
        <v>3.6915448432763491</v>
      </c>
      <c r="H552" s="3">
        <f t="shared" si="58"/>
        <v>1.0018895908787437</v>
      </c>
      <c r="J552">
        <v>9732.874866153461</v>
      </c>
      <c r="K552">
        <v>8.3475637435913086</v>
      </c>
      <c r="L552" s="3">
        <f t="shared" si="59"/>
        <v>1.6035315803500789</v>
      </c>
      <c r="M552">
        <f t="shared" si="60"/>
        <v>1.7625768039677594</v>
      </c>
      <c r="O552">
        <v>9782.5279780061574</v>
      </c>
      <c r="P552">
        <v>2.216711044311523</v>
      </c>
      <c r="Q552">
        <f t="shared" si="61"/>
        <v>1.1015533961507311</v>
      </c>
      <c r="R552">
        <f t="shared" si="62"/>
        <v>0.46805554145091283</v>
      </c>
    </row>
    <row r="553" spans="1:18" x14ac:dyDescent="0.2">
      <c r="A553" t="s">
        <v>625</v>
      </c>
      <c r="B553" t="str">
        <f t="shared" si="56"/>
        <v>L</v>
      </c>
      <c r="C553" s="3">
        <v>8979.7929999999997</v>
      </c>
      <c r="D553" s="3">
        <v>15.763</v>
      </c>
      <c r="E553" s="3">
        <v>8639.3826516925492</v>
      </c>
      <c r="F553" s="3">
        <v>4.6298849582672101</v>
      </c>
      <c r="G553" s="3">
        <f t="shared" si="57"/>
        <v>3.7908485007109904</v>
      </c>
      <c r="H553" s="3">
        <f t="shared" si="58"/>
        <v>0.29371851540107913</v>
      </c>
      <c r="J553">
        <v>8794.8152026445077</v>
      </c>
      <c r="K553">
        <v>8.496657133102417</v>
      </c>
      <c r="L553" s="3">
        <f t="shared" si="59"/>
        <v>2.0599338688040127</v>
      </c>
      <c r="M553">
        <f t="shared" si="60"/>
        <v>0.53902538432420333</v>
      </c>
      <c r="O553">
        <v>8775.9203482584871</v>
      </c>
      <c r="P553">
        <v>2.1346108913421631</v>
      </c>
      <c r="Q553">
        <f t="shared" si="61"/>
        <v>2.2703491243229386</v>
      </c>
      <c r="R553">
        <f t="shared" si="62"/>
        <v>0.13541907576870921</v>
      </c>
    </row>
    <row r="554" spans="1:18" x14ac:dyDescent="0.2">
      <c r="A554" t="s">
        <v>676</v>
      </c>
      <c r="B554" t="str">
        <f t="shared" si="56"/>
        <v>L</v>
      </c>
      <c r="C554" s="3">
        <v>7596.7049999999999</v>
      </c>
      <c r="D554" s="3">
        <v>7.8620000000000001</v>
      </c>
      <c r="E554" s="3">
        <v>7324.7972093768503</v>
      </c>
      <c r="F554" s="3">
        <v>1.27759408950805</v>
      </c>
      <c r="G554" s="3">
        <f t="shared" si="57"/>
        <v>3.5792858959660747</v>
      </c>
      <c r="H554" s="3">
        <f t="shared" si="58"/>
        <v>0.16250242807276138</v>
      </c>
      <c r="J554">
        <v>7390.2487358692297</v>
      </c>
      <c r="K554">
        <v>7.9490392208099374</v>
      </c>
      <c r="L554" s="3">
        <f t="shared" si="59"/>
        <v>2.717708060675915</v>
      </c>
      <c r="M554">
        <f t="shared" si="60"/>
        <v>1.0110708751984148</v>
      </c>
      <c r="O554">
        <v>7497.5484062766127</v>
      </c>
      <c r="P554">
        <v>2.1574487686157231</v>
      </c>
      <c r="Q554">
        <f t="shared" si="61"/>
        <v>1.305257920682549</v>
      </c>
      <c r="R554">
        <f t="shared" si="62"/>
        <v>0.27441475052349568</v>
      </c>
    </row>
    <row r="555" spans="1:18" x14ac:dyDescent="0.2">
      <c r="A555" t="s">
        <v>866</v>
      </c>
      <c r="B555" t="str">
        <f t="shared" si="56"/>
        <v>L</v>
      </c>
      <c r="C555" s="3">
        <v>11905.950999999999</v>
      </c>
      <c r="D555" s="3">
        <v>139.80799999999999</v>
      </c>
      <c r="E555" s="3">
        <v>11622.8984002702</v>
      </c>
      <c r="F555" s="3">
        <v>6.5480332374572701</v>
      </c>
      <c r="G555" s="3">
        <f t="shared" si="57"/>
        <v>2.3774043730719128</v>
      </c>
      <c r="H555" s="3">
        <f t="shared" si="58"/>
        <v>4.6835898070620212E-2</v>
      </c>
      <c r="J555">
        <v>11784.279648103489</v>
      </c>
      <c r="K555">
        <v>8.1392970085144043</v>
      </c>
      <c r="L555" s="3">
        <f t="shared" si="59"/>
        <v>1.0219372807473324</v>
      </c>
      <c r="M555">
        <f t="shared" si="60"/>
        <v>5.8217677160923589E-2</v>
      </c>
      <c r="O555">
        <v>11768.711219897519</v>
      </c>
      <c r="P555">
        <v>2.2992160320281978</v>
      </c>
      <c r="Q555">
        <f t="shared" si="61"/>
        <v>1.1526990166722502</v>
      </c>
      <c r="R555">
        <f t="shared" si="62"/>
        <v>1.6445525520915813E-2</v>
      </c>
    </row>
    <row r="556" spans="1:18" x14ac:dyDescent="0.2">
      <c r="A556" t="s">
        <v>456</v>
      </c>
      <c r="B556" t="str">
        <f t="shared" si="56"/>
        <v>L</v>
      </c>
      <c r="C556" s="3">
        <v>8122.77</v>
      </c>
      <c r="D556" s="3">
        <v>4.9909999999999997</v>
      </c>
      <c r="E556" s="3">
        <v>7749.3037083728996</v>
      </c>
      <c r="F556" s="3">
        <v>1.36087322235107</v>
      </c>
      <c r="G556" s="3">
        <f t="shared" si="57"/>
        <v>4.5977701157006887</v>
      </c>
      <c r="H556" s="3">
        <f t="shared" si="58"/>
        <v>0.27266544226629336</v>
      </c>
      <c r="J556">
        <v>7936.273576984805</v>
      </c>
      <c r="K556">
        <v>7.7732300758361816</v>
      </c>
      <c r="L556" s="3">
        <f t="shared" si="59"/>
        <v>2.2959707466196311</v>
      </c>
      <c r="M556">
        <f t="shared" si="60"/>
        <v>1.5574494241306716</v>
      </c>
      <c r="O556">
        <v>8006.8180913421229</v>
      </c>
      <c r="P556">
        <v>2.192512035369873</v>
      </c>
      <c r="Q556">
        <f t="shared" si="61"/>
        <v>1.4274922059577895</v>
      </c>
      <c r="R556">
        <f t="shared" si="62"/>
        <v>0.43929313471646425</v>
      </c>
    </row>
    <row r="557" spans="1:18" x14ac:dyDescent="0.2">
      <c r="A557" t="s">
        <v>342</v>
      </c>
      <c r="B557" t="str">
        <f t="shared" si="56"/>
        <v>L</v>
      </c>
      <c r="C557" s="3">
        <v>12448.853999999999</v>
      </c>
      <c r="D557" s="3">
        <v>338.779</v>
      </c>
      <c r="E557" s="3">
        <v>12123.9227314005</v>
      </c>
      <c r="F557" s="3">
        <v>5.6788661479949898</v>
      </c>
      <c r="G557" s="3">
        <f t="shared" si="57"/>
        <v>2.6101299653727095</v>
      </c>
      <c r="H557" s="3">
        <f t="shared" si="58"/>
        <v>1.6762745471221623E-2</v>
      </c>
      <c r="J557">
        <v>12300.60331615762</v>
      </c>
      <c r="K557">
        <v>8.6725978851318359</v>
      </c>
      <c r="L557" s="3">
        <f t="shared" si="59"/>
        <v>1.1908781631014362</v>
      </c>
      <c r="M557">
        <f t="shared" si="60"/>
        <v>2.5599573424361709E-2</v>
      </c>
      <c r="O557">
        <v>12304.1706382414</v>
      </c>
      <c r="P557">
        <v>2.4713888168334961</v>
      </c>
      <c r="Q557">
        <f t="shared" si="61"/>
        <v>1.162222335956385</v>
      </c>
      <c r="R557">
        <f t="shared" si="62"/>
        <v>7.2949882278225513E-3</v>
      </c>
    </row>
    <row r="558" spans="1:18" x14ac:dyDescent="0.2">
      <c r="A558" t="s">
        <v>788</v>
      </c>
      <c r="B558" t="str">
        <f t="shared" si="56"/>
        <v>L</v>
      </c>
      <c r="C558" s="3">
        <v>8452.1190000000006</v>
      </c>
      <c r="D558" s="3">
        <v>5.2140000000000004</v>
      </c>
      <c r="E558" s="3">
        <v>8124.0441066393296</v>
      </c>
      <c r="F558" s="3">
        <v>1.5554161071777299</v>
      </c>
      <c r="G558" s="3">
        <f t="shared" si="57"/>
        <v>3.8815697384368457</v>
      </c>
      <c r="H558" s="3">
        <f t="shared" si="58"/>
        <v>0.29831532550397583</v>
      </c>
      <c r="J558">
        <v>8294.8903182573158</v>
      </c>
      <c r="K558">
        <v>7.9463529586791992</v>
      </c>
      <c r="L558" s="3">
        <f t="shared" si="59"/>
        <v>1.8602279705560791</v>
      </c>
      <c r="M558">
        <f t="shared" si="60"/>
        <v>1.5240416107938624</v>
      </c>
      <c r="O558">
        <v>8308.0962687107021</v>
      </c>
      <c r="P558">
        <v>2.2896919250488281</v>
      </c>
      <c r="Q558">
        <f t="shared" si="61"/>
        <v>1.7039837144898038</v>
      </c>
      <c r="R558">
        <f t="shared" si="62"/>
        <v>0.43914306195796471</v>
      </c>
    </row>
    <row r="559" spans="1:18" x14ac:dyDescent="0.2">
      <c r="A559" t="s">
        <v>36</v>
      </c>
      <c r="B559" t="str">
        <f t="shared" si="56"/>
        <v>L</v>
      </c>
      <c r="C559" s="3">
        <v>11666.200999999999</v>
      </c>
      <c r="D559" s="3">
        <v>240.71799999999999</v>
      </c>
      <c r="E559" s="3">
        <v>11234.792465620099</v>
      </c>
      <c r="F559" s="3">
        <v>5.9728813171386701</v>
      </c>
      <c r="G559" s="3">
        <f t="shared" si="57"/>
        <v>3.6979350379776568</v>
      </c>
      <c r="H559" s="3">
        <f t="shared" si="58"/>
        <v>2.4812773939375827E-2</v>
      </c>
      <c r="J559">
        <v>11373.39310874689</v>
      </c>
      <c r="K559">
        <v>8.7189421653747559</v>
      </c>
      <c r="L559" s="3">
        <f t="shared" si="59"/>
        <v>2.5098821051781051</v>
      </c>
      <c r="M559">
        <f t="shared" si="60"/>
        <v>3.6220565829621201E-2</v>
      </c>
      <c r="O559">
        <v>11287.17549914534</v>
      </c>
      <c r="P559">
        <v>2.4234869480133061</v>
      </c>
      <c r="Q559">
        <f t="shared" si="61"/>
        <v>3.2489196856342457</v>
      </c>
      <c r="R559">
        <f t="shared" si="62"/>
        <v>1.0067742952389543E-2</v>
      </c>
    </row>
    <row r="560" spans="1:18" x14ac:dyDescent="0.2">
      <c r="A560" t="s">
        <v>236</v>
      </c>
      <c r="B560" t="str">
        <f t="shared" si="56"/>
        <v>L</v>
      </c>
      <c r="C560" s="3">
        <v>12778.294</v>
      </c>
      <c r="D560" s="3">
        <v>101.58199999999999</v>
      </c>
      <c r="E560" s="3">
        <v>12461.355485051499</v>
      </c>
      <c r="F560" s="3">
        <v>6.5660097599029497</v>
      </c>
      <c r="G560" s="3">
        <f t="shared" si="57"/>
        <v>2.4802881742155924</v>
      </c>
      <c r="H560" s="3">
        <f t="shared" si="58"/>
        <v>6.4637531845237836E-2</v>
      </c>
      <c r="J560">
        <v>12626.39609541141</v>
      </c>
      <c r="K560">
        <v>8.0298628807067871</v>
      </c>
      <c r="L560" s="3">
        <f t="shared" si="59"/>
        <v>1.1887181856090483</v>
      </c>
      <c r="M560">
        <f t="shared" si="60"/>
        <v>7.9048088054052765E-2</v>
      </c>
      <c r="O560">
        <v>12652.86690091835</v>
      </c>
      <c r="P560">
        <v>2.4645488262176509</v>
      </c>
      <c r="Q560">
        <f t="shared" si="61"/>
        <v>0.98156372894260713</v>
      </c>
      <c r="R560">
        <f t="shared" si="62"/>
        <v>2.42616686639134E-2</v>
      </c>
    </row>
    <row r="561" spans="1:18" x14ac:dyDescent="0.2">
      <c r="A561" t="s">
        <v>313</v>
      </c>
      <c r="B561" t="str">
        <f t="shared" si="56"/>
        <v>L</v>
      </c>
      <c r="C561" s="3">
        <v>12165.284</v>
      </c>
      <c r="D561" s="3">
        <v>110.752</v>
      </c>
      <c r="E561" s="3">
        <v>11834.359971329801</v>
      </c>
      <c r="F561" s="3">
        <v>6.5847098827361998</v>
      </c>
      <c r="G561" s="3">
        <f t="shared" si="57"/>
        <v>2.7202326609900669</v>
      </c>
      <c r="H561" s="3">
        <f t="shared" si="58"/>
        <v>5.9454546037418739E-2</v>
      </c>
      <c r="J561">
        <v>11958.073660497979</v>
      </c>
      <c r="K561">
        <v>8.265211820602417</v>
      </c>
      <c r="L561" s="3">
        <f t="shared" si="59"/>
        <v>1.7032922495029328</v>
      </c>
      <c r="M561">
        <f t="shared" si="60"/>
        <v>7.4628104418903649E-2</v>
      </c>
      <c r="O561">
        <v>11974.590690357911</v>
      </c>
      <c r="P561">
        <v>2.3022818565368648</v>
      </c>
      <c r="Q561">
        <f t="shared" si="61"/>
        <v>1.5675204100626745</v>
      </c>
      <c r="R561">
        <f t="shared" si="62"/>
        <v>2.0787722628366666E-2</v>
      </c>
    </row>
    <row r="562" spans="1:18" x14ac:dyDescent="0.2">
      <c r="A562" t="s">
        <v>954</v>
      </c>
      <c r="B562" t="str">
        <f t="shared" si="56"/>
        <v>L</v>
      </c>
      <c r="C562" s="3">
        <v>11627.208000000001</v>
      </c>
      <c r="D562" s="3">
        <v>188.547</v>
      </c>
      <c r="E562" s="3">
        <v>11158.7663659845</v>
      </c>
      <c r="F562" s="3">
        <v>6.10084795951843</v>
      </c>
      <c r="G562" s="3">
        <f t="shared" si="57"/>
        <v>4.0288402341774594</v>
      </c>
      <c r="H562" s="3">
        <f t="shared" si="58"/>
        <v>3.2357173328233436E-2</v>
      </c>
      <c r="J562">
        <v>11383.54757216524</v>
      </c>
      <c r="K562">
        <v>7.8857240676879883</v>
      </c>
      <c r="L562" s="3">
        <f t="shared" si="59"/>
        <v>2.095605650425798</v>
      </c>
      <c r="M562">
        <f t="shared" si="60"/>
        <v>4.1823651756262306E-2</v>
      </c>
      <c r="O562">
        <v>11263.754021699389</v>
      </c>
      <c r="P562">
        <v>2.2976069450378418</v>
      </c>
      <c r="Q562">
        <f t="shared" si="61"/>
        <v>3.125892117012194</v>
      </c>
      <c r="R562">
        <f t="shared" si="62"/>
        <v>1.2185857876486191E-2</v>
      </c>
    </row>
    <row r="563" spans="1:18" x14ac:dyDescent="0.2">
      <c r="A563" t="s">
        <v>814</v>
      </c>
      <c r="B563" t="str">
        <f t="shared" si="56"/>
        <v>L</v>
      </c>
      <c r="C563" s="3">
        <v>7752.9579999999996</v>
      </c>
      <c r="D563" s="3">
        <v>5.3570000000000002</v>
      </c>
      <c r="E563" s="3">
        <v>7512.1572631051504</v>
      </c>
      <c r="F563" s="3">
        <v>1.4089670181274401</v>
      </c>
      <c r="G563" s="3">
        <f t="shared" si="57"/>
        <v>3.1059208226698671</v>
      </c>
      <c r="H563" s="3">
        <f t="shared" si="58"/>
        <v>0.26301419042886692</v>
      </c>
      <c r="J563">
        <v>7608.9967232370946</v>
      </c>
      <c r="K563">
        <v>8.2635161876678467</v>
      </c>
      <c r="L563" s="3">
        <f t="shared" si="59"/>
        <v>1.8568561413966782</v>
      </c>
      <c r="M563">
        <f t="shared" si="60"/>
        <v>1.5425641567421777</v>
      </c>
      <c r="O563">
        <v>7684.4794552275844</v>
      </c>
      <c r="P563">
        <v>2.2022111415863042</v>
      </c>
      <c r="Q563">
        <f t="shared" si="61"/>
        <v>0.88325700684068276</v>
      </c>
      <c r="R563">
        <f t="shared" si="62"/>
        <v>0.4110903755061236</v>
      </c>
    </row>
    <row r="564" spans="1:18" x14ac:dyDescent="0.2">
      <c r="A564" t="s">
        <v>778</v>
      </c>
      <c r="B564" t="str">
        <f t="shared" si="56"/>
        <v>L</v>
      </c>
      <c r="C564" s="3">
        <v>12222.871999999999</v>
      </c>
      <c r="D564" s="3">
        <v>84.58</v>
      </c>
      <c r="E564" s="3">
        <v>11782.1002999714</v>
      </c>
      <c r="F564" s="3">
        <v>6.3306889533996502</v>
      </c>
      <c r="G564" s="3">
        <f t="shared" si="57"/>
        <v>3.6061221947558586</v>
      </c>
      <c r="H564" s="3">
        <f t="shared" si="58"/>
        <v>7.4848533381409912E-2</v>
      </c>
      <c r="J564">
        <v>12047.008036291631</v>
      </c>
      <c r="K564">
        <v>8.3779208660125732</v>
      </c>
      <c r="L564" s="3">
        <f t="shared" si="59"/>
        <v>1.4388104833984094</v>
      </c>
      <c r="M564">
        <f t="shared" si="60"/>
        <v>9.9053214306131163E-2</v>
      </c>
      <c r="O564">
        <v>11996.688528716781</v>
      </c>
      <c r="P564">
        <v>2.3154959678649898</v>
      </c>
      <c r="Q564">
        <f t="shared" si="61"/>
        <v>1.8504936587998202</v>
      </c>
      <c r="R564">
        <f t="shared" si="62"/>
        <v>2.7376400660498817E-2</v>
      </c>
    </row>
    <row r="565" spans="1:18" x14ac:dyDescent="0.2">
      <c r="A565" t="s">
        <v>491</v>
      </c>
      <c r="B565" t="str">
        <f t="shared" si="56"/>
        <v>L</v>
      </c>
      <c r="C565" s="3">
        <v>12270.023999999999</v>
      </c>
      <c r="D565" s="3">
        <v>141.36199999999999</v>
      </c>
      <c r="E565" s="3">
        <v>11759.234079211399</v>
      </c>
      <c r="F565" s="3">
        <v>5.3666279315948398</v>
      </c>
      <c r="G565" s="3">
        <f t="shared" si="57"/>
        <v>4.1629088972328034</v>
      </c>
      <c r="H565" s="3">
        <f t="shared" si="58"/>
        <v>3.7963723855030627E-2</v>
      </c>
      <c r="J565">
        <v>11968.4090999173</v>
      </c>
      <c r="K565">
        <v>8.2152388095855713</v>
      </c>
      <c r="L565" s="3">
        <f t="shared" si="59"/>
        <v>2.4581443368219902</v>
      </c>
      <c r="M565">
        <f t="shared" si="60"/>
        <v>5.8114902233878774E-2</v>
      </c>
      <c r="O565">
        <v>11714.768549947061</v>
      </c>
      <c r="P565">
        <v>2.321537971496582</v>
      </c>
      <c r="Q565">
        <f t="shared" si="61"/>
        <v>4.5253004399415895</v>
      </c>
      <c r="R565">
        <f t="shared" si="62"/>
        <v>1.6422645205193633E-2</v>
      </c>
    </row>
    <row r="566" spans="1:18" x14ac:dyDescent="0.2">
      <c r="A566" t="s">
        <v>707</v>
      </c>
      <c r="B566" t="str">
        <f t="shared" si="56"/>
        <v>L</v>
      </c>
      <c r="C566" s="3">
        <v>11773.084999999999</v>
      </c>
      <c r="D566" s="3">
        <v>123.449</v>
      </c>
      <c r="E566" s="3">
        <v>11406.025876252699</v>
      </c>
      <c r="F566" s="3">
        <v>5.5668661594390798</v>
      </c>
      <c r="G566" s="3">
        <f t="shared" si="57"/>
        <v>3.1177819895745253</v>
      </c>
      <c r="H566" s="3">
        <f t="shared" si="58"/>
        <v>4.5094461351967853E-2</v>
      </c>
      <c r="J566">
        <v>11637.930148523221</v>
      </c>
      <c r="K566">
        <v>8.2293579578399658</v>
      </c>
      <c r="L566" s="3">
        <f t="shared" si="59"/>
        <v>1.1479986042467059</v>
      </c>
      <c r="M566">
        <f t="shared" si="60"/>
        <v>6.6662005831071666E-2</v>
      </c>
      <c r="O566">
        <v>11570.161451070529</v>
      </c>
      <c r="P566">
        <v>2.2441470623016362</v>
      </c>
      <c r="Q566">
        <f t="shared" si="61"/>
        <v>1.7236225588235343</v>
      </c>
      <c r="R566">
        <f t="shared" si="62"/>
        <v>1.8178738283028913E-2</v>
      </c>
    </row>
    <row r="567" spans="1:18" x14ac:dyDescent="0.2">
      <c r="A567" t="s">
        <v>511</v>
      </c>
      <c r="B567" t="str">
        <f t="shared" si="56"/>
        <v>L</v>
      </c>
      <c r="C567" s="3">
        <v>10008.392</v>
      </c>
      <c r="D567" s="3">
        <v>6.9720000000000004</v>
      </c>
      <c r="E567" s="3">
        <v>9722.0353780760906</v>
      </c>
      <c r="F567" s="3">
        <v>3.3795030117034899</v>
      </c>
      <c r="G567" s="3">
        <f t="shared" si="57"/>
        <v>2.8611651294624472</v>
      </c>
      <c r="H567" s="3">
        <f t="shared" si="58"/>
        <v>0.48472504470790156</v>
      </c>
      <c r="J567">
        <v>9924.0267439171294</v>
      </c>
      <c r="K567">
        <v>8.1787097454071045</v>
      </c>
      <c r="L567" s="3">
        <f t="shared" si="59"/>
        <v>0.84294516124938423</v>
      </c>
      <c r="M567">
        <f t="shared" si="60"/>
        <v>1.173079424183463</v>
      </c>
      <c r="O567">
        <v>9909.9640954558799</v>
      </c>
      <c r="P567">
        <v>2.221709012985229</v>
      </c>
      <c r="Q567">
        <f t="shared" si="61"/>
        <v>0.98345373107008482</v>
      </c>
      <c r="R567">
        <f t="shared" si="62"/>
        <v>0.31866164844882799</v>
      </c>
    </row>
    <row r="568" spans="1:18" x14ac:dyDescent="0.2">
      <c r="A568" t="s">
        <v>259</v>
      </c>
      <c r="B568" t="str">
        <f t="shared" si="56"/>
        <v>L</v>
      </c>
      <c r="C568" s="3">
        <v>12294.557000000001</v>
      </c>
      <c r="D568" s="3">
        <v>147.845</v>
      </c>
      <c r="E568" s="3">
        <v>11882.313721905201</v>
      </c>
      <c r="F568" s="3">
        <v>6.0943329334258998</v>
      </c>
      <c r="G568" s="3">
        <f t="shared" si="57"/>
        <v>3.3530551616849649</v>
      </c>
      <c r="H568" s="3">
        <f t="shared" si="58"/>
        <v>4.1221095968249855E-2</v>
      </c>
      <c r="J568">
        <v>12121.998308939381</v>
      </c>
      <c r="K568">
        <v>8.3087399005889893</v>
      </c>
      <c r="L568" s="3">
        <f t="shared" si="59"/>
        <v>1.4035372812588516</v>
      </c>
      <c r="M568">
        <f t="shared" si="60"/>
        <v>5.6198991515363991E-2</v>
      </c>
      <c r="O568">
        <v>11972.56396514789</v>
      </c>
      <c r="P568">
        <v>2.216066837310791</v>
      </c>
      <c r="Q568">
        <f t="shared" si="61"/>
        <v>2.6189885072891217</v>
      </c>
      <c r="R568">
        <f t="shared" si="62"/>
        <v>1.4989122644058243E-2</v>
      </c>
    </row>
    <row r="569" spans="1:18" x14ac:dyDescent="0.2">
      <c r="A569" t="s">
        <v>606</v>
      </c>
      <c r="B569" t="str">
        <f t="shared" si="56"/>
        <v>L</v>
      </c>
      <c r="C569" s="3">
        <v>8705.0110000000004</v>
      </c>
      <c r="D569" s="3">
        <v>5.3659999999999997</v>
      </c>
      <c r="E569" s="3">
        <v>8500.3666975390297</v>
      </c>
      <c r="F569" s="3">
        <v>1.7859647274017301</v>
      </c>
      <c r="G569" s="3">
        <f t="shared" si="57"/>
        <v>2.350879309181467</v>
      </c>
      <c r="H569" s="3">
        <f t="shared" si="58"/>
        <v>0.33282980383930866</v>
      </c>
      <c r="J569">
        <v>8578.1698961500206</v>
      </c>
      <c r="K569">
        <v>7.8347630500793457</v>
      </c>
      <c r="L569" s="3">
        <f t="shared" si="59"/>
        <v>1.457104463739102</v>
      </c>
      <c r="M569">
        <f t="shared" si="60"/>
        <v>1.4600751118299191</v>
      </c>
      <c r="O569">
        <v>8660.4371621113823</v>
      </c>
      <c r="P569">
        <v>2.1930241584777832</v>
      </c>
      <c r="Q569">
        <f t="shared" si="61"/>
        <v>0.51204803633927709</v>
      </c>
      <c r="R569">
        <f t="shared" si="62"/>
        <v>0.4086888107487483</v>
      </c>
    </row>
    <row r="570" spans="1:18" x14ac:dyDescent="0.2">
      <c r="A570" t="s">
        <v>442</v>
      </c>
      <c r="B570" t="str">
        <f t="shared" si="56"/>
        <v>L</v>
      </c>
      <c r="C570" s="3">
        <v>9273.5120000000006</v>
      </c>
      <c r="D570" s="3">
        <v>9.8179999999999996</v>
      </c>
      <c r="E570" s="3">
        <v>9020.1531884177602</v>
      </c>
      <c r="F570" s="3">
        <v>3.4939658641815101</v>
      </c>
      <c r="G570" s="3">
        <f t="shared" si="57"/>
        <v>2.7320697011255324</v>
      </c>
      <c r="H570" s="3">
        <f t="shared" si="58"/>
        <v>0.35587348382374318</v>
      </c>
      <c r="J570">
        <v>9095.499020995283</v>
      </c>
      <c r="K570">
        <v>7.9563469886779794</v>
      </c>
      <c r="L570" s="3">
        <f t="shared" si="59"/>
        <v>1.9195853631797493</v>
      </c>
      <c r="M570">
        <f t="shared" si="60"/>
        <v>0.81038368187797716</v>
      </c>
      <c r="O570">
        <v>9103.2705485989936</v>
      </c>
      <c r="P570">
        <v>2.224849939346313</v>
      </c>
      <c r="Q570">
        <f t="shared" si="61"/>
        <v>1.8357818634515919</v>
      </c>
      <c r="R570">
        <f t="shared" si="62"/>
        <v>0.22660928288310381</v>
      </c>
    </row>
    <row r="571" spans="1:18" x14ac:dyDescent="0.2">
      <c r="A571" t="s">
        <v>519</v>
      </c>
      <c r="B571" t="str">
        <f t="shared" si="56"/>
        <v>L</v>
      </c>
      <c r="C571" s="3">
        <v>11764.696</v>
      </c>
      <c r="D571" s="3">
        <v>94.573999999999998</v>
      </c>
      <c r="E571" s="3">
        <v>11441.462482868499</v>
      </c>
      <c r="F571" s="3">
        <v>6.5462980270385698</v>
      </c>
      <c r="G571" s="3">
        <f t="shared" si="57"/>
        <v>2.7474872035070077</v>
      </c>
      <c r="H571" s="3">
        <f t="shared" si="58"/>
        <v>6.9218791919962885E-2</v>
      </c>
      <c r="J571">
        <v>11587.69008782028</v>
      </c>
      <c r="K571">
        <v>7.9385449886322021</v>
      </c>
      <c r="L571" s="3">
        <f t="shared" si="59"/>
        <v>1.5045515173508974</v>
      </c>
      <c r="M571">
        <f t="shared" si="60"/>
        <v>8.3940036253433312E-2</v>
      </c>
      <c r="O571">
        <v>11590.418157975229</v>
      </c>
      <c r="P571">
        <v>2.210523128509521</v>
      </c>
      <c r="Q571">
        <f t="shared" si="61"/>
        <v>1.4813629015553866</v>
      </c>
      <c r="R571">
        <f t="shared" si="62"/>
        <v>2.3373476098182598E-2</v>
      </c>
    </row>
    <row r="572" spans="1:18" x14ac:dyDescent="0.2">
      <c r="A572" t="s">
        <v>984</v>
      </c>
      <c r="B572" t="str">
        <f t="shared" si="56"/>
        <v>L</v>
      </c>
      <c r="C572" s="3">
        <v>10103.937</v>
      </c>
      <c r="D572" s="3">
        <v>9.5039999999999996</v>
      </c>
      <c r="E572" s="3">
        <v>9824.2267333936306</v>
      </c>
      <c r="F572" s="3">
        <v>2.3192181587219198</v>
      </c>
      <c r="G572" s="3">
        <f t="shared" si="57"/>
        <v>2.7683294799479574</v>
      </c>
      <c r="H572" s="3">
        <f t="shared" si="58"/>
        <v>0.24402547966350169</v>
      </c>
      <c r="J572">
        <v>10013.47461966324</v>
      </c>
      <c r="K572">
        <v>8.0126199722290039</v>
      </c>
      <c r="L572" s="3">
        <f t="shared" si="59"/>
        <v>0.89531813526508974</v>
      </c>
      <c r="M572">
        <f t="shared" si="60"/>
        <v>0.84307870078167135</v>
      </c>
      <c r="O572">
        <v>10043.62074371221</v>
      </c>
      <c r="P572">
        <v>2.2119772434234619</v>
      </c>
      <c r="Q572">
        <f t="shared" si="61"/>
        <v>0.59695796091948772</v>
      </c>
      <c r="R572">
        <f t="shared" si="62"/>
        <v>0.23274171332317573</v>
      </c>
    </row>
    <row r="573" spans="1:18" x14ac:dyDescent="0.2">
      <c r="A573" t="s">
        <v>856</v>
      </c>
      <c r="B573" t="str">
        <f t="shared" si="56"/>
        <v>L</v>
      </c>
      <c r="C573" s="3">
        <v>12219.536</v>
      </c>
      <c r="D573" s="3">
        <v>83.27</v>
      </c>
      <c r="E573" s="3">
        <v>11869.252210581</v>
      </c>
      <c r="F573" s="3">
        <v>6.6230690479278502</v>
      </c>
      <c r="G573" s="3">
        <f t="shared" si="57"/>
        <v>2.8665883010533273</v>
      </c>
      <c r="H573" s="3">
        <f t="shared" si="58"/>
        <v>7.9537276905582446E-2</v>
      </c>
      <c r="J573">
        <v>12013.4903313049</v>
      </c>
      <c r="K573">
        <v>8.4359476566314697</v>
      </c>
      <c r="L573" s="3">
        <f t="shared" si="59"/>
        <v>1.6861987942512726</v>
      </c>
      <c r="M573">
        <f t="shared" si="60"/>
        <v>0.10130836623791846</v>
      </c>
      <c r="O573">
        <v>12007.962187778219</v>
      </c>
      <c r="P573">
        <v>2.5591058731079102</v>
      </c>
      <c r="Q573">
        <f t="shared" si="61"/>
        <v>1.7314390024447803</v>
      </c>
      <c r="R573">
        <f t="shared" si="62"/>
        <v>3.0732627274023181E-2</v>
      </c>
    </row>
    <row r="574" spans="1:18" x14ac:dyDescent="0.2">
      <c r="A574" t="s">
        <v>911</v>
      </c>
      <c r="B574" t="str">
        <f t="shared" si="56"/>
        <v>L</v>
      </c>
      <c r="C574" s="3">
        <v>8433.7119999999995</v>
      </c>
      <c r="D574" s="3">
        <v>4.2539999999999996</v>
      </c>
      <c r="E574" s="3">
        <v>8120.5950454537697</v>
      </c>
      <c r="F574" s="3">
        <v>1.4924337863922099</v>
      </c>
      <c r="G574" s="3">
        <f t="shared" si="57"/>
        <v>3.7126825595447164</v>
      </c>
      <c r="H574" s="3">
        <f t="shared" si="58"/>
        <v>0.35083069731833805</v>
      </c>
      <c r="J574">
        <v>8313.4896026348888</v>
      </c>
      <c r="K574">
        <v>7.9255912303924561</v>
      </c>
      <c r="L574" s="3">
        <f t="shared" si="59"/>
        <v>1.4254980175409209</v>
      </c>
      <c r="M574">
        <f t="shared" si="60"/>
        <v>1.8630914975064543</v>
      </c>
      <c r="O574">
        <v>8328.510766670237</v>
      </c>
      <c r="P574">
        <v>2.1626181602478032</v>
      </c>
      <c r="Q574">
        <f t="shared" si="61"/>
        <v>1.2473894452379042</v>
      </c>
      <c r="R574">
        <f t="shared" si="62"/>
        <v>0.50837286324583997</v>
      </c>
    </row>
    <row r="575" spans="1:18" x14ac:dyDescent="0.2">
      <c r="A575" t="s">
        <v>928</v>
      </c>
      <c r="B575" t="str">
        <f t="shared" si="56"/>
        <v>L</v>
      </c>
      <c r="C575" s="3">
        <v>8726.3220000000001</v>
      </c>
      <c r="D575" s="3">
        <v>4.8840000000000003</v>
      </c>
      <c r="E575" s="3">
        <v>8429.3298656345796</v>
      </c>
      <c r="F575" s="3">
        <v>1.9440839290618801</v>
      </c>
      <c r="G575" s="3">
        <f t="shared" si="57"/>
        <v>3.4034056314380847</v>
      </c>
      <c r="H575" s="3">
        <f t="shared" si="58"/>
        <v>0.39805158252700246</v>
      </c>
      <c r="J575">
        <v>8521.363418888277</v>
      </c>
      <c r="K575">
        <v>7.9693739414215088</v>
      </c>
      <c r="L575" s="3">
        <f t="shared" si="59"/>
        <v>2.3487396077261771</v>
      </c>
      <c r="M575">
        <f t="shared" si="60"/>
        <v>1.631730946237</v>
      </c>
      <c r="O575">
        <v>8636.7978370026649</v>
      </c>
      <c r="P575">
        <v>2.2449321746826172</v>
      </c>
      <c r="Q575">
        <f t="shared" si="61"/>
        <v>1.025909461023043</v>
      </c>
      <c r="R575">
        <f t="shared" si="62"/>
        <v>0.45965032241658826</v>
      </c>
    </row>
    <row r="576" spans="1:18" x14ac:dyDescent="0.2">
      <c r="A576" t="s">
        <v>559</v>
      </c>
      <c r="B576" t="str">
        <f t="shared" si="56"/>
        <v>L</v>
      </c>
      <c r="C576" s="3">
        <v>7762.4</v>
      </c>
      <c r="D576" s="3">
        <v>2.2069999999999999</v>
      </c>
      <c r="E576" s="3">
        <v>7565.3354523588196</v>
      </c>
      <c r="F576" s="3">
        <v>1.51576805114746</v>
      </c>
      <c r="G576" s="3">
        <f t="shared" si="57"/>
        <v>2.5387064263781829</v>
      </c>
      <c r="H576" s="3">
        <f t="shared" si="58"/>
        <v>0.68680020441661083</v>
      </c>
      <c r="J576">
        <v>7648.3285151802002</v>
      </c>
      <c r="K576">
        <v>7.8402869701385498</v>
      </c>
      <c r="L576" s="3">
        <f t="shared" si="59"/>
        <v>1.4695388645238521</v>
      </c>
      <c r="M576">
        <f t="shared" si="60"/>
        <v>3.5524635116169234</v>
      </c>
      <c r="O576">
        <v>7681.4406605438317</v>
      </c>
      <c r="P576">
        <v>2.1119790077209468</v>
      </c>
      <c r="Q576">
        <f t="shared" si="61"/>
        <v>1.0429678895208696</v>
      </c>
      <c r="R576">
        <f t="shared" si="62"/>
        <v>0.95694563104709873</v>
      </c>
    </row>
    <row r="577" spans="1:18" x14ac:dyDescent="0.2">
      <c r="A577" t="s">
        <v>79</v>
      </c>
      <c r="B577" t="str">
        <f t="shared" si="56"/>
        <v>L</v>
      </c>
      <c r="C577" s="3">
        <v>12170.65</v>
      </c>
      <c r="D577" s="3">
        <v>66.263999999999996</v>
      </c>
      <c r="E577" s="3">
        <v>11952.998746729399</v>
      </c>
      <c r="F577" s="3">
        <v>8.1928207874298096</v>
      </c>
      <c r="G577" s="3">
        <f t="shared" si="57"/>
        <v>1.7883289164555727</v>
      </c>
      <c r="H577" s="3">
        <f t="shared" si="58"/>
        <v>0.12363909192668432</v>
      </c>
      <c r="J577">
        <v>12016.27167312263</v>
      </c>
      <c r="K577">
        <v>7.7792413234710693</v>
      </c>
      <c r="L577" s="3">
        <f t="shared" si="59"/>
        <v>1.2684476743425335</v>
      </c>
      <c r="M577">
        <f t="shared" si="60"/>
        <v>0.11739770197197678</v>
      </c>
      <c r="O577">
        <v>11982.38573388047</v>
      </c>
      <c r="P577">
        <v>2.1123800277709961</v>
      </c>
      <c r="Q577">
        <f t="shared" si="61"/>
        <v>1.5468710883932211</v>
      </c>
      <c r="R577">
        <f t="shared" si="62"/>
        <v>3.1878245016464385E-2</v>
      </c>
    </row>
    <row r="578" spans="1:18" x14ac:dyDescent="0.2">
      <c r="A578" t="s">
        <v>631</v>
      </c>
      <c r="B578" t="str">
        <f t="shared" si="56"/>
        <v>L</v>
      </c>
      <c r="C578" s="3">
        <v>8644.4660000000003</v>
      </c>
      <c r="D578" s="3">
        <v>6.0519999999999996</v>
      </c>
      <c r="E578" s="3">
        <v>8204.8560943001994</v>
      </c>
      <c r="F578" s="3">
        <v>1.3669512271881099</v>
      </c>
      <c r="G578" s="3">
        <f t="shared" si="57"/>
        <v>5.0854489531198448</v>
      </c>
      <c r="H578" s="3">
        <f t="shared" si="58"/>
        <v>0.22586768459816756</v>
      </c>
      <c r="J578">
        <v>8412.9336761384293</v>
      </c>
      <c r="K578">
        <v>7.8738009929656982</v>
      </c>
      <c r="L578" s="3">
        <f t="shared" si="59"/>
        <v>2.6783878132156578</v>
      </c>
      <c r="M578">
        <f t="shared" si="60"/>
        <v>1.3010246187980334</v>
      </c>
      <c r="O578">
        <v>8507.2979237122217</v>
      </c>
      <c r="P578">
        <v>2.1701021194458008</v>
      </c>
      <c r="Q578">
        <f t="shared" si="61"/>
        <v>1.5867732753854153</v>
      </c>
      <c r="R578">
        <f t="shared" si="62"/>
        <v>0.35857602766784552</v>
      </c>
    </row>
    <row r="579" spans="1:18" x14ac:dyDescent="0.2">
      <c r="A579" t="s">
        <v>998</v>
      </c>
      <c r="B579" t="str">
        <f t="shared" si="56"/>
        <v>L</v>
      </c>
      <c r="C579" s="3">
        <v>9178.7929999999997</v>
      </c>
      <c r="D579" s="3">
        <v>7.423</v>
      </c>
      <c r="E579" s="3">
        <v>8810.9174373221904</v>
      </c>
      <c r="F579" s="3">
        <v>2.0691866874694802</v>
      </c>
      <c r="G579" s="3">
        <f t="shared" si="57"/>
        <v>4.0078860333576465</v>
      </c>
      <c r="H579" s="3">
        <f t="shared" si="58"/>
        <v>0.27875342684487137</v>
      </c>
      <c r="J579">
        <v>8908.0841157151208</v>
      </c>
      <c r="K579">
        <v>8.0497450828552246</v>
      </c>
      <c r="L579" s="3">
        <f t="shared" si="59"/>
        <v>2.9492862981535688</v>
      </c>
      <c r="M579">
        <f t="shared" si="60"/>
        <v>1.0844328550256264</v>
      </c>
      <c r="O579">
        <v>9017.4877976625485</v>
      </c>
      <c r="P579">
        <v>2.199975967407227</v>
      </c>
      <c r="Q579">
        <f t="shared" si="61"/>
        <v>1.757368341757475</v>
      </c>
      <c r="R579">
        <f t="shared" si="62"/>
        <v>0.29637289066512557</v>
      </c>
    </row>
    <row r="580" spans="1:18" x14ac:dyDescent="0.2">
      <c r="A580" t="s">
        <v>414</v>
      </c>
      <c r="B580" t="str">
        <f t="shared" ref="B580:B643" si="63">LEFT(A580,1)</f>
        <v>L</v>
      </c>
      <c r="C580" s="3">
        <v>11624.111999999999</v>
      </c>
      <c r="D580" s="3">
        <v>166.32400000000001</v>
      </c>
      <c r="E580" s="3">
        <v>11027.5862428456</v>
      </c>
      <c r="F580" s="3">
        <v>7.0760688781738201</v>
      </c>
      <c r="G580" s="3">
        <f t="shared" ref="G580:G643" si="64">(C580-E580)*100/C580</f>
        <v>5.1317963656440932</v>
      </c>
      <c r="H580" s="3">
        <f t="shared" ref="H580:H643" si="65">F580/D580</f>
        <v>4.2543883493505567E-2</v>
      </c>
      <c r="J580">
        <v>11342.309446924621</v>
      </c>
      <c r="K580">
        <v>8.0541107654571533</v>
      </c>
      <c r="L580" s="3">
        <f t="shared" ref="L580:L643" si="66">(C580-J580)*100/C580</f>
        <v>2.4242931681609612</v>
      </c>
      <c r="M580">
        <f t="shared" ref="M580:M643" si="67">K580/D580</f>
        <v>4.8424224798929515E-2</v>
      </c>
      <c r="O580">
        <v>11239.880970890379</v>
      </c>
      <c r="P580">
        <v>2.2435140609741211</v>
      </c>
      <c r="Q580">
        <f t="shared" ref="Q580:Q643" si="68">(C580-O580)*100/C580</f>
        <v>3.3054656485555207</v>
      </c>
      <c r="R580">
        <f t="shared" ref="R580:R643" si="69">P580/D580</f>
        <v>1.3488817374366423E-2</v>
      </c>
    </row>
    <row r="581" spans="1:18" x14ac:dyDescent="0.2">
      <c r="A581" t="s">
        <v>767</v>
      </c>
      <c r="B581" t="str">
        <f t="shared" si="63"/>
        <v>L</v>
      </c>
      <c r="C581" s="3">
        <v>9136.2510000000002</v>
      </c>
      <c r="D581" s="3">
        <v>8.048</v>
      </c>
      <c r="E581" s="3">
        <v>8772.4608748054397</v>
      </c>
      <c r="F581" s="3">
        <v>1.7682521343231199</v>
      </c>
      <c r="G581" s="3">
        <f t="shared" si="64"/>
        <v>3.981831554261813</v>
      </c>
      <c r="H581" s="3">
        <f t="shared" si="65"/>
        <v>0.21971323736619283</v>
      </c>
      <c r="J581">
        <v>9005.0005014540075</v>
      </c>
      <c r="K581">
        <v>7.8262288570404053</v>
      </c>
      <c r="L581" s="3">
        <f t="shared" si="66"/>
        <v>1.4365903317016218</v>
      </c>
      <c r="M581">
        <f t="shared" si="67"/>
        <v>0.97244394346923524</v>
      </c>
      <c r="O581">
        <v>9036.7925764035517</v>
      </c>
      <c r="P581">
        <v>2.1145308017730708</v>
      </c>
      <c r="Q581">
        <f t="shared" si="68"/>
        <v>1.0886130820666866</v>
      </c>
      <c r="R581">
        <f t="shared" si="69"/>
        <v>0.2627399107570913</v>
      </c>
    </row>
    <row r="582" spans="1:18" x14ac:dyDescent="0.2">
      <c r="A582" t="s">
        <v>638</v>
      </c>
      <c r="B582" t="str">
        <f t="shared" si="63"/>
        <v>L</v>
      </c>
      <c r="C582" s="3">
        <v>8877.9079999999994</v>
      </c>
      <c r="D582" s="3">
        <v>9.2430000000000003</v>
      </c>
      <c r="E582" s="3">
        <v>8387.0111481183903</v>
      </c>
      <c r="F582" s="3">
        <v>1.6793680191039999</v>
      </c>
      <c r="G582" s="3">
        <f t="shared" si="64"/>
        <v>5.5294203531013064</v>
      </c>
      <c r="H582" s="3">
        <f t="shared" si="65"/>
        <v>0.18169079509942657</v>
      </c>
      <c r="J582">
        <v>8614.5257455544906</v>
      </c>
      <c r="K582">
        <v>8.292327880859375</v>
      </c>
      <c r="L582" s="3">
        <f t="shared" si="66"/>
        <v>2.9667152942507271</v>
      </c>
      <c r="M582">
        <f t="shared" si="67"/>
        <v>0.89714680091521959</v>
      </c>
      <c r="O582">
        <v>8762.9858953511502</v>
      </c>
      <c r="P582">
        <v>2.1562538146972661</v>
      </c>
      <c r="Q582">
        <f t="shared" si="68"/>
        <v>1.2944728042783189</v>
      </c>
      <c r="R582">
        <f t="shared" si="69"/>
        <v>0.2332850605536369</v>
      </c>
    </row>
    <row r="583" spans="1:18" x14ac:dyDescent="0.2">
      <c r="A583" t="s">
        <v>609</v>
      </c>
      <c r="B583" t="str">
        <f t="shared" si="63"/>
        <v>L</v>
      </c>
      <c r="C583" s="3">
        <v>8392.2510000000002</v>
      </c>
      <c r="D583" s="3">
        <v>4.4539999999999997</v>
      </c>
      <c r="E583" s="3">
        <v>8061.0729428764398</v>
      </c>
      <c r="F583" s="3">
        <v>1.6027348041534399</v>
      </c>
      <c r="G583" s="3">
        <f t="shared" si="64"/>
        <v>3.9462363211438793</v>
      </c>
      <c r="H583" s="3">
        <f t="shared" si="65"/>
        <v>0.35984167134114053</v>
      </c>
      <c r="J583">
        <v>8254.7902261421659</v>
      </c>
      <c r="K583">
        <v>7.876366138458252</v>
      </c>
      <c r="L583" s="3">
        <f t="shared" si="66"/>
        <v>1.6379487917822557</v>
      </c>
      <c r="M583">
        <f t="shared" si="67"/>
        <v>1.7683803633718573</v>
      </c>
      <c r="O583">
        <v>8338.5041323486566</v>
      </c>
      <c r="P583">
        <v>2.1528861522674561</v>
      </c>
      <c r="Q583">
        <f t="shared" si="68"/>
        <v>0.64043446330839682</v>
      </c>
      <c r="R583">
        <f t="shared" si="69"/>
        <v>0.48336015991635745</v>
      </c>
    </row>
    <row r="584" spans="1:18" x14ac:dyDescent="0.2">
      <c r="A584" t="s">
        <v>627</v>
      </c>
      <c r="B584" t="str">
        <f t="shared" si="63"/>
        <v>L</v>
      </c>
      <c r="C584" s="3">
        <v>9084.8420000000006</v>
      </c>
      <c r="D584" s="3">
        <v>7.3209999999999997</v>
      </c>
      <c r="E584" s="3">
        <v>8516.4188836397807</v>
      </c>
      <c r="F584" s="3">
        <v>1.8725121021270701</v>
      </c>
      <c r="G584" s="3">
        <f t="shared" si="64"/>
        <v>6.2568299631432209</v>
      </c>
      <c r="H584" s="3">
        <f t="shared" si="65"/>
        <v>0.25577272259623962</v>
      </c>
      <c r="J584">
        <v>8961.9081604180428</v>
      </c>
      <c r="K584">
        <v>7.8867361545562744</v>
      </c>
      <c r="L584" s="3">
        <f t="shared" si="66"/>
        <v>1.3531753175449581</v>
      </c>
      <c r="M584">
        <f t="shared" si="67"/>
        <v>1.077275803108356</v>
      </c>
      <c r="O584">
        <v>8848.6537350252183</v>
      </c>
      <c r="P584">
        <v>2.1431188583374019</v>
      </c>
      <c r="Q584">
        <f t="shared" si="68"/>
        <v>2.5998059732330203</v>
      </c>
      <c r="R584">
        <f t="shared" si="69"/>
        <v>0.29273580908856739</v>
      </c>
    </row>
    <row r="585" spans="1:18" x14ac:dyDescent="0.2">
      <c r="A585" t="s">
        <v>837</v>
      </c>
      <c r="B585" t="str">
        <f t="shared" si="63"/>
        <v>L</v>
      </c>
      <c r="C585" s="3">
        <v>12022.884</v>
      </c>
      <c r="D585" s="3">
        <v>83.447000000000003</v>
      </c>
      <c r="E585" s="3">
        <v>11565.7136963393</v>
      </c>
      <c r="F585" s="3">
        <v>8.7372150421142507</v>
      </c>
      <c r="G585" s="3">
        <f t="shared" si="64"/>
        <v>3.802501160792199</v>
      </c>
      <c r="H585" s="3">
        <f t="shared" si="65"/>
        <v>0.10470376457049685</v>
      </c>
      <c r="J585">
        <v>11689.346560322159</v>
      </c>
      <c r="K585">
        <v>8.2356252670288086</v>
      </c>
      <c r="L585" s="3">
        <f t="shared" si="66"/>
        <v>2.7741882869188514</v>
      </c>
      <c r="M585">
        <f t="shared" si="67"/>
        <v>9.8692886107694805E-2</v>
      </c>
      <c r="O585">
        <v>11633.996758079111</v>
      </c>
      <c r="P585">
        <v>2.2231509685516362</v>
      </c>
      <c r="Q585">
        <f t="shared" si="68"/>
        <v>3.2345587125425914</v>
      </c>
      <c r="R585">
        <f t="shared" si="69"/>
        <v>2.6641472653919689E-2</v>
      </c>
    </row>
    <row r="586" spans="1:18" x14ac:dyDescent="0.2">
      <c r="A586" t="s">
        <v>485</v>
      </c>
      <c r="B586" t="str">
        <f t="shared" si="63"/>
        <v>L</v>
      </c>
      <c r="C586" s="3">
        <v>9952.7150000000001</v>
      </c>
      <c r="D586" s="3">
        <v>4.7590000000000003</v>
      </c>
      <c r="E586" s="3">
        <v>9675.9028644354603</v>
      </c>
      <c r="F586" s="3">
        <v>2.33381128311157</v>
      </c>
      <c r="G586" s="3">
        <f t="shared" si="64"/>
        <v>2.7812726031493904</v>
      </c>
      <c r="H586" s="3">
        <f t="shared" si="65"/>
        <v>0.49039951315645514</v>
      </c>
      <c r="J586">
        <v>9828.0659026746998</v>
      </c>
      <c r="K586">
        <v>8.1364641189575195</v>
      </c>
      <c r="L586" s="3">
        <f t="shared" si="66"/>
        <v>1.2524130081620977</v>
      </c>
      <c r="M586">
        <f t="shared" si="67"/>
        <v>1.7097003822142296</v>
      </c>
      <c r="O586">
        <v>9835.9791727627562</v>
      </c>
      <c r="P586">
        <v>2.18854808807373</v>
      </c>
      <c r="Q586">
        <f t="shared" si="68"/>
        <v>1.1729043505942243</v>
      </c>
      <c r="R586">
        <f t="shared" si="69"/>
        <v>0.4598756226252847</v>
      </c>
    </row>
    <row r="587" spans="1:18" x14ac:dyDescent="0.2">
      <c r="A587" t="s">
        <v>563</v>
      </c>
      <c r="B587" t="str">
        <f t="shared" si="63"/>
        <v>L</v>
      </c>
      <c r="C587" s="3">
        <v>8188.1570000000002</v>
      </c>
      <c r="D587" s="3">
        <v>4.4020000000000001</v>
      </c>
      <c r="E587" s="3">
        <v>7922.0133552891803</v>
      </c>
      <c r="F587" s="3">
        <v>1.2909638881683301</v>
      </c>
      <c r="G587" s="3">
        <f t="shared" si="64"/>
        <v>3.2503485791835685</v>
      </c>
      <c r="H587" s="3">
        <f t="shared" si="65"/>
        <v>0.2932675802290618</v>
      </c>
      <c r="J587">
        <v>8027.8704933048693</v>
      </c>
      <c r="K587">
        <v>7.9000589847564697</v>
      </c>
      <c r="L587" s="3">
        <f t="shared" si="66"/>
        <v>1.9575407102615499</v>
      </c>
      <c r="M587">
        <f t="shared" si="67"/>
        <v>1.794652200080979</v>
      </c>
      <c r="O587">
        <v>8084.7194795444566</v>
      </c>
      <c r="P587">
        <v>2.0975911617279048</v>
      </c>
      <c r="Q587">
        <f t="shared" si="68"/>
        <v>1.263257659269889</v>
      </c>
      <c r="R587">
        <f t="shared" si="69"/>
        <v>0.47650866917944223</v>
      </c>
    </row>
    <row r="588" spans="1:18" x14ac:dyDescent="0.2">
      <c r="A588" t="s">
        <v>176</v>
      </c>
      <c r="B588" t="str">
        <f t="shared" si="63"/>
        <v>L</v>
      </c>
      <c r="C588" s="3">
        <v>10277.762000000001</v>
      </c>
      <c r="D588" s="3">
        <v>7.0330000000000004</v>
      </c>
      <c r="E588" s="3">
        <v>9886.5926686020302</v>
      </c>
      <c r="F588" s="3">
        <v>2.4777808189392001</v>
      </c>
      <c r="G588" s="3">
        <f t="shared" si="64"/>
        <v>3.8059777157514483</v>
      </c>
      <c r="H588" s="3">
        <f t="shared" si="65"/>
        <v>0.35230780875006396</v>
      </c>
      <c r="J588">
        <v>10131.320403661641</v>
      </c>
      <c r="K588">
        <v>7.9003410339355469</v>
      </c>
      <c r="L588" s="3">
        <f t="shared" si="66"/>
        <v>1.4248393408833546</v>
      </c>
      <c r="M588">
        <f t="shared" si="67"/>
        <v>1.1233244751792331</v>
      </c>
      <c r="O588">
        <v>10124.633962488329</v>
      </c>
      <c r="P588">
        <v>2.1747820377349849</v>
      </c>
      <c r="Q588">
        <f t="shared" si="68"/>
        <v>1.4898967062252579</v>
      </c>
      <c r="R588">
        <f t="shared" si="69"/>
        <v>0.30922537149651425</v>
      </c>
    </row>
    <row r="589" spans="1:18" x14ac:dyDescent="0.2">
      <c r="A589" t="s">
        <v>458</v>
      </c>
      <c r="B589" t="str">
        <f t="shared" si="63"/>
        <v>L</v>
      </c>
      <c r="C589" s="3">
        <v>9852.3430000000008</v>
      </c>
      <c r="D589" s="3">
        <v>4.516</v>
      </c>
      <c r="E589" s="3">
        <v>9543.2427495500597</v>
      </c>
      <c r="F589" s="3">
        <v>2.3012669086456299</v>
      </c>
      <c r="G589" s="3">
        <f t="shared" si="64"/>
        <v>3.137327338785719</v>
      </c>
      <c r="H589" s="3">
        <f t="shared" si="65"/>
        <v>0.50958080350877544</v>
      </c>
      <c r="J589">
        <v>9737.675626200742</v>
      </c>
      <c r="K589">
        <v>8.0674741268157959</v>
      </c>
      <c r="L589" s="3">
        <f t="shared" si="66"/>
        <v>1.1638589297922199</v>
      </c>
      <c r="M589">
        <f t="shared" si="67"/>
        <v>1.7864203115181125</v>
      </c>
      <c r="O589">
        <v>9763.162726830009</v>
      </c>
      <c r="P589">
        <v>2.2052419185638432</v>
      </c>
      <c r="Q589">
        <f t="shared" si="68"/>
        <v>0.90516817339785849</v>
      </c>
      <c r="R589">
        <f t="shared" si="69"/>
        <v>0.48831751961112563</v>
      </c>
    </row>
    <row r="590" spans="1:18" x14ac:dyDescent="0.2">
      <c r="A590" t="s">
        <v>292</v>
      </c>
      <c r="B590" t="str">
        <f t="shared" si="63"/>
        <v>L</v>
      </c>
      <c r="C590" s="3">
        <v>10976.602999999999</v>
      </c>
      <c r="D590" s="3">
        <v>93.156000000000006</v>
      </c>
      <c r="E590" s="3">
        <v>10589.188784005901</v>
      </c>
      <c r="F590" s="3">
        <v>6.8807492256164497</v>
      </c>
      <c r="G590" s="3">
        <f t="shared" si="64"/>
        <v>3.5294545679942915</v>
      </c>
      <c r="H590" s="3">
        <f t="shared" si="65"/>
        <v>7.3862652170729196E-2</v>
      </c>
      <c r="J590">
        <v>10708.60726607461</v>
      </c>
      <c r="K590">
        <v>7.8419561386108398</v>
      </c>
      <c r="L590" s="3">
        <f t="shared" si="66"/>
        <v>2.441517962573565</v>
      </c>
      <c r="M590">
        <f t="shared" si="67"/>
        <v>8.4180902342423883E-2</v>
      </c>
      <c r="O590">
        <v>10668.692543078711</v>
      </c>
      <c r="P590">
        <v>2.188770055770874</v>
      </c>
      <c r="Q590">
        <f t="shared" si="68"/>
        <v>2.805152531446101</v>
      </c>
      <c r="R590">
        <f t="shared" si="69"/>
        <v>2.3495749664765274E-2</v>
      </c>
    </row>
    <row r="591" spans="1:18" x14ac:dyDescent="0.2">
      <c r="A591" t="s">
        <v>964</v>
      </c>
      <c r="B591" t="str">
        <f t="shared" si="63"/>
        <v>L</v>
      </c>
      <c r="C591" s="3">
        <v>8618.0040000000008</v>
      </c>
      <c r="D591" s="3">
        <v>23.088000000000001</v>
      </c>
      <c r="E591" s="3">
        <v>8366.9295888116794</v>
      </c>
      <c r="F591" s="3">
        <v>3.1618559360504102</v>
      </c>
      <c r="G591" s="3">
        <f t="shared" si="64"/>
        <v>2.9133707896668577</v>
      </c>
      <c r="H591" s="3">
        <f t="shared" si="65"/>
        <v>0.13694802217820556</v>
      </c>
      <c r="J591">
        <v>8422.0674922731214</v>
      </c>
      <c r="K591">
        <v>8.4301137924194336</v>
      </c>
      <c r="L591" s="3">
        <f t="shared" si="66"/>
        <v>2.2735717890926881</v>
      </c>
      <c r="M591">
        <f t="shared" si="67"/>
        <v>0.36512966876383546</v>
      </c>
      <c r="O591">
        <v>8601.7260786966999</v>
      </c>
      <c r="P591">
        <v>2.6272130012512211</v>
      </c>
      <c r="Q591">
        <f t="shared" si="68"/>
        <v>0.18888273088874058</v>
      </c>
      <c r="R591">
        <f t="shared" si="69"/>
        <v>0.11379127690797042</v>
      </c>
    </row>
    <row r="592" spans="1:18" x14ac:dyDescent="0.2">
      <c r="A592" t="s">
        <v>501</v>
      </c>
      <c r="B592" t="str">
        <f t="shared" si="63"/>
        <v>L</v>
      </c>
      <c r="C592" s="3">
        <v>8769.0920000000006</v>
      </c>
      <c r="D592" s="3">
        <v>13.555999999999999</v>
      </c>
      <c r="E592" s="3">
        <v>8531.9559350318996</v>
      </c>
      <c r="F592" s="3">
        <v>2.9890539646148602</v>
      </c>
      <c r="G592" s="3">
        <f t="shared" si="64"/>
        <v>2.7042259901948911</v>
      </c>
      <c r="H592" s="3">
        <f t="shared" si="65"/>
        <v>0.22049675159448659</v>
      </c>
      <c r="J592">
        <v>8706.9227158305566</v>
      </c>
      <c r="K592">
        <v>8.0925881862640381</v>
      </c>
      <c r="L592" s="3">
        <f t="shared" si="66"/>
        <v>0.7089591963391868</v>
      </c>
      <c r="M592">
        <f t="shared" si="67"/>
        <v>0.59697463752316604</v>
      </c>
      <c r="O592">
        <v>8754.402021489972</v>
      </c>
      <c r="P592">
        <v>2.3231439590454102</v>
      </c>
      <c r="Q592">
        <f t="shared" si="68"/>
        <v>0.16751994972830248</v>
      </c>
      <c r="R592">
        <f t="shared" si="69"/>
        <v>0.17137385357372456</v>
      </c>
    </row>
    <row r="593" spans="1:18" x14ac:dyDescent="0.2">
      <c r="A593" t="s">
        <v>246</v>
      </c>
      <c r="B593" t="str">
        <f t="shared" si="63"/>
        <v>L</v>
      </c>
      <c r="C593" s="3">
        <v>11136.252</v>
      </c>
      <c r="D593" s="3">
        <v>38.719000000000001</v>
      </c>
      <c r="E593" s="3">
        <v>10886.257265248199</v>
      </c>
      <c r="F593" s="3">
        <v>3.16909432411193</v>
      </c>
      <c r="G593" s="3">
        <f t="shared" si="64"/>
        <v>2.2448731831122437</v>
      </c>
      <c r="H593" s="3">
        <f t="shared" si="65"/>
        <v>8.1848558178463537E-2</v>
      </c>
      <c r="J593">
        <v>11114.351843077129</v>
      </c>
      <c r="K593">
        <v>8.9174709320068359</v>
      </c>
      <c r="L593" s="3">
        <f t="shared" si="66"/>
        <v>0.19665644170831664</v>
      </c>
      <c r="M593">
        <f t="shared" si="67"/>
        <v>0.23031253214201905</v>
      </c>
      <c r="O593">
        <v>11081.093304647889</v>
      </c>
      <c r="P593">
        <v>3.305834054946899</v>
      </c>
      <c r="Q593">
        <f t="shared" si="68"/>
        <v>0.49530753571408903</v>
      </c>
      <c r="R593">
        <f t="shared" si="69"/>
        <v>8.5380150699834678E-2</v>
      </c>
    </row>
    <row r="594" spans="1:18" x14ac:dyDescent="0.2">
      <c r="A594" t="s">
        <v>185</v>
      </c>
      <c r="B594" t="str">
        <f t="shared" si="63"/>
        <v>L</v>
      </c>
      <c r="C594" s="3">
        <v>13386.797</v>
      </c>
      <c r="D594" s="3">
        <v>164.39400000000001</v>
      </c>
      <c r="E594" s="3">
        <v>12933.7894379064</v>
      </c>
      <c r="F594" s="3">
        <v>5.2434301376342702</v>
      </c>
      <c r="G594" s="3">
        <f t="shared" si="64"/>
        <v>3.3839876864764618</v>
      </c>
      <c r="H594" s="3">
        <f t="shared" si="65"/>
        <v>3.1895507972518888E-2</v>
      </c>
      <c r="J594">
        <v>13180.56596426814</v>
      </c>
      <c r="K594">
        <v>8.2748961448669434</v>
      </c>
      <c r="L594" s="3">
        <f t="shared" si="66"/>
        <v>1.5405554871106222</v>
      </c>
      <c r="M594">
        <f t="shared" si="67"/>
        <v>5.0335755227483625E-2</v>
      </c>
      <c r="O594">
        <v>13129.414478285291</v>
      </c>
      <c r="P594">
        <v>3.5276107788085942</v>
      </c>
      <c r="Q594">
        <f t="shared" si="68"/>
        <v>1.9226594809401352</v>
      </c>
      <c r="R594">
        <f t="shared" si="69"/>
        <v>2.1458269637630291E-2</v>
      </c>
    </row>
    <row r="595" spans="1:18" x14ac:dyDescent="0.2">
      <c r="A595" t="s">
        <v>109</v>
      </c>
      <c r="B595" t="str">
        <f t="shared" si="63"/>
        <v>L</v>
      </c>
      <c r="C595" s="3">
        <v>8478.1450000000004</v>
      </c>
      <c r="D595" s="3">
        <v>26.725000000000001</v>
      </c>
      <c r="E595" s="3">
        <v>8207.7724894395305</v>
      </c>
      <c r="F595" s="3">
        <v>2.9917078018188401</v>
      </c>
      <c r="G595" s="3">
        <f t="shared" si="64"/>
        <v>3.1890526826383585</v>
      </c>
      <c r="H595" s="3">
        <f t="shared" si="65"/>
        <v>0.11194416470790795</v>
      </c>
      <c r="J595">
        <v>8335.0171345581275</v>
      </c>
      <c r="K595">
        <v>7.9138748645782471</v>
      </c>
      <c r="L595" s="3">
        <f t="shared" si="66"/>
        <v>1.6881978951984535</v>
      </c>
      <c r="M595">
        <f t="shared" si="67"/>
        <v>0.29612253936681932</v>
      </c>
      <c r="O595">
        <v>8397.170421840563</v>
      </c>
      <c r="P595">
        <v>2.9499721527099609</v>
      </c>
      <c r="Q595">
        <f t="shared" si="68"/>
        <v>0.95509782103794449</v>
      </c>
      <c r="R595">
        <f t="shared" si="69"/>
        <v>0.1103824940209527</v>
      </c>
    </row>
    <row r="596" spans="1:18" x14ac:dyDescent="0.2">
      <c r="A596" t="s">
        <v>878</v>
      </c>
      <c r="B596" t="str">
        <f t="shared" si="63"/>
        <v>L</v>
      </c>
      <c r="C596" s="3">
        <v>8013.35</v>
      </c>
      <c r="D596" s="3">
        <v>27.358000000000001</v>
      </c>
      <c r="E596" s="3">
        <v>7713.2624935355398</v>
      </c>
      <c r="F596" s="3">
        <v>2.8394351005554199</v>
      </c>
      <c r="G596" s="3">
        <f t="shared" si="64"/>
        <v>3.7448446213438897</v>
      </c>
      <c r="H596" s="3">
        <f t="shared" si="65"/>
        <v>0.10378810953123108</v>
      </c>
      <c r="J596">
        <v>7774.9743293162765</v>
      </c>
      <c r="K596">
        <v>8.220059871673584</v>
      </c>
      <c r="L596" s="3">
        <f t="shared" si="66"/>
        <v>2.9747317998555398</v>
      </c>
      <c r="M596">
        <f t="shared" si="67"/>
        <v>0.30046274843459259</v>
      </c>
      <c r="O596">
        <v>7932.2020547123484</v>
      </c>
      <c r="P596">
        <v>2.4315283298492432</v>
      </c>
      <c r="Q596">
        <f t="shared" si="68"/>
        <v>1.0126594406540581</v>
      </c>
      <c r="R596">
        <f t="shared" si="69"/>
        <v>8.8878146423321994E-2</v>
      </c>
    </row>
    <row r="597" spans="1:18" x14ac:dyDescent="0.2">
      <c r="A597" t="s">
        <v>143</v>
      </c>
      <c r="B597" t="str">
        <f t="shared" si="63"/>
        <v>L</v>
      </c>
      <c r="C597" s="3">
        <v>14224.164000000001</v>
      </c>
      <c r="D597" s="3">
        <v>66.347999999999999</v>
      </c>
      <c r="E597" s="3">
        <v>13710.6311607058</v>
      </c>
      <c r="F597" s="3">
        <v>4.9647448062896702</v>
      </c>
      <c r="G597" s="3">
        <f t="shared" si="64"/>
        <v>3.6102848595826158</v>
      </c>
      <c r="H597" s="3">
        <f t="shared" si="65"/>
        <v>7.4828854016544141E-2</v>
      </c>
      <c r="J597">
        <v>13902.25514943521</v>
      </c>
      <c r="K597">
        <v>8.1453299522399902</v>
      </c>
      <c r="L597" s="3">
        <f t="shared" si="66"/>
        <v>2.2631126199387923</v>
      </c>
      <c r="M597">
        <f t="shared" si="67"/>
        <v>0.12276677446554517</v>
      </c>
      <c r="O597">
        <v>14098.65529281522</v>
      </c>
      <c r="P597">
        <v>3.137531995773315</v>
      </c>
      <c r="Q597">
        <f t="shared" si="68"/>
        <v>0.88236262732053061</v>
      </c>
      <c r="R597">
        <f t="shared" si="69"/>
        <v>4.7289021459174581E-2</v>
      </c>
    </row>
    <row r="598" spans="1:18" x14ac:dyDescent="0.2">
      <c r="A598" t="s">
        <v>445</v>
      </c>
      <c r="B598" t="str">
        <f t="shared" si="63"/>
        <v>L</v>
      </c>
      <c r="C598" s="3">
        <v>12368.957</v>
      </c>
      <c r="D598" s="3">
        <v>140.75</v>
      </c>
      <c r="E598" s="3">
        <v>11855.385977311</v>
      </c>
      <c r="F598" s="3">
        <v>3.8984460830688401</v>
      </c>
      <c r="G598" s="3">
        <f t="shared" si="64"/>
        <v>4.1520964353663814</v>
      </c>
      <c r="H598" s="3">
        <f t="shared" si="65"/>
        <v>2.7697663112389626E-2</v>
      </c>
      <c r="J598">
        <v>12230.81335378223</v>
      </c>
      <c r="K598">
        <v>9.1801300048828125</v>
      </c>
      <c r="L598" s="3">
        <f t="shared" si="66"/>
        <v>1.1168576802212979</v>
      </c>
      <c r="M598">
        <f t="shared" si="67"/>
        <v>6.5222948524922289E-2</v>
      </c>
      <c r="O598">
        <v>12254.852134466981</v>
      </c>
      <c r="P598">
        <v>2.9531781673431401</v>
      </c>
      <c r="Q598">
        <f t="shared" si="68"/>
        <v>0.92251000252502791</v>
      </c>
      <c r="R598">
        <f t="shared" si="69"/>
        <v>2.0981727654302951E-2</v>
      </c>
    </row>
    <row r="599" spans="1:18" x14ac:dyDescent="0.2">
      <c r="A599" t="s">
        <v>808</v>
      </c>
      <c r="B599" t="str">
        <f t="shared" si="63"/>
        <v>L</v>
      </c>
      <c r="C599" s="3">
        <v>10052.272000000001</v>
      </c>
      <c r="D599" s="3">
        <v>57.295000000000002</v>
      </c>
      <c r="E599" s="3">
        <v>9679.6399974589094</v>
      </c>
      <c r="F599" s="3">
        <v>3.34089875221252</v>
      </c>
      <c r="G599" s="3">
        <f t="shared" si="64"/>
        <v>3.7069430924779132</v>
      </c>
      <c r="H599" s="3">
        <f t="shared" si="65"/>
        <v>5.8310476519984639E-2</v>
      </c>
      <c r="J599">
        <v>10044.61688446798</v>
      </c>
      <c r="K599">
        <v>9.2949230670928955</v>
      </c>
      <c r="L599" s="3">
        <f t="shared" si="66"/>
        <v>7.6153087899145849E-2</v>
      </c>
      <c r="M599">
        <f t="shared" si="67"/>
        <v>0.16222921838018842</v>
      </c>
      <c r="O599">
        <v>9939.263502059137</v>
      </c>
      <c r="P599">
        <v>3.2104568481445308</v>
      </c>
      <c r="Q599">
        <f t="shared" si="68"/>
        <v>1.1242085166504039</v>
      </c>
      <c r="R599">
        <f t="shared" si="69"/>
        <v>5.6033804837150376E-2</v>
      </c>
    </row>
    <row r="600" spans="1:18" x14ac:dyDescent="0.2">
      <c r="A600" t="s">
        <v>750</v>
      </c>
      <c r="B600" t="str">
        <f t="shared" si="63"/>
        <v>L</v>
      </c>
      <c r="C600" s="3">
        <v>8450.8989999999994</v>
      </c>
      <c r="D600" s="3">
        <v>19.625</v>
      </c>
      <c r="E600" s="3">
        <v>8209.1453319521297</v>
      </c>
      <c r="F600" s="3">
        <v>3.0293660163879301</v>
      </c>
      <c r="G600" s="3">
        <f t="shared" si="64"/>
        <v>2.860685804526474</v>
      </c>
      <c r="H600" s="3">
        <f t="shared" si="65"/>
        <v>0.15436259956116841</v>
      </c>
      <c r="J600">
        <v>8298.3334379764292</v>
      </c>
      <c r="K600">
        <v>8.0631492137908936</v>
      </c>
      <c r="L600" s="3">
        <f t="shared" si="66"/>
        <v>1.8053175410517892</v>
      </c>
      <c r="M600">
        <f t="shared" si="67"/>
        <v>0.41086110643520479</v>
      </c>
      <c r="O600">
        <v>8394.433089191758</v>
      </c>
      <c r="P600">
        <v>2.2646651268005371</v>
      </c>
      <c r="Q600">
        <f t="shared" si="68"/>
        <v>0.66816454448504781</v>
      </c>
      <c r="R600">
        <f t="shared" si="69"/>
        <v>0.1153969491363331</v>
      </c>
    </row>
    <row r="601" spans="1:18" x14ac:dyDescent="0.2">
      <c r="A601" t="s">
        <v>383</v>
      </c>
      <c r="B601" t="str">
        <f t="shared" si="63"/>
        <v>L</v>
      </c>
      <c r="C601" s="3">
        <v>13072.839</v>
      </c>
      <c r="D601" s="3">
        <v>296.61599999999999</v>
      </c>
      <c r="E601" s="3">
        <v>12569.4340020738</v>
      </c>
      <c r="F601" s="3">
        <v>4.7143709659576398</v>
      </c>
      <c r="G601" s="3">
        <f t="shared" si="64"/>
        <v>3.8507702720594965</v>
      </c>
      <c r="H601" s="3">
        <f t="shared" si="65"/>
        <v>1.5893852543212909E-2</v>
      </c>
      <c r="J601">
        <v>12929.23942279766</v>
      </c>
      <c r="K601">
        <v>9.2159402370452881</v>
      </c>
      <c r="L601" s="3">
        <f t="shared" si="66"/>
        <v>1.098457475092746</v>
      </c>
      <c r="M601">
        <f t="shared" si="67"/>
        <v>3.1070273474948378E-2</v>
      </c>
      <c r="O601">
        <v>12865.49284109811</v>
      </c>
      <c r="P601">
        <v>2.6198408603668208</v>
      </c>
      <c r="Q601">
        <f t="shared" si="68"/>
        <v>1.5860836265320011</v>
      </c>
      <c r="R601">
        <f t="shared" si="69"/>
        <v>8.8324327088451764E-3</v>
      </c>
    </row>
    <row r="602" spans="1:18" x14ac:dyDescent="0.2">
      <c r="A602" t="s">
        <v>366</v>
      </c>
      <c r="B602" t="str">
        <f t="shared" si="63"/>
        <v>L</v>
      </c>
      <c r="C602" s="3">
        <v>8066.3609999999999</v>
      </c>
      <c r="D602" s="3">
        <v>20.965</v>
      </c>
      <c r="E602" s="3">
        <v>7868.7510897829698</v>
      </c>
      <c r="F602" s="3">
        <v>3.0958001613616899</v>
      </c>
      <c r="G602" s="3">
        <f t="shared" si="64"/>
        <v>2.4498024600811954</v>
      </c>
      <c r="H602" s="3">
        <f t="shared" si="65"/>
        <v>0.14766516390945336</v>
      </c>
      <c r="J602">
        <v>7993.2638656636018</v>
      </c>
      <c r="K602">
        <v>8.2165839672088623</v>
      </c>
      <c r="L602" s="3">
        <f t="shared" si="66"/>
        <v>0.90619716048411525</v>
      </c>
      <c r="M602">
        <f t="shared" si="67"/>
        <v>0.39191910170326077</v>
      </c>
      <c r="O602">
        <v>7997.4815412634207</v>
      </c>
      <c r="P602">
        <v>2.629712820053101</v>
      </c>
      <c r="Q602">
        <f t="shared" si="68"/>
        <v>0.853909944479043</v>
      </c>
      <c r="R602">
        <f t="shared" si="69"/>
        <v>0.12543347579552117</v>
      </c>
    </row>
    <row r="603" spans="1:18" x14ac:dyDescent="0.2">
      <c r="A603" t="s">
        <v>842</v>
      </c>
      <c r="B603" t="str">
        <f t="shared" si="63"/>
        <v>L</v>
      </c>
      <c r="C603" s="3">
        <v>9274.2420000000002</v>
      </c>
      <c r="D603" s="3">
        <v>16.643000000000001</v>
      </c>
      <c r="E603" s="3">
        <v>9074.7358174811798</v>
      </c>
      <c r="F603" s="3">
        <v>3.0040397644042902</v>
      </c>
      <c r="G603" s="3">
        <f t="shared" si="64"/>
        <v>2.1511858599206319</v>
      </c>
      <c r="H603" s="3">
        <f t="shared" si="65"/>
        <v>0.18049869400975124</v>
      </c>
      <c r="J603">
        <v>9204.1290002550941</v>
      </c>
      <c r="K603">
        <v>8.1847400665283203</v>
      </c>
      <c r="L603" s="3">
        <f t="shared" si="66"/>
        <v>0.75599709113592373</v>
      </c>
      <c r="M603">
        <f t="shared" si="67"/>
        <v>0.49178273547607521</v>
      </c>
      <c r="O603">
        <v>9208.2211008792783</v>
      </c>
      <c r="P603">
        <v>2.4727170467376709</v>
      </c>
      <c r="Q603">
        <f t="shared" si="68"/>
        <v>0.71187380187752136</v>
      </c>
      <c r="R603">
        <f t="shared" si="69"/>
        <v>0.14857399788125161</v>
      </c>
    </row>
    <row r="604" spans="1:18" x14ac:dyDescent="0.2">
      <c r="A604" t="s">
        <v>902</v>
      </c>
      <c r="B604" t="str">
        <f t="shared" si="63"/>
        <v>L</v>
      </c>
      <c r="C604" s="3">
        <v>10552.093000000001</v>
      </c>
      <c r="D604" s="3">
        <v>45.06</v>
      </c>
      <c r="E604" s="3">
        <v>10308.930000766801</v>
      </c>
      <c r="F604" s="3">
        <v>4.1402437686920104</v>
      </c>
      <c r="G604" s="3">
        <f t="shared" si="64"/>
        <v>2.3044053841564893</v>
      </c>
      <c r="H604" s="3">
        <f t="shared" si="65"/>
        <v>9.1882906539991344E-2</v>
      </c>
      <c r="J604">
        <v>10507.14708056292</v>
      </c>
      <c r="K604">
        <v>8.7047369480133057</v>
      </c>
      <c r="L604" s="3">
        <f t="shared" si="66"/>
        <v>0.42594317010929583</v>
      </c>
      <c r="M604">
        <f t="shared" si="67"/>
        <v>0.19318102414587895</v>
      </c>
      <c r="O604">
        <v>10515.55674930629</v>
      </c>
      <c r="P604">
        <v>2.8232991695404048</v>
      </c>
      <c r="Q604">
        <f t="shared" si="68"/>
        <v>0.3462464810887359</v>
      </c>
      <c r="R604">
        <f t="shared" si="69"/>
        <v>6.2656439625841207E-2</v>
      </c>
    </row>
    <row r="605" spans="1:18" x14ac:dyDescent="0.2">
      <c r="A605" t="s">
        <v>462</v>
      </c>
      <c r="B605" t="str">
        <f t="shared" si="63"/>
        <v>L</v>
      </c>
      <c r="C605" s="3">
        <v>12465.825000000001</v>
      </c>
      <c r="D605" s="3">
        <v>823.25300000000004</v>
      </c>
      <c r="E605" s="3">
        <v>11878.0241646212</v>
      </c>
      <c r="F605" s="3">
        <v>4.0474872589111301</v>
      </c>
      <c r="G605" s="3">
        <f t="shared" si="64"/>
        <v>4.715298308606136</v>
      </c>
      <c r="H605" s="3">
        <f t="shared" si="65"/>
        <v>4.916456130631932E-3</v>
      </c>
      <c r="J605">
        <v>12350.427498185079</v>
      </c>
      <c r="K605">
        <v>8.2931530475616455</v>
      </c>
      <c r="L605" s="3">
        <f t="shared" si="66"/>
        <v>0.925710908142231</v>
      </c>
      <c r="M605">
        <f t="shared" si="67"/>
        <v>1.0073638416819186E-2</v>
      </c>
      <c r="O605">
        <v>12260.750881428001</v>
      </c>
      <c r="P605">
        <v>3.0257940292358398</v>
      </c>
      <c r="Q605">
        <f t="shared" si="68"/>
        <v>1.6450906263484355</v>
      </c>
      <c r="R605">
        <f t="shared" si="69"/>
        <v>3.675412089887118E-3</v>
      </c>
    </row>
    <row r="606" spans="1:18" x14ac:dyDescent="0.2">
      <c r="A606" t="s">
        <v>813</v>
      </c>
      <c r="B606" t="str">
        <f t="shared" si="63"/>
        <v>L</v>
      </c>
      <c r="C606" s="3">
        <v>9850.5370000000003</v>
      </c>
      <c r="D606" s="3">
        <v>66.343000000000004</v>
      </c>
      <c r="E606" s="3">
        <v>9454.7345261066293</v>
      </c>
      <c r="F606" s="3">
        <v>3.4936988353729199</v>
      </c>
      <c r="G606" s="3">
        <f t="shared" si="64"/>
        <v>4.0180801705873588</v>
      </c>
      <c r="H606" s="3">
        <f t="shared" si="65"/>
        <v>5.2661152425620181E-2</v>
      </c>
      <c r="J606">
        <v>9683.3937869175334</v>
      </c>
      <c r="K606">
        <v>8.1718401908874512</v>
      </c>
      <c r="L606" s="3">
        <f t="shared" si="66"/>
        <v>1.6967929066452609</v>
      </c>
      <c r="M606">
        <f t="shared" si="67"/>
        <v>0.12317562050084335</v>
      </c>
      <c r="O606">
        <v>9704.7459429453593</v>
      </c>
      <c r="P606">
        <v>2.4921350479125981</v>
      </c>
      <c r="Q606">
        <f t="shared" si="68"/>
        <v>1.4800315663464945</v>
      </c>
      <c r="R606">
        <f t="shared" si="69"/>
        <v>3.7564400884985576E-2</v>
      </c>
    </row>
    <row r="607" spans="1:18" x14ac:dyDescent="0.2">
      <c r="A607" t="s">
        <v>863</v>
      </c>
      <c r="B607" t="str">
        <f t="shared" si="63"/>
        <v>L</v>
      </c>
      <c r="C607" s="3">
        <v>12812.218999999999</v>
      </c>
      <c r="D607" s="3">
        <v>124.199</v>
      </c>
      <c r="E607" s="3">
        <v>12410.219352017501</v>
      </c>
      <c r="F607" s="3">
        <v>4.3489310741424498</v>
      </c>
      <c r="G607" s="3">
        <f t="shared" si="64"/>
        <v>3.1376270416740346</v>
      </c>
      <c r="H607" s="3">
        <f t="shared" si="65"/>
        <v>3.5015830031984559E-2</v>
      </c>
      <c r="J607">
        <v>12688.1140490743</v>
      </c>
      <c r="K607">
        <v>8.9195101261138916</v>
      </c>
      <c r="L607" s="3">
        <f t="shared" si="66"/>
        <v>0.96864525126911349</v>
      </c>
      <c r="M607">
        <f t="shared" si="67"/>
        <v>7.1816279729417246E-2</v>
      </c>
      <c r="O607">
        <v>12715.96148357383</v>
      </c>
      <c r="P607">
        <v>3.0489349365234379</v>
      </c>
      <c r="Q607">
        <f t="shared" si="68"/>
        <v>0.75129465415919661</v>
      </c>
      <c r="R607">
        <f t="shared" si="69"/>
        <v>2.454878812650213E-2</v>
      </c>
    </row>
    <row r="608" spans="1:18" x14ac:dyDescent="0.2">
      <c r="A608" t="s">
        <v>214</v>
      </c>
      <c r="B608" t="str">
        <f t="shared" si="63"/>
        <v>L</v>
      </c>
      <c r="C608" s="3">
        <v>10237.916999999999</v>
      </c>
      <c r="D608" s="3">
        <v>15.163</v>
      </c>
      <c r="E608" s="3">
        <v>10096.048397398001</v>
      </c>
      <c r="F608" s="3">
        <v>3.5571291446685702</v>
      </c>
      <c r="G608" s="3">
        <f t="shared" si="64"/>
        <v>1.3857174521145137</v>
      </c>
      <c r="H608" s="3">
        <f t="shared" si="65"/>
        <v>0.23459270227979753</v>
      </c>
      <c r="J608">
        <v>10221.93804926988</v>
      </c>
      <c r="K608">
        <v>8.5907831192016602</v>
      </c>
      <c r="L608" s="3">
        <f t="shared" si="66"/>
        <v>0.15607618942524465</v>
      </c>
      <c r="M608">
        <f t="shared" si="67"/>
        <v>0.5665622316956842</v>
      </c>
      <c r="O608">
        <v>10202.73026764156</v>
      </c>
      <c r="P608">
        <v>2.5481128692626949</v>
      </c>
      <c r="Q608">
        <f t="shared" si="68"/>
        <v>0.34369034597994164</v>
      </c>
      <c r="R608">
        <f t="shared" si="69"/>
        <v>0.16804806893508506</v>
      </c>
    </row>
    <row r="609" spans="1:18" x14ac:dyDescent="0.2">
      <c r="A609" t="s">
        <v>688</v>
      </c>
      <c r="B609" t="str">
        <f t="shared" si="63"/>
        <v>L</v>
      </c>
      <c r="C609" s="3">
        <v>10114.576999999999</v>
      </c>
      <c r="D609" s="3">
        <v>58.823999999999998</v>
      </c>
      <c r="E609" s="3">
        <v>9860.9186723856892</v>
      </c>
      <c r="F609" s="3">
        <v>3.1195728778839098</v>
      </c>
      <c r="G609" s="3">
        <f t="shared" si="64"/>
        <v>2.5078490935835491</v>
      </c>
      <c r="H609" s="3">
        <f t="shared" si="65"/>
        <v>5.3032314665509145E-2</v>
      </c>
      <c r="J609">
        <v>10103.98895467144</v>
      </c>
      <c r="K609">
        <v>9.0688450336456299</v>
      </c>
      <c r="L609" s="3">
        <f t="shared" si="66"/>
        <v>0.10468104922785224</v>
      </c>
      <c r="M609">
        <f t="shared" si="67"/>
        <v>0.15416913221891795</v>
      </c>
      <c r="O609">
        <v>10038.250655376691</v>
      </c>
      <c r="P609">
        <v>2.8274300098419189</v>
      </c>
      <c r="Q609">
        <f t="shared" si="68"/>
        <v>0.75461726796195849</v>
      </c>
      <c r="R609">
        <f t="shared" si="69"/>
        <v>4.8065925639907504E-2</v>
      </c>
    </row>
    <row r="610" spans="1:18" x14ac:dyDescent="0.2">
      <c r="A610" t="s">
        <v>965</v>
      </c>
      <c r="B610" t="str">
        <f t="shared" si="63"/>
        <v>L</v>
      </c>
      <c r="C610" s="3">
        <v>8500.3520000000008</v>
      </c>
      <c r="D610" s="3">
        <v>21.337</v>
      </c>
      <c r="E610" s="3">
        <v>8361.2341049799597</v>
      </c>
      <c r="F610" s="3">
        <v>3.177490234375</v>
      </c>
      <c r="G610" s="3">
        <f t="shared" si="64"/>
        <v>1.6366133428361676</v>
      </c>
      <c r="H610" s="3">
        <f t="shared" si="65"/>
        <v>0.14891925923864649</v>
      </c>
      <c r="J610">
        <v>8413.490350913944</v>
      </c>
      <c r="K610">
        <v>8.1674458980560303</v>
      </c>
      <c r="L610" s="3">
        <f t="shared" si="66"/>
        <v>1.0218594369510436</v>
      </c>
      <c r="M610">
        <f t="shared" si="67"/>
        <v>0.38278323560275718</v>
      </c>
      <c r="O610">
        <v>8454.9487466178362</v>
      </c>
      <c r="P610">
        <v>3.5657880306243901</v>
      </c>
      <c r="Q610">
        <f t="shared" si="68"/>
        <v>0.53413380271975341</v>
      </c>
      <c r="R610">
        <f t="shared" si="69"/>
        <v>0.16711759059963396</v>
      </c>
    </row>
    <row r="611" spans="1:18" x14ac:dyDescent="0.2">
      <c r="A611" t="s">
        <v>595</v>
      </c>
      <c r="B611" t="str">
        <f t="shared" si="63"/>
        <v>L</v>
      </c>
      <c r="C611" s="3">
        <v>14065.620999999999</v>
      </c>
      <c r="D611" s="3">
        <v>86.293000000000006</v>
      </c>
      <c r="E611" s="3">
        <v>13746.6432027064</v>
      </c>
      <c r="F611" s="3">
        <v>4.8044967651367099</v>
      </c>
      <c r="G611" s="3">
        <f t="shared" si="64"/>
        <v>2.267783251756883</v>
      </c>
      <c r="H611" s="3">
        <f t="shared" si="65"/>
        <v>5.5676552734714398E-2</v>
      </c>
      <c r="J611">
        <v>13915.275823111961</v>
      </c>
      <c r="K611">
        <v>8.8613598346710205</v>
      </c>
      <c r="L611" s="3">
        <f t="shared" si="66"/>
        <v>1.0688840321237052</v>
      </c>
      <c r="M611">
        <f t="shared" si="67"/>
        <v>0.10268920810113243</v>
      </c>
      <c r="O611">
        <v>13976.40350192925</v>
      </c>
      <c r="P611">
        <v>3.8861501216888432</v>
      </c>
      <c r="Q611">
        <f t="shared" si="68"/>
        <v>0.63429476786520533</v>
      </c>
      <c r="R611">
        <f t="shared" si="69"/>
        <v>4.5034361091732159E-2</v>
      </c>
    </row>
    <row r="612" spans="1:18" x14ac:dyDescent="0.2">
      <c r="A612" t="s">
        <v>66</v>
      </c>
      <c r="B612" t="str">
        <f t="shared" si="63"/>
        <v>L</v>
      </c>
      <c r="C612" s="3">
        <v>7828.933</v>
      </c>
      <c r="D612" s="3">
        <v>31.256</v>
      </c>
      <c r="E612" s="3">
        <v>7583.9521980846803</v>
      </c>
      <c r="F612" s="3">
        <v>2.7472789287567099</v>
      </c>
      <c r="G612" s="3">
        <f t="shared" si="64"/>
        <v>3.1291722884244852</v>
      </c>
      <c r="H612" s="3">
        <f t="shared" si="65"/>
        <v>8.7896049678676411E-2</v>
      </c>
      <c r="J612">
        <v>7709.4897089313172</v>
      </c>
      <c r="K612">
        <v>8.4838290214538574</v>
      </c>
      <c r="L612" s="3">
        <f t="shared" si="66"/>
        <v>1.5256650052910508</v>
      </c>
      <c r="M612">
        <f t="shared" si="67"/>
        <v>0.27143041404702639</v>
      </c>
      <c r="O612">
        <v>7784.1535714480806</v>
      </c>
      <c r="P612">
        <v>2.2882251739501949</v>
      </c>
      <c r="Q612">
        <f t="shared" si="68"/>
        <v>0.57197358250376407</v>
      </c>
      <c r="R612">
        <f t="shared" si="69"/>
        <v>7.3209149409719565E-2</v>
      </c>
    </row>
    <row r="613" spans="1:18" x14ac:dyDescent="0.2">
      <c r="A613" t="s">
        <v>741</v>
      </c>
      <c r="B613" t="str">
        <f t="shared" si="63"/>
        <v>L</v>
      </c>
      <c r="C613" s="3">
        <v>10425.031999999999</v>
      </c>
      <c r="D613" s="3">
        <v>58.594999999999999</v>
      </c>
      <c r="E613" s="3">
        <v>10202.7850915212</v>
      </c>
      <c r="F613" s="3">
        <v>3.8101987838745099</v>
      </c>
      <c r="G613" s="3">
        <f t="shared" si="64"/>
        <v>2.1318582856992578</v>
      </c>
      <c r="H613" s="3">
        <f t="shared" si="65"/>
        <v>6.5026005356677366E-2</v>
      </c>
      <c r="J613">
        <v>10392.330428431571</v>
      </c>
      <c r="K613">
        <v>8.1974701881408691</v>
      </c>
      <c r="L613" s="3">
        <f t="shared" si="66"/>
        <v>0.31368317688068809</v>
      </c>
      <c r="M613">
        <f t="shared" si="67"/>
        <v>0.13990050666679527</v>
      </c>
      <c r="O613">
        <v>10392.330428431571</v>
      </c>
      <c r="P613">
        <v>2.3873436450958252</v>
      </c>
      <c r="Q613">
        <f t="shared" si="68"/>
        <v>0.31368317688068809</v>
      </c>
      <c r="R613">
        <f t="shared" si="69"/>
        <v>4.0743129022882928E-2</v>
      </c>
    </row>
    <row r="614" spans="1:18" x14ac:dyDescent="0.2">
      <c r="A614" t="s">
        <v>51</v>
      </c>
      <c r="B614" t="str">
        <f t="shared" si="63"/>
        <v>L</v>
      </c>
      <c r="C614" s="3">
        <v>9767.3490000000002</v>
      </c>
      <c r="D614" s="3">
        <v>57.313000000000002</v>
      </c>
      <c r="E614" s="3">
        <v>9536.4683974768504</v>
      </c>
      <c r="F614" s="3">
        <v>3.4353680610656698</v>
      </c>
      <c r="G614" s="3">
        <f t="shared" si="64"/>
        <v>2.3638000702457722</v>
      </c>
      <c r="H614" s="3">
        <f t="shared" si="65"/>
        <v>5.9940468324213875E-2</v>
      </c>
      <c r="J614">
        <v>9731.1588219201731</v>
      </c>
      <c r="K614">
        <v>8.7608470916748047</v>
      </c>
      <c r="L614" s="3">
        <f t="shared" si="66"/>
        <v>0.37052201247060068</v>
      </c>
      <c r="M614">
        <f t="shared" si="67"/>
        <v>0.15285968439402586</v>
      </c>
      <c r="O614">
        <v>9721.60386263072</v>
      </c>
      <c r="P614">
        <v>2.6318879127502441</v>
      </c>
      <c r="Q614">
        <f t="shared" si="68"/>
        <v>0.46834752571327387</v>
      </c>
      <c r="R614">
        <f t="shared" si="69"/>
        <v>4.5921307779216651E-2</v>
      </c>
    </row>
    <row r="615" spans="1:18" x14ac:dyDescent="0.2">
      <c r="A615" t="s">
        <v>81</v>
      </c>
      <c r="B615" t="str">
        <f t="shared" si="63"/>
        <v>L</v>
      </c>
      <c r="C615" s="3">
        <v>12778.352999999999</v>
      </c>
      <c r="D615" s="3">
        <v>562.505</v>
      </c>
      <c r="E615" s="3">
        <v>12235.8576801619</v>
      </c>
      <c r="F615" s="3">
        <v>4.3961210250854403</v>
      </c>
      <c r="G615" s="3">
        <f t="shared" si="64"/>
        <v>4.2454244286262792</v>
      </c>
      <c r="H615" s="3">
        <f t="shared" si="65"/>
        <v>7.815256797869246E-3</v>
      </c>
      <c r="J615">
        <v>12591.89029012139</v>
      </c>
      <c r="K615">
        <v>9.5661242008209229</v>
      </c>
      <c r="L615" s="3">
        <f t="shared" si="66"/>
        <v>1.4592076919350212</v>
      </c>
      <c r="M615">
        <f t="shared" si="67"/>
        <v>1.7006291856642916E-2</v>
      </c>
      <c r="O615">
        <v>12692.828990935939</v>
      </c>
      <c r="P615">
        <v>2.5235879421234131</v>
      </c>
      <c r="Q615">
        <f t="shared" si="68"/>
        <v>0.66928820219679341</v>
      </c>
      <c r="R615">
        <f t="shared" si="69"/>
        <v>4.4863386852088656E-3</v>
      </c>
    </row>
    <row r="616" spans="1:18" x14ac:dyDescent="0.2">
      <c r="A616" t="s">
        <v>104</v>
      </c>
      <c r="B616" t="str">
        <f t="shared" si="63"/>
        <v>L</v>
      </c>
      <c r="C616" s="3">
        <v>8202.02</v>
      </c>
      <c r="D616" s="3">
        <v>16.378</v>
      </c>
      <c r="E616" s="3">
        <v>7950.9227134809198</v>
      </c>
      <c r="F616" s="3">
        <v>3.5468978881835902</v>
      </c>
      <c r="G616" s="3">
        <f t="shared" si="64"/>
        <v>3.0614078790234673</v>
      </c>
      <c r="H616" s="3">
        <f t="shared" si="65"/>
        <v>0.21656477519743497</v>
      </c>
      <c r="J616">
        <v>7982.7330126055149</v>
      </c>
      <c r="K616">
        <v>8.5689139366149902</v>
      </c>
      <c r="L616" s="3">
        <f t="shared" si="66"/>
        <v>2.6735729417202778</v>
      </c>
      <c r="M616">
        <f t="shared" si="67"/>
        <v>0.5231966013319691</v>
      </c>
      <c r="O616">
        <v>8175.1353155543111</v>
      </c>
      <c r="P616">
        <v>2.580281019210815</v>
      </c>
      <c r="Q616">
        <f t="shared" si="68"/>
        <v>0.32778125932013508</v>
      </c>
      <c r="R616">
        <f t="shared" si="69"/>
        <v>0.1575455500800351</v>
      </c>
    </row>
    <row r="617" spans="1:18" x14ac:dyDescent="0.2">
      <c r="A617" t="s">
        <v>235</v>
      </c>
      <c r="B617" t="str">
        <f t="shared" si="63"/>
        <v>L</v>
      </c>
      <c r="C617" s="3">
        <v>14242.643</v>
      </c>
      <c r="D617" s="3">
        <v>71.087000000000003</v>
      </c>
      <c r="E617" s="3">
        <v>13788.577311130201</v>
      </c>
      <c r="F617" s="3">
        <v>4.8267292976379297</v>
      </c>
      <c r="G617" s="3">
        <f t="shared" si="64"/>
        <v>3.1880718267655763</v>
      </c>
      <c r="H617" s="3">
        <f t="shared" si="65"/>
        <v>6.7898902719736795E-2</v>
      </c>
      <c r="J617">
        <v>14050.820248715119</v>
      </c>
      <c r="K617">
        <v>9.2008910179138184</v>
      </c>
      <c r="L617" s="3">
        <f t="shared" si="66"/>
        <v>1.3468199075472209</v>
      </c>
      <c r="M617">
        <f t="shared" si="67"/>
        <v>0.12943141527865598</v>
      </c>
      <c r="O617">
        <v>14133.670227179529</v>
      </c>
      <c r="P617">
        <v>2.6379551887512211</v>
      </c>
      <c r="Q617">
        <f t="shared" si="68"/>
        <v>0.76511622751809971</v>
      </c>
      <c r="R617">
        <f t="shared" si="69"/>
        <v>3.7108827053486872E-2</v>
      </c>
    </row>
    <row r="618" spans="1:18" x14ac:dyDescent="0.2">
      <c r="A618" t="s">
        <v>547</v>
      </c>
      <c r="B618" t="str">
        <f t="shared" si="63"/>
        <v>L</v>
      </c>
      <c r="C618" s="3">
        <v>12725.227000000001</v>
      </c>
      <c r="D618" s="3">
        <v>115.51900000000001</v>
      </c>
      <c r="E618" s="3">
        <v>12297.824310674399</v>
      </c>
      <c r="F618" s="3">
        <v>4.9148380756378103</v>
      </c>
      <c r="G618" s="3">
        <f t="shared" si="64"/>
        <v>3.3587038512208967</v>
      </c>
      <c r="H618" s="3">
        <f t="shared" si="65"/>
        <v>4.2545711749909627E-2</v>
      </c>
      <c r="J618">
        <v>12642.425768825829</v>
      </c>
      <c r="K618">
        <v>8.5265710353851318</v>
      </c>
      <c r="L618" s="3">
        <f t="shared" si="66"/>
        <v>0.65068569051201464</v>
      </c>
      <c r="M618">
        <f t="shared" si="67"/>
        <v>7.3810983780894318E-2</v>
      </c>
      <c r="O618">
        <v>12645.88508983202</v>
      </c>
      <c r="P618">
        <v>3.3956820964813228</v>
      </c>
      <c r="Q618">
        <f t="shared" si="68"/>
        <v>0.62350094161763114</v>
      </c>
      <c r="R618">
        <f t="shared" si="69"/>
        <v>2.9395009448500441E-2</v>
      </c>
    </row>
    <row r="619" spans="1:18" x14ac:dyDescent="0.2">
      <c r="A619" t="s">
        <v>293</v>
      </c>
      <c r="B619" t="str">
        <f t="shared" si="63"/>
        <v>L</v>
      </c>
      <c r="C619" s="3">
        <v>8448.518</v>
      </c>
      <c r="D619" s="3">
        <v>14.602</v>
      </c>
      <c r="E619" s="3">
        <v>8301.1268251590991</v>
      </c>
      <c r="F619" s="3">
        <v>3.4640200138092001</v>
      </c>
      <c r="G619" s="3">
        <f t="shared" si="64"/>
        <v>1.7445802310050227</v>
      </c>
      <c r="H619" s="3">
        <f t="shared" si="65"/>
        <v>0.23722914763794001</v>
      </c>
      <c r="J619">
        <v>8403.5761935755363</v>
      </c>
      <c r="K619">
        <v>8.4054830074310303</v>
      </c>
      <c r="L619" s="3">
        <f t="shared" si="66"/>
        <v>0.53194899300047327</v>
      </c>
      <c r="M619">
        <f t="shared" si="67"/>
        <v>0.57563915952821743</v>
      </c>
      <c r="O619">
        <v>8393.1504491843807</v>
      </c>
      <c r="P619">
        <v>2.5223791599273682</v>
      </c>
      <c r="Q619">
        <f t="shared" si="68"/>
        <v>0.65535222645698721</v>
      </c>
      <c r="R619">
        <f t="shared" si="69"/>
        <v>0.17274203259330009</v>
      </c>
    </row>
    <row r="620" spans="1:18" x14ac:dyDescent="0.2">
      <c r="A620" t="s">
        <v>482</v>
      </c>
      <c r="B620" t="str">
        <f t="shared" si="63"/>
        <v>L</v>
      </c>
      <c r="C620" s="3">
        <v>9518.5</v>
      </c>
      <c r="D620" s="3">
        <v>51.622999999999998</v>
      </c>
      <c r="E620" s="3">
        <v>9192.3919005863409</v>
      </c>
      <c r="F620" s="3">
        <v>3.0537981986999498</v>
      </c>
      <c r="G620" s="3">
        <f t="shared" si="64"/>
        <v>3.4260450639665825</v>
      </c>
      <c r="H620" s="3">
        <f t="shared" si="65"/>
        <v>5.9155767752744899E-2</v>
      </c>
      <c r="J620">
        <v>9436.7229523917922</v>
      </c>
      <c r="K620">
        <v>8.7108631134033203</v>
      </c>
      <c r="L620" s="3">
        <f t="shared" si="66"/>
        <v>0.85913796930406883</v>
      </c>
      <c r="M620">
        <f t="shared" si="67"/>
        <v>0.16873996306691438</v>
      </c>
      <c r="O620">
        <v>9389.6897241665811</v>
      </c>
      <c r="P620">
        <v>3.9434671401977539</v>
      </c>
      <c r="Q620">
        <f t="shared" si="68"/>
        <v>1.3532623400054518</v>
      </c>
      <c r="R620">
        <f t="shared" si="69"/>
        <v>7.6389732099989421E-2</v>
      </c>
    </row>
    <row r="621" spans="1:18" x14ac:dyDescent="0.2">
      <c r="A621" t="s">
        <v>381</v>
      </c>
      <c r="B621" t="str">
        <f t="shared" si="63"/>
        <v>L</v>
      </c>
      <c r="C621" s="3">
        <v>13140.674999999999</v>
      </c>
      <c r="D621" s="3">
        <v>95.650999999999996</v>
      </c>
      <c r="E621" s="3">
        <v>12785.5144013053</v>
      </c>
      <c r="F621" s="3">
        <v>5.2160580158233598</v>
      </c>
      <c r="G621" s="3">
        <f t="shared" si="64"/>
        <v>2.7027576490149841</v>
      </c>
      <c r="H621" s="3">
        <f t="shared" si="65"/>
        <v>5.453218487860409E-2</v>
      </c>
      <c r="J621">
        <v>12948.672101996959</v>
      </c>
      <c r="K621">
        <v>8.9164280891418457</v>
      </c>
      <c r="L621" s="3">
        <f t="shared" si="66"/>
        <v>1.4611342111652574</v>
      </c>
      <c r="M621">
        <f t="shared" si="67"/>
        <v>9.3218346793466314E-2</v>
      </c>
      <c r="O621">
        <v>12950.03677180153</v>
      </c>
      <c r="P621">
        <v>3.4966650009155269</v>
      </c>
      <c r="Q621">
        <f t="shared" si="68"/>
        <v>1.4507491296944011</v>
      </c>
      <c r="R621">
        <f t="shared" si="69"/>
        <v>3.655649183924399E-2</v>
      </c>
    </row>
    <row r="622" spans="1:18" x14ac:dyDescent="0.2">
      <c r="A622" t="s">
        <v>773</v>
      </c>
      <c r="B622" t="str">
        <f t="shared" si="63"/>
        <v>L</v>
      </c>
      <c r="C622" s="3">
        <v>10006.067999999999</v>
      </c>
      <c r="D622" s="3">
        <v>63.511000000000003</v>
      </c>
      <c r="E622" s="3">
        <v>9745.2646773805209</v>
      </c>
      <c r="F622" s="3">
        <v>2.8396420478820801</v>
      </c>
      <c r="G622" s="3">
        <f t="shared" si="64"/>
        <v>2.6064516313448842</v>
      </c>
      <c r="H622" s="3">
        <f t="shared" si="65"/>
        <v>4.4711027190283255E-2</v>
      </c>
      <c r="J622">
        <v>9956.114308168806</v>
      </c>
      <c r="K622">
        <v>8.3685722351074219</v>
      </c>
      <c r="L622" s="3">
        <f t="shared" si="66"/>
        <v>0.49923398313096901</v>
      </c>
      <c r="M622">
        <f t="shared" si="67"/>
        <v>0.13176571357886699</v>
      </c>
      <c r="O622">
        <v>9877.6511029790563</v>
      </c>
      <c r="P622">
        <v>3.4978189468383789</v>
      </c>
      <c r="Q622">
        <f t="shared" si="68"/>
        <v>1.2833902090305902</v>
      </c>
      <c r="R622">
        <f t="shared" si="69"/>
        <v>5.5074222525836138E-2</v>
      </c>
    </row>
    <row r="623" spans="1:18" x14ac:dyDescent="0.2">
      <c r="A623" t="s">
        <v>203</v>
      </c>
      <c r="B623" t="str">
        <f t="shared" si="63"/>
        <v>L</v>
      </c>
      <c r="C623" s="3">
        <v>13272.441999999999</v>
      </c>
      <c r="D623" s="3">
        <v>76.902000000000001</v>
      </c>
      <c r="E623" s="3">
        <v>12841.976773722999</v>
      </c>
      <c r="F623" s="3">
        <v>4.8506059646606401</v>
      </c>
      <c r="G623" s="3">
        <f t="shared" si="64"/>
        <v>3.2433008656357258</v>
      </c>
      <c r="H623" s="3">
        <f t="shared" si="65"/>
        <v>6.3075160134465166E-2</v>
      </c>
      <c r="J623">
        <v>13223.00277217367</v>
      </c>
      <c r="K623">
        <v>8.3050270080566406</v>
      </c>
      <c r="L623" s="3">
        <f t="shared" si="66"/>
        <v>0.37249533903654991</v>
      </c>
      <c r="M623">
        <f t="shared" si="67"/>
        <v>0.10799494171876727</v>
      </c>
      <c r="O623">
        <v>13140.86973687424</v>
      </c>
      <c r="P623">
        <v>3.972716093063354</v>
      </c>
      <c r="Q623">
        <f t="shared" si="68"/>
        <v>0.99131917943781178</v>
      </c>
      <c r="R623">
        <f t="shared" si="69"/>
        <v>5.1659463902933009E-2</v>
      </c>
    </row>
    <row r="624" spans="1:18" x14ac:dyDescent="0.2">
      <c r="A624" t="s">
        <v>815</v>
      </c>
      <c r="B624" t="str">
        <f t="shared" si="63"/>
        <v>L</v>
      </c>
      <c r="C624" s="3">
        <v>8185.4949999999999</v>
      </c>
      <c r="D624" s="3">
        <v>13</v>
      </c>
      <c r="E624" s="3">
        <v>7948.1647443689599</v>
      </c>
      <c r="F624" s="3">
        <v>2.7543380260467498</v>
      </c>
      <c r="G624" s="3">
        <f t="shared" si="64"/>
        <v>2.8994001661602629</v>
      </c>
      <c r="H624" s="3">
        <f t="shared" si="65"/>
        <v>0.21187215584975</v>
      </c>
      <c r="J624">
        <v>8099.3863039670678</v>
      </c>
      <c r="K624">
        <v>8.4496498107910156</v>
      </c>
      <c r="L624" s="3">
        <f t="shared" si="66"/>
        <v>1.0519668759547485</v>
      </c>
      <c r="M624">
        <f t="shared" si="67"/>
        <v>0.64997306236853969</v>
      </c>
      <c r="O624">
        <v>8101.3310896913872</v>
      </c>
      <c r="P624">
        <v>2.4633469581603999</v>
      </c>
      <c r="Q624">
        <f t="shared" si="68"/>
        <v>1.0282079496550018</v>
      </c>
      <c r="R624">
        <f t="shared" si="69"/>
        <v>0.1894882275508</v>
      </c>
    </row>
    <row r="625" spans="1:18" x14ac:dyDescent="0.2">
      <c r="A625" t="s">
        <v>420</v>
      </c>
      <c r="B625" t="str">
        <f t="shared" si="63"/>
        <v>L</v>
      </c>
      <c r="C625" s="3">
        <v>9479.6749999999993</v>
      </c>
      <c r="D625" s="3">
        <v>28.847000000000001</v>
      </c>
      <c r="E625" s="3">
        <v>9134.4430859897893</v>
      </c>
      <c r="F625" s="3">
        <v>3.8296227455139098</v>
      </c>
      <c r="G625" s="3">
        <f t="shared" si="64"/>
        <v>3.6418117077875558</v>
      </c>
      <c r="H625" s="3">
        <f t="shared" si="65"/>
        <v>0.13275636099122645</v>
      </c>
      <c r="J625">
        <v>9416.9573980639216</v>
      </c>
      <c r="K625">
        <v>8.446774959564209</v>
      </c>
      <c r="L625" s="3">
        <f t="shared" si="66"/>
        <v>0.66160076095517728</v>
      </c>
      <c r="M625">
        <f t="shared" si="67"/>
        <v>0.29281294275190517</v>
      </c>
      <c r="O625">
        <v>9379.6683319256681</v>
      </c>
      <c r="P625">
        <v>2.1687691211700439</v>
      </c>
      <c r="Q625">
        <f t="shared" si="68"/>
        <v>1.0549588258493163</v>
      </c>
      <c r="R625">
        <f t="shared" si="69"/>
        <v>7.5181790868029397E-2</v>
      </c>
    </row>
    <row r="626" spans="1:18" x14ac:dyDescent="0.2">
      <c r="A626" t="s">
        <v>279</v>
      </c>
      <c r="B626" t="str">
        <f t="shared" si="63"/>
        <v>L</v>
      </c>
      <c r="C626" s="3">
        <v>9371.7450000000008</v>
      </c>
      <c r="D626" s="3">
        <v>462.32100000000003</v>
      </c>
      <c r="E626" s="3">
        <v>9044.8125123894297</v>
      </c>
      <c r="F626" s="3">
        <v>3.1871771812438898</v>
      </c>
      <c r="G626" s="3">
        <f t="shared" si="64"/>
        <v>3.4884910719462714</v>
      </c>
      <c r="H626" s="3">
        <f t="shared" si="65"/>
        <v>6.8938620163131016E-3</v>
      </c>
      <c r="J626">
        <v>9345.1276287908113</v>
      </c>
      <c r="K626">
        <v>9.6489579677581787</v>
      </c>
      <c r="L626" s="3">
        <f t="shared" si="66"/>
        <v>0.28401723701604675</v>
      </c>
      <c r="M626">
        <f t="shared" si="67"/>
        <v>2.0870689343028281E-2</v>
      </c>
      <c r="O626">
        <v>9283.7008085731995</v>
      </c>
      <c r="P626">
        <v>2.3467471599578862</v>
      </c>
      <c r="Q626">
        <f t="shared" si="68"/>
        <v>0.93946422386440576</v>
      </c>
      <c r="R626">
        <f t="shared" si="69"/>
        <v>5.0760124674368804E-3</v>
      </c>
    </row>
    <row r="627" spans="1:18" x14ac:dyDescent="0.2">
      <c r="A627" t="s">
        <v>319</v>
      </c>
      <c r="B627" t="str">
        <f t="shared" si="63"/>
        <v>L</v>
      </c>
      <c r="C627" s="3">
        <v>11804.566999999999</v>
      </c>
      <c r="D627" s="3">
        <v>237.173</v>
      </c>
      <c r="E627" s="3">
        <v>11196.913489627001</v>
      </c>
      <c r="F627" s="3">
        <v>3.7576127052307098</v>
      </c>
      <c r="G627" s="3">
        <f t="shared" si="64"/>
        <v>5.1476137191054825</v>
      </c>
      <c r="H627" s="3">
        <f t="shared" si="65"/>
        <v>1.5843340958838947E-2</v>
      </c>
      <c r="J627">
        <v>11644.11436695518</v>
      </c>
      <c r="K627">
        <v>9.3483519554138184</v>
      </c>
      <c r="L627" s="3">
        <f t="shared" si="66"/>
        <v>1.3592420039194906</v>
      </c>
      <c r="M627">
        <f t="shared" si="67"/>
        <v>3.9415751183371706E-2</v>
      </c>
      <c r="O627">
        <v>11562.401474472499</v>
      </c>
      <c r="P627">
        <v>2.5908217430114751</v>
      </c>
      <c r="Q627">
        <f t="shared" si="68"/>
        <v>2.0514562332315962</v>
      </c>
      <c r="R627">
        <f t="shared" si="69"/>
        <v>1.0923763425902084E-2</v>
      </c>
    </row>
    <row r="628" spans="1:18" x14ac:dyDescent="0.2">
      <c r="A628" t="s">
        <v>685</v>
      </c>
      <c r="B628" t="str">
        <f t="shared" si="63"/>
        <v>L</v>
      </c>
      <c r="C628" s="3">
        <v>7562.7259999999997</v>
      </c>
      <c r="D628" s="3">
        <v>24.350999999999999</v>
      </c>
      <c r="E628" s="3">
        <v>7244.2198774887802</v>
      </c>
      <c r="F628" s="3">
        <v>2.6438841819763099</v>
      </c>
      <c r="G628" s="3">
        <f t="shared" si="64"/>
        <v>4.211525348283403</v>
      </c>
      <c r="H628" s="3">
        <f t="shared" si="65"/>
        <v>0.10857394694165784</v>
      </c>
      <c r="J628">
        <v>7140.9327085301447</v>
      </c>
      <c r="K628">
        <v>8.1310379505157471</v>
      </c>
      <c r="L628" s="3">
        <f t="shared" si="66"/>
        <v>5.5772652806653964</v>
      </c>
      <c r="M628">
        <f t="shared" si="67"/>
        <v>0.3339098168664838</v>
      </c>
      <c r="O628">
        <v>7488.2167959636536</v>
      </c>
      <c r="P628">
        <v>2.4060790538787842</v>
      </c>
      <c r="Q628">
        <f t="shared" si="68"/>
        <v>0.98521623071292141</v>
      </c>
      <c r="R628">
        <f t="shared" si="69"/>
        <v>9.8808223640868317E-2</v>
      </c>
    </row>
    <row r="629" spans="1:18" x14ac:dyDescent="0.2">
      <c r="A629" t="s">
        <v>754</v>
      </c>
      <c r="B629" t="str">
        <f t="shared" si="63"/>
        <v>L</v>
      </c>
      <c r="C629" s="3">
        <v>12686.387000000001</v>
      </c>
      <c r="D629" s="3">
        <v>102.24299999999999</v>
      </c>
      <c r="E629" s="3">
        <v>12292.0327256337</v>
      </c>
      <c r="F629" s="3">
        <v>4.6180169582366899</v>
      </c>
      <c r="G629" s="3">
        <f t="shared" si="64"/>
        <v>3.1084837185425616</v>
      </c>
      <c r="H629" s="3">
        <f t="shared" si="65"/>
        <v>4.516707215395372E-2</v>
      </c>
      <c r="J629">
        <v>12583.99769949953</v>
      </c>
      <c r="K629">
        <v>8.9285809993743896</v>
      </c>
      <c r="L629" s="3">
        <f t="shared" si="66"/>
        <v>0.80708006543131783</v>
      </c>
      <c r="M629">
        <f t="shared" si="67"/>
        <v>8.7327063949359768E-2</v>
      </c>
      <c r="O629">
        <v>12577.9050030325</v>
      </c>
      <c r="P629">
        <v>3.8845329284667969</v>
      </c>
      <c r="Q629">
        <f t="shared" si="68"/>
        <v>0.85510553136602951</v>
      </c>
      <c r="R629">
        <f t="shared" si="69"/>
        <v>3.7993143085265468E-2</v>
      </c>
    </row>
    <row r="630" spans="1:18" x14ac:dyDescent="0.2">
      <c r="A630" t="s">
        <v>492</v>
      </c>
      <c r="B630" t="str">
        <f t="shared" si="63"/>
        <v>L</v>
      </c>
      <c r="C630" s="3">
        <v>12572.394</v>
      </c>
      <c r="D630" s="3">
        <v>113.666</v>
      </c>
      <c r="E630" s="3">
        <v>12128.702224709899</v>
      </c>
      <c r="F630" s="3">
        <v>4.7378110885620099</v>
      </c>
      <c r="G630" s="3">
        <f t="shared" si="64"/>
        <v>3.5290953758695509</v>
      </c>
      <c r="H630" s="3">
        <f t="shared" si="65"/>
        <v>4.1681866948445535E-2</v>
      </c>
      <c r="J630">
        <v>12486.375320246651</v>
      </c>
      <c r="K630">
        <v>9.0516390800476074</v>
      </c>
      <c r="L630" s="3">
        <f t="shared" si="66"/>
        <v>0.6841869555897605</v>
      </c>
      <c r="M630">
        <f t="shared" si="67"/>
        <v>7.9633655447078344E-2</v>
      </c>
      <c r="O630">
        <v>12449.08542295573</v>
      </c>
      <c r="P630">
        <v>2.4331638813018799</v>
      </c>
      <c r="Q630">
        <f t="shared" si="68"/>
        <v>0.98078836094597699</v>
      </c>
      <c r="R630">
        <f t="shared" si="69"/>
        <v>2.1406259403004241E-2</v>
      </c>
    </row>
    <row r="631" spans="1:18" x14ac:dyDescent="0.2">
      <c r="A631" t="s">
        <v>753</v>
      </c>
      <c r="B631" t="str">
        <f t="shared" si="63"/>
        <v>L</v>
      </c>
      <c r="C631" s="3">
        <v>9633.0239999999994</v>
      </c>
      <c r="D631" s="3">
        <v>28.606000000000002</v>
      </c>
      <c r="E631" s="3">
        <v>9286.31295229629</v>
      </c>
      <c r="F631" s="3">
        <v>3.5050401687621999</v>
      </c>
      <c r="G631" s="3">
        <f t="shared" si="64"/>
        <v>3.5991921924383194</v>
      </c>
      <c r="H631" s="3">
        <f t="shared" si="65"/>
        <v>0.12252814684898972</v>
      </c>
      <c r="J631">
        <v>9554.5283491160772</v>
      </c>
      <c r="K631">
        <v>8.2282140254974365</v>
      </c>
      <c r="L631" s="3">
        <f t="shared" si="66"/>
        <v>0.81485991194377061</v>
      </c>
      <c r="M631">
        <f t="shared" si="67"/>
        <v>0.28763944716134504</v>
      </c>
      <c r="O631">
        <v>9480.4888578745813</v>
      </c>
      <c r="P631">
        <v>2.2231118679046631</v>
      </c>
      <c r="Q631">
        <f t="shared" si="68"/>
        <v>1.5834606259199411</v>
      </c>
      <c r="R631">
        <f t="shared" si="69"/>
        <v>7.7714880371413789E-2</v>
      </c>
    </row>
    <row r="632" spans="1:18" x14ac:dyDescent="0.2">
      <c r="A632" t="s">
        <v>13</v>
      </c>
      <c r="B632" t="str">
        <f t="shared" si="63"/>
        <v>L</v>
      </c>
      <c r="C632" s="3">
        <v>9750.7829999999994</v>
      </c>
      <c r="D632" s="3">
        <v>49.905000000000001</v>
      </c>
      <c r="E632" s="3">
        <v>9462.7267503304993</v>
      </c>
      <c r="F632" s="3">
        <v>3.3162643909454301</v>
      </c>
      <c r="G632" s="3">
        <f t="shared" si="64"/>
        <v>2.954185829686705</v>
      </c>
      <c r="H632" s="3">
        <f t="shared" si="65"/>
        <v>6.6451545755844707E-2</v>
      </c>
      <c r="J632">
        <v>9729.9740297224271</v>
      </c>
      <c r="K632">
        <v>8.8843469619750977</v>
      </c>
      <c r="L632" s="3">
        <f t="shared" si="66"/>
        <v>0.21340819786033974</v>
      </c>
      <c r="M632">
        <f t="shared" si="67"/>
        <v>0.17802518709498241</v>
      </c>
      <c r="O632">
        <v>9616.1167924899455</v>
      </c>
      <c r="P632">
        <v>2.2670338153839111</v>
      </c>
      <c r="Q632">
        <f t="shared" si="68"/>
        <v>1.3810809604731635</v>
      </c>
      <c r="R632">
        <f t="shared" si="69"/>
        <v>4.5426987584087988E-2</v>
      </c>
    </row>
    <row r="633" spans="1:18" x14ac:dyDescent="0.2">
      <c r="A633" t="s">
        <v>992</v>
      </c>
      <c r="B633" t="str">
        <f t="shared" si="63"/>
        <v>L</v>
      </c>
      <c r="C633" s="3">
        <v>10391.700999999999</v>
      </c>
      <c r="D633" s="3">
        <v>37.051000000000002</v>
      </c>
      <c r="E633" s="3">
        <v>10223.2679438253</v>
      </c>
      <c r="F633" s="3">
        <v>3.9354381561279199</v>
      </c>
      <c r="G633" s="3">
        <f t="shared" si="64"/>
        <v>1.620842017824601</v>
      </c>
      <c r="H633" s="3">
        <f t="shared" si="65"/>
        <v>0.10621678648694825</v>
      </c>
      <c r="J633">
        <v>10361.37828536057</v>
      </c>
      <c r="K633">
        <v>9.920029878616333</v>
      </c>
      <c r="L633" s="3">
        <f t="shared" si="66"/>
        <v>0.29179741256440356</v>
      </c>
      <c r="M633">
        <f t="shared" si="67"/>
        <v>0.26773986879210637</v>
      </c>
      <c r="O633">
        <v>10336.786237899179</v>
      </c>
      <c r="P633">
        <v>2.558304071426392</v>
      </c>
      <c r="Q633">
        <f t="shared" si="68"/>
        <v>0.52844825020292296</v>
      </c>
      <c r="R633">
        <f t="shared" si="69"/>
        <v>6.9048178765118137E-2</v>
      </c>
    </row>
    <row r="634" spans="1:18" x14ac:dyDescent="0.2">
      <c r="A634" t="s">
        <v>215</v>
      </c>
      <c r="B634" t="str">
        <f t="shared" si="63"/>
        <v>L</v>
      </c>
      <c r="C634" s="3">
        <v>9058.1540000000005</v>
      </c>
      <c r="D634" s="3">
        <v>90.183000000000007</v>
      </c>
      <c r="E634" s="3">
        <v>8860.3557204254193</v>
      </c>
      <c r="F634" s="3">
        <v>3.2884149551391602</v>
      </c>
      <c r="G634" s="3">
        <f t="shared" si="64"/>
        <v>2.1836488933018923</v>
      </c>
      <c r="H634" s="3">
        <f t="shared" si="65"/>
        <v>3.6463800884192807E-2</v>
      </c>
      <c r="J634">
        <v>9005.5643248469751</v>
      </c>
      <c r="K634">
        <v>9.1626350879669189</v>
      </c>
      <c r="L634" s="3">
        <f t="shared" si="66"/>
        <v>0.58057828507911635</v>
      </c>
      <c r="M634">
        <f t="shared" si="67"/>
        <v>0.10160046891284298</v>
      </c>
      <c r="O634">
        <v>9023.520553316841</v>
      </c>
      <c r="P634">
        <v>2.7131261825561519</v>
      </c>
      <c r="Q634">
        <f t="shared" si="68"/>
        <v>0.38234552739067462</v>
      </c>
      <c r="R634">
        <f t="shared" si="69"/>
        <v>3.0084674301765871E-2</v>
      </c>
    </row>
    <row r="635" spans="1:18" x14ac:dyDescent="0.2">
      <c r="A635" t="s">
        <v>22</v>
      </c>
      <c r="B635" t="str">
        <f t="shared" si="63"/>
        <v>S</v>
      </c>
      <c r="C635" s="3">
        <v>19169.457999999999</v>
      </c>
      <c r="D635" s="3">
        <v>297.404</v>
      </c>
      <c r="E635" s="3">
        <v>18312.4666017706</v>
      </c>
      <c r="F635" s="3">
        <v>5.1446108818054199</v>
      </c>
      <c r="G635" s="3">
        <f t="shared" si="64"/>
        <v>4.4706083929415135</v>
      </c>
      <c r="H635" s="3">
        <f t="shared" si="65"/>
        <v>1.7298391688764844E-2</v>
      </c>
      <c r="J635">
        <v>18898.723373572899</v>
      </c>
      <c r="K635">
        <v>8.4770660400390625</v>
      </c>
      <c r="L635" s="3">
        <f t="shared" si="66"/>
        <v>1.4123228023823107</v>
      </c>
      <c r="M635">
        <f t="shared" si="67"/>
        <v>2.8503537410522597E-2</v>
      </c>
      <c r="O635">
        <v>18937.24693378865</v>
      </c>
      <c r="P635">
        <v>5.0621488094329834</v>
      </c>
      <c r="Q635">
        <f t="shared" si="68"/>
        <v>1.2113595815351077</v>
      </c>
      <c r="R635">
        <f t="shared" si="69"/>
        <v>1.7021118779279983E-2</v>
      </c>
    </row>
    <row r="636" spans="1:18" x14ac:dyDescent="0.2">
      <c r="A636" t="s">
        <v>500</v>
      </c>
      <c r="B636" t="str">
        <f t="shared" si="63"/>
        <v>S</v>
      </c>
      <c r="C636" s="3">
        <v>18809.433000000001</v>
      </c>
      <c r="D636" s="3">
        <v>614.29999999999995</v>
      </c>
      <c r="E636" s="3">
        <v>17874.444719693802</v>
      </c>
      <c r="F636" s="3">
        <v>4.0084640979766801</v>
      </c>
      <c r="G636" s="3">
        <f t="shared" si="64"/>
        <v>4.9708477672144564</v>
      </c>
      <c r="H636" s="3">
        <f t="shared" si="65"/>
        <v>6.5252549210103863E-3</v>
      </c>
      <c r="J636">
        <v>18437.410507853019</v>
      </c>
      <c r="K636">
        <v>6.1282811164855957</v>
      </c>
      <c r="L636" s="3">
        <f t="shared" si="66"/>
        <v>1.9778506462527694</v>
      </c>
      <c r="M636">
        <f t="shared" si="67"/>
        <v>9.9760395840559919E-3</v>
      </c>
      <c r="O636">
        <v>18599.524620140732</v>
      </c>
      <c r="P636">
        <v>2.6501798629760742</v>
      </c>
      <c r="Q636">
        <f t="shared" si="68"/>
        <v>1.1159739895363627</v>
      </c>
      <c r="R636">
        <f t="shared" si="69"/>
        <v>4.3141459595898981E-3</v>
      </c>
    </row>
    <row r="637" spans="1:18" x14ac:dyDescent="0.2">
      <c r="A637" t="s">
        <v>828</v>
      </c>
      <c r="B637" t="str">
        <f t="shared" si="63"/>
        <v>S</v>
      </c>
      <c r="C637" s="3">
        <v>19119.795999999998</v>
      </c>
      <c r="D637" s="3">
        <v>477.22199999999998</v>
      </c>
      <c r="E637" s="3">
        <v>18445.2365541414</v>
      </c>
      <c r="F637" s="3">
        <v>4.7186539173126203</v>
      </c>
      <c r="G637" s="3">
        <f t="shared" si="64"/>
        <v>3.5280682171431033</v>
      </c>
      <c r="H637" s="3">
        <f t="shared" si="65"/>
        <v>9.8877543728340695E-3</v>
      </c>
      <c r="J637">
        <v>18953.77769336796</v>
      </c>
      <c r="K637">
        <v>6.3664360046386719</v>
      </c>
      <c r="L637" s="3">
        <f t="shared" si="66"/>
        <v>0.86830584715463877</v>
      </c>
      <c r="M637">
        <f t="shared" si="67"/>
        <v>1.3340617164838737E-2</v>
      </c>
      <c r="O637">
        <v>19021.986918865859</v>
      </c>
      <c r="P637">
        <v>3.4855401515960689</v>
      </c>
      <c r="Q637">
        <f t="shared" si="68"/>
        <v>0.51155922968079259</v>
      </c>
      <c r="R637">
        <f t="shared" si="69"/>
        <v>7.3038127990664075E-3</v>
      </c>
    </row>
    <row r="638" spans="1:18" x14ac:dyDescent="0.2">
      <c r="A638" t="s">
        <v>433</v>
      </c>
      <c r="B638" t="str">
        <f t="shared" si="63"/>
        <v>S</v>
      </c>
      <c r="C638" s="3">
        <v>20170.291000000001</v>
      </c>
      <c r="D638" s="3">
        <v>111.53100000000001</v>
      </c>
      <c r="E638" s="3">
        <v>19414.043279906102</v>
      </c>
      <c r="F638" s="3">
        <v>5.5583460330963099</v>
      </c>
      <c r="G638" s="3">
        <f t="shared" si="64"/>
        <v>3.7493148715301094</v>
      </c>
      <c r="H638" s="3">
        <f t="shared" si="65"/>
        <v>4.983678110208202E-2</v>
      </c>
      <c r="J638">
        <v>20061.607780460199</v>
      </c>
      <c r="K638">
        <v>5.6295287609100342</v>
      </c>
      <c r="L638" s="3">
        <f t="shared" si="66"/>
        <v>0.53882821789632052</v>
      </c>
      <c r="M638">
        <f t="shared" si="67"/>
        <v>5.047501377114913E-2</v>
      </c>
      <c r="O638">
        <v>20066.658499609031</v>
      </c>
      <c r="P638">
        <v>2.5259242057800289</v>
      </c>
      <c r="Q638">
        <f t="shared" si="68"/>
        <v>0.51378782978872073</v>
      </c>
      <c r="R638">
        <f t="shared" si="69"/>
        <v>2.264773207251821E-2</v>
      </c>
    </row>
    <row r="639" spans="1:18" x14ac:dyDescent="0.2">
      <c r="A639" t="s">
        <v>605</v>
      </c>
      <c r="B639" t="str">
        <f t="shared" si="63"/>
        <v>S</v>
      </c>
      <c r="C639" s="3">
        <v>18309.766</v>
      </c>
      <c r="D639" s="3">
        <v>1800.0150000000001</v>
      </c>
      <c r="E639" s="3">
        <v>17678.123480239101</v>
      </c>
      <c r="F639" s="3">
        <v>4.8842680454254097</v>
      </c>
      <c r="G639" s="3">
        <f t="shared" si="64"/>
        <v>3.4497574669217439</v>
      </c>
      <c r="H639" s="3">
        <f t="shared" si="65"/>
        <v>2.7134596352949335E-3</v>
      </c>
      <c r="J639">
        <v>18107.796007161021</v>
      </c>
      <c r="K639">
        <v>5.7029550075531006</v>
      </c>
      <c r="L639" s="3">
        <f t="shared" si="66"/>
        <v>1.1030724960601803</v>
      </c>
      <c r="M639">
        <f t="shared" si="67"/>
        <v>3.1682819351800404E-3</v>
      </c>
      <c r="O639">
        <v>18108.10577806089</v>
      </c>
      <c r="P639">
        <v>2.9218029975891109</v>
      </c>
      <c r="Q639">
        <f t="shared" si="68"/>
        <v>1.1013806617687509</v>
      </c>
      <c r="R639">
        <f t="shared" si="69"/>
        <v>1.6232103607964994E-3</v>
      </c>
    </row>
    <row r="640" spans="1:18" x14ac:dyDescent="0.2">
      <c r="A640" t="s">
        <v>776</v>
      </c>
      <c r="B640" t="str">
        <f t="shared" si="63"/>
        <v>S</v>
      </c>
      <c r="C640" s="3">
        <v>16050.771000000001</v>
      </c>
      <c r="D640" s="3">
        <v>102.514</v>
      </c>
      <c r="E640" s="3">
        <v>15488.380633475301</v>
      </c>
      <c r="F640" s="3">
        <v>4.1596288681030202</v>
      </c>
      <c r="G640" s="3">
        <f t="shared" si="64"/>
        <v>3.5038215081674258</v>
      </c>
      <c r="H640" s="3">
        <f t="shared" si="65"/>
        <v>4.0576202939140216E-2</v>
      </c>
      <c r="J640">
        <v>15996.69100355171</v>
      </c>
      <c r="K640">
        <v>8.6939229965209961</v>
      </c>
      <c r="L640" s="3">
        <f t="shared" si="66"/>
        <v>0.3369308330938765</v>
      </c>
      <c r="M640">
        <f t="shared" si="67"/>
        <v>8.4807177522299354E-2</v>
      </c>
      <c r="O640">
        <v>15973.72063198907</v>
      </c>
      <c r="P640">
        <v>2.9905216693878169</v>
      </c>
      <c r="Q640">
        <f t="shared" si="68"/>
        <v>0.4800415382596292</v>
      </c>
      <c r="R640">
        <f t="shared" si="69"/>
        <v>2.9171836718768336E-2</v>
      </c>
    </row>
    <row r="641" spans="1:18" x14ac:dyDescent="0.2">
      <c r="A641" t="s">
        <v>28</v>
      </c>
      <c r="B641" t="str">
        <f t="shared" si="63"/>
        <v>S</v>
      </c>
      <c r="C641" s="3">
        <v>13618.698</v>
      </c>
      <c r="D641" s="3">
        <v>37.600999999999999</v>
      </c>
      <c r="E641" s="3">
        <v>13186.197535453401</v>
      </c>
      <c r="F641" s="3">
        <v>2.9915578365325901</v>
      </c>
      <c r="G641" s="3">
        <f t="shared" si="64"/>
        <v>3.1757842383067727</v>
      </c>
      <c r="H641" s="3">
        <f t="shared" si="65"/>
        <v>7.9560592445216627E-2</v>
      </c>
      <c r="J641">
        <v>13467.297565958201</v>
      </c>
      <c r="K641">
        <v>5.8184418678283691</v>
      </c>
      <c r="L641" s="3">
        <f t="shared" si="66"/>
        <v>1.1117100477725521</v>
      </c>
      <c r="M641">
        <f t="shared" si="67"/>
        <v>0.15474167888695431</v>
      </c>
      <c r="O641">
        <v>13573.46849012392</v>
      </c>
      <c r="P641">
        <v>3.3425500392913818</v>
      </c>
      <c r="Q641">
        <f t="shared" si="68"/>
        <v>0.33211331858655324</v>
      </c>
      <c r="R641">
        <f t="shared" si="69"/>
        <v>8.8895243192770992E-2</v>
      </c>
    </row>
    <row r="642" spans="1:18" x14ac:dyDescent="0.2">
      <c r="A642" t="s">
        <v>628</v>
      </c>
      <c r="B642" t="str">
        <f t="shared" si="63"/>
        <v>S</v>
      </c>
      <c r="C642" s="3">
        <v>13374.471</v>
      </c>
      <c r="D642" s="3">
        <v>39.762</v>
      </c>
      <c r="E642" s="3">
        <v>13053.1380909362</v>
      </c>
      <c r="F642" s="3">
        <v>2.9099912643432599</v>
      </c>
      <c r="G642" s="3">
        <f t="shared" si="64"/>
        <v>2.4025840652972361</v>
      </c>
      <c r="H642" s="3">
        <f t="shared" si="65"/>
        <v>7.3185233749390372E-2</v>
      </c>
      <c r="J642">
        <v>13338.351488872569</v>
      </c>
      <c r="K642">
        <v>8.5418932437896729</v>
      </c>
      <c r="L642" s="3">
        <f t="shared" si="66"/>
        <v>0.2700631010185755</v>
      </c>
      <c r="M642">
        <f t="shared" si="67"/>
        <v>0.21482554307604429</v>
      </c>
      <c r="O642">
        <v>13350.20722215276</v>
      </c>
      <c r="P642">
        <v>2.2807919979095459</v>
      </c>
      <c r="Q642">
        <f t="shared" si="68"/>
        <v>0.18141859851683037</v>
      </c>
      <c r="R642">
        <f t="shared" si="69"/>
        <v>5.736109848371676E-2</v>
      </c>
    </row>
    <row r="643" spans="1:18" x14ac:dyDescent="0.2">
      <c r="A643" t="s">
        <v>832</v>
      </c>
      <c r="B643" t="str">
        <f t="shared" si="63"/>
        <v>S</v>
      </c>
      <c r="C643" s="3">
        <v>19003.136999999999</v>
      </c>
      <c r="D643" s="3">
        <v>287.09300000000002</v>
      </c>
      <c r="E643" s="3">
        <v>18278.6083258381</v>
      </c>
      <c r="F643" s="3">
        <v>5.8302409648895201</v>
      </c>
      <c r="G643" s="3">
        <f t="shared" si="64"/>
        <v>3.812679317956285</v>
      </c>
      <c r="H643" s="3">
        <f t="shared" si="65"/>
        <v>2.0307847857278023E-2</v>
      </c>
      <c r="J643">
        <v>18810.802481018622</v>
      </c>
      <c r="K643">
        <v>5.7632670402526864</v>
      </c>
      <c r="L643" s="3">
        <f t="shared" si="66"/>
        <v>1.0121198356954286</v>
      </c>
      <c r="M643">
        <f t="shared" si="67"/>
        <v>2.0074564828305413E-2</v>
      </c>
      <c r="O643">
        <v>18770.481553670219</v>
      </c>
      <c r="P643">
        <v>4.9020538330078116</v>
      </c>
      <c r="Q643">
        <f t="shared" si="68"/>
        <v>1.2243002106956331</v>
      </c>
      <c r="R643">
        <f t="shared" si="69"/>
        <v>1.707479399709436E-2</v>
      </c>
    </row>
    <row r="644" spans="1:18" x14ac:dyDescent="0.2">
      <c r="A644" t="s">
        <v>723</v>
      </c>
      <c r="B644" t="str">
        <f t="shared" ref="B644:B707" si="70">LEFT(A644,1)</f>
        <v>S</v>
      </c>
      <c r="C644" s="3">
        <v>14702.460999999999</v>
      </c>
      <c r="D644" s="3">
        <v>166.02799999999999</v>
      </c>
      <c r="E644" s="3">
        <v>14238.929690950799</v>
      </c>
      <c r="F644" s="3">
        <v>3.4942729473114</v>
      </c>
      <c r="G644" s="3">
        <f t="shared" ref="G644:G707" si="71">(C644-E644)*100/C644</f>
        <v>3.152746394288684</v>
      </c>
      <c r="H644" s="3">
        <f t="shared" ref="H644:H707" si="72">F644/D644</f>
        <v>2.1046287055866482E-2</v>
      </c>
      <c r="J644">
        <v>14663.79548264074</v>
      </c>
      <c r="K644">
        <v>11.05426502227783</v>
      </c>
      <c r="L644" s="3">
        <f t="shared" ref="L644:L707" si="73">(C644-J644)*100/C644</f>
        <v>0.26298670242525357</v>
      </c>
      <c r="M644">
        <f t="shared" ref="M644:M707" si="74">K644/D644</f>
        <v>6.6580727481375612E-2</v>
      </c>
      <c r="O644">
        <v>14626.10489276863</v>
      </c>
      <c r="P644">
        <v>2.376540899276733</v>
      </c>
      <c r="Q644">
        <f t="shared" ref="Q644:Q707" si="75">(C644-O644)*100/C644</f>
        <v>0.51934235521093786</v>
      </c>
      <c r="R644">
        <f t="shared" ref="R644:R707" si="76">P644/D644</f>
        <v>1.4314097015423501E-2</v>
      </c>
    </row>
    <row r="645" spans="1:18" x14ac:dyDescent="0.2">
      <c r="A645" t="s">
        <v>551</v>
      </c>
      <c r="B645" t="str">
        <f t="shared" si="70"/>
        <v>S</v>
      </c>
      <c r="C645" s="3">
        <v>13370.44</v>
      </c>
      <c r="D645" s="3">
        <v>40.563000000000002</v>
      </c>
      <c r="E645" s="3">
        <v>12921.802062024501</v>
      </c>
      <c r="F645" s="3">
        <v>2.8347299098968501</v>
      </c>
      <c r="G645" s="3">
        <f t="shared" si="71"/>
        <v>3.3554463276862978</v>
      </c>
      <c r="H645" s="3">
        <f t="shared" si="72"/>
        <v>6.9884621697035479E-2</v>
      </c>
      <c r="J645">
        <v>13297.7526250232</v>
      </c>
      <c r="K645">
        <v>4.9295229911804199</v>
      </c>
      <c r="L645" s="3">
        <f t="shared" si="73"/>
        <v>0.54364235565022634</v>
      </c>
      <c r="M645">
        <f t="shared" si="74"/>
        <v>0.12152757417302516</v>
      </c>
      <c r="O645">
        <v>13311.2077784917</v>
      </c>
      <c r="P645">
        <v>5.5499927997589111</v>
      </c>
      <c r="Q645">
        <f t="shared" si="75"/>
        <v>0.44300876791115645</v>
      </c>
      <c r="R645">
        <f t="shared" si="76"/>
        <v>0.13682402188592832</v>
      </c>
    </row>
    <row r="646" spans="1:18" x14ac:dyDescent="0.2">
      <c r="A646" t="s">
        <v>352</v>
      </c>
      <c r="B646" t="str">
        <f t="shared" si="70"/>
        <v>S</v>
      </c>
      <c r="C646" s="3">
        <v>19264.435000000001</v>
      </c>
      <c r="D646" s="3">
        <v>167.81700000000001</v>
      </c>
      <c r="E646" s="3">
        <v>18491.5675306048</v>
      </c>
      <c r="F646" s="3">
        <v>6.8900258541107098</v>
      </c>
      <c r="G646" s="3">
        <f t="shared" si="71"/>
        <v>4.0118875502717914</v>
      </c>
      <c r="H646" s="3">
        <f t="shared" si="72"/>
        <v>4.1056781220679128E-2</v>
      </c>
      <c r="J646">
        <v>18898.24483662039</v>
      </c>
      <c r="K646">
        <v>8.2470369338989258</v>
      </c>
      <c r="L646" s="3">
        <f t="shared" si="73"/>
        <v>1.9008611640030526</v>
      </c>
      <c r="M646">
        <f t="shared" si="74"/>
        <v>4.9143036366392709E-2</v>
      </c>
      <c r="O646">
        <v>18879.82640081735</v>
      </c>
      <c r="P646">
        <v>3.0052378177642818</v>
      </c>
      <c r="Q646">
        <f t="shared" si="75"/>
        <v>1.9964696560405286</v>
      </c>
      <c r="R646">
        <f t="shared" si="76"/>
        <v>1.7907827084051565E-2</v>
      </c>
    </row>
    <row r="647" spans="1:18" x14ac:dyDescent="0.2">
      <c r="A647" t="s">
        <v>174</v>
      </c>
      <c r="B647" t="str">
        <f t="shared" si="70"/>
        <v>S</v>
      </c>
      <c r="C647" s="3">
        <v>12798.57</v>
      </c>
      <c r="D647" s="3">
        <v>40.738</v>
      </c>
      <c r="E647" s="3">
        <v>12396.0983423857</v>
      </c>
      <c r="F647" s="3">
        <v>3.1246860027313201</v>
      </c>
      <c r="G647" s="3">
        <f t="shared" si="71"/>
        <v>3.1446611427237579</v>
      </c>
      <c r="H647" s="3">
        <f t="shared" si="72"/>
        <v>7.6701998201465962E-2</v>
      </c>
      <c r="J647">
        <v>12646.046165923701</v>
      </c>
      <c r="K647">
        <v>5.6690638065338126</v>
      </c>
      <c r="L647" s="3">
        <f t="shared" si="73"/>
        <v>1.1917255918145462</v>
      </c>
      <c r="M647">
        <f t="shared" si="74"/>
        <v>0.13915910959138428</v>
      </c>
      <c r="O647">
        <v>12757.63395807079</v>
      </c>
      <c r="P647">
        <v>4.3456320762634277</v>
      </c>
      <c r="Q647">
        <f t="shared" si="75"/>
        <v>0.31984856065333667</v>
      </c>
      <c r="R647">
        <f t="shared" si="76"/>
        <v>0.1066726907620263</v>
      </c>
    </row>
    <row r="648" spans="1:18" x14ac:dyDescent="0.2">
      <c r="A648" t="s">
        <v>126</v>
      </c>
      <c r="B648" t="str">
        <f t="shared" si="70"/>
        <v>S</v>
      </c>
      <c r="C648" s="3">
        <v>15060.666999999999</v>
      </c>
      <c r="D648" s="3">
        <v>82.067999999999998</v>
      </c>
      <c r="E648" s="3">
        <v>14548.0594795341</v>
      </c>
      <c r="F648" s="3">
        <v>3.9892909526824898</v>
      </c>
      <c r="G648" s="3">
        <f t="shared" si="71"/>
        <v>3.4036176516345469</v>
      </c>
      <c r="H648" s="3">
        <f t="shared" si="72"/>
        <v>4.8609579284038723E-2</v>
      </c>
      <c r="J648">
        <v>15024.143149022069</v>
      </c>
      <c r="K648">
        <v>8.5691111087799072</v>
      </c>
      <c r="L648" s="3">
        <f t="shared" si="73"/>
        <v>0.24251151013384817</v>
      </c>
      <c r="M648">
        <f t="shared" si="74"/>
        <v>0.1044147671294525</v>
      </c>
      <c r="O648">
        <v>15023.62286187236</v>
      </c>
      <c r="P648">
        <v>4.8899703025817871</v>
      </c>
      <c r="Q648">
        <f t="shared" si="75"/>
        <v>0.24596611908117749</v>
      </c>
      <c r="R648">
        <f t="shared" si="76"/>
        <v>5.958437274676838E-2</v>
      </c>
    </row>
    <row r="649" spans="1:18" x14ac:dyDescent="0.2">
      <c r="A649" t="s">
        <v>915</v>
      </c>
      <c r="B649" t="str">
        <f t="shared" si="70"/>
        <v>S</v>
      </c>
      <c r="C649" s="3">
        <v>18507.721000000001</v>
      </c>
      <c r="D649" s="3">
        <v>1800.1120000000001</v>
      </c>
      <c r="E649" s="3">
        <v>17555.8616269423</v>
      </c>
      <c r="F649" s="3">
        <v>4.9624068737030003</v>
      </c>
      <c r="G649" s="3">
        <f t="shared" si="71"/>
        <v>5.1430393458908377</v>
      </c>
      <c r="H649" s="3">
        <f t="shared" si="72"/>
        <v>2.7567211782950174E-3</v>
      </c>
      <c r="J649">
        <v>18357.890338231071</v>
      </c>
      <c r="K649">
        <v>7.3816349506378174</v>
      </c>
      <c r="L649" s="3">
        <f t="shared" si="73"/>
        <v>0.80955759906327973</v>
      </c>
      <c r="M649">
        <f t="shared" si="74"/>
        <v>4.100653154158084E-3</v>
      </c>
      <c r="O649">
        <v>18188.23614515159</v>
      </c>
      <c r="P649">
        <v>2.4773871898651119</v>
      </c>
      <c r="Q649">
        <f t="shared" si="75"/>
        <v>1.7262247191235023</v>
      </c>
      <c r="R649">
        <f t="shared" si="76"/>
        <v>1.3762405838442895E-3</v>
      </c>
    </row>
    <row r="650" spans="1:18" x14ac:dyDescent="0.2">
      <c r="A650" t="s">
        <v>275</v>
      </c>
      <c r="B650" t="str">
        <f t="shared" si="70"/>
        <v>S</v>
      </c>
      <c r="C650" s="3">
        <v>18303.642</v>
      </c>
      <c r="D650" s="3">
        <v>1800.019</v>
      </c>
      <c r="E650" s="3">
        <v>17519.455871608799</v>
      </c>
      <c r="F650" s="3">
        <v>4.7897059917449898</v>
      </c>
      <c r="G650" s="3">
        <f t="shared" si="71"/>
        <v>4.2843174510908835</v>
      </c>
      <c r="H650" s="3">
        <f t="shared" si="72"/>
        <v>2.6609196857060894E-3</v>
      </c>
      <c r="J650">
        <v>18146.743567182351</v>
      </c>
      <c r="K650">
        <v>12.511353254318241</v>
      </c>
      <c r="L650" s="3">
        <f t="shared" si="73"/>
        <v>0.85719788891002369</v>
      </c>
      <c r="M650">
        <f t="shared" si="74"/>
        <v>6.9506784396821597E-3</v>
      </c>
      <c r="O650">
        <v>18149.256590665471</v>
      </c>
      <c r="P650">
        <v>3.2674980163574219</v>
      </c>
      <c r="Q650">
        <f t="shared" si="75"/>
        <v>0.84346825257251512</v>
      </c>
      <c r="R650">
        <f t="shared" si="76"/>
        <v>1.8152575147025792E-3</v>
      </c>
    </row>
    <row r="651" spans="1:18" x14ac:dyDescent="0.2">
      <c r="A651" t="s">
        <v>301</v>
      </c>
      <c r="B651" t="str">
        <f t="shared" si="70"/>
        <v>S</v>
      </c>
      <c r="C651" s="3">
        <v>19597.760999999999</v>
      </c>
      <c r="D651" s="3">
        <v>126.94199999999999</v>
      </c>
      <c r="E651" s="3">
        <v>18729.073130957098</v>
      </c>
      <c r="F651" s="3">
        <v>5.6348860263824401</v>
      </c>
      <c r="G651" s="3">
        <f t="shared" si="71"/>
        <v>4.4325873197601515</v>
      </c>
      <c r="H651" s="3">
        <f t="shared" si="72"/>
        <v>4.4389453659013096E-2</v>
      </c>
      <c r="J651">
        <v>19144.518692810259</v>
      </c>
      <c r="K651">
        <v>6.0102951526641846</v>
      </c>
      <c r="L651" s="3">
        <f t="shared" si="73"/>
        <v>2.3127249443941031</v>
      </c>
      <c r="M651">
        <f t="shared" si="74"/>
        <v>4.7346781622033568E-2</v>
      </c>
      <c r="O651">
        <v>19194.08300332382</v>
      </c>
      <c r="P651">
        <v>3.0334231853485112</v>
      </c>
      <c r="Q651">
        <f t="shared" si="75"/>
        <v>2.0598169182498896</v>
      </c>
      <c r="R651">
        <f t="shared" si="76"/>
        <v>2.3896135127448058E-2</v>
      </c>
    </row>
    <row r="652" spans="1:18" x14ac:dyDescent="0.2">
      <c r="A652" t="s">
        <v>671</v>
      </c>
      <c r="B652" t="str">
        <f t="shared" si="70"/>
        <v>S</v>
      </c>
      <c r="C652" s="3">
        <v>18839.547999999999</v>
      </c>
      <c r="D652" s="3">
        <v>168.06200000000001</v>
      </c>
      <c r="E652" s="3">
        <v>18167.803629275099</v>
      </c>
      <c r="F652" s="3">
        <v>5.5275549888610804</v>
      </c>
      <c r="G652" s="3">
        <f t="shared" si="71"/>
        <v>3.5656076819088249</v>
      </c>
      <c r="H652" s="3">
        <f t="shared" si="72"/>
        <v>3.2889975061947851E-2</v>
      </c>
      <c r="J652">
        <v>18628.26535107525</v>
      </c>
      <c r="K652">
        <v>9.0919570922851562</v>
      </c>
      <c r="L652" s="3">
        <f t="shared" si="73"/>
        <v>1.1214847029490786</v>
      </c>
      <c r="M652">
        <f t="shared" si="74"/>
        <v>5.4098827172621745E-2</v>
      </c>
      <c r="O652">
        <v>18616.023670016752</v>
      </c>
      <c r="P652">
        <v>2.9349761009216309</v>
      </c>
      <c r="Q652">
        <f t="shared" si="75"/>
        <v>1.1864633375665239</v>
      </c>
      <c r="R652">
        <f t="shared" si="76"/>
        <v>1.7463650920027315E-2</v>
      </c>
    </row>
    <row r="653" spans="1:18" x14ac:dyDescent="0.2">
      <c r="A653" t="s">
        <v>198</v>
      </c>
      <c r="B653" t="str">
        <f t="shared" si="70"/>
        <v>S</v>
      </c>
      <c r="C653" s="3">
        <v>13771.308000000001</v>
      </c>
      <c r="D653" s="3">
        <v>47.895000000000003</v>
      </c>
      <c r="E653" s="3">
        <v>13340.504116456401</v>
      </c>
      <c r="F653" s="3">
        <v>3.1014752388000399</v>
      </c>
      <c r="G653" s="3">
        <f t="shared" si="71"/>
        <v>3.1282713562400897</v>
      </c>
      <c r="H653" s="3">
        <f t="shared" si="72"/>
        <v>6.4755720613843618E-2</v>
      </c>
      <c r="J653">
        <v>13735.59925237775</v>
      </c>
      <c r="K653">
        <v>6.7834088802337646</v>
      </c>
      <c r="L653" s="3">
        <f t="shared" si="73"/>
        <v>0.25929815542758461</v>
      </c>
      <c r="M653">
        <f t="shared" si="74"/>
        <v>0.14163083579149732</v>
      </c>
      <c r="O653">
        <v>13757.990372947759</v>
      </c>
      <c r="P653">
        <v>2.0923440456390381</v>
      </c>
      <c r="Q653">
        <f t="shared" si="75"/>
        <v>9.6705607428442752E-2</v>
      </c>
      <c r="R653">
        <f t="shared" si="76"/>
        <v>4.3686064216286416E-2</v>
      </c>
    </row>
    <row r="654" spans="1:18" x14ac:dyDescent="0.2">
      <c r="A654" t="s">
        <v>377</v>
      </c>
      <c r="B654" t="str">
        <f t="shared" si="70"/>
        <v>S</v>
      </c>
      <c r="C654" s="3">
        <v>15448.659</v>
      </c>
      <c r="D654" s="3">
        <v>58.048000000000002</v>
      </c>
      <c r="E654" s="3">
        <v>14937.401179822</v>
      </c>
      <c r="F654" s="3">
        <v>4.0554788112640301</v>
      </c>
      <c r="G654" s="3">
        <f t="shared" si="71"/>
        <v>3.3093993477233186</v>
      </c>
      <c r="H654" s="3">
        <f t="shared" si="72"/>
        <v>6.9864229797133928E-2</v>
      </c>
      <c r="J654">
        <v>15403.643114081209</v>
      </c>
      <c r="K654">
        <v>6.0129930973052979</v>
      </c>
      <c r="L654" s="3">
        <f t="shared" si="73"/>
        <v>0.29139024894517024</v>
      </c>
      <c r="M654">
        <f t="shared" si="74"/>
        <v>0.10358656796625719</v>
      </c>
      <c r="O654">
        <v>15362.05367516224</v>
      </c>
      <c r="P654">
        <v>2.0396218299865718</v>
      </c>
      <c r="Q654">
        <f t="shared" si="75"/>
        <v>0.560600922305032</v>
      </c>
      <c r="R654">
        <f t="shared" si="76"/>
        <v>3.5136814877111559E-2</v>
      </c>
    </row>
    <row r="655" spans="1:18" x14ac:dyDescent="0.2">
      <c r="A655" t="s">
        <v>62</v>
      </c>
      <c r="B655" t="str">
        <f t="shared" si="70"/>
        <v>S</v>
      </c>
      <c r="C655" s="3">
        <v>19302.048999999999</v>
      </c>
      <c r="D655" s="3">
        <v>147.18299999999999</v>
      </c>
      <c r="E655" s="3">
        <v>18680.549608553501</v>
      </c>
      <c r="F655" s="3">
        <v>5.4026010036468497</v>
      </c>
      <c r="G655" s="3">
        <f t="shared" si="71"/>
        <v>3.2198622614961638</v>
      </c>
      <c r="H655" s="3">
        <f t="shared" si="72"/>
        <v>3.6706691694331883E-2</v>
      </c>
      <c r="J655">
        <v>19059.398743700061</v>
      </c>
      <c r="K655">
        <v>6.6050999164581299</v>
      </c>
      <c r="L655" s="3">
        <f t="shared" si="73"/>
        <v>1.2571217506490509</v>
      </c>
      <c r="M655">
        <f t="shared" si="74"/>
        <v>4.487678547426082E-2</v>
      </c>
      <c r="O655">
        <v>19157.80875815816</v>
      </c>
      <c r="P655">
        <v>3.460219144821167</v>
      </c>
      <c r="Q655">
        <f t="shared" si="75"/>
        <v>0.74727943049900414</v>
      </c>
      <c r="R655">
        <f t="shared" si="76"/>
        <v>2.3509638645911331E-2</v>
      </c>
    </row>
    <row r="656" spans="1:18" x14ac:dyDescent="0.2">
      <c r="A656" t="s">
        <v>376</v>
      </c>
      <c r="B656" t="str">
        <f t="shared" si="70"/>
        <v>S</v>
      </c>
      <c r="C656" s="3">
        <v>18739.438999999998</v>
      </c>
      <c r="D656" s="3">
        <v>1022.009</v>
      </c>
      <c r="E656" s="3">
        <v>17877.7982885692</v>
      </c>
      <c r="F656" s="3">
        <v>5.9907078742980904</v>
      </c>
      <c r="G656" s="3">
        <f t="shared" si="71"/>
        <v>4.5980069703836843</v>
      </c>
      <c r="H656" s="3">
        <f t="shared" si="72"/>
        <v>5.861697768119547E-3</v>
      </c>
      <c r="J656">
        <v>18361.861699937748</v>
      </c>
      <c r="K656">
        <v>6.8744471073150626</v>
      </c>
      <c r="L656" s="3">
        <f t="shared" si="73"/>
        <v>2.0148804884834082</v>
      </c>
      <c r="M656">
        <f t="shared" si="74"/>
        <v>6.7264056454640446E-3</v>
      </c>
      <c r="O656">
        <v>18354.255960433951</v>
      </c>
      <c r="P656">
        <v>2.764879703521729</v>
      </c>
      <c r="Q656">
        <f t="shared" si="75"/>
        <v>2.05546729315668</v>
      </c>
      <c r="R656">
        <f t="shared" si="76"/>
        <v>2.7053379212137359E-3</v>
      </c>
    </row>
    <row r="657" spans="1:18" x14ac:dyDescent="0.2">
      <c r="A657" t="s">
        <v>708</v>
      </c>
      <c r="B657" t="str">
        <f t="shared" si="70"/>
        <v>S</v>
      </c>
      <c r="C657" s="3">
        <v>15426.466</v>
      </c>
      <c r="D657" s="3">
        <v>83.43</v>
      </c>
      <c r="E657" s="3">
        <v>14905.100288359999</v>
      </c>
      <c r="F657" s="3">
        <v>3.8937571048736501</v>
      </c>
      <c r="G657" s="3">
        <f t="shared" si="71"/>
        <v>3.3796834066856327</v>
      </c>
      <c r="H657" s="3">
        <f t="shared" si="72"/>
        <v>4.6670946960010187E-2</v>
      </c>
      <c r="J657">
        <v>15405.08834674022</v>
      </c>
      <c r="K657">
        <v>8.2415111064910889</v>
      </c>
      <c r="L657" s="3">
        <f t="shared" si="73"/>
        <v>0.1385777744545014</v>
      </c>
      <c r="M657">
        <f t="shared" si="74"/>
        <v>9.8783544366428E-2</v>
      </c>
      <c r="O657">
        <v>15360.907236109249</v>
      </c>
      <c r="P657">
        <v>2.3691940307617192</v>
      </c>
      <c r="Q657">
        <f t="shared" si="75"/>
        <v>0.42497590757825493</v>
      </c>
      <c r="R657">
        <f t="shared" si="76"/>
        <v>2.8397387399756911E-2</v>
      </c>
    </row>
    <row r="658" spans="1:18" x14ac:dyDescent="0.2">
      <c r="A658" t="s">
        <v>989</v>
      </c>
      <c r="B658" t="str">
        <f t="shared" si="70"/>
        <v>S</v>
      </c>
      <c r="C658" s="3">
        <v>18444.038</v>
      </c>
      <c r="D658" s="3">
        <v>338.36700000000002</v>
      </c>
      <c r="E658" s="3">
        <v>17483.406537861101</v>
      </c>
      <c r="F658" s="3">
        <v>4.5767712593078604</v>
      </c>
      <c r="G658" s="3">
        <f t="shared" si="71"/>
        <v>5.2083576391400799</v>
      </c>
      <c r="H658" s="3">
        <f t="shared" si="72"/>
        <v>1.352605679427326E-2</v>
      </c>
      <c r="J658">
        <v>18311.987012907361</v>
      </c>
      <c r="K658">
        <v>9.777489185333252</v>
      </c>
      <c r="L658" s="3">
        <f t="shared" si="73"/>
        <v>0.71595486353172688</v>
      </c>
      <c r="M658">
        <f t="shared" si="74"/>
        <v>2.8896107437584785E-2</v>
      </c>
      <c r="O658">
        <v>18110.829810267409</v>
      </c>
      <c r="P658">
        <v>2.1947188377380371</v>
      </c>
      <c r="Q658">
        <f t="shared" si="75"/>
        <v>1.8065902365446849</v>
      </c>
      <c r="R658">
        <f t="shared" si="76"/>
        <v>6.4862082819484084E-3</v>
      </c>
    </row>
    <row r="659" spans="1:18" x14ac:dyDescent="0.2">
      <c r="A659" t="s">
        <v>695</v>
      </c>
      <c r="B659" t="str">
        <f t="shared" si="70"/>
        <v>S</v>
      </c>
      <c r="C659" s="3">
        <v>18003.981</v>
      </c>
      <c r="D659" s="3">
        <v>1186.5920000000001</v>
      </c>
      <c r="E659" s="3">
        <v>17255.614326736399</v>
      </c>
      <c r="F659" s="3">
        <v>4.1700959205627397</v>
      </c>
      <c r="G659" s="3">
        <f t="shared" si="71"/>
        <v>4.156673311661466</v>
      </c>
      <c r="H659" s="3">
        <f t="shared" si="72"/>
        <v>3.5143469032007119E-3</v>
      </c>
      <c r="J659">
        <v>17794.98528285863</v>
      </c>
      <c r="K659">
        <v>9.4218719005584717</v>
      </c>
      <c r="L659" s="3">
        <f t="shared" si="73"/>
        <v>1.1608305804220178</v>
      </c>
      <c r="M659">
        <f t="shared" si="74"/>
        <v>7.940279304561695E-3</v>
      </c>
      <c r="O659">
        <v>17666.825935520781</v>
      </c>
      <c r="P659">
        <v>4.8728492259979248</v>
      </c>
      <c r="Q659">
        <f t="shared" si="75"/>
        <v>1.8726695194758243</v>
      </c>
      <c r="R659">
        <f t="shared" si="76"/>
        <v>4.1065920097202108E-3</v>
      </c>
    </row>
    <row r="660" spans="1:18" x14ac:dyDescent="0.2">
      <c r="A660" t="s">
        <v>371</v>
      </c>
      <c r="B660" t="str">
        <f t="shared" si="70"/>
        <v>S</v>
      </c>
      <c r="C660" s="3">
        <v>18477.938999999998</v>
      </c>
      <c r="D660" s="3">
        <v>250.63</v>
      </c>
      <c r="E660" s="3">
        <v>17646.8899506831</v>
      </c>
      <c r="F660" s="3">
        <v>5.0495538711547798</v>
      </c>
      <c r="G660" s="3">
        <f t="shared" si="71"/>
        <v>4.4975202554619225</v>
      </c>
      <c r="H660" s="3">
        <f t="shared" si="72"/>
        <v>2.0147443925925788E-2</v>
      </c>
      <c r="J660">
        <v>18317.474511301811</v>
      </c>
      <c r="K660">
        <v>7.2182981967926034</v>
      </c>
      <c r="L660" s="3">
        <f t="shared" si="73"/>
        <v>0.86841118318546129</v>
      </c>
      <c r="M660">
        <f t="shared" si="74"/>
        <v>2.8800615236773745E-2</v>
      </c>
      <c r="O660">
        <v>18251.853198849629</v>
      </c>
      <c r="P660">
        <v>2.9890811443328862</v>
      </c>
      <c r="Q660">
        <f t="shared" si="75"/>
        <v>1.2235444718719424</v>
      </c>
      <c r="R660">
        <f t="shared" si="76"/>
        <v>1.1926270375984064E-2</v>
      </c>
    </row>
    <row r="661" spans="1:18" x14ac:dyDescent="0.2">
      <c r="A661" t="s">
        <v>177</v>
      </c>
      <c r="B661" t="str">
        <f t="shared" si="70"/>
        <v>S</v>
      </c>
      <c r="C661" s="3">
        <v>12465.308000000001</v>
      </c>
      <c r="D661" s="3">
        <v>44.642000000000003</v>
      </c>
      <c r="E661" s="3">
        <v>12025.4429452317</v>
      </c>
      <c r="F661" s="3">
        <v>3.5542328357696502</v>
      </c>
      <c r="G661" s="3">
        <f t="shared" si="71"/>
        <v>3.5287138895268448</v>
      </c>
      <c r="H661" s="3">
        <f t="shared" si="72"/>
        <v>7.9616344155047938E-2</v>
      </c>
      <c r="J661">
        <v>12329.896487773411</v>
      </c>
      <c r="K661">
        <v>4.686629056930542</v>
      </c>
      <c r="L661" s="3">
        <f t="shared" si="73"/>
        <v>1.0863069907826608</v>
      </c>
      <c r="M661">
        <f t="shared" si="74"/>
        <v>0.10498250653936969</v>
      </c>
      <c r="O661">
        <v>12385.329062335441</v>
      </c>
      <c r="P661">
        <v>1.9534721374511721</v>
      </c>
      <c r="Q661">
        <f t="shared" si="75"/>
        <v>0.64161220616899606</v>
      </c>
      <c r="R661">
        <f t="shared" si="76"/>
        <v>4.37586160443343E-2</v>
      </c>
    </row>
    <row r="662" spans="1:18" x14ac:dyDescent="0.2">
      <c r="A662" t="s">
        <v>282</v>
      </c>
      <c r="B662" t="str">
        <f t="shared" si="70"/>
        <v>S</v>
      </c>
      <c r="C662" s="3">
        <v>17867.114000000001</v>
      </c>
      <c r="D662" s="3">
        <v>1800.0170000000001</v>
      </c>
      <c r="E662" s="3">
        <v>17019.819701319801</v>
      </c>
      <c r="F662" s="3">
        <v>4.39965796470642</v>
      </c>
      <c r="G662" s="3">
        <f t="shared" si="71"/>
        <v>4.7422001039462822</v>
      </c>
      <c r="H662" s="3">
        <f t="shared" si="72"/>
        <v>2.4442313404297957E-3</v>
      </c>
      <c r="J662">
        <v>17604.44084962624</v>
      </c>
      <c r="K662">
        <v>5.3878219127655029</v>
      </c>
      <c r="L662" s="3">
        <f t="shared" si="73"/>
        <v>1.4701487345620619</v>
      </c>
      <c r="M662">
        <f t="shared" si="74"/>
        <v>2.9932061268118596E-3</v>
      </c>
      <c r="O662">
        <v>17533.237562479069</v>
      </c>
      <c r="P662">
        <v>2.8433339595794682</v>
      </c>
      <c r="Q662">
        <f t="shared" si="75"/>
        <v>1.8686646176933335</v>
      </c>
      <c r="R662">
        <f t="shared" si="76"/>
        <v>1.579615058957481E-3</v>
      </c>
    </row>
    <row r="663" spans="1:18" x14ac:dyDescent="0.2">
      <c r="A663" t="s">
        <v>39</v>
      </c>
      <c r="B663" t="str">
        <f t="shared" si="70"/>
        <v>S</v>
      </c>
      <c r="C663" s="3">
        <v>19102.149000000001</v>
      </c>
      <c r="D663" s="3">
        <v>347.38799999999998</v>
      </c>
      <c r="E663" s="3">
        <v>18256.332487836</v>
      </c>
      <c r="F663" s="3">
        <v>5.1828269958495996</v>
      </c>
      <c r="G663" s="3">
        <f t="shared" si="71"/>
        <v>4.427860510165643</v>
      </c>
      <c r="H663" s="3">
        <f t="shared" si="72"/>
        <v>1.4919418620820524E-2</v>
      </c>
      <c r="J663">
        <v>18976.942369420831</v>
      </c>
      <c r="K663">
        <v>5.2237312793731689</v>
      </c>
      <c r="L663" s="3">
        <f t="shared" si="73"/>
        <v>0.65545834962951255</v>
      </c>
      <c r="M663">
        <f t="shared" si="74"/>
        <v>1.5037166739706523E-2</v>
      </c>
      <c r="O663">
        <v>18939.62181225825</v>
      </c>
      <c r="P663">
        <v>2.803447008132935</v>
      </c>
      <c r="Q663">
        <f t="shared" si="75"/>
        <v>0.85083195478032769</v>
      </c>
      <c r="R663">
        <f t="shared" si="76"/>
        <v>8.0700744070979283E-3</v>
      </c>
    </row>
    <row r="664" spans="1:18" x14ac:dyDescent="0.2">
      <c r="A664" t="s">
        <v>149</v>
      </c>
      <c r="B664" t="str">
        <f t="shared" si="70"/>
        <v>S</v>
      </c>
      <c r="C664" s="3">
        <v>15468.33</v>
      </c>
      <c r="D664" s="3">
        <v>63.481000000000002</v>
      </c>
      <c r="E664" s="3">
        <v>15072.824208263701</v>
      </c>
      <c r="F664" s="3">
        <v>3.9763650894164999</v>
      </c>
      <c r="G664" s="3">
        <f t="shared" si="71"/>
        <v>2.5568745413131166</v>
      </c>
      <c r="H664" s="3">
        <f t="shared" si="72"/>
        <v>6.2638664945676659E-2</v>
      </c>
      <c r="J664">
        <v>15458.509226587101</v>
      </c>
      <c r="K664">
        <v>9.7204310894012451</v>
      </c>
      <c r="L664" s="3">
        <f t="shared" si="73"/>
        <v>6.3489551961324484E-2</v>
      </c>
      <c r="M664">
        <f t="shared" si="74"/>
        <v>0.15312347142296506</v>
      </c>
      <c r="O664">
        <v>15398.552507124479</v>
      </c>
      <c r="P664">
        <v>2.3333239555358891</v>
      </c>
      <c r="Q664">
        <f t="shared" si="75"/>
        <v>0.45109907065288041</v>
      </c>
      <c r="R664">
        <f t="shared" si="76"/>
        <v>3.6756257077486004E-2</v>
      </c>
    </row>
    <row r="665" spans="1:18" x14ac:dyDescent="0.2">
      <c r="A665" t="s">
        <v>416</v>
      </c>
      <c r="B665" t="str">
        <f t="shared" si="70"/>
        <v>S</v>
      </c>
      <c r="C665" s="3">
        <v>12343.657999999999</v>
      </c>
      <c r="D665" s="3">
        <v>55.484000000000002</v>
      </c>
      <c r="E665" s="3">
        <v>11900.461487431799</v>
      </c>
      <c r="F665" s="3">
        <v>2.9642100334167401</v>
      </c>
      <c r="G665" s="3">
        <f t="shared" si="71"/>
        <v>3.5904795204808817</v>
      </c>
      <c r="H665" s="3">
        <f t="shared" si="72"/>
        <v>5.3424591475321533E-2</v>
      </c>
      <c r="J665">
        <v>12130.06991566651</v>
      </c>
      <c r="K665">
        <v>4.7019462585449219</v>
      </c>
      <c r="L665" s="3">
        <f t="shared" si="73"/>
        <v>1.7303467443239999</v>
      </c>
      <c r="M665">
        <f t="shared" si="74"/>
        <v>8.4744183161720887E-2</v>
      </c>
      <c r="O665">
        <v>12294.77424478007</v>
      </c>
      <c r="P665">
        <v>3.2462978363037109</v>
      </c>
      <c r="Q665">
        <f t="shared" si="75"/>
        <v>0.39602324707902065</v>
      </c>
      <c r="R665">
        <f t="shared" si="76"/>
        <v>5.8508720285194125E-2</v>
      </c>
    </row>
    <row r="666" spans="1:18" x14ac:dyDescent="0.2">
      <c r="A666" t="s">
        <v>356</v>
      </c>
      <c r="B666" t="str">
        <f t="shared" si="70"/>
        <v>S</v>
      </c>
      <c r="C666" s="3">
        <v>14084.954</v>
      </c>
      <c r="D666" s="3">
        <v>358.654</v>
      </c>
      <c r="E666" s="3">
        <v>13646.3365210583</v>
      </c>
      <c r="F666" s="3">
        <v>3.7270021438598602</v>
      </c>
      <c r="G666" s="3">
        <f t="shared" si="71"/>
        <v>3.1140852781038548</v>
      </c>
      <c r="H666" s="3">
        <f t="shared" si="72"/>
        <v>1.0391636908719436E-2</v>
      </c>
      <c r="J666">
        <v>14058.05868486633</v>
      </c>
      <c r="K666">
        <v>8.8872041702270508</v>
      </c>
      <c r="L666" s="3">
        <f t="shared" si="73"/>
        <v>0.19095067782024713</v>
      </c>
      <c r="M666">
        <f t="shared" si="74"/>
        <v>2.4779325395024317E-2</v>
      </c>
      <c r="O666">
        <v>13900.96260537285</v>
      </c>
      <c r="P666">
        <v>2.68914794921875</v>
      </c>
      <c r="Q666">
        <f t="shared" si="75"/>
        <v>1.3062974478095557</v>
      </c>
      <c r="R666">
        <f t="shared" si="76"/>
        <v>7.4978891890756828E-3</v>
      </c>
    </row>
    <row r="667" spans="1:18" x14ac:dyDescent="0.2">
      <c r="A667" t="s">
        <v>910</v>
      </c>
      <c r="B667" t="str">
        <f t="shared" si="70"/>
        <v>S</v>
      </c>
      <c r="C667" s="3">
        <v>14619.286</v>
      </c>
      <c r="D667" s="3">
        <v>57.104999999999997</v>
      </c>
      <c r="E667" s="3">
        <v>14117.079074617701</v>
      </c>
      <c r="F667" s="3">
        <v>3.9856309890746999</v>
      </c>
      <c r="G667" s="3">
        <f t="shared" si="71"/>
        <v>3.4352356563945685</v>
      </c>
      <c r="H667" s="3">
        <f t="shared" si="72"/>
        <v>6.9794781351452589E-2</v>
      </c>
      <c r="J667">
        <v>14555.47144966879</v>
      </c>
      <c r="K667">
        <v>10.783838033676149</v>
      </c>
      <c r="L667" s="3">
        <f t="shared" si="73"/>
        <v>0.43650935025971738</v>
      </c>
      <c r="M667">
        <f t="shared" si="74"/>
        <v>0.18884227359558969</v>
      </c>
      <c r="O667">
        <v>14466.40611897386</v>
      </c>
      <c r="P667">
        <v>5.3596899509429932</v>
      </c>
      <c r="Q667">
        <f t="shared" si="75"/>
        <v>1.0457410917752046</v>
      </c>
      <c r="R667">
        <f t="shared" si="76"/>
        <v>9.3856754241187168E-2</v>
      </c>
    </row>
    <row r="668" spans="1:18" x14ac:dyDescent="0.2">
      <c r="A668" t="s">
        <v>250</v>
      </c>
      <c r="B668" t="str">
        <f t="shared" si="70"/>
        <v>S</v>
      </c>
      <c r="C668" s="3">
        <v>15104.137000000001</v>
      </c>
      <c r="D668" s="3">
        <v>82.552999999999997</v>
      </c>
      <c r="E668" s="3">
        <v>14640.9820664454</v>
      </c>
      <c r="F668" s="3">
        <v>4.0274469852447501</v>
      </c>
      <c r="G668" s="3">
        <f t="shared" si="71"/>
        <v>3.0664111001813645</v>
      </c>
      <c r="H668" s="3">
        <f t="shared" si="72"/>
        <v>4.8786197778938986E-2</v>
      </c>
      <c r="J668">
        <v>15074.990556021099</v>
      </c>
      <c r="K668">
        <v>8.752223014831543</v>
      </c>
      <c r="L668" s="3">
        <f t="shared" si="73"/>
        <v>0.19296993915575258</v>
      </c>
      <c r="M668">
        <f t="shared" si="74"/>
        <v>0.10601944223506769</v>
      </c>
      <c r="O668">
        <v>15035.45809800594</v>
      </c>
      <c r="P668">
        <v>4.7348940372467041</v>
      </c>
      <c r="Q668">
        <f t="shared" si="75"/>
        <v>0.4547025890592799</v>
      </c>
      <c r="R668">
        <f t="shared" si="76"/>
        <v>5.7355808235275571E-2</v>
      </c>
    </row>
    <row r="669" spans="1:18" x14ac:dyDescent="0.2">
      <c r="A669" t="s">
        <v>55</v>
      </c>
      <c r="B669" t="str">
        <f t="shared" si="70"/>
        <v>S</v>
      </c>
      <c r="C669" s="3">
        <v>15505.928</v>
      </c>
      <c r="D669" s="3">
        <v>64.509</v>
      </c>
      <c r="E669" s="3">
        <v>15206.2465266499</v>
      </c>
      <c r="F669" s="3">
        <v>4.4424531459808296</v>
      </c>
      <c r="G669" s="3">
        <f t="shared" si="71"/>
        <v>1.9326897000302055</v>
      </c>
      <c r="H669" s="3">
        <f t="shared" si="72"/>
        <v>6.8865633415195235E-2</v>
      </c>
      <c r="J669">
        <v>15476.84682697222</v>
      </c>
      <c r="K669">
        <v>8.6672756671905518</v>
      </c>
      <c r="L669" s="3">
        <f t="shared" si="73"/>
        <v>0.18754874282777592</v>
      </c>
      <c r="M669">
        <f t="shared" si="74"/>
        <v>0.13435761935839266</v>
      </c>
      <c r="O669">
        <v>15432.151548344191</v>
      </c>
      <c r="P669">
        <v>6.9112639427185059</v>
      </c>
      <c r="Q669">
        <f t="shared" si="75"/>
        <v>0.47579513883857238</v>
      </c>
      <c r="R669">
        <f t="shared" si="76"/>
        <v>0.10713642968761732</v>
      </c>
    </row>
    <row r="670" spans="1:18" x14ac:dyDescent="0.2">
      <c r="A670" t="s">
        <v>816</v>
      </c>
      <c r="B670" t="str">
        <f t="shared" si="70"/>
        <v>S</v>
      </c>
      <c r="C670" s="3">
        <v>12375.839</v>
      </c>
      <c r="D670" s="3">
        <v>45.420999999999999</v>
      </c>
      <c r="E670" s="3">
        <v>12085.711740029499</v>
      </c>
      <c r="F670" s="3">
        <v>3.6867477893829301</v>
      </c>
      <c r="G670" s="3">
        <f t="shared" si="71"/>
        <v>2.3443037677728413</v>
      </c>
      <c r="H670" s="3">
        <f t="shared" si="72"/>
        <v>8.1168353611389674E-2</v>
      </c>
      <c r="J670">
        <v>12338.210442058349</v>
      </c>
      <c r="K670">
        <v>5.9697060585021973</v>
      </c>
      <c r="L670" s="3">
        <f t="shared" si="73"/>
        <v>0.30404854120719249</v>
      </c>
      <c r="M670">
        <f t="shared" si="74"/>
        <v>0.13143052901746322</v>
      </c>
      <c r="O670">
        <v>12322.944573931991</v>
      </c>
      <c r="P670">
        <v>2.1250300407409668</v>
      </c>
      <c r="Q670">
        <f t="shared" si="75"/>
        <v>0.42740072869410412</v>
      </c>
      <c r="R670">
        <f t="shared" si="76"/>
        <v>4.6785188365314874E-2</v>
      </c>
    </row>
    <row r="671" spans="1:18" x14ac:dyDescent="0.2">
      <c r="A671" t="s">
        <v>161</v>
      </c>
      <c r="B671" t="str">
        <f t="shared" si="70"/>
        <v>S</v>
      </c>
      <c r="C671" s="3">
        <v>12685.73</v>
      </c>
      <c r="D671" s="3">
        <v>43.322000000000003</v>
      </c>
      <c r="E671" s="3">
        <v>12272.4789754261</v>
      </c>
      <c r="F671" s="3">
        <v>4.0854451656341499</v>
      </c>
      <c r="G671" s="3">
        <f t="shared" si="71"/>
        <v>3.2576053926254107</v>
      </c>
      <c r="H671" s="3">
        <f t="shared" si="72"/>
        <v>9.4304167989339133E-2</v>
      </c>
      <c r="J671">
        <v>12506.563640742181</v>
      </c>
      <c r="K671">
        <v>4.6858522891998291</v>
      </c>
      <c r="L671" s="3">
        <f t="shared" si="73"/>
        <v>1.4123456770546026</v>
      </c>
      <c r="M671">
        <f t="shared" si="74"/>
        <v>0.10816334170167187</v>
      </c>
      <c r="O671">
        <v>12625.188137339739</v>
      </c>
      <c r="P671">
        <v>3.192095041275024</v>
      </c>
      <c r="Q671">
        <f t="shared" si="75"/>
        <v>0.47724382168200374</v>
      </c>
      <c r="R671">
        <f t="shared" si="76"/>
        <v>7.3683002660888786E-2</v>
      </c>
    </row>
    <row r="672" spans="1:18" x14ac:dyDescent="0.2">
      <c r="A672" t="s">
        <v>885</v>
      </c>
      <c r="B672" t="str">
        <f t="shared" si="70"/>
        <v>S</v>
      </c>
      <c r="C672" s="3">
        <v>12217.343000000001</v>
      </c>
      <c r="D672" s="3">
        <v>37.115000000000002</v>
      </c>
      <c r="E672" s="3">
        <v>11870.477437773099</v>
      </c>
      <c r="F672" s="3">
        <v>3.68614506721496</v>
      </c>
      <c r="G672" s="3">
        <f t="shared" si="71"/>
        <v>2.8391243679325493</v>
      </c>
      <c r="H672" s="3">
        <f t="shared" si="72"/>
        <v>9.9316854835375445E-2</v>
      </c>
      <c r="J672">
        <v>12069.81787250154</v>
      </c>
      <c r="K672">
        <v>5.2915933132171631</v>
      </c>
      <c r="L672" s="3">
        <f t="shared" si="73"/>
        <v>1.2075058177417157</v>
      </c>
      <c r="M672">
        <f t="shared" si="74"/>
        <v>0.1425729034950064</v>
      </c>
      <c r="O672">
        <v>12111.18589435948</v>
      </c>
      <c r="P672">
        <v>1.863968133926392</v>
      </c>
      <c r="Q672">
        <f t="shared" si="75"/>
        <v>0.8689050118386703</v>
      </c>
      <c r="R672">
        <f t="shared" si="76"/>
        <v>5.0221423519504024E-2</v>
      </c>
    </row>
    <row r="673" spans="1:18" x14ac:dyDescent="0.2">
      <c r="A673" t="s">
        <v>54</v>
      </c>
      <c r="B673" t="str">
        <f t="shared" si="70"/>
        <v>S</v>
      </c>
      <c r="C673" s="3">
        <v>12595.151</v>
      </c>
      <c r="D673" s="3">
        <v>45.75</v>
      </c>
      <c r="E673" s="3">
        <v>12127.5367837995</v>
      </c>
      <c r="F673" s="3">
        <v>3.5238132476806601</v>
      </c>
      <c r="G673" s="3">
        <f t="shared" si="71"/>
        <v>3.7126527200864832</v>
      </c>
      <c r="H673" s="3">
        <f t="shared" si="72"/>
        <v>7.7023240386462521E-2</v>
      </c>
      <c r="J673">
        <v>12409.882308047791</v>
      </c>
      <c r="K673">
        <v>4.7613580226898193</v>
      </c>
      <c r="L673" s="3">
        <f t="shared" si="73"/>
        <v>1.4709525273036372</v>
      </c>
      <c r="M673">
        <f t="shared" si="74"/>
        <v>0.10407339940305615</v>
      </c>
      <c r="O673">
        <v>12492.451676254759</v>
      </c>
      <c r="P673">
        <v>3.1407580375671391</v>
      </c>
      <c r="Q673">
        <f t="shared" si="75"/>
        <v>0.81538779285171481</v>
      </c>
      <c r="R673">
        <f t="shared" si="76"/>
        <v>6.8650448908571346E-2</v>
      </c>
    </row>
    <row r="674" spans="1:18" x14ac:dyDescent="0.2">
      <c r="A674" t="s">
        <v>284</v>
      </c>
      <c r="B674" t="str">
        <f t="shared" si="70"/>
        <v>S</v>
      </c>
      <c r="C674" s="3">
        <v>14301.359</v>
      </c>
      <c r="D674" s="3">
        <v>126.571</v>
      </c>
      <c r="E674" s="3">
        <v>13933.8193079472</v>
      </c>
      <c r="F674" s="3">
        <v>3.80420589447021</v>
      </c>
      <c r="G674" s="3">
        <f t="shared" si="71"/>
        <v>2.5699634003509741</v>
      </c>
      <c r="H674" s="3">
        <f t="shared" si="72"/>
        <v>3.0055904547409834E-2</v>
      </c>
      <c r="J674">
        <v>14257.484045325829</v>
      </c>
      <c r="K674">
        <v>9.8100848197937012</v>
      </c>
      <c r="L674" s="3">
        <f t="shared" si="73"/>
        <v>0.30678870920009083</v>
      </c>
      <c r="M674">
        <f t="shared" si="74"/>
        <v>7.750657591228402E-2</v>
      </c>
      <c r="O674">
        <v>14241.644760010169</v>
      </c>
      <c r="P674">
        <v>4.0070037841796884</v>
      </c>
      <c r="Q674">
        <f t="shared" si="75"/>
        <v>0.41754241670201542</v>
      </c>
      <c r="R674">
        <f t="shared" si="76"/>
        <v>3.1658150636241229E-2</v>
      </c>
    </row>
    <row r="675" spans="1:18" x14ac:dyDescent="0.2">
      <c r="A675" t="s">
        <v>443</v>
      </c>
      <c r="B675" t="str">
        <f t="shared" si="70"/>
        <v>S</v>
      </c>
      <c r="C675" s="3">
        <v>18574.97</v>
      </c>
      <c r="D675" s="3">
        <v>472.82799999999997</v>
      </c>
      <c r="E675" s="3">
        <v>18026.9703109154</v>
      </c>
      <c r="F675" s="3">
        <v>4.8851630687713596</v>
      </c>
      <c r="G675" s="3">
        <f t="shared" si="71"/>
        <v>2.9502049752145032</v>
      </c>
      <c r="H675" s="3">
        <f t="shared" si="72"/>
        <v>1.0331797331738729E-2</v>
      </c>
      <c r="J675">
        <v>18502.488509886101</v>
      </c>
      <c r="K675">
        <v>5.6364090442657471</v>
      </c>
      <c r="L675" s="3">
        <f t="shared" si="73"/>
        <v>0.39021053661943883</v>
      </c>
      <c r="M675">
        <f t="shared" si="74"/>
        <v>1.1920632966460842E-2</v>
      </c>
      <c r="O675">
        <v>18421.157950734101</v>
      </c>
      <c r="P675">
        <v>1.827745199203491</v>
      </c>
      <c r="Q675">
        <f t="shared" si="75"/>
        <v>0.82806082198733011</v>
      </c>
      <c r="R675">
        <f t="shared" si="76"/>
        <v>3.8655604135192736E-3</v>
      </c>
    </row>
    <row r="676" spans="1:18" x14ac:dyDescent="0.2">
      <c r="A676" t="s">
        <v>730</v>
      </c>
      <c r="B676" t="str">
        <f t="shared" si="70"/>
        <v>S</v>
      </c>
      <c r="C676" s="3">
        <v>14515.313</v>
      </c>
      <c r="D676" s="3">
        <v>108.157</v>
      </c>
      <c r="E676" s="3">
        <v>14016.8743396842</v>
      </c>
      <c r="F676" s="3">
        <v>3.8353097438812198</v>
      </c>
      <c r="G676" s="3">
        <f t="shared" si="71"/>
        <v>3.4338815864032695</v>
      </c>
      <c r="H676" s="3">
        <f t="shared" si="72"/>
        <v>3.5460578084462589E-2</v>
      </c>
      <c r="J676">
        <v>14461.1458676356</v>
      </c>
      <c r="K676">
        <v>8.3273489475250244</v>
      </c>
      <c r="L676" s="3">
        <f t="shared" si="73"/>
        <v>0.37317233437818709</v>
      </c>
      <c r="M676">
        <f t="shared" si="74"/>
        <v>7.6993157609077767E-2</v>
      </c>
      <c r="O676">
        <v>14320.992863090351</v>
      </c>
      <c r="P676">
        <v>1.8827230930328369</v>
      </c>
      <c r="Q676">
        <f t="shared" si="75"/>
        <v>1.3387250892188793</v>
      </c>
      <c r="R676">
        <f t="shared" si="76"/>
        <v>1.740731615182408E-2</v>
      </c>
    </row>
    <row r="677" spans="1:18" x14ac:dyDescent="0.2">
      <c r="A677" t="s">
        <v>811</v>
      </c>
      <c r="B677" t="str">
        <f t="shared" si="70"/>
        <v>S</v>
      </c>
      <c r="C677" s="3">
        <v>17496.705000000002</v>
      </c>
      <c r="D677" s="3">
        <v>1800.011</v>
      </c>
      <c r="E677" s="3">
        <v>16909.621050561502</v>
      </c>
      <c r="F677" s="3">
        <v>5.1226470470428396</v>
      </c>
      <c r="G677" s="3">
        <f t="shared" si="71"/>
        <v>3.3553971987211302</v>
      </c>
      <c r="H677" s="3">
        <f t="shared" si="72"/>
        <v>2.8458976345382553E-3</v>
      </c>
      <c r="J677">
        <v>17299.829341924389</v>
      </c>
      <c r="K677">
        <v>7.231442928314209</v>
      </c>
      <c r="L677" s="3">
        <f t="shared" si="73"/>
        <v>1.125215622459272</v>
      </c>
      <c r="M677">
        <f t="shared" si="74"/>
        <v>4.0174437424628012E-3</v>
      </c>
      <c r="O677">
        <v>17156.671035607371</v>
      </c>
      <c r="P677">
        <v>1.98704981803894</v>
      </c>
      <c r="Q677">
        <f t="shared" si="75"/>
        <v>1.9434171427856322</v>
      </c>
      <c r="R677">
        <f t="shared" si="76"/>
        <v>1.1039098194616254E-3</v>
      </c>
    </row>
    <row r="678" spans="1:18" x14ac:dyDescent="0.2">
      <c r="A678" t="s">
        <v>192</v>
      </c>
      <c r="B678" t="str">
        <f t="shared" si="70"/>
        <v>S</v>
      </c>
      <c r="C678" s="3">
        <v>13824.887000000001</v>
      </c>
      <c r="D678" s="3">
        <v>507.899</v>
      </c>
      <c r="E678" s="3">
        <v>13279.420880727601</v>
      </c>
      <c r="F678" s="3">
        <v>4.0061261653900102</v>
      </c>
      <c r="G678" s="3">
        <f t="shared" si="71"/>
        <v>3.9455376327661824</v>
      </c>
      <c r="H678" s="3">
        <f t="shared" si="72"/>
        <v>7.8876433412745656E-3</v>
      </c>
      <c r="J678">
        <v>13806.68337832044</v>
      </c>
      <c r="K678">
        <v>6.7649910449981689</v>
      </c>
      <c r="L678" s="3">
        <f t="shared" si="73"/>
        <v>0.13167284245839012</v>
      </c>
      <c r="M678">
        <f t="shared" si="74"/>
        <v>1.3319559686075714E-2</v>
      </c>
      <c r="O678">
        <v>13725.05481917822</v>
      </c>
      <c r="P678">
        <v>1.719967126846313</v>
      </c>
      <c r="Q678">
        <f t="shared" si="75"/>
        <v>0.72211932597916084</v>
      </c>
      <c r="R678">
        <f t="shared" si="76"/>
        <v>3.3864353480639125E-3</v>
      </c>
    </row>
    <row r="679" spans="1:18" x14ac:dyDescent="0.2">
      <c r="A679" t="s">
        <v>884</v>
      </c>
      <c r="B679" t="str">
        <f t="shared" si="70"/>
        <v>S</v>
      </c>
      <c r="C679" s="3">
        <v>14515.276</v>
      </c>
      <c r="D679" s="3">
        <v>66.370999999999995</v>
      </c>
      <c r="E679" s="3">
        <v>14015.476907800001</v>
      </c>
      <c r="F679" s="3">
        <v>4.3331179618835396</v>
      </c>
      <c r="G679" s="3">
        <f t="shared" si="71"/>
        <v>3.4432627543561622</v>
      </c>
      <c r="H679" s="3">
        <f t="shared" si="72"/>
        <v>6.5286314231871451E-2</v>
      </c>
      <c r="J679">
        <v>14486.12114409995</v>
      </c>
      <c r="K679">
        <v>7.6122677326202393</v>
      </c>
      <c r="L679" s="3">
        <f t="shared" si="73"/>
        <v>0.20085636607977259</v>
      </c>
      <c r="M679">
        <f t="shared" si="74"/>
        <v>0.11469267801630591</v>
      </c>
      <c r="O679">
        <v>14420.42460232654</v>
      </c>
      <c r="P679">
        <v>3.302650928497314</v>
      </c>
      <c r="Q679">
        <f t="shared" si="75"/>
        <v>0.65345913969158675</v>
      </c>
      <c r="R679">
        <f t="shared" si="76"/>
        <v>4.9760451529995239E-2</v>
      </c>
    </row>
    <row r="680" spans="1:18" x14ac:dyDescent="0.2">
      <c r="A680" t="s">
        <v>432</v>
      </c>
      <c r="B680" t="str">
        <f t="shared" si="70"/>
        <v>S</v>
      </c>
      <c r="C680" s="3">
        <v>12264.556</v>
      </c>
      <c r="D680" s="3">
        <v>34.152999999999999</v>
      </c>
      <c r="E680" s="3">
        <v>11936.700107598001</v>
      </c>
      <c r="F680" s="3">
        <v>4.2467231750488201</v>
      </c>
      <c r="G680" s="3">
        <f t="shared" si="71"/>
        <v>2.6731982177096332</v>
      </c>
      <c r="H680" s="3">
        <f t="shared" si="72"/>
        <v>0.12434407446048137</v>
      </c>
      <c r="J680">
        <v>12116.02153966932</v>
      </c>
      <c r="K680">
        <v>4.3937091827392578</v>
      </c>
      <c r="L680" s="3">
        <f t="shared" si="73"/>
        <v>1.2110871386675579</v>
      </c>
      <c r="M680">
        <f t="shared" si="74"/>
        <v>0.12864782545425754</v>
      </c>
      <c r="O680">
        <v>12170.915295725899</v>
      </c>
      <c r="P680">
        <v>2.133164644241333</v>
      </c>
      <c r="Q680">
        <f t="shared" si="75"/>
        <v>0.76350667952513851</v>
      </c>
      <c r="R680">
        <f t="shared" si="76"/>
        <v>6.2459070776837558E-2</v>
      </c>
    </row>
    <row r="681" spans="1:18" x14ac:dyDescent="0.2">
      <c r="A681" t="s">
        <v>760</v>
      </c>
      <c r="B681" t="str">
        <f t="shared" si="70"/>
        <v>S</v>
      </c>
      <c r="C681" s="3">
        <v>14790.800999999999</v>
      </c>
      <c r="D681" s="3">
        <v>70.388999999999996</v>
      </c>
      <c r="E681" s="3">
        <v>14355.1839714985</v>
      </c>
      <c r="F681" s="3">
        <v>3.9211850166320801</v>
      </c>
      <c r="G681" s="3">
        <f t="shared" si="71"/>
        <v>2.9451888947833158</v>
      </c>
      <c r="H681" s="3">
        <f t="shared" si="72"/>
        <v>5.5707355078663999E-2</v>
      </c>
      <c r="J681">
        <v>14759.57439631168</v>
      </c>
      <c r="K681">
        <v>7.1059951782226562</v>
      </c>
      <c r="L681" s="3">
        <f t="shared" si="73"/>
        <v>0.21112178906550971</v>
      </c>
      <c r="M681">
        <f t="shared" si="74"/>
        <v>0.10095320544719567</v>
      </c>
      <c r="O681">
        <v>14680.103859198271</v>
      </c>
      <c r="P681">
        <v>1.8204689025878911</v>
      </c>
      <c r="Q681">
        <f t="shared" si="75"/>
        <v>0.74841883682789656</v>
      </c>
      <c r="R681">
        <f t="shared" si="76"/>
        <v>2.5862974365140734E-2</v>
      </c>
    </row>
    <row r="682" spans="1:18" x14ac:dyDescent="0.2">
      <c r="A682" t="s">
        <v>955</v>
      </c>
      <c r="B682" t="str">
        <f t="shared" si="70"/>
        <v>S</v>
      </c>
      <c r="C682" s="3">
        <v>18459.195</v>
      </c>
      <c r="D682" s="3">
        <v>406.98399999999998</v>
      </c>
      <c r="E682" s="3">
        <v>17893.617843725999</v>
      </c>
      <c r="F682" s="3">
        <v>4.9667010307312003</v>
      </c>
      <c r="G682" s="3">
        <f t="shared" si="71"/>
        <v>3.0639318576676882</v>
      </c>
      <c r="H682" s="3">
        <f t="shared" si="72"/>
        <v>1.2203676387109078E-2</v>
      </c>
      <c r="J682">
        <v>18332.79495594883</v>
      </c>
      <c r="K682">
        <v>4.9688000679016113</v>
      </c>
      <c r="L682" s="3">
        <f t="shared" si="73"/>
        <v>0.68475382621598602</v>
      </c>
      <c r="M682">
        <f t="shared" si="74"/>
        <v>1.220883392934762E-2</v>
      </c>
      <c r="O682">
        <v>18204.807458453331</v>
      </c>
      <c r="P682">
        <v>1.853379011154175</v>
      </c>
      <c r="Q682">
        <f t="shared" si="75"/>
        <v>1.3781074502255826</v>
      </c>
      <c r="R682">
        <f t="shared" si="76"/>
        <v>4.5539358086661274E-3</v>
      </c>
    </row>
    <row r="683" spans="1:18" x14ac:dyDescent="0.2">
      <c r="A683" t="s">
        <v>586</v>
      </c>
      <c r="B683" t="str">
        <f t="shared" si="70"/>
        <v>S</v>
      </c>
      <c r="C683" s="3">
        <v>12816.401</v>
      </c>
      <c r="D683" s="3">
        <v>41.122999999999998</v>
      </c>
      <c r="E683" s="3">
        <v>12561.034656494299</v>
      </c>
      <c r="F683" s="3">
        <v>3.9263551235198899</v>
      </c>
      <c r="G683" s="3">
        <f t="shared" si="71"/>
        <v>1.9924965168123296</v>
      </c>
      <c r="H683" s="3">
        <f t="shared" si="72"/>
        <v>9.5478324137827739E-2</v>
      </c>
      <c r="J683">
        <v>12788.24612994931</v>
      </c>
      <c r="K683">
        <v>5.6636989116668701</v>
      </c>
      <c r="L683" s="3">
        <f t="shared" si="73"/>
        <v>0.21967844210469131</v>
      </c>
      <c r="M683">
        <f t="shared" si="74"/>
        <v>0.13772582038438028</v>
      </c>
      <c r="O683">
        <v>12757.99203209567</v>
      </c>
      <c r="P683">
        <v>2.2483808994293208</v>
      </c>
      <c r="Q683">
        <f t="shared" si="75"/>
        <v>0.45573611425180893</v>
      </c>
      <c r="R683">
        <f t="shared" si="76"/>
        <v>5.4674534917912625E-2</v>
      </c>
    </row>
    <row r="684" spans="1:18" x14ac:dyDescent="0.2">
      <c r="A684" t="s">
        <v>218</v>
      </c>
      <c r="B684" t="str">
        <f t="shared" si="70"/>
        <v>S</v>
      </c>
      <c r="C684" s="3">
        <v>15417.9</v>
      </c>
      <c r="D684" s="3">
        <v>62.112000000000002</v>
      </c>
      <c r="E684" s="3">
        <v>15041.8043979961</v>
      </c>
      <c r="F684" s="3">
        <v>4.86755299568176</v>
      </c>
      <c r="G684" s="3">
        <f t="shared" si="71"/>
        <v>2.4393438925138917</v>
      </c>
      <c r="H684" s="3">
        <f t="shared" si="72"/>
        <v>7.8367352454948483E-2</v>
      </c>
      <c r="J684">
        <v>15295.576241183961</v>
      </c>
      <c r="K684">
        <v>6.3323640823364258</v>
      </c>
      <c r="L684" s="3">
        <f t="shared" si="73"/>
        <v>0.79338793750146985</v>
      </c>
      <c r="M684">
        <f t="shared" si="74"/>
        <v>0.1019507354832629</v>
      </c>
      <c r="O684">
        <v>15258.2548470808</v>
      </c>
      <c r="P684">
        <v>3.4257690906524658</v>
      </c>
      <c r="Q684">
        <f t="shared" si="75"/>
        <v>1.035453290780197</v>
      </c>
      <c r="R684">
        <f t="shared" si="76"/>
        <v>5.515470586444593E-2</v>
      </c>
    </row>
    <row r="685" spans="1:18" x14ac:dyDescent="0.2">
      <c r="A685" t="s">
        <v>817</v>
      </c>
      <c r="B685" t="str">
        <f t="shared" si="70"/>
        <v>S</v>
      </c>
      <c r="C685" s="3">
        <v>17006.611000000001</v>
      </c>
      <c r="D685" s="3">
        <v>739.37099999999998</v>
      </c>
      <c r="E685" s="3">
        <v>16243.5794654005</v>
      </c>
      <c r="F685" s="3">
        <v>4.56601786613464</v>
      </c>
      <c r="G685" s="3">
        <f t="shared" si="71"/>
        <v>4.4866760026409755</v>
      </c>
      <c r="H685" s="3">
        <f t="shared" si="72"/>
        <v>6.1755436257773704E-3</v>
      </c>
      <c r="J685">
        <v>16792.372432722619</v>
      </c>
      <c r="K685">
        <v>6.5042500495910636</v>
      </c>
      <c r="L685" s="3">
        <f t="shared" si="73"/>
        <v>1.2597369768578917</v>
      </c>
      <c r="M685">
        <f t="shared" si="74"/>
        <v>8.797004547907699E-3</v>
      </c>
      <c r="O685">
        <v>16728.299546881412</v>
      </c>
      <c r="P685">
        <v>1.9657337665557859</v>
      </c>
      <c r="Q685">
        <f t="shared" si="75"/>
        <v>1.6364897928140372</v>
      </c>
      <c r="R685">
        <f t="shared" si="76"/>
        <v>2.6586568401462674E-3</v>
      </c>
    </row>
    <row r="686" spans="1:18" x14ac:dyDescent="0.2">
      <c r="A686" t="s">
        <v>360</v>
      </c>
      <c r="B686" t="str">
        <f t="shared" si="70"/>
        <v>S</v>
      </c>
      <c r="C686" s="3">
        <v>16773.918000000001</v>
      </c>
      <c r="D686" s="3">
        <v>1800.0150000000001</v>
      </c>
      <c r="E686" s="3">
        <v>16029.2733503745</v>
      </c>
      <c r="F686" s="3">
        <v>4.6676659584045401</v>
      </c>
      <c r="G686" s="3">
        <f t="shared" si="71"/>
        <v>4.4393006429714337</v>
      </c>
      <c r="H686" s="3">
        <f t="shared" si="72"/>
        <v>2.5931261452846448E-3</v>
      </c>
      <c r="J686">
        <v>16689.14443210129</v>
      </c>
      <c r="K686">
        <v>7.383368968963623</v>
      </c>
      <c r="L686" s="3">
        <f t="shared" si="73"/>
        <v>0.50538918753932094</v>
      </c>
      <c r="M686">
        <f t="shared" si="74"/>
        <v>4.1018374674453391E-3</v>
      </c>
      <c r="O686">
        <v>16639.005146468538</v>
      </c>
      <c r="P686">
        <v>3.328551054000854</v>
      </c>
      <c r="Q686">
        <f t="shared" si="75"/>
        <v>0.8043013774805805</v>
      </c>
      <c r="R686">
        <f t="shared" si="76"/>
        <v>1.8491796201703062E-3</v>
      </c>
    </row>
    <row r="687" spans="1:18" x14ac:dyDescent="0.2">
      <c r="A687" t="s">
        <v>225</v>
      </c>
      <c r="B687" t="str">
        <f t="shared" si="70"/>
        <v>S</v>
      </c>
      <c r="C687" s="3">
        <v>18144.43</v>
      </c>
      <c r="D687" s="3">
        <v>273.36500000000001</v>
      </c>
      <c r="E687" s="3">
        <v>17508.484129502802</v>
      </c>
      <c r="F687" s="3">
        <v>5.1435389518737704</v>
      </c>
      <c r="G687" s="3">
        <f t="shared" si="71"/>
        <v>3.5049096086082532</v>
      </c>
      <c r="H687" s="3">
        <f t="shared" si="72"/>
        <v>1.8815645572307246E-2</v>
      </c>
      <c r="J687">
        <v>18062.60812583545</v>
      </c>
      <c r="K687">
        <v>5.6290099620819092</v>
      </c>
      <c r="L687" s="3">
        <f t="shared" si="73"/>
        <v>0.45094761403114086</v>
      </c>
      <c r="M687">
        <f t="shared" si="74"/>
        <v>2.059155327888321E-2</v>
      </c>
      <c r="O687">
        <v>17995.065243892201</v>
      </c>
      <c r="P687">
        <v>1.9044432640075679</v>
      </c>
      <c r="Q687">
        <f t="shared" si="75"/>
        <v>0.82319894374085945</v>
      </c>
      <c r="R687">
        <f t="shared" si="76"/>
        <v>6.966668242121588E-3</v>
      </c>
    </row>
    <row r="688" spans="1:18" x14ac:dyDescent="0.2">
      <c r="A688" t="s">
        <v>604</v>
      </c>
      <c r="B688" t="str">
        <f t="shared" si="70"/>
        <v>S</v>
      </c>
      <c r="C688" s="3">
        <v>12092.216</v>
      </c>
      <c r="D688" s="3">
        <v>24.321000000000002</v>
      </c>
      <c r="E688" s="3">
        <v>11792.472435004</v>
      </c>
      <c r="F688" s="3">
        <v>4.2884318828582701</v>
      </c>
      <c r="G688" s="3">
        <f t="shared" si="71"/>
        <v>2.4788141809243296</v>
      </c>
      <c r="H688" s="3">
        <f t="shared" si="72"/>
        <v>0.17632629755595042</v>
      </c>
      <c r="J688">
        <v>11998.49401352198</v>
      </c>
      <c r="K688">
        <v>4.5733671188354492</v>
      </c>
      <c r="L688" s="3">
        <f t="shared" si="73"/>
        <v>0.77506047260502098</v>
      </c>
      <c r="M688">
        <f t="shared" si="74"/>
        <v>0.18804190283440028</v>
      </c>
      <c r="O688">
        <v>11997.712225888599</v>
      </c>
      <c r="P688">
        <v>1.870687007904053</v>
      </c>
      <c r="Q688">
        <f t="shared" si="75"/>
        <v>0.78152568653587617</v>
      </c>
      <c r="R688">
        <f t="shared" si="76"/>
        <v>7.6916533362281686E-2</v>
      </c>
    </row>
    <row r="689" spans="1:18" x14ac:dyDescent="0.2">
      <c r="A689" t="s">
        <v>99</v>
      </c>
      <c r="B689" t="str">
        <f t="shared" si="70"/>
        <v>S</v>
      </c>
      <c r="C689" s="3">
        <v>13225.489</v>
      </c>
      <c r="D689" s="3">
        <v>23.768999999999998</v>
      </c>
      <c r="E689" s="3">
        <v>12912.101649857699</v>
      </c>
      <c r="F689" s="3">
        <v>4.6079812049865696</v>
      </c>
      <c r="G689" s="3">
        <f t="shared" si="71"/>
        <v>2.3695709863151406</v>
      </c>
      <c r="H689" s="3">
        <f t="shared" si="72"/>
        <v>0.1938651691272906</v>
      </c>
      <c r="J689">
        <v>13147.563549773169</v>
      </c>
      <c r="K689">
        <v>5.176807165145874</v>
      </c>
      <c r="L689" s="3">
        <f t="shared" si="73"/>
        <v>0.58920657093911943</v>
      </c>
      <c r="M689">
        <f t="shared" si="74"/>
        <v>0.21779659073355523</v>
      </c>
      <c r="O689">
        <v>13174.741379610719</v>
      </c>
      <c r="P689">
        <v>2.2787618637084961</v>
      </c>
      <c r="Q689">
        <f t="shared" si="75"/>
        <v>0.38371073000990891</v>
      </c>
      <c r="R689">
        <f t="shared" si="76"/>
        <v>9.5871171008813844E-2</v>
      </c>
    </row>
    <row r="690" spans="1:18" x14ac:dyDescent="0.2">
      <c r="A690" t="s">
        <v>333</v>
      </c>
      <c r="B690" t="str">
        <f t="shared" si="70"/>
        <v>S</v>
      </c>
      <c r="C690" s="3">
        <v>18514.224999999999</v>
      </c>
      <c r="D690" s="3">
        <v>411.51400000000001</v>
      </c>
      <c r="E690" s="3">
        <v>17591.6359537305</v>
      </c>
      <c r="F690" s="3">
        <v>5.9415040016174299</v>
      </c>
      <c r="G690" s="3">
        <f t="shared" si="71"/>
        <v>4.9831361899809412</v>
      </c>
      <c r="H690" s="3">
        <f t="shared" si="72"/>
        <v>1.4438157636477567E-2</v>
      </c>
      <c r="J690">
        <v>18056.169436057491</v>
      </c>
      <c r="K690">
        <v>5.3486311435699463</v>
      </c>
      <c r="L690" s="3">
        <f t="shared" si="73"/>
        <v>2.4740736592674413</v>
      </c>
      <c r="M690">
        <f t="shared" si="74"/>
        <v>1.2997446365299713E-2</v>
      </c>
      <c r="O690">
        <v>18045.72712000426</v>
      </c>
      <c r="P690">
        <v>1.6792712211608889</v>
      </c>
      <c r="Q690">
        <f t="shared" si="75"/>
        <v>2.5304752426620016</v>
      </c>
      <c r="R690">
        <f t="shared" si="76"/>
        <v>4.0807146808149635E-3</v>
      </c>
    </row>
    <row r="691" spans="1:18" x14ac:dyDescent="0.2">
      <c r="A691" t="s">
        <v>260</v>
      </c>
      <c r="B691" t="str">
        <f t="shared" si="70"/>
        <v>S</v>
      </c>
      <c r="C691" s="3">
        <v>15930.977000000001</v>
      </c>
      <c r="D691" s="3">
        <v>62.26</v>
      </c>
      <c r="E691" s="3">
        <v>15694.2633728739</v>
      </c>
      <c r="F691" s="3">
        <v>4.7025411128997803</v>
      </c>
      <c r="G691" s="3">
        <f t="shared" si="71"/>
        <v>1.4858701203705247</v>
      </c>
      <c r="H691" s="3">
        <f t="shared" si="72"/>
        <v>7.5530695677799242E-2</v>
      </c>
      <c r="J691">
        <v>15915.8772432722</v>
      </c>
      <c r="K691">
        <v>7.154487133026123</v>
      </c>
      <c r="L691" s="3">
        <f t="shared" si="73"/>
        <v>9.4782364746373818E-2</v>
      </c>
      <c r="M691">
        <f t="shared" si="74"/>
        <v>0.11491306027989276</v>
      </c>
      <c r="O691">
        <v>15905.48945209982</v>
      </c>
      <c r="P691">
        <v>3.1312093734741211</v>
      </c>
      <c r="Q691">
        <f t="shared" si="75"/>
        <v>0.15998734980397178</v>
      </c>
      <c r="R691">
        <f t="shared" si="76"/>
        <v>5.0292473072183125E-2</v>
      </c>
    </row>
    <row r="692" spans="1:18" x14ac:dyDescent="0.2">
      <c r="A692" t="s">
        <v>946</v>
      </c>
      <c r="B692" t="str">
        <f t="shared" si="70"/>
        <v>S</v>
      </c>
      <c r="C692" s="3">
        <v>18624.592000000001</v>
      </c>
      <c r="D692" s="3">
        <v>157.273</v>
      </c>
      <c r="E692" s="3">
        <v>18011.573064004198</v>
      </c>
      <c r="F692" s="3">
        <v>5.71425008773803</v>
      </c>
      <c r="G692" s="3">
        <f t="shared" si="71"/>
        <v>3.2914489401743787</v>
      </c>
      <c r="H692" s="3">
        <f t="shared" si="72"/>
        <v>3.6333319055006454E-2</v>
      </c>
      <c r="J692">
        <v>18422.972443469749</v>
      </c>
      <c r="K692">
        <v>4.819854736328125</v>
      </c>
      <c r="L692" s="3">
        <f t="shared" si="73"/>
        <v>1.0825448231577444</v>
      </c>
      <c r="M692">
        <f t="shared" si="74"/>
        <v>3.0646422058001849E-2</v>
      </c>
      <c r="O692">
        <v>18372.060399355159</v>
      </c>
      <c r="P692">
        <v>1.937541246414185</v>
      </c>
      <c r="Q692">
        <f t="shared" si="75"/>
        <v>1.3559040683674632</v>
      </c>
      <c r="R692">
        <f t="shared" si="76"/>
        <v>1.2319605058809744E-2</v>
      </c>
    </row>
    <row r="693" spans="1:18" x14ac:dyDescent="0.2">
      <c r="A693" t="s">
        <v>37</v>
      </c>
      <c r="B693" t="str">
        <f t="shared" si="70"/>
        <v>S</v>
      </c>
      <c r="C693" s="3">
        <v>14145.323</v>
      </c>
      <c r="D693" s="3">
        <v>56.826000000000001</v>
      </c>
      <c r="E693" s="3">
        <v>13716.553198846999</v>
      </c>
      <c r="F693" s="3">
        <v>4.8865249156951904</v>
      </c>
      <c r="G693" s="3">
        <f t="shared" si="71"/>
        <v>3.0311771682626194</v>
      </c>
      <c r="H693" s="3">
        <f t="shared" si="72"/>
        <v>8.5991006153788588E-2</v>
      </c>
      <c r="J693">
        <v>14100.94453508741</v>
      </c>
      <c r="K693">
        <v>6.2449240684509277</v>
      </c>
      <c r="L693" s="3">
        <f t="shared" si="73"/>
        <v>0.31373242528707235</v>
      </c>
      <c r="M693">
        <f t="shared" si="74"/>
        <v>0.10989554197816014</v>
      </c>
      <c r="O693">
        <v>14047.59382134121</v>
      </c>
      <c r="P693">
        <v>1.890465974807739</v>
      </c>
      <c r="Q693">
        <f t="shared" si="75"/>
        <v>0.69089393475702365</v>
      </c>
      <c r="R693">
        <f t="shared" si="76"/>
        <v>3.3267623531618259E-2</v>
      </c>
    </row>
    <row r="694" spans="1:18" x14ac:dyDescent="0.2">
      <c r="A694" t="s">
        <v>792</v>
      </c>
      <c r="B694" t="str">
        <f t="shared" si="70"/>
        <v>S</v>
      </c>
      <c r="C694" s="3">
        <v>17182.189999999999</v>
      </c>
      <c r="D694" s="3">
        <v>886.73699999999997</v>
      </c>
      <c r="E694" s="3">
        <v>16521.931837408101</v>
      </c>
      <c r="F694" s="3">
        <v>4.8660893440246502</v>
      </c>
      <c r="G694" s="3">
        <f t="shared" si="71"/>
        <v>3.8426892182655266</v>
      </c>
      <c r="H694" s="3">
        <f t="shared" si="72"/>
        <v>5.4876353913557805E-3</v>
      </c>
      <c r="J694">
        <v>17080.509139631529</v>
      </c>
      <c r="K694">
        <v>6.2069330215454102</v>
      </c>
      <c r="L694" s="3">
        <f t="shared" si="73"/>
        <v>0.59178056096731235</v>
      </c>
      <c r="M694">
        <f t="shared" si="74"/>
        <v>6.9997451572962567E-3</v>
      </c>
      <c r="O694">
        <v>16963.233439074691</v>
      </c>
      <c r="P694">
        <v>1.7907001972198491</v>
      </c>
      <c r="Q694">
        <f t="shared" si="75"/>
        <v>1.2743227779771247</v>
      </c>
      <c r="R694">
        <f t="shared" si="76"/>
        <v>2.0194265010029457E-3</v>
      </c>
    </row>
    <row r="695" spans="1:18" x14ac:dyDescent="0.2">
      <c r="A695" t="s">
        <v>273</v>
      </c>
      <c r="B695" t="str">
        <f t="shared" si="70"/>
        <v>S</v>
      </c>
      <c r="C695" s="3">
        <v>17362.227999999999</v>
      </c>
      <c r="D695" s="3">
        <v>1800.0139999999999</v>
      </c>
      <c r="E695" s="3">
        <v>16604.880220477</v>
      </c>
      <c r="F695" s="3">
        <v>4.7841410636901802</v>
      </c>
      <c r="G695" s="3">
        <f t="shared" si="71"/>
        <v>4.3620425876390936</v>
      </c>
      <c r="H695" s="3">
        <f t="shared" si="72"/>
        <v>2.6578354744408545E-3</v>
      </c>
      <c r="J695">
        <v>17126.200552196289</v>
      </c>
      <c r="K695">
        <v>6.4159259796142578</v>
      </c>
      <c r="L695" s="3">
        <f t="shared" si="73"/>
        <v>1.3594306433696757</v>
      </c>
      <c r="M695">
        <f t="shared" si="74"/>
        <v>3.5643755990865948E-3</v>
      </c>
      <c r="O695">
        <v>17055.693077269789</v>
      </c>
      <c r="P695">
        <v>1.98724365234375</v>
      </c>
      <c r="Q695">
        <f t="shared" si="75"/>
        <v>1.7655275735937255</v>
      </c>
      <c r="R695">
        <f t="shared" si="76"/>
        <v>1.1040156645135816E-3</v>
      </c>
    </row>
    <row r="696" spans="1:18" x14ac:dyDescent="0.2">
      <c r="A696" t="s">
        <v>545</v>
      </c>
      <c r="B696" t="str">
        <f t="shared" si="70"/>
        <v>S</v>
      </c>
      <c r="C696" s="3">
        <v>12299.888999999999</v>
      </c>
      <c r="D696" s="3">
        <v>9.3379999999999992</v>
      </c>
      <c r="E696" s="3">
        <v>11897.522466496401</v>
      </c>
      <c r="F696" s="3">
        <v>4.3182108402252197</v>
      </c>
      <c r="G696" s="3">
        <f t="shared" si="71"/>
        <v>3.2713021516177787</v>
      </c>
      <c r="H696" s="3">
        <f t="shared" si="72"/>
        <v>0.46243423005196188</v>
      </c>
      <c r="J696">
        <v>12146.000642456071</v>
      </c>
      <c r="K696">
        <v>4.3879959583282471</v>
      </c>
      <c r="L696" s="3">
        <f t="shared" si="73"/>
        <v>1.2511361488215755</v>
      </c>
      <c r="M696">
        <f t="shared" si="74"/>
        <v>0.46990747037141223</v>
      </c>
      <c r="O696">
        <v>12223.796917051201</v>
      </c>
      <c r="P696">
        <v>1.6561927795410161</v>
      </c>
      <c r="Q696">
        <f t="shared" si="75"/>
        <v>0.61864040357436267</v>
      </c>
      <c r="R696">
        <f t="shared" si="76"/>
        <v>0.17736054610634142</v>
      </c>
    </row>
    <row r="697" spans="1:18" x14ac:dyDescent="0.2">
      <c r="A697" t="s">
        <v>851</v>
      </c>
      <c r="B697" t="str">
        <f t="shared" si="70"/>
        <v>S</v>
      </c>
      <c r="C697" s="3">
        <v>12394.007</v>
      </c>
      <c r="D697" s="3">
        <v>21.808</v>
      </c>
      <c r="E697" s="3">
        <v>12072.543024954901</v>
      </c>
      <c r="F697" s="3">
        <v>4.4105410575866699</v>
      </c>
      <c r="G697" s="3">
        <f t="shared" si="71"/>
        <v>2.5937049659976696</v>
      </c>
      <c r="H697" s="3">
        <f t="shared" si="72"/>
        <v>0.20224417908963085</v>
      </c>
      <c r="J697">
        <v>12245.78613318231</v>
      </c>
      <c r="K697">
        <v>4.5981760025024414</v>
      </c>
      <c r="L697" s="3">
        <f t="shared" si="73"/>
        <v>1.1959075609501428</v>
      </c>
      <c r="M697">
        <f t="shared" si="74"/>
        <v>0.21084812924167468</v>
      </c>
      <c r="O697">
        <v>12329.7888294681</v>
      </c>
      <c r="P697">
        <v>1.6674041748046879</v>
      </c>
      <c r="Q697">
        <f t="shared" si="75"/>
        <v>0.51813889190073792</v>
      </c>
      <c r="R697">
        <f t="shared" si="76"/>
        <v>7.6458371918776954E-2</v>
      </c>
    </row>
    <row r="698" spans="1:18" x14ac:dyDescent="0.2">
      <c r="A698" t="s">
        <v>142</v>
      </c>
      <c r="B698" t="str">
        <f t="shared" si="70"/>
        <v>S</v>
      </c>
      <c r="C698" s="3">
        <v>14207.388999999999</v>
      </c>
      <c r="D698" s="3">
        <v>72.108999999999995</v>
      </c>
      <c r="E698" s="3">
        <v>13858.816791536099</v>
      </c>
      <c r="F698" s="3">
        <v>4.6014199256896902</v>
      </c>
      <c r="G698" s="3">
        <f t="shared" si="71"/>
        <v>2.4534572007840434</v>
      </c>
      <c r="H698" s="3">
        <f t="shared" si="72"/>
        <v>6.3812005792476534E-2</v>
      </c>
      <c r="J698">
        <v>14166.805962371471</v>
      </c>
      <c r="K698">
        <v>6.5832030773162842</v>
      </c>
      <c r="L698" s="3">
        <f t="shared" si="73"/>
        <v>0.28564740240820091</v>
      </c>
      <c r="M698">
        <f t="shared" si="74"/>
        <v>9.1295165337423684E-2</v>
      </c>
      <c r="O698">
        <v>14080.23357788254</v>
      </c>
      <c r="P698">
        <v>2.117069005966187</v>
      </c>
      <c r="Q698">
        <f t="shared" si="75"/>
        <v>0.89499500659452091</v>
      </c>
      <c r="R698">
        <f t="shared" si="76"/>
        <v>2.9359289491827471E-2</v>
      </c>
    </row>
    <row r="699" spans="1:18" x14ac:dyDescent="0.2">
      <c r="A699" t="s">
        <v>669</v>
      </c>
      <c r="B699" t="str">
        <f t="shared" si="70"/>
        <v>S</v>
      </c>
      <c r="C699" s="3">
        <v>15030.491</v>
      </c>
      <c r="D699" s="3">
        <v>79.828999999999994</v>
      </c>
      <c r="E699" s="3">
        <v>14655.4736497053</v>
      </c>
      <c r="F699" s="3">
        <v>4.5280730724334699</v>
      </c>
      <c r="G699" s="3">
        <f t="shared" si="71"/>
        <v>2.4950439097079395</v>
      </c>
      <c r="H699" s="3">
        <f t="shared" si="72"/>
        <v>5.6722157016040164E-2</v>
      </c>
      <c r="J699">
        <v>14994.61496155026</v>
      </c>
      <c r="K699">
        <v>6.8183071613311768</v>
      </c>
      <c r="L699" s="3">
        <f t="shared" si="73"/>
        <v>0.23868839979838322</v>
      </c>
      <c r="M699">
        <f t="shared" si="74"/>
        <v>8.541140639781504E-2</v>
      </c>
      <c r="O699">
        <v>14930.437939079269</v>
      </c>
      <c r="P699">
        <v>1.748630046844482</v>
      </c>
      <c r="Q699">
        <f t="shared" si="75"/>
        <v>0.66566728206504222</v>
      </c>
      <c r="R699">
        <f t="shared" si="76"/>
        <v>2.1904696875126611E-2</v>
      </c>
    </row>
    <row r="700" spans="1:18" x14ac:dyDescent="0.2">
      <c r="A700" t="s">
        <v>354</v>
      </c>
      <c r="B700" t="str">
        <f t="shared" si="70"/>
        <v>S</v>
      </c>
      <c r="C700" s="3">
        <v>14373.474</v>
      </c>
      <c r="D700" s="3">
        <v>55.908000000000001</v>
      </c>
      <c r="E700" s="3">
        <v>14056.1825440387</v>
      </c>
      <c r="F700" s="3">
        <v>4.9445922374725297</v>
      </c>
      <c r="G700" s="3">
        <f t="shared" si="71"/>
        <v>2.2074792493540532</v>
      </c>
      <c r="H700" s="3">
        <f t="shared" si="72"/>
        <v>8.8441586847544704E-2</v>
      </c>
      <c r="J700">
        <v>14335.636992042449</v>
      </c>
      <c r="K700">
        <v>5.4600369930267334</v>
      </c>
      <c r="L700" s="3">
        <f t="shared" si="73"/>
        <v>0.26324191324623863</v>
      </c>
      <c r="M700">
        <f t="shared" si="74"/>
        <v>9.7661103831772428E-2</v>
      </c>
      <c r="O700">
        <v>14300.738621067099</v>
      </c>
      <c r="P700">
        <v>2.3885900974273682</v>
      </c>
      <c r="Q700">
        <f t="shared" si="75"/>
        <v>0.50603896408690663</v>
      </c>
      <c r="R700">
        <f t="shared" si="76"/>
        <v>4.2723583340977464E-2</v>
      </c>
    </row>
    <row r="701" spans="1:18" x14ac:dyDescent="0.2">
      <c r="A701" t="s">
        <v>49</v>
      </c>
      <c r="B701" t="str">
        <f t="shared" si="70"/>
        <v>S</v>
      </c>
      <c r="C701" s="3">
        <v>18288.429</v>
      </c>
      <c r="D701" s="3">
        <v>1286.443</v>
      </c>
      <c r="E701" s="3">
        <v>17564.2017459823</v>
      </c>
      <c r="F701" s="3">
        <v>5.9526448249816797</v>
      </c>
      <c r="G701" s="3">
        <f t="shared" si="71"/>
        <v>3.9600298856599441</v>
      </c>
      <c r="H701" s="3">
        <f t="shared" si="72"/>
        <v>4.6272122627910289E-3</v>
      </c>
      <c r="J701">
        <v>18089.83179281569</v>
      </c>
      <c r="K701">
        <v>5.6221649646759033</v>
      </c>
      <c r="L701" s="3">
        <f t="shared" si="73"/>
        <v>1.0859172604946539</v>
      </c>
      <c r="M701">
        <f t="shared" si="74"/>
        <v>4.3703179734165473E-3</v>
      </c>
      <c r="O701">
        <v>18008.838212326369</v>
      </c>
      <c r="P701">
        <v>1.6730320453643801</v>
      </c>
      <c r="Q701">
        <f t="shared" si="75"/>
        <v>1.5287851552127905</v>
      </c>
      <c r="R701">
        <f t="shared" si="76"/>
        <v>1.3005100462005546E-3</v>
      </c>
    </row>
    <row r="702" spans="1:18" x14ac:dyDescent="0.2">
      <c r="A702" t="s">
        <v>562</v>
      </c>
      <c r="B702" t="str">
        <f t="shared" si="70"/>
        <v>S</v>
      </c>
      <c r="C702" s="3">
        <v>12024.474</v>
      </c>
      <c r="D702" s="3">
        <v>17.914000000000001</v>
      </c>
      <c r="E702" s="3">
        <v>11766.0342549898</v>
      </c>
      <c r="F702" s="3">
        <v>4.1736371517181396</v>
      </c>
      <c r="G702" s="3">
        <f t="shared" si="71"/>
        <v>2.1492810829829279</v>
      </c>
      <c r="H702" s="3">
        <f t="shared" si="72"/>
        <v>0.23298186623412634</v>
      </c>
      <c r="J702">
        <v>11906.254884334579</v>
      </c>
      <c r="K702">
        <v>5.1162083148956299</v>
      </c>
      <c r="L702" s="3">
        <f t="shared" si="73"/>
        <v>0.98315415431411601</v>
      </c>
      <c r="M702">
        <f t="shared" si="74"/>
        <v>0.28559832058142398</v>
      </c>
      <c r="O702">
        <v>12006.502155906819</v>
      </c>
      <c r="P702">
        <v>1.562177181243896</v>
      </c>
      <c r="Q702">
        <f t="shared" si="75"/>
        <v>0.14946054266640738</v>
      </c>
      <c r="R702">
        <f t="shared" si="76"/>
        <v>8.7204263773802387E-2</v>
      </c>
    </row>
    <row r="703" spans="1:18" x14ac:dyDescent="0.2">
      <c r="A703" t="s">
        <v>289</v>
      </c>
      <c r="B703" t="str">
        <f t="shared" si="70"/>
        <v>S</v>
      </c>
      <c r="C703" s="3">
        <v>17963.800999999999</v>
      </c>
      <c r="D703" s="3">
        <v>275.70999999999998</v>
      </c>
      <c r="E703" s="3">
        <v>17216.292861763501</v>
      </c>
      <c r="F703" s="3">
        <v>5.2927269935607901</v>
      </c>
      <c r="G703" s="3">
        <f t="shared" si="71"/>
        <v>4.1611913772396987</v>
      </c>
      <c r="H703" s="3">
        <f t="shared" si="72"/>
        <v>1.9196717542203007E-2</v>
      </c>
      <c r="J703">
        <v>17753.44941293493</v>
      </c>
      <c r="K703">
        <v>5.8545820713043213</v>
      </c>
      <c r="L703" s="3">
        <f t="shared" si="73"/>
        <v>1.1709748235636206</v>
      </c>
      <c r="M703">
        <f t="shared" si="74"/>
        <v>2.1234565562744629E-2</v>
      </c>
      <c r="O703">
        <v>17613.988311074871</v>
      </c>
      <c r="P703">
        <v>1.8423559665679929</v>
      </c>
      <c r="Q703">
        <f t="shared" si="75"/>
        <v>1.9473199960583447</v>
      </c>
      <c r="R703">
        <f t="shared" si="76"/>
        <v>6.6822239547640388E-3</v>
      </c>
    </row>
    <row r="704" spans="1:18" x14ac:dyDescent="0.2">
      <c r="A704" t="s">
        <v>975</v>
      </c>
      <c r="B704" t="str">
        <f t="shared" si="70"/>
        <v>S</v>
      </c>
      <c r="C704" s="3">
        <v>14226.433000000001</v>
      </c>
      <c r="D704" s="3">
        <v>66.244</v>
      </c>
      <c r="E704" s="3">
        <v>13791.7191129496</v>
      </c>
      <c r="F704" s="3">
        <v>4.9724559783935502</v>
      </c>
      <c r="G704" s="3">
        <f t="shared" si="71"/>
        <v>3.0556773229832133</v>
      </c>
      <c r="H704" s="3">
        <f t="shared" si="72"/>
        <v>7.5062737431217177E-2</v>
      </c>
      <c r="J704">
        <v>14116.720836296379</v>
      </c>
      <c r="K704">
        <v>7.2142441272735596</v>
      </c>
      <c r="L704" s="3">
        <f t="shared" si="73"/>
        <v>0.77118532596063694</v>
      </c>
      <c r="M704">
        <f t="shared" si="74"/>
        <v>0.10890411399181148</v>
      </c>
      <c r="O704">
        <v>14078.022006071031</v>
      </c>
      <c r="P704">
        <v>1.8747367858886721</v>
      </c>
      <c r="Q704">
        <f t="shared" si="75"/>
        <v>1.0432059387547821</v>
      </c>
      <c r="R704">
        <f t="shared" si="76"/>
        <v>2.8300476811313813E-2</v>
      </c>
    </row>
    <row r="705" spans="1:18" x14ac:dyDescent="0.2">
      <c r="A705" t="s">
        <v>186</v>
      </c>
      <c r="B705" t="str">
        <f t="shared" si="70"/>
        <v>S</v>
      </c>
      <c r="C705" s="3">
        <v>18170.253000000001</v>
      </c>
      <c r="D705" s="3">
        <v>231.28200000000001</v>
      </c>
      <c r="E705" s="3">
        <v>17503.911925049801</v>
      </c>
      <c r="F705" s="3">
        <v>6.2822809219360298</v>
      </c>
      <c r="G705" s="3">
        <f t="shared" si="71"/>
        <v>3.6672085685884506</v>
      </c>
      <c r="H705" s="3">
        <f t="shared" si="72"/>
        <v>2.7162861450247013E-2</v>
      </c>
      <c r="J705">
        <v>17938.69334543814</v>
      </c>
      <c r="K705">
        <v>5.5228078365325928</v>
      </c>
      <c r="L705" s="3">
        <f t="shared" si="73"/>
        <v>1.2743887196389667</v>
      </c>
      <c r="M705">
        <f t="shared" si="74"/>
        <v>2.3879107913856643E-2</v>
      </c>
      <c r="O705">
        <v>17856.28571003754</v>
      </c>
      <c r="P705">
        <v>1.887443065643311</v>
      </c>
      <c r="Q705">
        <f t="shared" si="75"/>
        <v>1.727919198276767</v>
      </c>
      <c r="R705">
        <f t="shared" si="76"/>
        <v>8.1607866831111403E-3</v>
      </c>
    </row>
    <row r="706" spans="1:18" x14ac:dyDescent="0.2">
      <c r="A706" t="s">
        <v>593</v>
      </c>
      <c r="B706" t="str">
        <f t="shared" si="70"/>
        <v>S</v>
      </c>
      <c r="C706" s="3">
        <v>11316.45</v>
      </c>
      <c r="D706" s="3">
        <v>5.984</v>
      </c>
      <c r="E706" s="3">
        <v>10986.053263047799</v>
      </c>
      <c r="F706" s="3">
        <v>4.1853671073913503</v>
      </c>
      <c r="G706" s="3">
        <f t="shared" si="71"/>
        <v>2.9196146932315479</v>
      </c>
      <c r="H706" s="3">
        <f t="shared" si="72"/>
        <v>0.69942632142235128</v>
      </c>
      <c r="J706">
        <v>-1</v>
      </c>
      <c r="K706">
        <v>4.2268149852752694</v>
      </c>
      <c r="L706" s="3">
        <f t="shared" si="73"/>
        <v>100.00883669348603</v>
      </c>
      <c r="M706">
        <f t="shared" si="74"/>
        <v>0.70635277160348753</v>
      </c>
      <c r="O706">
        <v>11148.97694092472</v>
      </c>
      <c r="P706">
        <v>1.85693883895874</v>
      </c>
      <c r="Q706">
        <f t="shared" si="75"/>
        <v>1.4799080902162833</v>
      </c>
      <c r="R706">
        <f t="shared" si="76"/>
        <v>0.31031731934470924</v>
      </c>
    </row>
    <row r="707" spans="1:18" x14ac:dyDescent="0.2">
      <c r="A707" t="s">
        <v>821</v>
      </c>
      <c r="B707" t="str">
        <f t="shared" si="70"/>
        <v>S</v>
      </c>
      <c r="C707" s="3">
        <v>18588.938999999998</v>
      </c>
      <c r="D707" s="3">
        <v>266.77800000000002</v>
      </c>
      <c r="E707" s="3">
        <v>18008.839790312501</v>
      </c>
      <c r="F707" s="3">
        <v>5.6762287616729701</v>
      </c>
      <c r="G707" s="3">
        <f t="shared" si="71"/>
        <v>3.1206687465459861</v>
      </c>
      <c r="H707" s="3">
        <f t="shared" si="72"/>
        <v>2.1276974719328316E-2</v>
      </c>
      <c r="J707">
        <v>18351.43359375665</v>
      </c>
      <c r="K707">
        <v>6.3547730445861816</v>
      </c>
      <c r="L707" s="3">
        <f t="shared" si="73"/>
        <v>1.2776705881026791</v>
      </c>
      <c r="M707">
        <f t="shared" si="74"/>
        <v>2.3820453877704238E-2</v>
      </c>
      <c r="O707">
        <v>18371.588710388962</v>
      </c>
      <c r="P707">
        <v>1.901603698730469</v>
      </c>
      <c r="Q707">
        <f t="shared" si="75"/>
        <v>1.1692452679038687</v>
      </c>
      <c r="R707">
        <f t="shared" si="76"/>
        <v>7.1280379144099916E-3</v>
      </c>
    </row>
    <row r="708" spans="1:18" x14ac:dyDescent="0.2">
      <c r="A708" t="s">
        <v>226</v>
      </c>
      <c r="B708" t="str">
        <f t="shared" ref="B708:B771" si="77">LEFT(A708,1)</f>
        <v>S</v>
      </c>
      <c r="C708" s="3">
        <v>17807.129000000001</v>
      </c>
      <c r="D708" s="3">
        <v>754.42399999999998</v>
      </c>
      <c r="E708" s="3">
        <v>17294.900803828601</v>
      </c>
      <c r="F708" s="3">
        <v>5.4152200222015301</v>
      </c>
      <c r="G708" s="3">
        <f t="shared" ref="G708:G771" si="78">(C708-E708)*100/C708</f>
        <v>2.8765344271465643</v>
      </c>
      <c r="H708" s="3">
        <f t="shared" ref="H708:H771" si="79">F708/D708</f>
        <v>7.1779530107758107E-3</v>
      </c>
      <c r="J708">
        <v>17741.03654473104</v>
      </c>
      <c r="K708">
        <v>6.5001368522644043</v>
      </c>
      <c r="L708" s="3">
        <f t="shared" ref="L708:L771" si="80">(C708-J708)*100/C708</f>
        <v>0.37115727790235697</v>
      </c>
      <c r="M708">
        <f t="shared" ref="M708:M771" si="81">K708/D708</f>
        <v>8.6160260705709316E-3</v>
      </c>
      <c r="O708">
        <v>17611.81092949443</v>
      </c>
      <c r="P708">
        <v>2.8261208534240718</v>
      </c>
      <c r="Q708">
        <f t="shared" ref="Q708:Q771" si="82">(C708-O708)*100/C708</f>
        <v>1.0968532350474414</v>
      </c>
      <c r="R708">
        <f t="shared" ref="R708:R771" si="83">P708/D708</f>
        <v>3.7460643529687175E-3</v>
      </c>
    </row>
    <row r="709" spans="1:18" x14ac:dyDescent="0.2">
      <c r="A709" t="s">
        <v>525</v>
      </c>
      <c r="B709" t="str">
        <f t="shared" si="77"/>
        <v>S</v>
      </c>
      <c r="C709" s="3">
        <v>17038.873</v>
      </c>
      <c r="D709" s="3">
        <v>703.59299999999996</v>
      </c>
      <c r="E709" s="3">
        <v>16355.292921338099</v>
      </c>
      <c r="F709" s="3">
        <v>4.8072948455810502</v>
      </c>
      <c r="G709" s="3">
        <f t="shared" si="78"/>
        <v>4.0118855200217771</v>
      </c>
      <c r="H709" s="3">
        <f t="shared" si="79"/>
        <v>6.8324938502529881E-3</v>
      </c>
      <c r="J709">
        <v>16916.71101878638</v>
      </c>
      <c r="K709">
        <v>6.6317787170410156</v>
      </c>
      <c r="L709" s="3">
        <f t="shared" si="80"/>
        <v>0.71696045397849717</v>
      </c>
      <c r="M709">
        <f t="shared" si="81"/>
        <v>9.4255893919368387E-3</v>
      </c>
      <c r="O709">
        <v>16765.421103283941</v>
      </c>
      <c r="P709">
        <v>3.1548769474029541</v>
      </c>
      <c r="Q709">
        <f t="shared" si="82"/>
        <v>1.6048707958329076</v>
      </c>
      <c r="R709">
        <f t="shared" si="83"/>
        <v>4.4839515847982488E-3</v>
      </c>
    </row>
    <row r="710" spans="1:18" x14ac:dyDescent="0.2">
      <c r="A710" t="s">
        <v>255</v>
      </c>
      <c r="B710" t="str">
        <f t="shared" si="77"/>
        <v>S</v>
      </c>
      <c r="C710" s="3">
        <v>14456.828</v>
      </c>
      <c r="D710" s="3">
        <v>91.186000000000007</v>
      </c>
      <c r="E710" s="3">
        <v>14039.4340372262</v>
      </c>
      <c r="F710" s="3">
        <v>4.5594248771667401</v>
      </c>
      <c r="G710" s="3">
        <f t="shared" si="78"/>
        <v>2.8871752695252377</v>
      </c>
      <c r="H710" s="3">
        <f t="shared" si="79"/>
        <v>5.0001369477405959E-2</v>
      </c>
      <c r="J710">
        <v>14366.394646067451</v>
      </c>
      <c r="K710">
        <v>5.0626280307769784</v>
      </c>
      <c r="L710" s="3">
        <f t="shared" si="80"/>
        <v>0.62554077514478923</v>
      </c>
      <c r="M710">
        <f t="shared" si="81"/>
        <v>5.5519795042846251E-2</v>
      </c>
      <c r="O710">
        <v>14299.28355931536</v>
      </c>
      <c r="P710">
        <v>1.7196681499481199</v>
      </c>
      <c r="Q710">
        <f t="shared" si="82"/>
        <v>1.0897580069752508</v>
      </c>
      <c r="R710">
        <f t="shared" si="83"/>
        <v>1.885890542350931E-2</v>
      </c>
    </row>
    <row r="711" spans="1:18" x14ac:dyDescent="0.2">
      <c r="A711" t="s">
        <v>732</v>
      </c>
      <c r="B711" t="str">
        <f t="shared" si="77"/>
        <v>S</v>
      </c>
      <c r="C711" s="3">
        <v>12171.494000000001</v>
      </c>
      <c r="D711" s="3">
        <v>4.327</v>
      </c>
      <c r="E711" s="3">
        <v>11932.6592825391</v>
      </c>
      <c r="F711" s="3">
        <v>4.6918630599975497</v>
      </c>
      <c r="G711" s="3">
        <f t="shared" si="78"/>
        <v>1.9622465201141348</v>
      </c>
      <c r="H711" s="3">
        <f t="shared" si="79"/>
        <v>1.0843224081344003</v>
      </c>
      <c r="J711">
        <v>12043.355001720251</v>
      </c>
      <c r="K711">
        <v>4.5014970302581787</v>
      </c>
      <c r="L711" s="3">
        <f t="shared" si="80"/>
        <v>1.0527795378262521</v>
      </c>
      <c r="M711">
        <f t="shared" si="81"/>
        <v>1.0403274856154792</v>
      </c>
      <c r="O711">
        <v>12112.51389218146</v>
      </c>
      <c r="P711">
        <v>1.5985758304595949</v>
      </c>
      <c r="Q711">
        <f t="shared" si="82"/>
        <v>0.48457574574280693</v>
      </c>
      <c r="R711">
        <f t="shared" si="83"/>
        <v>0.36944206851388839</v>
      </c>
    </row>
    <row r="712" spans="1:18" x14ac:dyDescent="0.2">
      <c r="A712" t="s">
        <v>68</v>
      </c>
      <c r="B712" t="str">
        <f t="shared" si="77"/>
        <v>S</v>
      </c>
      <c r="C712" s="3">
        <v>14108.183000000001</v>
      </c>
      <c r="D712" s="3">
        <v>24.225000000000001</v>
      </c>
      <c r="E712" s="3">
        <v>13736.8486638534</v>
      </c>
      <c r="F712" s="3">
        <v>5.8524842262268004</v>
      </c>
      <c r="G712" s="3">
        <f t="shared" si="78"/>
        <v>2.6320493301412471</v>
      </c>
      <c r="H712" s="3">
        <f t="shared" si="79"/>
        <v>0.24158861614971311</v>
      </c>
      <c r="J712">
        <v>14057.237320398181</v>
      </c>
      <c r="K712">
        <v>4.472553014755249</v>
      </c>
      <c r="L712" s="3">
        <f t="shared" si="80"/>
        <v>0.36110730631875343</v>
      </c>
      <c r="M712">
        <f t="shared" si="81"/>
        <v>0.18462551144500511</v>
      </c>
      <c r="O712">
        <v>14011.745990193</v>
      </c>
      <c r="P712">
        <v>1.758049011230469</v>
      </c>
      <c r="Q712">
        <f t="shared" si="82"/>
        <v>0.68355372061023889</v>
      </c>
      <c r="R712">
        <f t="shared" si="83"/>
        <v>7.2571682610132873E-2</v>
      </c>
    </row>
    <row r="713" spans="1:18" x14ac:dyDescent="0.2">
      <c r="A713" t="s">
        <v>976</v>
      </c>
      <c r="B713" t="str">
        <f t="shared" si="77"/>
        <v>S</v>
      </c>
      <c r="C713" s="3">
        <v>14947.777</v>
      </c>
      <c r="D713" s="3">
        <v>26.538</v>
      </c>
      <c r="E713" s="3">
        <v>14599.993401555999</v>
      </c>
      <c r="F713" s="3">
        <v>6.09527587890625</v>
      </c>
      <c r="G713" s="3">
        <f t="shared" si="78"/>
        <v>2.3266576591556105</v>
      </c>
      <c r="H713" s="3">
        <f t="shared" si="79"/>
        <v>0.22968105655687127</v>
      </c>
      <c r="J713">
        <v>14889.40771033696</v>
      </c>
      <c r="K713">
        <v>6.0894889831542969</v>
      </c>
      <c r="L713" s="3">
        <f t="shared" si="80"/>
        <v>0.39048809507286625</v>
      </c>
      <c r="M713">
        <f t="shared" si="81"/>
        <v>0.22946299582313276</v>
      </c>
      <c r="O713">
        <v>14797.871614776141</v>
      </c>
      <c r="P713">
        <v>1.618732213973999</v>
      </c>
      <c r="Q713">
        <f t="shared" si="82"/>
        <v>1.0028607278785295</v>
      </c>
      <c r="R713">
        <f t="shared" si="83"/>
        <v>6.0996767426859562E-2</v>
      </c>
    </row>
    <row r="714" spans="1:18" x14ac:dyDescent="0.2">
      <c r="A714" t="s">
        <v>947</v>
      </c>
      <c r="B714" t="str">
        <f t="shared" si="77"/>
        <v>S</v>
      </c>
      <c r="C714" s="3">
        <v>13566.641</v>
      </c>
      <c r="D714" s="3">
        <v>32.677999999999997</v>
      </c>
      <c r="E714" s="3">
        <v>13129.386852545</v>
      </c>
      <c r="F714" s="3">
        <v>5.7613732814788801</v>
      </c>
      <c r="G714" s="3">
        <f t="shared" si="78"/>
        <v>3.2230096414801559</v>
      </c>
      <c r="H714" s="3">
        <f t="shared" si="79"/>
        <v>0.1763074019670384</v>
      </c>
      <c r="J714">
        <v>13397.522638999</v>
      </c>
      <c r="K714">
        <v>5.0863709449768066</v>
      </c>
      <c r="L714" s="3">
        <f t="shared" si="80"/>
        <v>1.2465750438962699</v>
      </c>
      <c r="M714">
        <f t="shared" si="81"/>
        <v>0.15565123156180938</v>
      </c>
      <c r="O714">
        <v>13373.19750785098</v>
      </c>
      <c r="P714">
        <v>1.624005079269409</v>
      </c>
      <c r="Q714">
        <f t="shared" si="82"/>
        <v>1.4258761041072674</v>
      </c>
      <c r="R714">
        <f t="shared" si="83"/>
        <v>4.9697199316647567E-2</v>
      </c>
    </row>
    <row r="715" spans="1:18" x14ac:dyDescent="0.2">
      <c r="A715" t="s">
        <v>969</v>
      </c>
      <c r="B715" t="str">
        <f t="shared" si="77"/>
        <v>S</v>
      </c>
      <c r="C715" s="3">
        <v>18195.268</v>
      </c>
      <c r="D715" s="3">
        <v>560.37699999999995</v>
      </c>
      <c r="E715" s="3">
        <v>17688.684123759002</v>
      </c>
      <c r="F715" s="3">
        <v>6.1684401035308802</v>
      </c>
      <c r="G715" s="3">
        <f t="shared" si="78"/>
        <v>2.7841517708944905</v>
      </c>
      <c r="H715" s="3">
        <f t="shared" si="79"/>
        <v>1.1007661098744025E-2</v>
      </c>
      <c r="J715">
        <v>17989.027829583589</v>
      </c>
      <c r="K715">
        <v>7.6871709823608398</v>
      </c>
      <c r="L715" s="3">
        <f t="shared" si="80"/>
        <v>1.1334824549790159</v>
      </c>
      <c r="M715">
        <f t="shared" si="81"/>
        <v>1.3717855983312734E-2</v>
      </c>
      <c r="O715">
        <v>17914.498662333961</v>
      </c>
      <c r="P715">
        <v>1.918224096298218</v>
      </c>
      <c r="Q715">
        <f t="shared" si="82"/>
        <v>1.5430898718614041</v>
      </c>
      <c r="R715">
        <f t="shared" si="83"/>
        <v>3.4230956950378373E-3</v>
      </c>
    </row>
    <row r="716" spans="1:18" x14ac:dyDescent="0.2">
      <c r="A716" t="s">
        <v>722</v>
      </c>
      <c r="B716" t="str">
        <f t="shared" si="77"/>
        <v>S</v>
      </c>
      <c r="C716" s="3">
        <v>12830.802</v>
      </c>
      <c r="D716" s="3">
        <v>4.59</v>
      </c>
      <c r="E716" s="3">
        <v>12550.901651652999</v>
      </c>
      <c r="F716" s="3">
        <v>4.6172289848327601</v>
      </c>
      <c r="G716" s="3">
        <f t="shared" si="78"/>
        <v>2.1814719636933106</v>
      </c>
      <c r="H716" s="3">
        <f t="shared" si="79"/>
        <v>1.005932240704305</v>
      </c>
      <c r="J716">
        <v>12659.575090462051</v>
      </c>
      <c r="K716">
        <v>4.3040609359741211</v>
      </c>
      <c r="L716" s="3">
        <f t="shared" si="80"/>
        <v>1.334498884309405</v>
      </c>
      <c r="M716">
        <f t="shared" si="81"/>
        <v>0.93770390761963429</v>
      </c>
      <c r="O716">
        <v>12784.99683738215</v>
      </c>
      <c r="P716">
        <v>1.66089916229248</v>
      </c>
      <c r="Q716">
        <f t="shared" si="82"/>
        <v>0.35699376093442498</v>
      </c>
      <c r="R716">
        <f t="shared" si="83"/>
        <v>0.36185166934476692</v>
      </c>
    </row>
    <row r="717" spans="1:18" x14ac:dyDescent="0.2">
      <c r="A717" t="s">
        <v>245</v>
      </c>
      <c r="B717" t="str">
        <f t="shared" si="77"/>
        <v>S</v>
      </c>
      <c r="C717" s="3">
        <v>14914.589</v>
      </c>
      <c r="D717" s="3">
        <v>52.648000000000003</v>
      </c>
      <c r="E717" s="3">
        <v>14573.113942068499</v>
      </c>
      <c r="F717" s="3">
        <v>6.2971341609954798</v>
      </c>
      <c r="G717" s="3">
        <f t="shared" si="78"/>
        <v>2.2895371634545243</v>
      </c>
      <c r="H717" s="3">
        <f t="shared" si="79"/>
        <v>0.11960823129075139</v>
      </c>
      <c r="J717">
        <v>14803.369710270241</v>
      </c>
      <c r="K717">
        <v>5.2055072784423828</v>
      </c>
      <c r="L717" s="3">
        <f t="shared" si="80"/>
        <v>0.74570804284153669</v>
      </c>
      <c r="M717">
        <f t="shared" si="81"/>
        <v>9.8873789668028844E-2</v>
      </c>
      <c r="O717">
        <v>14740.59081051057</v>
      </c>
      <c r="P717">
        <v>1.7514579296112061</v>
      </c>
      <c r="Q717">
        <f t="shared" si="82"/>
        <v>1.166630803500049</v>
      </c>
      <c r="R717">
        <f t="shared" si="83"/>
        <v>3.3267321258380299E-2</v>
      </c>
    </row>
    <row r="718" spans="1:18" x14ac:dyDescent="0.2">
      <c r="A718" t="s">
        <v>76</v>
      </c>
      <c r="B718" t="str">
        <f t="shared" si="77"/>
        <v>S</v>
      </c>
      <c r="C718" s="3">
        <v>11778.344999999999</v>
      </c>
      <c r="D718" s="3">
        <v>3.823</v>
      </c>
      <c r="E718" s="3">
        <v>11538.199291123199</v>
      </c>
      <c r="F718" s="3">
        <v>2.7803242206573402</v>
      </c>
      <c r="G718" s="3">
        <f t="shared" si="78"/>
        <v>2.0388748069172724</v>
      </c>
      <c r="H718" s="3">
        <f t="shared" si="79"/>
        <v>0.72726241712198281</v>
      </c>
      <c r="J718">
        <v>11583.27868417362</v>
      </c>
      <c r="K718">
        <v>4.3393080234527588</v>
      </c>
      <c r="L718" s="3">
        <f t="shared" si="80"/>
        <v>1.6561436757573298</v>
      </c>
      <c r="M718">
        <f t="shared" si="81"/>
        <v>1.1350531057946007</v>
      </c>
      <c r="O718">
        <v>11667.75838795589</v>
      </c>
      <c r="P718">
        <v>1.608082056045532</v>
      </c>
      <c r="Q718">
        <f t="shared" si="82"/>
        <v>0.93889771478174266</v>
      </c>
      <c r="R718">
        <f t="shared" si="83"/>
        <v>0.42063354853401308</v>
      </c>
    </row>
    <row r="719" spans="1:18" x14ac:dyDescent="0.2">
      <c r="A719" t="s">
        <v>582</v>
      </c>
      <c r="B719" t="str">
        <f t="shared" si="77"/>
        <v>S</v>
      </c>
      <c r="C719" s="3">
        <v>13945.513000000001</v>
      </c>
      <c r="D719" s="3">
        <v>26.074000000000002</v>
      </c>
      <c r="E719" s="3">
        <v>13565.429379703601</v>
      </c>
      <c r="F719" s="3">
        <v>5.9257261753082204</v>
      </c>
      <c r="G719" s="3">
        <f t="shared" si="78"/>
        <v>2.7254904161388693</v>
      </c>
      <c r="H719" s="3">
        <f t="shared" si="79"/>
        <v>0.22726571202378693</v>
      </c>
      <c r="J719">
        <v>13762.661131550271</v>
      </c>
      <c r="K719">
        <v>4.560215950012207</v>
      </c>
      <c r="L719" s="3">
        <f t="shared" si="80"/>
        <v>1.3111878239956487</v>
      </c>
      <c r="M719">
        <f t="shared" si="81"/>
        <v>0.17489514267132802</v>
      </c>
      <c r="O719">
        <v>13786.8172015319</v>
      </c>
      <c r="P719">
        <v>1.498278141021729</v>
      </c>
      <c r="Q719">
        <f t="shared" si="82"/>
        <v>1.1379703168187587</v>
      </c>
      <c r="R719">
        <f t="shared" si="83"/>
        <v>5.7462535131614978E-2</v>
      </c>
    </row>
    <row r="720" spans="1:18" x14ac:dyDescent="0.2">
      <c r="A720" t="s">
        <v>747</v>
      </c>
      <c r="B720" t="str">
        <f t="shared" si="77"/>
        <v>S</v>
      </c>
      <c r="C720" s="3">
        <v>17245.330000000002</v>
      </c>
      <c r="D720" s="3">
        <v>1608.2719999999999</v>
      </c>
      <c r="E720" s="3">
        <v>16705.094024883299</v>
      </c>
      <c r="F720" s="3">
        <v>6.0331320762634197</v>
      </c>
      <c r="G720" s="3">
        <f t="shared" si="78"/>
        <v>3.132650840063381</v>
      </c>
      <c r="H720" s="3">
        <f t="shared" si="79"/>
        <v>3.7513132581201564E-3</v>
      </c>
      <c r="J720">
        <v>17055.30149069766</v>
      </c>
      <c r="K720">
        <v>7.252180814743042</v>
      </c>
      <c r="L720" s="3">
        <f t="shared" si="80"/>
        <v>1.101912861640463</v>
      </c>
      <c r="M720">
        <f t="shared" si="81"/>
        <v>4.5092999285836245E-3</v>
      </c>
      <c r="O720">
        <v>17024.333731156388</v>
      </c>
      <c r="P720">
        <v>1.9503111839294429</v>
      </c>
      <c r="Q720">
        <f t="shared" si="82"/>
        <v>1.2814847198842438</v>
      </c>
      <c r="R720">
        <f t="shared" si="83"/>
        <v>1.2126749604105791E-3</v>
      </c>
    </row>
    <row r="721" spans="1:18" x14ac:dyDescent="0.2">
      <c r="A721" t="s">
        <v>257</v>
      </c>
      <c r="B721" t="str">
        <f t="shared" si="77"/>
        <v>S</v>
      </c>
      <c r="C721" s="3">
        <v>12086.004000000001</v>
      </c>
      <c r="D721" s="3">
        <v>9.5579999999999998</v>
      </c>
      <c r="E721" s="3">
        <v>11705.580240556101</v>
      </c>
      <c r="F721" s="3">
        <v>1.8560876846313401</v>
      </c>
      <c r="G721" s="3">
        <f t="shared" si="78"/>
        <v>3.1476388676017319</v>
      </c>
      <c r="H721" s="3">
        <f t="shared" si="79"/>
        <v>0.19419205740022391</v>
      </c>
      <c r="J721">
        <v>11783.15718360828</v>
      </c>
      <c r="K721">
        <v>4.3854241371154794</v>
      </c>
      <c r="L721" s="3">
        <f t="shared" si="80"/>
        <v>2.5057646546511192</v>
      </c>
      <c r="M721">
        <f t="shared" si="81"/>
        <v>0.45882236211712485</v>
      </c>
      <c r="O721">
        <v>11932.79338347486</v>
      </c>
      <c r="P721">
        <v>1.6142759323120119</v>
      </c>
      <c r="Q721">
        <f t="shared" si="82"/>
        <v>1.2676697486211381</v>
      </c>
      <c r="R721">
        <f t="shared" si="83"/>
        <v>0.16889264828541661</v>
      </c>
    </row>
    <row r="722" spans="1:18" x14ac:dyDescent="0.2">
      <c r="A722" t="s">
        <v>895</v>
      </c>
      <c r="B722" t="str">
        <f t="shared" si="77"/>
        <v>S</v>
      </c>
      <c r="C722" s="3">
        <v>14283.564</v>
      </c>
      <c r="D722" s="3">
        <v>11.456</v>
      </c>
      <c r="E722" s="3">
        <v>14029.2094245229</v>
      </c>
      <c r="F722" s="3">
        <v>7.1038100719451904</v>
      </c>
      <c r="G722" s="3">
        <f t="shared" si="78"/>
        <v>1.7807500668397627</v>
      </c>
      <c r="H722" s="3">
        <f t="shared" si="79"/>
        <v>0.62009515292817652</v>
      </c>
      <c r="J722">
        <v>14226.87741863808</v>
      </c>
      <c r="K722">
        <v>4.6970920562744141</v>
      </c>
      <c r="L722" s="3">
        <f t="shared" si="80"/>
        <v>0.39686580577452951</v>
      </c>
      <c r="M722">
        <f t="shared" si="81"/>
        <v>0.41001152725859064</v>
      </c>
      <c r="O722">
        <v>14221.888304926069</v>
      </c>
      <c r="P722">
        <v>1.7344357967376709</v>
      </c>
      <c r="Q722">
        <f t="shared" si="82"/>
        <v>0.43179485927973515</v>
      </c>
      <c r="R722">
        <f t="shared" si="83"/>
        <v>0.15139977275992239</v>
      </c>
    </row>
    <row r="723" spans="1:18" x14ac:dyDescent="0.2">
      <c r="A723" t="s">
        <v>95</v>
      </c>
      <c r="B723" t="str">
        <f t="shared" si="77"/>
        <v>S</v>
      </c>
      <c r="C723" s="3">
        <v>18020.28</v>
      </c>
      <c r="D723" s="3">
        <v>348.50299999999999</v>
      </c>
      <c r="E723" s="3">
        <v>17351.546983986798</v>
      </c>
      <c r="F723" s="3">
        <v>7.57911825180053</v>
      </c>
      <c r="G723" s="3">
        <f t="shared" si="78"/>
        <v>3.7110023596370345</v>
      </c>
      <c r="H723" s="3">
        <f t="shared" si="79"/>
        <v>2.1747641345413182E-2</v>
      </c>
      <c r="J723">
        <v>17602.43084865671</v>
      </c>
      <c r="K723">
        <v>4.6738100051879883</v>
      </c>
      <c r="L723" s="3">
        <f t="shared" si="80"/>
        <v>2.3187716913571217</v>
      </c>
      <c r="M723">
        <f t="shared" si="81"/>
        <v>1.3411104079987801E-2</v>
      </c>
      <c r="O723">
        <v>17584.943424238249</v>
      </c>
      <c r="P723">
        <v>1.808426141738892</v>
      </c>
      <c r="Q723">
        <f t="shared" si="82"/>
        <v>2.4158147140985062</v>
      </c>
      <c r="R723">
        <f t="shared" si="83"/>
        <v>5.1891264687503177E-3</v>
      </c>
    </row>
    <row r="724" spans="1:18" x14ac:dyDescent="0.2">
      <c r="A724" t="s">
        <v>510</v>
      </c>
      <c r="B724" t="str">
        <f t="shared" si="77"/>
        <v>S</v>
      </c>
      <c r="C724" s="3">
        <v>13319.199000000001</v>
      </c>
      <c r="D724" s="3">
        <v>4.9569999999999999</v>
      </c>
      <c r="E724" s="3">
        <v>13086.3313472752</v>
      </c>
      <c r="F724" s="3">
        <v>2.8568320274353001</v>
      </c>
      <c r="G724" s="3">
        <f t="shared" si="78"/>
        <v>1.7483607889994044</v>
      </c>
      <c r="H724" s="3">
        <f t="shared" si="79"/>
        <v>0.57632278140716164</v>
      </c>
      <c r="J724">
        <v>13199.74734759795</v>
      </c>
      <c r="K724">
        <v>4.2412080764770508</v>
      </c>
      <c r="L724" s="3">
        <f t="shared" si="80"/>
        <v>0.89683810867343416</v>
      </c>
      <c r="M724">
        <f t="shared" si="81"/>
        <v>0.85559977334618742</v>
      </c>
      <c r="O724">
        <v>13245.072494983</v>
      </c>
      <c r="P724">
        <v>1.5992698669433589</v>
      </c>
      <c r="Q724">
        <f t="shared" si="82"/>
        <v>0.55653876045399164</v>
      </c>
      <c r="R724">
        <f t="shared" si="83"/>
        <v>0.32262857916952975</v>
      </c>
    </row>
    <row r="725" spans="1:18" x14ac:dyDescent="0.2">
      <c r="A725" t="s">
        <v>701</v>
      </c>
      <c r="B725" t="str">
        <f t="shared" si="77"/>
        <v>S</v>
      </c>
      <c r="C725" s="3">
        <v>18696.673999999999</v>
      </c>
      <c r="D725" s="3">
        <v>352.64299999999997</v>
      </c>
      <c r="E725" s="3">
        <v>18230.6381523173</v>
      </c>
      <c r="F725" s="3">
        <v>6.5146892070770201</v>
      </c>
      <c r="G725" s="3">
        <f t="shared" si="78"/>
        <v>2.4926136471262144</v>
      </c>
      <c r="H725" s="3">
        <f t="shared" si="79"/>
        <v>1.8473893447699289E-2</v>
      </c>
      <c r="J725">
        <v>18466.551911262621</v>
      </c>
      <c r="K725">
        <v>5.0533242225646973</v>
      </c>
      <c r="L725" s="3">
        <f t="shared" si="80"/>
        <v>1.2308183195437776</v>
      </c>
      <c r="M725">
        <f t="shared" si="81"/>
        <v>1.4329858305892071E-2</v>
      </c>
      <c r="O725">
        <v>18441.848908899119</v>
      </c>
      <c r="P725">
        <v>1.9766831398010249</v>
      </c>
      <c r="Q725">
        <f t="shared" si="82"/>
        <v>1.3629434363613548</v>
      </c>
      <c r="R725">
        <f t="shared" si="83"/>
        <v>5.6053378056590518E-3</v>
      </c>
    </row>
    <row r="726" spans="1:18" x14ac:dyDescent="0.2">
      <c r="A726" t="s">
        <v>553</v>
      </c>
      <c r="B726" t="str">
        <f t="shared" si="77"/>
        <v>S</v>
      </c>
      <c r="C726" s="3">
        <v>12058.912</v>
      </c>
      <c r="D726" s="3">
        <v>6.0780000000000003</v>
      </c>
      <c r="E726" s="3">
        <v>11644.8893023573</v>
      </c>
      <c r="F726" s="3">
        <v>1.8257186412811199</v>
      </c>
      <c r="G726" s="3">
        <f t="shared" si="78"/>
        <v>3.4333337671151445</v>
      </c>
      <c r="H726" s="3">
        <f t="shared" si="79"/>
        <v>0.30038148096102663</v>
      </c>
      <c r="J726">
        <v>11818.3133123691</v>
      </c>
      <c r="K726">
        <v>4.2979929447174072</v>
      </c>
      <c r="L726" s="3">
        <f t="shared" si="80"/>
        <v>1.995193991223253</v>
      </c>
      <c r="M726">
        <f t="shared" si="81"/>
        <v>0.70713934595547989</v>
      </c>
      <c r="O726">
        <v>11963.896984080669</v>
      </c>
      <c r="P726">
        <v>1.579244136810303</v>
      </c>
      <c r="Q726">
        <f t="shared" si="82"/>
        <v>0.78792361963774871</v>
      </c>
      <c r="R726">
        <f t="shared" si="83"/>
        <v>0.2598295717029126</v>
      </c>
    </row>
    <row r="727" spans="1:18" x14ac:dyDescent="0.2">
      <c r="A727" t="s">
        <v>125</v>
      </c>
      <c r="B727" t="str">
        <f t="shared" si="77"/>
        <v>S</v>
      </c>
      <c r="C727" s="3">
        <v>14202.046</v>
      </c>
      <c r="D727" s="3">
        <v>14.464</v>
      </c>
      <c r="E727" s="3">
        <v>13804.911057950099</v>
      </c>
      <c r="F727" s="3">
        <v>6.9700362682342503</v>
      </c>
      <c r="G727" s="3">
        <f t="shared" si="78"/>
        <v>2.7963220373311066</v>
      </c>
      <c r="H727" s="3">
        <f t="shared" si="79"/>
        <v>0.48188856942991221</v>
      </c>
      <c r="J727">
        <v>14028.91013033645</v>
      </c>
      <c r="K727">
        <v>4.6387159824371338</v>
      </c>
      <c r="L727" s="3">
        <f t="shared" si="80"/>
        <v>1.2190910356405738</v>
      </c>
      <c r="M727">
        <f t="shared" si="81"/>
        <v>0.32070768683885048</v>
      </c>
      <c r="O727">
        <v>14101.159967184571</v>
      </c>
      <c r="P727">
        <v>1.646699905395508</v>
      </c>
      <c r="Q727">
        <f t="shared" si="82"/>
        <v>0.71036266757219091</v>
      </c>
      <c r="R727">
        <f t="shared" si="83"/>
        <v>0.11384816823807439</v>
      </c>
    </row>
    <row r="728" spans="1:18" x14ac:dyDescent="0.2">
      <c r="A728" t="s">
        <v>746</v>
      </c>
      <c r="B728" t="str">
        <f t="shared" si="77"/>
        <v>S</v>
      </c>
      <c r="C728" s="3">
        <v>13497.072</v>
      </c>
      <c r="D728" s="3">
        <v>35.450000000000003</v>
      </c>
      <c r="E728" s="3">
        <v>13233.717510242601</v>
      </c>
      <c r="F728" s="3">
        <v>5.8023009300231898</v>
      </c>
      <c r="G728" s="3">
        <f t="shared" si="78"/>
        <v>1.9511971911937587</v>
      </c>
      <c r="H728" s="3">
        <f t="shared" si="79"/>
        <v>0.16367562567061184</v>
      </c>
      <c r="J728">
        <v>13398.796883357471</v>
      </c>
      <c r="K728">
        <v>4.2673771381378174</v>
      </c>
      <c r="L728" s="3">
        <f t="shared" si="80"/>
        <v>0.72812174849870859</v>
      </c>
      <c r="M728">
        <f t="shared" si="81"/>
        <v>0.1203773522746916</v>
      </c>
      <c r="O728">
        <v>13378.28536580855</v>
      </c>
      <c r="P728">
        <v>1.527002096176147</v>
      </c>
      <c r="Q728">
        <f t="shared" si="82"/>
        <v>0.88009187615988493</v>
      </c>
      <c r="R728">
        <f t="shared" si="83"/>
        <v>4.307481230398158E-2</v>
      </c>
    </row>
    <row r="729" spans="1:18" x14ac:dyDescent="0.2">
      <c r="A729" t="s">
        <v>546</v>
      </c>
      <c r="B729" t="str">
        <f t="shared" si="77"/>
        <v>S</v>
      </c>
      <c r="C729" s="3">
        <v>16732.328000000001</v>
      </c>
      <c r="D729" s="3">
        <v>953.221</v>
      </c>
      <c r="E729" s="3">
        <v>16183.125445900099</v>
      </c>
      <c r="F729" s="3">
        <v>6.2630059719085596</v>
      </c>
      <c r="G729" s="3">
        <f t="shared" si="78"/>
        <v>3.282284175279746</v>
      </c>
      <c r="H729" s="3">
        <f t="shared" si="79"/>
        <v>6.5703608836865319E-3</v>
      </c>
      <c r="J729">
        <v>16556.53214311105</v>
      </c>
      <c r="K729">
        <v>4.9317281246185303</v>
      </c>
      <c r="L729" s="3">
        <f t="shared" si="80"/>
        <v>1.0506359718082963</v>
      </c>
      <c r="M729">
        <f t="shared" si="81"/>
        <v>5.1737510237589504E-3</v>
      </c>
      <c r="O729">
        <v>16366.54479939902</v>
      </c>
      <c r="P729">
        <v>1.8643660545349121</v>
      </c>
      <c r="Q729">
        <f t="shared" si="82"/>
        <v>2.186086721471042</v>
      </c>
      <c r="R729">
        <f t="shared" si="83"/>
        <v>1.9558591916616526E-3</v>
      </c>
    </row>
    <row r="730" spans="1:18" x14ac:dyDescent="0.2">
      <c r="A730" t="s">
        <v>337</v>
      </c>
      <c r="B730" t="str">
        <f t="shared" si="77"/>
        <v>S</v>
      </c>
      <c r="C730" s="3">
        <v>17348.991000000002</v>
      </c>
      <c r="D730" s="3">
        <v>1279.653</v>
      </c>
      <c r="E730" s="3">
        <v>16852.9730074734</v>
      </c>
      <c r="F730" s="3">
        <v>6.9400250911712602</v>
      </c>
      <c r="G730" s="3">
        <f t="shared" si="78"/>
        <v>2.8590595990660321</v>
      </c>
      <c r="H730" s="3">
        <f t="shared" si="79"/>
        <v>5.4233648427903973E-3</v>
      </c>
      <c r="J730">
        <v>17084.395322195422</v>
      </c>
      <c r="K730">
        <v>5.7094252109527588</v>
      </c>
      <c r="L730" s="3">
        <f t="shared" si="80"/>
        <v>1.5251358295394826</v>
      </c>
      <c r="M730">
        <f t="shared" si="81"/>
        <v>4.4616979844948265E-3</v>
      </c>
      <c r="O730">
        <v>16966.21483698695</v>
      </c>
      <c r="P730">
        <v>1.638161897659302</v>
      </c>
      <c r="Q730">
        <f t="shared" si="82"/>
        <v>2.2063309792082531</v>
      </c>
      <c r="R730">
        <f t="shared" si="83"/>
        <v>1.280161026199526E-3</v>
      </c>
    </row>
    <row r="731" spans="1:18" x14ac:dyDescent="0.2">
      <c r="A731" t="s">
        <v>684</v>
      </c>
      <c r="B731" t="str">
        <f t="shared" si="77"/>
        <v>S</v>
      </c>
      <c r="C731" s="3">
        <v>17936.742999999999</v>
      </c>
      <c r="D731" s="3">
        <v>401.262</v>
      </c>
      <c r="E731" s="3">
        <v>17500.710616428001</v>
      </c>
      <c r="F731" s="3">
        <v>7.2316527366638104</v>
      </c>
      <c r="G731" s="3">
        <f t="shared" si="78"/>
        <v>2.4309451474662787</v>
      </c>
      <c r="H731" s="3">
        <f t="shared" si="79"/>
        <v>1.8022271574840903E-2</v>
      </c>
      <c r="J731">
        <v>17746.674384308179</v>
      </c>
      <c r="K731">
        <v>4.568723201751709</v>
      </c>
      <c r="L731" s="3">
        <f t="shared" si="80"/>
        <v>1.0596606958789565</v>
      </c>
      <c r="M731">
        <f t="shared" si="81"/>
        <v>1.1385885535514723E-2</v>
      </c>
      <c r="O731">
        <v>17669.539016693721</v>
      </c>
      <c r="P731">
        <v>1.750014066696167</v>
      </c>
      <c r="Q731">
        <f t="shared" si="82"/>
        <v>1.4897017998545068</v>
      </c>
      <c r="R731">
        <f t="shared" si="83"/>
        <v>4.3612753430331483E-3</v>
      </c>
    </row>
    <row r="732" spans="1:18" x14ac:dyDescent="0.2">
      <c r="A732" t="s">
        <v>650</v>
      </c>
      <c r="B732" t="str">
        <f t="shared" si="77"/>
        <v>S</v>
      </c>
      <c r="C732" s="3">
        <v>11962.892</v>
      </c>
      <c r="D732" s="3">
        <v>6.09</v>
      </c>
      <c r="E732" s="3">
        <v>11584.327783410599</v>
      </c>
      <c r="F732" s="3">
        <v>1.83934497833251</v>
      </c>
      <c r="G732" s="3">
        <f t="shared" si="78"/>
        <v>3.1644874549515327</v>
      </c>
      <c r="H732" s="3">
        <f t="shared" si="79"/>
        <v>0.30202709003817901</v>
      </c>
      <c r="J732">
        <v>11711.75139676901</v>
      </c>
      <c r="K732">
        <v>4.251255989074707</v>
      </c>
      <c r="L732" s="3">
        <f t="shared" si="80"/>
        <v>2.0993301889793008</v>
      </c>
      <c r="M732">
        <f t="shared" si="81"/>
        <v>0.69807159098106852</v>
      </c>
      <c r="O732">
        <v>11905.409737396671</v>
      </c>
      <c r="P732">
        <v>1.637309074401855</v>
      </c>
      <c r="Q732">
        <f t="shared" si="82"/>
        <v>0.48050473583920361</v>
      </c>
      <c r="R732">
        <f t="shared" si="83"/>
        <v>0.26885206476220935</v>
      </c>
    </row>
    <row r="733" spans="1:18" x14ac:dyDescent="0.2">
      <c r="A733" t="s">
        <v>487</v>
      </c>
      <c r="B733" t="str">
        <f t="shared" si="77"/>
        <v>S</v>
      </c>
      <c r="C733" s="3">
        <v>17854.13</v>
      </c>
      <c r="D733" s="3">
        <v>358.709</v>
      </c>
      <c r="E733" s="3">
        <v>17404.754475488098</v>
      </c>
      <c r="F733" s="3">
        <v>7.18782186508178</v>
      </c>
      <c r="G733" s="3">
        <f t="shared" si="78"/>
        <v>2.5169275932901951</v>
      </c>
      <c r="H733" s="3">
        <f t="shared" si="79"/>
        <v>2.0038030451094844E-2</v>
      </c>
      <c r="J733">
        <v>17596.494664071</v>
      </c>
      <c r="K733">
        <v>4.6087751388549796</v>
      </c>
      <c r="L733" s="3">
        <f t="shared" si="80"/>
        <v>1.4430013443892284</v>
      </c>
      <c r="M733">
        <f t="shared" si="81"/>
        <v>1.2848228337886642E-2</v>
      </c>
      <c r="O733">
        <v>17521.432453012541</v>
      </c>
      <c r="P733">
        <v>1.697874784469604</v>
      </c>
      <c r="Q733">
        <f t="shared" si="82"/>
        <v>1.8634206594634386</v>
      </c>
      <c r="R733">
        <f t="shared" si="83"/>
        <v>4.7332929602257098E-3</v>
      </c>
    </row>
    <row r="734" spans="1:18" x14ac:dyDescent="0.2">
      <c r="A734" t="s">
        <v>679</v>
      </c>
      <c r="B734" t="str">
        <f t="shared" si="77"/>
        <v>S</v>
      </c>
      <c r="C734" s="3">
        <v>12810.463</v>
      </c>
      <c r="D734" s="3">
        <v>5.1520000000000001</v>
      </c>
      <c r="E734" s="3">
        <v>12494.8418556293</v>
      </c>
      <c r="F734" s="3">
        <v>1.8325231075286801</v>
      </c>
      <c r="G734" s="3">
        <f t="shared" si="78"/>
        <v>2.4637762457976717</v>
      </c>
      <c r="H734" s="3">
        <f t="shared" si="79"/>
        <v>0.35569159695820651</v>
      </c>
      <c r="J734">
        <v>12655.83330536591</v>
      </c>
      <c r="K734">
        <v>4.2436280250549316</v>
      </c>
      <c r="L734" s="3">
        <f t="shared" si="80"/>
        <v>1.2070578138673824</v>
      </c>
      <c r="M734">
        <f t="shared" si="81"/>
        <v>0.82368556386935787</v>
      </c>
      <c r="O734">
        <v>12736.267548274869</v>
      </c>
      <c r="P734">
        <v>1.4659309387207029</v>
      </c>
      <c r="Q734">
        <f t="shared" si="82"/>
        <v>0.57917853339985159</v>
      </c>
      <c r="R734">
        <f t="shared" si="83"/>
        <v>0.28453628468957742</v>
      </c>
    </row>
    <row r="735" spans="1:18" x14ac:dyDescent="0.2">
      <c r="A735" t="s">
        <v>8</v>
      </c>
      <c r="B735" t="str">
        <f t="shared" si="77"/>
        <v>S</v>
      </c>
      <c r="C735" s="3">
        <v>11908.695</v>
      </c>
      <c r="D735" s="3">
        <v>3.9049999999999998</v>
      </c>
      <c r="E735" s="3">
        <v>11608.7204201768</v>
      </c>
      <c r="F735" s="3">
        <v>1.91644215583801</v>
      </c>
      <c r="G735" s="3">
        <f t="shared" si="78"/>
        <v>2.5189542584069855</v>
      </c>
      <c r="H735" s="3">
        <f t="shared" si="79"/>
        <v>0.49076623709039952</v>
      </c>
      <c r="J735">
        <v>11633.299996535799</v>
      </c>
      <c r="K735">
        <v>4.125108003616333</v>
      </c>
      <c r="L735" s="3">
        <f t="shared" si="80"/>
        <v>2.3125540075062823</v>
      </c>
      <c r="M735">
        <f t="shared" si="81"/>
        <v>1.0563656859452837</v>
      </c>
      <c r="O735">
        <v>11780.2653924817</v>
      </c>
      <c r="P735">
        <v>1.484374046325684</v>
      </c>
      <c r="Q735">
        <f t="shared" si="82"/>
        <v>1.078452404048464</v>
      </c>
      <c r="R735">
        <f t="shared" si="83"/>
        <v>0.38012139470568096</v>
      </c>
    </row>
    <row r="736" spans="1:18" x14ac:dyDescent="0.2">
      <c r="A736" t="s">
        <v>728</v>
      </c>
      <c r="B736" t="str">
        <f t="shared" si="77"/>
        <v>S</v>
      </c>
      <c r="C736" s="3">
        <v>14620.98</v>
      </c>
      <c r="D736" s="3">
        <v>12.802</v>
      </c>
      <c r="E736" s="3">
        <v>14271.147189416301</v>
      </c>
      <c r="F736" s="3">
        <v>5.97820591926574</v>
      </c>
      <c r="G736" s="3">
        <f t="shared" si="78"/>
        <v>2.3926768970595611</v>
      </c>
      <c r="H736" s="3">
        <f t="shared" si="79"/>
        <v>0.46697437269690206</v>
      </c>
      <c r="J736">
        <v>14463.129781310819</v>
      </c>
      <c r="K736">
        <v>4.366351842880249</v>
      </c>
      <c r="L736" s="3">
        <f t="shared" si="80"/>
        <v>1.0796144901995632</v>
      </c>
      <c r="M736">
        <f t="shared" si="81"/>
        <v>0.3410679458584791</v>
      </c>
      <c r="O736">
        <v>14464.196574340949</v>
      </c>
      <c r="P736">
        <v>1.614011764526367</v>
      </c>
      <c r="Q736">
        <f t="shared" si="82"/>
        <v>1.0723181733307234</v>
      </c>
      <c r="R736">
        <f t="shared" si="83"/>
        <v>0.12607496988957717</v>
      </c>
    </row>
    <row r="737" spans="1:18" x14ac:dyDescent="0.2">
      <c r="A737" t="s">
        <v>924</v>
      </c>
      <c r="B737" t="str">
        <f t="shared" si="77"/>
        <v>S</v>
      </c>
      <c r="C737" s="3">
        <v>12319.055</v>
      </c>
      <c r="D737" s="3">
        <v>4</v>
      </c>
      <c r="E737" s="3">
        <v>11944.398812310401</v>
      </c>
      <c r="F737" s="3">
        <v>2.03254199028015</v>
      </c>
      <c r="G737" s="3">
        <f t="shared" si="78"/>
        <v>3.0412737640151732</v>
      </c>
      <c r="H737" s="3">
        <f t="shared" si="79"/>
        <v>0.50813549757003751</v>
      </c>
      <c r="J737">
        <v>12088.520795269709</v>
      </c>
      <c r="K737">
        <v>4.4397368431091309</v>
      </c>
      <c r="L737" s="3">
        <f t="shared" si="80"/>
        <v>1.8713627362674417</v>
      </c>
      <c r="M737">
        <f t="shared" si="81"/>
        <v>1.1099342107772827</v>
      </c>
      <c r="O737">
        <v>12190.21516629588</v>
      </c>
      <c r="P737">
        <v>1.6858260631561279</v>
      </c>
      <c r="Q737">
        <f t="shared" si="82"/>
        <v>1.045858093044636</v>
      </c>
      <c r="R737">
        <f t="shared" si="83"/>
        <v>0.42145651578903198</v>
      </c>
    </row>
    <row r="738" spans="1:18" x14ac:dyDescent="0.2">
      <c r="A738" t="s">
        <v>766</v>
      </c>
      <c r="B738" t="str">
        <f t="shared" si="77"/>
        <v>S</v>
      </c>
      <c r="C738" s="3">
        <v>13447.592000000001</v>
      </c>
      <c r="D738" s="3">
        <v>7.8479999999999999</v>
      </c>
      <c r="E738" s="3">
        <v>12981.015087706601</v>
      </c>
      <c r="F738" s="3">
        <v>7.0584621429443297</v>
      </c>
      <c r="G738" s="3">
        <f t="shared" si="78"/>
        <v>3.4695944990999115</v>
      </c>
      <c r="H738" s="3">
        <f t="shared" si="79"/>
        <v>0.89939629752093908</v>
      </c>
      <c r="J738">
        <v>13144.58838089352</v>
      </c>
      <c r="K738">
        <v>4.5240137577056876</v>
      </c>
      <c r="L738" s="3">
        <f t="shared" si="80"/>
        <v>2.2532184134265894</v>
      </c>
      <c r="M738">
        <f t="shared" si="81"/>
        <v>0.57645435240898157</v>
      </c>
      <c r="O738">
        <v>13242.88819887586</v>
      </c>
      <c r="P738">
        <v>1.6185522079467769</v>
      </c>
      <c r="Q738">
        <f t="shared" si="82"/>
        <v>1.5222338774417028</v>
      </c>
      <c r="R738">
        <f t="shared" si="83"/>
        <v>0.20623753923888594</v>
      </c>
    </row>
    <row r="739" spans="1:18" x14ac:dyDescent="0.2">
      <c r="A739" t="s">
        <v>207</v>
      </c>
      <c r="B739" t="str">
        <f t="shared" si="77"/>
        <v>S</v>
      </c>
      <c r="C739" s="3">
        <v>16576.056</v>
      </c>
      <c r="D739" s="3">
        <v>277.685</v>
      </c>
      <c r="E739" s="3">
        <v>15927.2895253555</v>
      </c>
      <c r="F739" s="3">
        <v>6.4951639175415004</v>
      </c>
      <c r="G739" s="3">
        <f t="shared" si="78"/>
        <v>3.913877189148617</v>
      </c>
      <c r="H739" s="3">
        <f t="shared" si="79"/>
        <v>2.3390402497583593E-2</v>
      </c>
      <c r="J739">
        <v>16197.240137479521</v>
      </c>
      <c r="K739">
        <v>4.7438311576843262</v>
      </c>
      <c r="L739" s="3">
        <f t="shared" si="80"/>
        <v>2.2853196352647434</v>
      </c>
      <c r="M739">
        <f t="shared" si="81"/>
        <v>1.7083498056014283E-2</v>
      </c>
      <c r="O739">
        <v>16057.670839520561</v>
      </c>
      <c r="P739">
        <v>1.700756788253784</v>
      </c>
      <c r="Q739">
        <f t="shared" si="82"/>
        <v>3.1273130380317244</v>
      </c>
      <c r="R739">
        <f t="shared" si="83"/>
        <v>6.1247701109306734E-3</v>
      </c>
    </row>
    <row r="740" spans="1:18" x14ac:dyDescent="0.2">
      <c r="A740" t="s">
        <v>223</v>
      </c>
      <c r="B740" t="str">
        <f t="shared" si="77"/>
        <v>S</v>
      </c>
      <c r="C740" s="3">
        <v>14926.388999999999</v>
      </c>
      <c r="D740" s="3">
        <v>13.147</v>
      </c>
      <c r="E740" s="3">
        <v>14686.294886452501</v>
      </c>
      <c r="F740" s="3">
        <v>6.1239261627197203</v>
      </c>
      <c r="G740" s="3">
        <f t="shared" si="78"/>
        <v>1.608521079997973</v>
      </c>
      <c r="H740" s="3">
        <f t="shared" si="79"/>
        <v>0.46580407414008673</v>
      </c>
      <c r="J740">
        <v>14783.14367211326</v>
      </c>
      <c r="K740">
        <v>4.3844568729400626</v>
      </c>
      <c r="L740" s="3">
        <f t="shared" si="80"/>
        <v>0.959678378251697</v>
      </c>
      <c r="M740">
        <f t="shared" si="81"/>
        <v>0.33349485608428253</v>
      </c>
      <c r="O740">
        <v>14776.495236165891</v>
      </c>
      <c r="P740">
        <v>1.6092450618743901</v>
      </c>
      <c r="Q740">
        <f t="shared" si="82"/>
        <v>1.0042198674716876</v>
      </c>
      <c r="R740">
        <f t="shared" si="83"/>
        <v>0.1224039751939142</v>
      </c>
    </row>
    <row r="741" spans="1:18" x14ac:dyDescent="0.2">
      <c r="A741" t="s">
        <v>801</v>
      </c>
      <c r="B741" t="str">
        <f t="shared" si="77"/>
        <v>S</v>
      </c>
      <c r="C741" s="3">
        <v>17492.261999999999</v>
      </c>
      <c r="D741" s="3">
        <v>832.97299999999996</v>
      </c>
      <c r="E741" s="3">
        <v>17094.731082342099</v>
      </c>
      <c r="F741" s="3">
        <v>8.4394891262054408</v>
      </c>
      <c r="G741" s="3">
        <f t="shared" si="78"/>
        <v>2.2726101270258781</v>
      </c>
      <c r="H741" s="3">
        <f t="shared" si="79"/>
        <v>1.0131767927898553E-2</v>
      </c>
      <c r="J741">
        <v>17400.478112860281</v>
      </c>
      <c r="K741">
        <v>4.6314108371734619</v>
      </c>
      <c r="L741" s="3">
        <f t="shared" si="80"/>
        <v>0.5247113674590399</v>
      </c>
      <c r="M741">
        <f t="shared" si="81"/>
        <v>5.560097190633384E-3</v>
      </c>
      <c r="O741">
        <v>17306.887264714442</v>
      </c>
      <c r="P741">
        <v>1.680493116378784</v>
      </c>
      <c r="Q741">
        <f t="shared" si="82"/>
        <v>1.0597527940386275</v>
      </c>
      <c r="R741">
        <f t="shared" si="83"/>
        <v>2.0174640911275444E-3</v>
      </c>
    </row>
    <row r="742" spans="1:18" x14ac:dyDescent="0.2">
      <c r="A742" t="s">
        <v>422</v>
      </c>
      <c r="B742" t="str">
        <f t="shared" si="77"/>
        <v>S</v>
      </c>
      <c r="C742" s="3">
        <v>14112.286</v>
      </c>
      <c r="D742" s="3">
        <v>5.6180000000000003</v>
      </c>
      <c r="E742" s="3">
        <v>13800.8481735765</v>
      </c>
      <c r="F742" s="3">
        <v>4.1223371028900102</v>
      </c>
      <c r="G742" s="3">
        <f t="shared" si="78"/>
        <v>2.206855972331486</v>
      </c>
      <c r="H742" s="3">
        <f t="shared" si="79"/>
        <v>0.73377306922214491</v>
      </c>
      <c r="J742">
        <v>13936.40492071251</v>
      </c>
      <c r="K742">
        <v>4.3218519687652588</v>
      </c>
      <c r="L742" s="3">
        <f t="shared" si="80"/>
        <v>1.2462975827409546</v>
      </c>
      <c r="M742">
        <f t="shared" si="81"/>
        <v>0.7692865732939228</v>
      </c>
      <c r="O742">
        <v>13942.08540213438</v>
      </c>
      <c r="P742">
        <v>1.7048599720001221</v>
      </c>
      <c r="Q742">
        <f t="shared" si="82"/>
        <v>1.2060455539635448</v>
      </c>
      <c r="R742">
        <f t="shared" si="83"/>
        <v>0.30346386116057705</v>
      </c>
    </row>
    <row r="743" spans="1:18" x14ac:dyDescent="0.2">
      <c r="A743" t="s">
        <v>248</v>
      </c>
      <c r="B743" t="str">
        <f t="shared" si="77"/>
        <v>S</v>
      </c>
      <c r="C743" s="3">
        <v>17444.916000000001</v>
      </c>
      <c r="D743" s="3">
        <v>1293.1420000000001</v>
      </c>
      <c r="E743" s="3">
        <v>16992.3402732799</v>
      </c>
      <c r="F743" s="3">
        <v>7.9049701690673801</v>
      </c>
      <c r="G743" s="3">
        <f t="shared" si="78"/>
        <v>2.5943130177302121</v>
      </c>
      <c r="H743" s="3">
        <f t="shared" si="79"/>
        <v>6.1129946819973215E-3</v>
      </c>
      <c r="J743">
        <v>17164.95209322932</v>
      </c>
      <c r="K743">
        <v>5.2139577865600586</v>
      </c>
      <c r="L743" s="3">
        <f t="shared" si="80"/>
        <v>1.6048452556073138</v>
      </c>
      <c r="M743">
        <f t="shared" si="81"/>
        <v>4.0320071473666915E-3</v>
      </c>
      <c r="O743">
        <v>17166.120777427401</v>
      </c>
      <c r="P743">
        <v>1.7176511287689209</v>
      </c>
      <c r="Q743">
        <f t="shared" si="82"/>
        <v>1.5981459731454155</v>
      </c>
      <c r="R743">
        <f t="shared" si="83"/>
        <v>1.3282772725415467E-3</v>
      </c>
    </row>
    <row r="744" spans="1:18" x14ac:dyDescent="0.2">
      <c r="A744" t="s">
        <v>596</v>
      </c>
      <c r="B744" t="str">
        <f t="shared" si="77"/>
        <v>S</v>
      </c>
      <c r="C744" s="3">
        <v>12072.076999999999</v>
      </c>
      <c r="D744" s="3">
        <v>7.6959999999999997</v>
      </c>
      <c r="E744" s="3">
        <v>11751.3218838269</v>
      </c>
      <c r="F744" s="3">
        <v>1.81867599487304</v>
      </c>
      <c r="G744" s="3">
        <f t="shared" si="78"/>
        <v>2.657000250852434</v>
      </c>
      <c r="H744" s="3">
        <f t="shared" si="79"/>
        <v>0.23631444839826404</v>
      </c>
      <c r="J744">
        <v>11811.330989702779</v>
      </c>
      <c r="K744">
        <v>4.2365858554840088</v>
      </c>
      <c r="L744" s="3">
        <f t="shared" si="80"/>
        <v>2.1599100991256104</v>
      </c>
      <c r="M744">
        <f t="shared" si="81"/>
        <v>0.55049192508887845</v>
      </c>
      <c r="O744">
        <v>11966.527985173499</v>
      </c>
      <c r="P744">
        <v>1.6659150123596189</v>
      </c>
      <c r="Q744">
        <f t="shared" si="82"/>
        <v>0.87432357187996601</v>
      </c>
      <c r="R744">
        <f t="shared" si="83"/>
        <v>0.21646504838352637</v>
      </c>
    </row>
    <row r="745" spans="1:18" x14ac:dyDescent="0.2">
      <c r="A745" t="s">
        <v>680</v>
      </c>
      <c r="B745" t="str">
        <f t="shared" si="77"/>
        <v>S</v>
      </c>
      <c r="C745" s="3">
        <v>18058.057000000001</v>
      </c>
      <c r="D745" s="3">
        <v>197.976</v>
      </c>
      <c r="E745" s="3">
        <v>17604.143055456399</v>
      </c>
      <c r="F745" s="3">
        <v>8.1961450576782209</v>
      </c>
      <c r="G745" s="3">
        <f t="shared" si="78"/>
        <v>2.5136366805332448</v>
      </c>
      <c r="H745" s="3">
        <f t="shared" si="79"/>
        <v>4.1399690152736798E-2</v>
      </c>
      <c r="J745">
        <v>17876.59263039408</v>
      </c>
      <c r="K745">
        <v>5.1471431255340576</v>
      </c>
      <c r="L745" s="3">
        <f t="shared" si="80"/>
        <v>1.0048942120734312</v>
      </c>
      <c r="M745">
        <f t="shared" si="81"/>
        <v>2.5998823723754685E-2</v>
      </c>
      <c r="O745">
        <v>17814.396450658442</v>
      </c>
      <c r="P745">
        <v>1.8042266368865969</v>
      </c>
      <c r="Q745">
        <f t="shared" si="82"/>
        <v>1.3493176444263029</v>
      </c>
      <c r="R745">
        <f t="shared" si="83"/>
        <v>9.1133603915959354E-3</v>
      </c>
    </row>
    <row r="746" spans="1:18" x14ac:dyDescent="0.2">
      <c r="A746" t="s">
        <v>610</v>
      </c>
      <c r="B746" t="str">
        <f t="shared" si="77"/>
        <v>S</v>
      </c>
      <c r="C746" s="3">
        <v>13691.914000000001</v>
      </c>
      <c r="D746" s="3">
        <v>7.9119999999999999</v>
      </c>
      <c r="E746" s="3">
        <v>13311.4852658821</v>
      </c>
      <c r="F746" s="3">
        <v>2.29179763793945</v>
      </c>
      <c r="G746" s="3">
        <f t="shared" si="78"/>
        <v>2.7784919925578015</v>
      </c>
      <c r="H746" s="3">
        <f t="shared" si="79"/>
        <v>0.2896609754726302</v>
      </c>
      <c r="J746">
        <v>13549.55908153905</v>
      </c>
      <c r="K746">
        <v>4.5848591327667236</v>
      </c>
      <c r="L746" s="3">
        <f t="shared" si="80"/>
        <v>1.0397006471188104</v>
      </c>
      <c r="M746">
        <f t="shared" si="81"/>
        <v>0.57948169018790741</v>
      </c>
      <c r="O746">
        <v>13578.10756308931</v>
      </c>
      <c r="P746">
        <v>1.7623438835144041</v>
      </c>
      <c r="Q746">
        <f t="shared" si="82"/>
        <v>0.83119450582796917</v>
      </c>
      <c r="R746">
        <f t="shared" si="83"/>
        <v>0.22274316020151719</v>
      </c>
    </row>
    <row r="747" spans="1:18" x14ac:dyDescent="0.2">
      <c r="A747" t="s">
        <v>795</v>
      </c>
      <c r="B747" t="str">
        <f t="shared" si="77"/>
        <v>S</v>
      </c>
      <c r="C747" s="3">
        <v>11849.547</v>
      </c>
      <c r="D747" s="3">
        <v>1.8979999999999999</v>
      </c>
      <c r="E747" s="3">
        <v>11562.1936250459</v>
      </c>
      <c r="F747" s="3">
        <v>1.9928569793701101</v>
      </c>
      <c r="G747" s="3">
        <f t="shared" si="78"/>
        <v>2.4250156985250171</v>
      </c>
      <c r="H747" s="3">
        <f t="shared" si="79"/>
        <v>1.0499773337039568</v>
      </c>
      <c r="J747">
        <v>11724.889543364119</v>
      </c>
      <c r="K747">
        <v>4.2153022289276123</v>
      </c>
      <c r="L747" s="3">
        <f t="shared" si="80"/>
        <v>1.0520018751424109</v>
      </c>
      <c r="M747">
        <f t="shared" si="81"/>
        <v>2.2209179288343583</v>
      </c>
      <c r="O747">
        <v>11801.92686288792</v>
      </c>
      <c r="P747">
        <v>1.500885009765625</v>
      </c>
      <c r="Q747">
        <f t="shared" si="82"/>
        <v>0.40187305989064859</v>
      </c>
      <c r="R747">
        <f t="shared" si="83"/>
        <v>0.79077187026639884</v>
      </c>
    </row>
    <row r="748" spans="1:18" x14ac:dyDescent="0.2">
      <c r="A748" t="s">
        <v>112</v>
      </c>
      <c r="B748" t="str">
        <f t="shared" si="77"/>
        <v>S</v>
      </c>
      <c r="C748" s="3">
        <v>17021.245999999999</v>
      </c>
      <c r="D748" s="3">
        <v>194.375</v>
      </c>
      <c r="E748" s="3">
        <v>16546.794745927298</v>
      </c>
      <c r="F748" s="3">
        <v>8.3961229324340803</v>
      </c>
      <c r="G748" s="3">
        <f t="shared" si="78"/>
        <v>2.7874061280396334</v>
      </c>
      <c r="H748" s="3">
        <f t="shared" si="79"/>
        <v>4.3195487755287872E-2</v>
      </c>
      <c r="J748">
        <v>16885.775523885561</v>
      </c>
      <c r="K748">
        <v>4.1289467811584473</v>
      </c>
      <c r="L748" s="3">
        <f t="shared" si="80"/>
        <v>0.79589047778546007</v>
      </c>
      <c r="M748">
        <f t="shared" si="81"/>
        <v>2.1242169935220309E-2</v>
      </c>
      <c r="O748">
        <v>16708.845210770309</v>
      </c>
      <c r="P748">
        <v>1.741534948348999</v>
      </c>
      <c r="Q748">
        <f t="shared" si="82"/>
        <v>1.8353579357803209</v>
      </c>
      <c r="R748">
        <f t="shared" si="83"/>
        <v>8.9596653291266828E-3</v>
      </c>
    </row>
    <row r="749" spans="1:18" x14ac:dyDescent="0.2">
      <c r="A749" t="s">
        <v>587</v>
      </c>
      <c r="B749" t="str">
        <f t="shared" si="77"/>
        <v>S</v>
      </c>
      <c r="C749" s="3">
        <v>11846.147000000001</v>
      </c>
      <c r="D749" s="3">
        <v>6.3940000000000001</v>
      </c>
      <c r="E749" s="3">
        <v>11347.5536788382</v>
      </c>
      <c r="F749" s="3">
        <v>1.71739196777343</v>
      </c>
      <c r="G749" s="3">
        <f t="shared" si="78"/>
        <v>4.2089070915783937</v>
      </c>
      <c r="H749" s="3">
        <f t="shared" si="79"/>
        <v>0.26859430212283858</v>
      </c>
      <c r="J749">
        <v>11605.543886634579</v>
      </c>
      <c r="K749">
        <v>4.2535550594329834</v>
      </c>
      <c r="L749" s="3">
        <f t="shared" si="80"/>
        <v>2.0310664164932399</v>
      </c>
      <c r="M749">
        <f t="shared" si="81"/>
        <v>0.66524164207584979</v>
      </c>
      <c r="O749">
        <v>11764.17880202505</v>
      </c>
      <c r="P749">
        <v>1.514434814453125</v>
      </c>
      <c r="Q749">
        <f t="shared" si="82"/>
        <v>0.69193973344203119</v>
      </c>
      <c r="R749">
        <f t="shared" si="83"/>
        <v>0.23685248896670708</v>
      </c>
    </row>
    <row r="750" spans="1:18" x14ac:dyDescent="0.2">
      <c r="A750" t="s">
        <v>579</v>
      </c>
      <c r="B750" t="str">
        <f t="shared" si="77"/>
        <v>S</v>
      </c>
      <c r="C750" s="3">
        <v>16081.986999999999</v>
      </c>
      <c r="D750" s="3">
        <v>1800.0150000000001</v>
      </c>
      <c r="E750" s="3">
        <v>15553.2315510915</v>
      </c>
      <c r="F750" s="3">
        <v>8.1724369525909406</v>
      </c>
      <c r="G750" s="3">
        <f t="shared" si="78"/>
        <v>3.2878738734740902</v>
      </c>
      <c r="H750" s="3">
        <f t="shared" si="79"/>
        <v>4.5402049163984414E-3</v>
      </c>
      <c r="J750">
        <v>15968.111093175919</v>
      </c>
      <c r="K750">
        <v>4.4237518310546884</v>
      </c>
      <c r="L750" s="3">
        <f t="shared" si="80"/>
        <v>0.70809600097350989</v>
      </c>
      <c r="M750">
        <f t="shared" si="81"/>
        <v>2.4576194259796104E-3</v>
      </c>
      <c r="O750">
        <v>15839.41845991674</v>
      </c>
      <c r="P750">
        <v>1.7543637752532959</v>
      </c>
      <c r="Q750">
        <f t="shared" si="82"/>
        <v>1.5083244382877501</v>
      </c>
      <c r="R750">
        <f t="shared" si="83"/>
        <v>9.7463841982055473E-4</v>
      </c>
    </row>
    <row r="751" spans="1:18" x14ac:dyDescent="0.2">
      <c r="A751" t="s">
        <v>63</v>
      </c>
      <c r="B751" t="str">
        <f t="shared" si="77"/>
        <v>S</v>
      </c>
      <c r="C751" s="3">
        <v>13761.856</v>
      </c>
      <c r="D751" s="3">
        <v>5.5430000000000001</v>
      </c>
      <c r="E751" s="3">
        <v>13331.1209855574</v>
      </c>
      <c r="F751" s="3">
        <v>2.4912619590759202</v>
      </c>
      <c r="G751" s="3">
        <f t="shared" si="78"/>
        <v>3.1299194995398878</v>
      </c>
      <c r="H751" s="3">
        <f t="shared" si="79"/>
        <v>0.44944289357314093</v>
      </c>
      <c r="J751">
        <v>13554.51555880653</v>
      </c>
      <c r="K751">
        <v>4.785984992980957</v>
      </c>
      <c r="L751" s="3">
        <f t="shared" si="80"/>
        <v>1.5066313816499011</v>
      </c>
      <c r="M751">
        <f t="shared" si="81"/>
        <v>0.8634286474798768</v>
      </c>
      <c r="O751">
        <v>13525.93607400078</v>
      </c>
      <c r="P751">
        <v>1.7109031677246089</v>
      </c>
      <c r="Q751">
        <f t="shared" si="82"/>
        <v>1.7143031143417002</v>
      </c>
      <c r="R751">
        <f t="shared" si="83"/>
        <v>0.30866014211160181</v>
      </c>
    </row>
    <row r="752" spans="1:18" x14ac:dyDescent="0.2">
      <c r="A752" t="s">
        <v>540</v>
      </c>
      <c r="B752" t="str">
        <f t="shared" si="77"/>
        <v>S</v>
      </c>
      <c r="C752" s="3">
        <v>12980.995000000001</v>
      </c>
      <c r="D752" s="3">
        <v>3.6480000000000001</v>
      </c>
      <c r="E752" s="3">
        <v>12745.4347384955</v>
      </c>
      <c r="F752" s="3">
        <v>1.83766198158264</v>
      </c>
      <c r="G752" s="3">
        <f t="shared" si="78"/>
        <v>1.8146548974443089</v>
      </c>
      <c r="H752" s="3">
        <f t="shared" si="79"/>
        <v>0.50374506074085523</v>
      </c>
      <c r="J752">
        <v>12863.251665912059</v>
      </c>
      <c r="K752">
        <v>4.1712870597839364</v>
      </c>
      <c r="L752" s="3">
        <f t="shared" si="80"/>
        <v>0.90704398305323697</v>
      </c>
      <c r="M752">
        <f t="shared" si="81"/>
        <v>1.1434449177039299</v>
      </c>
      <c r="O752">
        <v>12935.766263256541</v>
      </c>
      <c r="P752">
        <v>1.535444974899292</v>
      </c>
      <c r="Q752">
        <f t="shared" si="82"/>
        <v>0.34842272678989633</v>
      </c>
      <c r="R752">
        <f t="shared" si="83"/>
        <v>0.4209004865403761</v>
      </c>
    </row>
    <row r="753" spans="1:18" x14ac:dyDescent="0.2">
      <c r="A753" t="s">
        <v>572</v>
      </c>
      <c r="B753" t="str">
        <f t="shared" si="77"/>
        <v>S</v>
      </c>
      <c r="C753" s="3">
        <v>18095.810000000001</v>
      </c>
      <c r="D753" s="3">
        <v>251.923</v>
      </c>
      <c r="E753" s="3">
        <v>17697.974828231199</v>
      </c>
      <c r="F753" s="3">
        <v>9.2871971130371094</v>
      </c>
      <c r="G753" s="3">
        <f t="shared" si="78"/>
        <v>2.1984933073943744</v>
      </c>
      <c r="H753" s="3">
        <f t="shared" si="79"/>
        <v>3.6865221170901859E-2</v>
      </c>
      <c r="J753">
        <v>17875.268423002999</v>
      </c>
      <c r="K753">
        <v>4.3545551300048828</v>
      </c>
      <c r="L753" s="3">
        <f t="shared" si="80"/>
        <v>1.2187438804728954</v>
      </c>
      <c r="M753">
        <f t="shared" si="81"/>
        <v>1.7285262282542218E-2</v>
      </c>
      <c r="O753">
        <v>17910.04780786929</v>
      </c>
      <c r="P753">
        <v>1.624053001403809</v>
      </c>
      <c r="Q753">
        <f t="shared" si="82"/>
        <v>1.0265480911366271</v>
      </c>
      <c r="R753">
        <f t="shared" si="83"/>
        <v>6.4466245694272022E-3</v>
      </c>
    </row>
    <row r="754" spans="1:18" x14ac:dyDescent="0.2">
      <c r="A754" t="s">
        <v>542</v>
      </c>
      <c r="B754" t="str">
        <f t="shared" si="77"/>
        <v>S</v>
      </c>
      <c r="C754" s="3">
        <v>17968.868999999999</v>
      </c>
      <c r="D754" s="3">
        <v>187.745</v>
      </c>
      <c r="E754" s="3">
        <v>17581.554371747301</v>
      </c>
      <c r="F754" s="3">
        <v>9.2385499477386404</v>
      </c>
      <c r="G754" s="3">
        <f t="shared" si="78"/>
        <v>2.1554758301855155</v>
      </c>
      <c r="H754" s="3">
        <f t="shared" si="79"/>
        <v>4.9207967976450183E-2</v>
      </c>
      <c r="J754">
        <v>17834.887690324169</v>
      </c>
      <c r="K754">
        <v>4.4438042640686044</v>
      </c>
      <c r="L754" s="3">
        <f t="shared" si="80"/>
        <v>0.74563017670076981</v>
      </c>
      <c r="M754">
        <f t="shared" si="81"/>
        <v>2.3669361442747366E-2</v>
      </c>
      <c r="O754">
        <v>17683.55580365055</v>
      </c>
      <c r="P754">
        <v>1.5185878276824949</v>
      </c>
      <c r="Q754">
        <f t="shared" si="82"/>
        <v>1.5878194467857096</v>
      </c>
      <c r="R754">
        <f t="shared" si="83"/>
        <v>8.0885660213720467E-3</v>
      </c>
    </row>
    <row r="755" spans="1:18" x14ac:dyDescent="0.2">
      <c r="A755" t="s">
        <v>925</v>
      </c>
      <c r="B755" t="str">
        <f t="shared" si="77"/>
        <v>S</v>
      </c>
      <c r="C755" s="3">
        <v>17202.169000000002</v>
      </c>
      <c r="D755" s="3">
        <v>133.709</v>
      </c>
      <c r="E755" s="3">
        <v>16748.948361031999</v>
      </c>
      <c r="F755" s="3">
        <v>9.3639569282531703</v>
      </c>
      <c r="G755" s="3">
        <f t="shared" si="78"/>
        <v>2.6346714706035219</v>
      </c>
      <c r="H755" s="3">
        <f t="shared" si="79"/>
        <v>7.0032360785385953E-2</v>
      </c>
      <c r="J755">
        <v>17018.947751632</v>
      </c>
      <c r="K755">
        <v>4.2729101181030273</v>
      </c>
      <c r="L755" s="3">
        <f t="shared" si="80"/>
        <v>1.0651055013353339</v>
      </c>
      <c r="M755">
        <f t="shared" si="81"/>
        <v>3.1956787636606566E-2</v>
      </c>
      <c r="O755">
        <v>16915.292155129038</v>
      </c>
      <c r="P755">
        <v>1.6560559272766111</v>
      </c>
      <c r="Q755">
        <f t="shared" si="82"/>
        <v>1.6676783309765377</v>
      </c>
      <c r="R755">
        <f t="shared" si="83"/>
        <v>1.2385523242837888E-2</v>
      </c>
    </row>
    <row r="756" spans="1:18" x14ac:dyDescent="0.2">
      <c r="A756" t="s">
        <v>240</v>
      </c>
      <c r="B756" t="str">
        <f t="shared" si="77"/>
        <v>S</v>
      </c>
      <c r="C756" s="3">
        <v>12662.566999999999</v>
      </c>
      <c r="D756" s="3">
        <v>3.069</v>
      </c>
      <c r="E756" s="3">
        <v>12306.7630997494</v>
      </c>
      <c r="F756" s="3">
        <v>2.1416141986846902</v>
      </c>
      <c r="G756" s="3">
        <f t="shared" si="78"/>
        <v>2.8098876021789212</v>
      </c>
      <c r="H756" s="3">
        <f t="shared" si="79"/>
        <v>0.69782150494776485</v>
      </c>
      <c r="J756">
        <v>12459.755023627689</v>
      </c>
      <c r="K756">
        <v>4.1786038875579834</v>
      </c>
      <c r="L756" s="3">
        <f t="shared" si="80"/>
        <v>1.6016655735942784</v>
      </c>
      <c r="M756">
        <f t="shared" si="81"/>
        <v>1.3615522605272021</v>
      </c>
      <c r="O756">
        <v>12571.862043745121</v>
      </c>
      <c r="P756">
        <v>1.5824320316314699</v>
      </c>
      <c r="Q756">
        <f t="shared" si="82"/>
        <v>0.71632360369645587</v>
      </c>
      <c r="R756">
        <f t="shared" si="83"/>
        <v>0.51561812695714238</v>
      </c>
    </row>
    <row r="757" spans="1:18" x14ac:dyDescent="0.2">
      <c r="A757" t="s">
        <v>919</v>
      </c>
      <c r="B757" t="str">
        <f t="shared" si="77"/>
        <v>S</v>
      </c>
      <c r="C757" s="3">
        <v>18024.620999999999</v>
      </c>
      <c r="D757" s="3">
        <v>214.774</v>
      </c>
      <c r="E757" s="3">
        <v>17644.373702821598</v>
      </c>
      <c r="F757" s="3">
        <v>10.2499010562896</v>
      </c>
      <c r="G757" s="3">
        <f t="shared" si="78"/>
        <v>2.1095994039397605</v>
      </c>
      <c r="H757" s="3">
        <f t="shared" si="79"/>
        <v>4.7724124224950877E-2</v>
      </c>
      <c r="J757">
        <v>17812.865357577139</v>
      </c>
      <c r="K757">
        <v>4.5014710426330566</v>
      </c>
      <c r="L757" s="3">
        <f t="shared" si="80"/>
        <v>1.1748132869082826</v>
      </c>
      <c r="M757">
        <f t="shared" si="81"/>
        <v>2.0959106049303251E-2</v>
      </c>
      <c r="O757">
        <v>17811.64106948693</v>
      </c>
      <c r="P757">
        <v>1.5713827610015869</v>
      </c>
      <c r="Q757">
        <f t="shared" si="82"/>
        <v>1.1816055966617502</v>
      </c>
      <c r="R757">
        <f t="shared" si="83"/>
        <v>7.3164478056076945E-3</v>
      </c>
    </row>
    <row r="758" spans="1:18" x14ac:dyDescent="0.2">
      <c r="A758" t="s">
        <v>768</v>
      </c>
      <c r="B758" t="str">
        <f t="shared" si="77"/>
        <v>S</v>
      </c>
      <c r="C758" s="3">
        <v>16730.333999999999</v>
      </c>
      <c r="D758" s="3">
        <v>217.45099999999999</v>
      </c>
      <c r="E758" s="3">
        <v>16274.9146623163</v>
      </c>
      <c r="F758" s="3">
        <v>9.5590019226074201</v>
      </c>
      <c r="G758" s="3">
        <f t="shared" si="78"/>
        <v>2.7221174286400935</v>
      </c>
      <c r="H758" s="3">
        <f t="shared" si="79"/>
        <v>4.3959337609886462E-2</v>
      </c>
      <c r="J758">
        <v>16554.662346504982</v>
      </c>
      <c r="K758">
        <v>4.2857599258422852</v>
      </c>
      <c r="L758" s="3">
        <f t="shared" si="80"/>
        <v>1.0500188071261303</v>
      </c>
      <c r="M758">
        <f t="shared" si="81"/>
        <v>1.9709083544533185E-2</v>
      </c>
      <c r="O758">
        <v>16540.125998342832</v>
      </c>
      <c r="P758">
        <v>1.4910469055175779</v>
      </c>
      <c r="Q758">
        <f t="shared" si="82"/>
        <v>1.1369049874148789</v>
      </c>
      <c r="R758">
        <f t="shared" si="83"/>
        <v>6.8569328516198038E-3</v>
      </c>
    </row>
    <row r="759" spans="1:18" x14ac:dyDescent="0.2">
      <c r="A759" t="s">
        <v>152</v>
      </c>
      <c r="B759" t="str">
        <f t="shared" si="77"/>
        <v>S</v>
      </c>
      <c r="C759" s="3">
        <v>16966.063999999998</v>
      </c>
      <c r="D759" s="3">
        <v>148.74799999999999</v>
      </c>
      <c r="E759" s="3">
        <v>16515.949016970699</v>
      </c>
      <c r="F759" s="3">
        <v>10.6682271957397</v>
      </c>
      <c r="G759" s="3">
        <f t="shared" si="78"/>
        <v>2.6530312689454654</v>
      </c>
      <c r="H759" s="3">
        <f t="shared" si="79"/>
        <v>7.1720138729527122E-2</v>
      </c>
      <c r="J759">
        <v>16691.970668996149</v>
      </c>
      <c r="K759">
        <v>4.5652689933776864</v>
      </c>
      <c r="L759" s="3">
        <f t="shared" si="80"/>
        <v>1.6155387071736205</v>
      </c>
      <c r="M759">
        <f t="shared" si="81"/>
        <v>3.0691296645183039E-2</v>
      </c>
      <c r="O759">
        <v>16674.583443878451</v>
      </c>
      <c r="P759">
        <v>1.5333149433135991</v>
      </c>
      <c r="Q759">
        <f t="shared" si="82"/>
        <v>1.7180210809150971</v>
      </c>
      <c r="R759">
        <f t="shared" si="83"/>
        <v>1.0308138215731299E-2</v>
      </c>
    </row>
    <row r="760" spans="1:18" x14ac:dyDescent="0.2">
      <c r="A760" t="s">
        <v>818</v>
      </c>
      <c r="B760" t="str">
        <f t="shared" si="77"/>
        <v>S</v>
      </c>
      <c r="C760" s="3">
        <v>20540.703000000001</v>
      </c>
      <c r="D760" s="3">
        <v>354.67599999999999</v>
      </c>
      <c r="E760" s="3">
        <v>19516.036177735499</v>
      </c>
      <c r="F760" s="3">
        <v>5.3472158908843896</v>
      </c>
      <c r="G760" s="3">
        <f t="shared" si="78"/>
        <v>4.9884700745855781</v>
      </c>
      <c r="H760" s="3">
        <f t="shared" si="79"/>
        <v>1.5076339788664555E-2</v>
      </c>
      <c r="J760">
        <v>20428.197346233239</v>
      </c>
      <c r="K760">
        <v>20.46345686912537</v>
      </c>
      <c r="L760" s="3">
        <f t="shared" si="80"/>
        <v>0.54772056130095648</v>
      </c>
      <c r="M760">
        <f t="shared" si="81"/>
        <v>5.7696198415244815E-2</v>
      </c>
      <c r="O760">
        <v>20437.66753213905</v>
      </c>
      <c r="P760">
        <v>13.52766084671021</v>
      </c>
      <c r="Q760">
        <f t="shared" si="82"/>
        <v>0.50161607351486959</v>
      </c>
      <c r="R760">
        <f t="shared" si="83"/>
        <v>3.814089717576101E-2</v>
      </c>
    </row>
    <row r="761" spans="1:18" x14ac:dyDescent="0.2">
      <c r="A761" t="s">
        <v>165</v>
      </c>
      <c r="B761" t="str">
        <f t="shared" si="77"/>
        <v>S</v>
      </c>
      <c r="C761" s="3">
        <v>27317.517</v>
      </c>
      <c r="D761" s="3">
        <v>790.274</v>
      </c>
      <c r="E761" s="3">
        <v>25984.0145607739</v>
      </c>
      <c r="F761" s="3">
        <v>9.1588871479034406</v>
      </c>
      <c r="G761" s="3">
        <f t="shared" si="78"/>
        <v>4.8814921181383362</v>
      </c>
      <c r="H761" s="3">
        <f t="shared" si="79"/>
        <v>1.1589508383046185E-2</v>
      </c>
      <c r="J761">
        <v>27013.20673231579</v>
      </c>
      <c r="K761">
        <v>10.381410121917719</v>
      </c>
      <c r="L761" s="3">
        <f t="shared" si="80"/>
        <v>1.1139748450937543</v>
      </c>
      <c r="M761">
        <f t="shared" si="81"/>
        <v>1.3136469277640058E-2</v>
      </c>
      <c r="O761">
        <v>27110.190939290231</v>
      </c>
      <c r="P761">
        <v>4.5369479656219482</v>
      </c>
      <c r="Q761">
        <f t="shared" si="82"/>
        <v>0.75894914135047153</v>
      </c>
      <c r="R761">
        <f t="shared" si="83"/>
        <v>5.7409809327169416E-3</v>
      </c>
    </row>
    <row r="762" spans="1:18" x14ac:dyDescent="0.2">
      <c r="A762" t="s">
        <v>515</v>
      </c>
      <c r="B762" t="str">
        <f t="shared" si="77"/>
        <v>S</v>
      </c>
      <c r="C762" s="3">
        <v>16698.781999999999</v>
      </c>
      <c r="D762" s="3">
        <v>104.11799999999999</v>
      </c>
      <c r="E762" s="3">
        <v>16049.0240421814</v>
      </c>
      <c r="F762" s="3">
        <v>4.4967679977416903</v>
      </c>
      <c r="G762" s="3">
        <f t="shared" si="78"/>
        <v>3.8910500048362788</v>
      </c>
      <c r="H762" s="3">
        <f t="shared" si="79"/>
        <v>4.3189150749550417E-2</v>
      </c>
      <c r="J762">
        <v>16403.53235298549</v>
      </c>
      <c r="K762">
        <v>9.7729091644287109</v>
      </c>
      <c r="L762" s="3">
        <f t="shared" si="80"/>
        <v>1.7680909123462347</v>
      </c>
      <c r="M762">
        <f t="shared" si="81"/>
        <v>9.3863781137062868E-2</v>
      </c>
      <c r="O762">
        <v>16639.366493236939</v>
      </c>
      <c r="P762">
        <v>11.13388895988464</v>
      </c>
      <c r="Q762">
        <f t="shared" si="82"/>
        <v>0.35580742812894955</v>
      </c>
      <c r="R762">
        <f t="shared" si="83"/>
        <v>0.10693529418433548</v>
      </c>
    </row>
    <row r="763" spans="1:18" x14ac:dyDescent="0.2">
      <c r="A763" t="s">
        <v>194</v>
      </c>
      <c r="B763" t="str">
        <f t="shared" si="77"/>
        <v>S</v>
      </c>
      <c r="C763" s="3">
        <v>18256.067999999999</v>
      </c>
      <c r="D763" s="3">
        <v>108.23399999999999</v>
      </c>
      <c r="E763" s="3">
        <v>17528.0851714985</v>
      </c>
      <c r="F763" s="3">
        <v>5.5255527496337802</v>
      </c>
      <c r="G763" s="3">
        <f t="shared" si="78"/>
        <v>3.987621148768175</v>
      </c>
      <c r="H763" s="3">
        <f t="shared" si="79"/>
        <v>5.1051912981445575E-2</v>
      </c>
      <c r="J763">
        <v>18143.681679614539</v>
      </c>
      <c r="K763">
        <v>12.13434505462646</v>
      </c>
      <c r="L763" s="3">
        <f t="shared" si="80"/>
        <v>0.61561076780312085</v>
      </c>
      <c r="M763">
        <f t="shared" si="81"/>
        <v>0.11211213717155848</v>
      </c>
      <c r="O763">
        <v>18225.119093824109</v>
      </c>
      <c r="P763">
        <v>6.5305869579315194</v>
      </c>
      <c r="Q763">
        <f t="shared" si="82"/>
        <v>0.16952668107880867</v>
      </c>
      <c r="R763">
        <f t="shared" si="83"/>
        <v>6.0337666148636469E-2</v>
      </c>
    </row>
    <row r="764" spans="1:18" x14ac:dyDescent="0.2">
      <c r="A764" t="s">
        <v>870</v>
      </c>
      <c r="B764" t="str">
        <f t="shared" si="77"/>
        <v>S</v>
      </c>
      <c r="C764" s="3">
        <v>27892.241000000002</v>
      </c>
      <c r="D764" s="3">
        <v>614.40899999999999</v>
      </c>
      <c r="E764" s="3">
        <v>26889.940596508601</v>
      </c>
      <c r="F764" s="3">
        <v>9.2584700584411603</v>
      </c>
      <c r="G764" s="3">
        <f t="shared" si="78"/>
        <v>3.5934739108679041</v>
      </c>
      <c r="H764" s="3">
        <f t="shared" si="79"/>
        <v>1.5068903708183246E-2</v>
      </c>
      <c r="J764">
        <v>27671.016889004852</v>
      </c>
      <c r="K764">
        <v>11.13789534568787</v>
      </c>
      <c r="L764" s="3">
        <f t="shared" si="80"/>
        <v>0.79313853266630707</v>
      </c>
      <c r="M764">
        <f t="shared" si="81"/>
        <v>1.812781932831041E-2</v>
      </c>
      <c r="O764">
        <v>27728.982150937289</v>
      </c>
      <c r="P764">
        <v>6.9945018291473389</v>
      </c>
      <c r="Q764">
        <f t="shared" si="82"/>
        <v>0.58531994278521082</v>
      </c>
      <c r="R764">
        <f t="shared" si="83"/>
        <v>1.1384113561401833E-2</v>
      </c>
    </row>
    <row r="765" spans="1:18" x14ac:dyDescent="0.2">
      <c r="A765" t="s">
        <v>311</v>
      </c>
      <c r="B765" t="str">
        <f t="shared" si="77"/>
        <v>S</v>
      </c>
      <c r="C765" s="3">
        <v>17819.509999999998</v>
      </c>
      <c r="D765" s="3">
        <v>171.995</v>
      </c>
      <c r="E765" s="3">
        <v>17221.3969536738</v>
      </c>
      <c r="F765" s="3">
        <v>5.09425926208496</v>
      </c>
      <c r="G765" s="3">
        <f t="shared" si="78"/>
        <v>3.3565066958979117</v>
      </c>
      <c r="H765" s="3">
        <f t="shared" si="79"/>
        <v>2.9618647414662982E-2</v>
      </c>
      <c r="J765">
        <v>17603.143379061181</v>
      </c>
      <c r="K765">
        <v>11.478863954544069</v>
      </c>
      <c r="L765" s="3">
        <f t="shared" si="80"/>
        <v>1.2142119561021461</v>
      </c>
      <c r="M765">
        <f t="shared" si="81"/>
        <v>6.6739521233431603E-2</v>
      </c>
      <c r="O765">
        <v>17779.38714051689</v>
      </c>
      <c r="P765">
        <v>9.0744881629943848</v>
      </c>
      <c r="Q765">
        <f t="shared" si="82"/>
        <v>0.22516252962684266</v>
      </c>
      <c r="R765">
        <f t="shared" si="83"/>
        <v>5.2760185836764929E-2</v>
      </c>
    </row>
    <row r="766" spans="1:18" x14ac:dyDescent="0.2">
      <c r="A766" t="s">
        <v>24</v>
      </c>
      <c r="B766" t="str">
        <f t="shared" si="77"/>
        <v>S</v>
      </c>
      <c r="C766" s="3">
        <v>17631.608</v>
      </c>
      <c r="D766" s="3">
        <v>98.412999999999997</v>
      </c>
      <c r="E766" s="3">
        <v>17029.4643872778</v>
      </c>
      <c r="F766" s="3">
        <v>4.3513648509979204</v>
      </c>
      <c r="G766" s="3">
        <f t="shared" si="78"/>
        <v>3.4151372507952789</v>
      </c>
      <c r="H766" s="3">
        <f t="shared" si="79"/>
        <v>4.4215346051821612E-2</v>
      </c>
      <c r="J766">
        <v>17493.038472575601</v>
      </c>
      <c r="K766">
        <v>11.719035148620611</v>
      </c>
      <c r="L766" s="3">
        <f t="shared" si="80"/>
        <v>0.78591542770460288</v>
      </c>
      <c r="M766">
        <f t="shared" si="81"/>
        <v>0.11908015352260994</v>
      </c>
      <c r="O766">
        <v>17597.569486716551</v>
      </c>
      <c r="P766">
        <v>5.123298168182373</v>
      </c>
      <c r="Q766">
        <f t="shared" si="82"/>
        <v>0.19305393633665741</v>
      </c>
      <c r="R766">
        <f t="shared" si="83"/>
        <v>5.2059160559909494E-2</v>
      </c>
    </row>
    <row r="767" spans="1:18" x14ac:dyDescent="0.2">
      <c r="A767" t="s">
        <v>430</v>
      </c>
      <c r="B767" t="str">
        <f t="shared" si="77"/>
        <v>S</v>
      </c>
      <c r="C767" s="3">
        <v>21313.738000000001</v>
      </c>
      <c r="D767" s="3">
        <v>172.91200000000001</v>
      </c>
      <c r="E767" s="3">
        <v>20447.2526916403</v>
      </c>
      <c r="F767" s="3">
        <v>5.6219069957733101</v>
      </c>
      <c r="G767" s="3">
        <f t="shared" si="78"/>
        <v>4.0653840652432756</v>
      </c>
      <c r="H767" s="3">
        <f t="shared" si="79"/>
        <v>3.2513110690832965E-2</v>
      </c>
      <c r="J767">
        <v>21285.201843940318</v>
      </c>
      <c r="K767">
        <v>17.913711071014401</v>
      </c>
      <c r="L767" s="3">
        <f t="shared" si="80"/>
        <v>0.13388621019777469</v>
      </c>
      <c r="M767">
        <f t="shared" si="81"/>
        <v>0.1036001611861201</v>
      </c>
      <c r="O767">
        <v>21174.368988298149</v>
      </c>
      <c r="P767">
        <v>11.42747211456299</v>
      </c>
      <c r="Q767">
        <f t="shared" si="82"/>
        <v>0.65389286338160058</v>
      </c>
      <c r="R767">
        <f t="shared" si="83"/>
        <v>6.6088369312499937E-2</v>
      </c>
    </row>
    <row r="768" spans="1:18" x14ac:dyDescent="0.2">
      <c r="A768" t="s">
        <v>986</v>
      </c>
      <c r="B768" t="str">
        <f t="shared" si="77"/>
        <v>S</v>
      </c>
      <c r="C768" s="3">
        <v>26921.981</v>
      </c>
      <c r="D768" s="3">
        <v>395.36200000000002</v>
      </c>
      <c r="E768" s="3">
        <v>25558.226613656199</v>
      </c>
      <c r="F768" s="3">
        <v>8.0115127563476491</v>
      </c>
      <c r="G768" s="3">
        <f t="shared" si="78"/>
        <v>5.0655796330284932</v>
      </c>
      <c r="H768" s="3">
        <f t="shared" si="79"/>
        <v>2.026373995565494E-2</v>
      </c>
      <c r="J768">
        <v>26655.943968540421</v>
      </c>
      <c r="K768">
        <v>11.06412982940674</v>
      </c>
      <c r="L768" s="3">
        <f t="shared" si="80"/>
        <v>0.98817776990325645</v>
      </c>
      <c r="M768">
        <f t="shared" si="81"/>
        <v>2.7984808427230588E-2</v>
      </c>
      <c r="O768">
        <v>26748.204595765412</v>
      </c>
      <c r="P768">
        <v>5.5215890407562256</v>
      </c>
      <c r="Q768">
        <f t="shared" si="82"/>
        <v>0.64548149051359915</v>
      </c>
      <c r="R768">
        <f t="shared" si="83"/>
        <v>1.396590729699927E-2</v>
      </c>
    </row>
    <row r="769" spans="1:18" x14ac:dyDescent="0.2">
      <c r="A769" t="s">
        <v>959</v>
      </c>
      <c r="B769" t="str">
        <f t="shared" si="77"/>
        <v>S</v>
      </c>
      <c r="C769" s="3">
        <v>20228.295999999998</v>
      </c>
      <c r="D769" s="3">
        <v>279.01299999999998</v>
      </c>
      <c r="E769" s="3">
        <v>19399.8841040306</v>
      </c>
      <c r="F769" s="3">
        <v>6.2938172817230198</v>
      </c>
      <c r="G769" s="3">
        <f t="shared" si="78"/>
        <v>4.0953123089033241</v>
      </c>
      <c r="H769" s="3">
        <f t="shared" si="79"/>
        <v>2.2557433817503199E-2</v>
      </c>
      <c r="J769">
        <v>20115.430903551991</v>
      </c>
      <c r="K769">
        <v>17.80892109870911</v>
      </c>
      <c r="L769" s="3">
        <f t="shared" si="80"/>
        <v>0.55795652015378627</v>
      </c>
      <c r="M769">
        <f t="shared" si="81"/>
        <v>6.3828284340547256E-2</v>
      </c>
      <c r="O769">
        <v>20031.219382606199</v>
      </c>
      <c r="P769">
        <v>7.6323130130767822</v>
      </c>
      <c r="Q769">
        <f t="shared" si="82"/>
        <v>0.97426208017620031</v>
      </c>
      <c r="R769">
        <f t="shared" si="83"/>
        <v>2.7354686029241588E-2</v>
      </c>
    </row>
    <row r="770" spans="1:18" x14ac:dyDescent="0.2">
      <c r="A770" t="s">
        <v>498</v>
      </c>
      <c r="B770" t="str">
        <f t="shared" si="77"/>
        <v>S</v>
      </c>
      <c r="C770" s="3">
        <v>18634.273000000001</v>
      </c>
      <c r="D770" s="3">
        <v>80.040000000000006</v>
      </c>
      <c r="E770" s="3">
        <v>17924.628317103299</v>
      </c>
      <c r="F770" s="3">
        <v>5.5868427753448398</v>
      </c>
      <c r="G770" s="3">
        <f t="shared" si="78"/>
        <v>3.8082767323238302</v>
      </c>
      <c r="H770" s="3">
        <f t="shared" si="79"/>
        <v>6.980063437462318E-2</v>
      </c>
      <c r="J770">
        <v>18506.209921282411</v>
      </c>
      <c r="K770">
        <v>10.71640419960022</v>
      </c>
      <c r="L770" s="3">
        <f t="shared" si="80"/>
        <v>0.6872448349210647</v>
      </c>
      <c r="M770">
        <f t="shared" si="81"/>
        <v>0.13388810844078233</v>
      </c>
      <c r="O770">
        <v>18530.981307062619</v>
      </c>
      <c r="P770">
        <v>6.8276879787445068</v>
      </c>
      <c r="Q770">
        <f t="shared" si="82"/>
        <v>0.5543102912433574</v>
      </c>
      <c r="R770">
        <f t="shared" si="83"/>
        <v>8.5303448010301181E-2</v>
      </c>
    </row>
    <row r="771" spans="1:18" x14ac:dyDescent="0.2">
      <c r="A771" t="s">
        <v>302</v>
      </c>
      <c r="B771" t="str">
        <f t="shared" si="77"/>
        <v>S</v>
      </c>
      <c r="C771" s="3">
        <v>27828.364000000001</v>
      </c>
      <c r="D771" s="3">
        <v>297.45</v>
      </c>
      <c r="E771" s="3">
        <v>26752.6823635</v>
      </c>
      <c r="F771" s="3">
        <v>9.8422040939331001</v>
      </c>
      <c r="G771" s="3">
        <f t="shared" si="78"/>
        <v>3.8654145694658921</v>
      </c>
      <c r="H771" s="3">
        <f t="shared" si="79"/>
        <v>3.3088600080460918E-2</v>
      </c>
      <c r="J771">
        <v>27469.444206560129</v>
      </c>
      <c r="K771">
        <v>10.422917127609249</v>
      </c>
      <c r="L771" s="3">
        <f t="shared" si="80"/>
        <v>1.2897624647998445</v>
      </c>
      <c r="M771">
        <f t="shared" si="81"/>
        <v>3.5040904782683645E-2</v>
      </c>
      <c r="O771">
        <v>27649.802122209079</v>
      </c>
      <c r="P771">
        <v>5.935528039932251</v>
      </c>
      <c r="Q771">
        <f t="shared" si="82"/>
        <v>0.64165424094252232</v>
      </c>
      <c r="R771">
        <f t="shared" si="83"/>
        <v>1.9954708488593886E-2</v>
      </c>
    </row>
    <row r="772" spans="1:18" x14ac:dyDescent="0.2">
      <c r="A772" t="s">
        <v>77</v>
      </c>
      <c r="B772" t="str">
        <f t="shared" ref="B772:B835" si="84">LEFT(A772,1)</f>
        <v>S</v>
      </c>
      <c r="C772" s="3">
        <v>28026.055</v>
      </c>
      <c r="D772" s="3">
        <v>243.959</v>
      </c>
      <c r="E772" s="3">
        <v>26936.508569890899</v>
      </c>
      <c r="F772" s="3">
        <v>9.8141329288482595</v>
      </c>
      <c r="G772" s="3">
        <f t="shared" ref="G772:G835" si="85">(C772-E772)*100/C772</f>
        <v>3.8876196814325152</v>
      </c>
      <c r="H772" s="3">
        <f t="shared" ref="H772:H835" si="86">F772/D772</f>
        <v>4.0228615992229266E-2</v>
      </c>
      <c r="J772">
        <v>27726.805173590761</v>
      </c>
      <c r="K772">
        <v>10.27564311027527</v>
      </c>
      <c r="L772" s="3">
        <f t="shared" ref="L772:L835" si="87">(C772-J772)*100/C772</f>
        <v>1.0677557951314915</v>
      </c>
      <c r="M772">
        <f t="shared" ref="M772:M835" si="88">K772/D772</f>
        <v>4.2120369038548572E-2</v>
      </c>
      <c r="O772">
        <v>27737.926215842301</v>
      </c>
      <c r="P772">
        <v>5.1954309940338126</v>
      </c>
      <c r="Q772">
        <f t="shared" ref="Q772:Q835" si="89">(C772-O772)*100/C772</f>
        <v>1.0280747117555415</v>
      </c>
      <c r="R772">
        <f t="shared" ref="R772:R835" si="90">P772/D772</f>
        <v>2.1296328456969459E-2</v>
      </c>
    </row>
    <row r="773" spans="1:18" x14ac:dyDescent="0.2">
      <c r="A773" t="s">
        <v>417</v>
      </c>
      <c r="B773" t="str">
        <f t="shared" si="84"/>
        <v>S</v>
      </c>
      <c r="C773" s="3">
        <v>21262.358</v>
      </c>
      <c r="D773" s="3">
        <v>354.19799999999998</v>
      </c>
      <c r="E773" s="3">
        <v>20446.391447292401</v>
      </c>
      <c r="F773" s="3">
        <v>9.0527739524841309</v>
      </c>
      <c r="G773" s="3">
        <f t="shared" si="85"/>
        <v>3.8376108271133402</v>
      </c>
      <c r="H773" s="3">
        <f t="shared" si="86"/>
        <v>2.5558512336275561E-2</v>
      </c>
      <c r="J773">
        <v>21179.61623956004</v>
      </c>
      <c r="K773">
        <v>17.063467979431149</v>
      </c>
      <c r="L773" s="3">
        <f t="shared" si="87"/>
        <v>0.3891466809088614</v>
      </c>
      <c r="M773">
        <f t="shared" si="88"/>
        <v>4.8174941641203929E-2</v>
      </c>
      <c r="O773">
        <v>21104.867048141059</v>
      </c>
      <c r="P773">
        <v>6.9454693794250488</v>
      </c>
      <c r="Q773">
        <f t="shared" si="89"/>
        <v>0.74070313301535562</v>
      </c>
      <c r="R773">
        <f t="shared" si="90"/>
        <v>1.96090022513539E-2</v>
      </c>
    </row>
    <row r="774" spans="1:18" x14ac:dyDescent="0.2">
      <c r="A774" t="s">
        <v>347</v>
      </c>
      <c r="B774" t="str">
        <f t="shared" si="84"/>
        <v>S</v>
      </c>
      <c r="C774" s="3">
        <v>20208.748</v>
      </c>
      <c r="D774" s="3">
        <v>1800.0170000000001</v>
      </c>
      <c r="E774" s="3">
        <v>19396.038102878301</v>
      </c>
      <c r="F774" s="3">
        <v>5.8566200733184797</v>
      </c>
      <c r="G774" s="3">
        <f t="shared" si="85"/>
        <v>4.0215747018157595</v>
      </c>
      <c r="H774" s="3">
        <f t="shared" si="86"/>
        <v>3.2536470896210867E-3</v>
      </c>
      <c r="J774">
        <v>20205.189959894182</v>
      </c>
      <c r="K774">
        <v>19.230783939361569</v>
      </c>
      <c r="L774" s="3">
        <f t="shared" si="87"/>
        <v>1.76064351231347E-2</v>
      </c>
      <c r="M774">
        <f t="shared" si="88"/>
        <v>1.0683667953892417E-2</v>
      </c>
      <c r="O774">
        <v>20117.060702074141</v>
      </c>
      <c r="P774">
        <v>6.4469869136810303</v>
      </c>
      <c r="Q774">
        <f t="shared" si="89"/>
        <v>0.45370103049361954</v>
      </c>
      <c r="R774">
        <f t="shared" si="90"/>
        <v>3.5816255700257442E-3</v>
      </c>
    </row>
    <row r="775" spans="1:18" x14ac:dyDescent="0.2">
      <c r="A775" t="s">
        <v>537</v>
      </c>
      <c r="B775" t="str">
        <f t="shared" si="84"/>
        <v>S</v>
      </c>
      <c r="C775" s="3">
        <v>26677.422999999999</v>
      </c>
      <c r="D775" s="3">
        <v>681.87099999999998</v>
      </c>
      <c r="E775" s="3">
        <v>25498.113505441801</v>
      </c>
      <c r="F775" s="3">
        <v>7.6284270286559996</v>
      </c>
      <c r="G775" s="3">
        <f t="shared" si="85"/>
        <v>4.4206274892376145</v>
      </c>
      <c r="H775" s="3">
        <f t="shared" si="86"/>
        <v>1.1187492984238954E-2</v>
      </c>
      <c r="J775">
        <v>26463.744722837811</v>
      </c>
      <c r="K775">
        <v>11.300432920455931</v>
      </c>
      <c r="L775" s="3">
        <f t="shared" si="87"/>
        <v>0.80097045791187349</v>
      </c>
      <c r="M775">
        <f t="shared" si="88"/>
        <v>1.6572684452713097E-2</v>
      </c>
      <c r="O775">
        <v>26446.919414511482</v>
      </c>
      <c r="P775">
        <v>10.329406976699831</v>
      </c>
      <c r="Q775">
        <f t="shared" si="89"/>
        <v>0.86403992427798326</v>
      </c>
      <c r="R775">
        <f t="shared" si="90"/>
        <v>1.5148623385801465E-2</v>
      </c>
    </row>
    <row r="776" spans="1:18" x14ac:dyDescent="0.2">
      <c r="A776" t="s">
        <v>743</v>
      </c>
      <c r="B776" t="str">
        <f t="shared" si="84"/>
        <v>S</v>
      </c>
      <c r="C776" s="3">
        <v>20631.202000000001</v>
      </c>
      <c r="D776" s="3">
        <v>240.07400000000001</v>
      </c>
      <c r="E776" s="3">
        <v>19915.271762413198</v>
      </c>
      <c r="F776" s="3">
        <v>6.6136441230773899</v>
      </c>
      <c r="G776" s="3">
        <f t="shared" si="85"/>
        <v>3.4701334298738522</v>
      </c>
      <c r="H776" s="3">
        <f t="shared" si="86"/>
        <v>2.7548356436254612E-2</v>
      </c>
      <c r="J776">
        <v>20572.727283898261</v>
      </c>
      <c r="K776">
        <v>19.119524002075199</v>
      </c>
      <c r="L776" s="3">
        <f t="shared" si="87"/>
        <v>0.28342854721571886</v>
      </c>
      <c r="M776">
        <f t="shared" si="88"/>
        <v>7.9640127635958902E-2</v>
      </c>
      <c r="O776">
        <v>20595.696679828288</v>
      </c>
      <c r="P776">
        <v>5.8601799011230469</v>
      </c>
      <c r="Q776">
        <f t="shared" si="89"/>
        <v>0.17209525732777378</v>
      </c>
      <c r="R776">
        <f t="shared" si="90"/>
        <v>2.4409889871968838E-2</v>
      </c>
    </row>
    <row r="777" spans="1:18" x14ac:dyDescent="0.2">
      <c r="A777" t="s">
        <v>662</v>
      </c>
      <c r="B777" t="str">
        <f t="shared" si="84"/>
        <v>S</v>
      </c>
      <c r="C777" s="3">
        <v>26854.117999999999</v>
      </c>
      <c r="D777" s="3">
        <v>1279.6659999999999</v>
      </c>
      <c r="E777" s="3">
        <v>25500.4434257504</v>
      </c>
      <c r="F777" s="3">
        <v>8.9292929172515798</v>
      </c>
      <c r="G777" s="3">
        <f t="shared" si="85"/>
        <v>5.040845408698952</v>
      </c>
      <c r="H777" s="3">
        <f t="shared" si="86"/>
        <v>6.9778308693452668E-3</v>
      </c>
      <c r="J777">
        <v>26625.02460275482</v>
      </c>
      <c r="K777">
        <v>12.298644781112669</v>
      </c>
      <c r="L777" s="3">
        <f t="shared" si="87"/>
        <v>0.85310341320902261</v>
      </c>
      <c r="M777">
        <f t="shared" si="88"/>
        <v>9.6108240596473379E-3</v>
      </c>
      <c r="O777">
        <v>26578.109103453429</v>
      </c>
      <c r="P777">
        <v>6.0477073192596444</v>
      </c>
      <c r="Q777">
        <f t="shared" si="89"/>
        <v>1.0278084595687311</v>
      </c>
      <c r="R777">
        <f t="shared" si="90"/>
        <v>4.7260045349799438E-3</v>
      </c>
    </row>
    <row r="778" spans="1:18" x14ac:dyDescent="0.2">
      <c r="A778" t="s">
        <v>705</v>
      </c>
      <c r="B778" t="str">
        <f t="shared" si="84"/>
        <v>S</v>
      </c>
      <c r="C778" s="3">
        <v>26083.275000000001</v>
      </c>
      <c r="D778" s="3">
        <v>1800.019</v>
      </c>
      <c r="E778" s="3">
        <v>24734.105914424101</v>
      </c>
      <c r="F778" s="3">
        <v>8.4333910942077601</v>
      </c>
      <c r="G778" s="3">
        <f t="shared" si="85"/>
        <v>5.1725448034263355</v>
      </c>
      <c r="H778" s="3">
        <f t="shared" si="86"/>
        <v>4.6851678200106554E-3</v>
      </c>
      <c r="J778">
        <v>25782.36492255572</v>
      </c>
      <c r="K778">
        <v>14.167855262756349</v>
      </c>
      <c r="L778" s="3">
        <f t="shared" si="87"/>
        <v>1.1536514392624444</v>
      </c>
      <c r="M778">
        <f t="shared" si="88"/>
        <v>7.8709476193064339E-3</v>
      </c>
      <c r="O778">
        <v>25752.36566756506</v>
      </c>
      <c r="P778">
        <v>5.1941730976104736</v>
      </c>
      <c r="Q778">
        <f t="shared" si="89"/>
        <v>1.2686648146559105</v>
      </c>
      <c r="R778">
        <f t="shared" si="90"/>
        <v>2.885621261559169E-3</v>
      </c>
    </row>
    <row r="779" spans="1:18" x14ac:dyDescent="0.2">
      <c r="A779" t="s">
        <v>249</v>
      </c>
      <c r="B779" t="str">
        <f t="shared" si="84"/>
        <v>S</v>
      </c>
      <c r="C779" s="3">
        <v>21122.723000000002</v>
      </c>
      <c r="D779" s="3">
        <v>165.65700000000001</v>
      </c>
      <c r="E779" s="3">
        <v>20284.269012982299</v>
      </c>
      <c r="F779" s="3">
        <v>6.5330638885498002</v>
      </c>
      <c r="G779" s="3">
        <f t="shared" si="85"/>
        <v>3.9694408103429804</v>
      </c>
      <c r="H779" s="3">
        <f t="shared" si="86"/>
        <v>3.9437294461144412E-2</v>
      </c>
      <c r="J779">
        <v>21080.64853113193</v>
      </c>
      <c r="K779">
        <v>13.83149194717407</v>
      </c>
      <c r="L779" s="3">
        <f t="shared" si="87"/>
        <v>0.19919055354781465</v>
      </c>
      <c r="M779">
        <f t="shared" si="88"/>
        <v>8.3494762957038157E-2</v>
      </c>
      <c r="O779">
        <v>21056.441473169321</v>
      </c>
      <c r="P779">
        <v>7.0570700168609619</v>
      </c>
      <c r="Q779">
        <f t="shared" si="89"/>
        <v>0.31379252964061677</v>
      </c>
      <c r="R779">
        <f t="shared" si="90"/>
        <v>4.2600493893170596E-2</v>
      </c>
    </row>
    <row r="780" spans="1:18" x14ac:dyDescent="0.2">
      <c r="A780" t="s">
        <v>396</v>
      </c>
      <c r="B780" t="str">
        <f t="shared" si="84"/>
        <v>S</v>
      </c>
      <c r="C780" s="3">
        <v>20239.418000000001</v>
      </c>
      <c r="D780" s="3">
        <v>699.56899999999996</v>
      </c>
      <c r="E780" s="3">
        <v>19500.181352965399</v>
      </c>
      <c r="F780" s="3">
        <v>5.7967178821563703</v>
      </c>
      <c r="G780" s="3">
        <f t="shared" si="85"/>
        <v>3.6524600017382038</v>
      </c>
      <c r="H780" s="3">
        <f t="shared" si="86"/>
        <v>8.2861274329714026E-3</v>
      </c>
      <c r="J780">
        <v>20212.39377242664</v>
      </c>
      <c r="K780">
        <v>17.65310716629028</v>
      </c>
      <c r="L780" s="3">
        <f t="shared" si="87"/>
        <v>0.13352275037435221</v>
      </c>
      <c r="M780">
        <f t="shared" si="88"/>
        <v>2.5234261618639876E-2</v>
      </c>
      <c r="O780">
        <v>20112.14756085879</v>
      </c>
      <c r="P780">
        <v>5.0451779365539551</v>
      </c>
      <c r="Q780">
        <f t="shared" si="89"/>
        <v>0.6288245993101762</v>
      </c>
      <c r="R780">
        <f t="shared" si="90"/>
        <v>7.2118374835848289E-3</v>
      </c>
    </row>
    <row r="781" spans="1:18" x14ac:dyDescent="0.2">
      <c r="A781" t="s">
        <v>566</v>
      </c>
      <c r="B781" t="str">
        <f t="shared" si="84"/>
        <v>S</v>
      </c>
      <c r="C781" s="3">
        <v>18420.607</v>
      </c>
      <c r="D781" s="3">
        <v>61.225999999999999</v>
      </c>
      <c r="E781" s="3">
        <v>17927.0308798591</v>
      </c>
      <c r="F781" s="3">
        <v>5.4526801109313903</v>
      </c>
      <c r="G781" s="3">
        <f t="shared" si="85"/>
        <v>2.6794780440237416</v>
      </c>
      <c r="H781" s="3">
        <f t="shared" si="86"/>
        <v>8.9058245041835016E-2</v>
      </c>
      <c r="J781">
        <v>18316.66371752042</v>
      </c>
      <c r="K781">
        <v>9.9878590106964111</v>
      </c>
      <c r="L781" s="3">
        <f t="shared" si="87"/>
        <v>0.56427718413177363</v>
      </c>
      <c r="M781">
        <f t="shared" si="88"/>
        <v>0.16313100660987834</v>
      </c>
      <c r="O781">
        <v>18377.440773169441</v>
      </c>
      <c r="P781">
        <v>4.3850328922271729</v>
      </c>
      <c r="Q781">
        <f t="shared" si="89"/>
        <v>0.23433661458907964</v>
      </c>
      <c r="R781">
        <f t="shared" si="90"/>
        <v>7.1620437268924531E-2</v>
      </c>
    </row>
    <row r="782" spans="1:18" x14ac:dyDescent="0.2">
      <c r="A782" t="s">
        <v>243</v>
      </c>
      <c r="B782" t="str">
        <f t="shared" si="84"/>
        <v>S</v>
      </c>
      <c r="C782" s="3">
        <v>20591.405999999999</v>
      </c>
      <c r="D782" s="3">
        <v>1357.0229999999999</v>
      </c>
      <c r="E782" s="3">
        <v>19979.5694533067</v>
      </c>
      <c r="F782" s="3">
        <v>5.9251520633697501</v>
      </c>
      <c r="G782" s="3">
        <f t="shared" si="85"/>
        <v>2.9713199122648506</v>
      </c>
      <c r="H782" s="3">
        <f t="shared" si="86"/>
        <v>4.3662871324728842E-3</v>
      </c>
      <c r="J782">
        <v>20574.964933290139</v>
      </c>
      <c r="K782">
        <v>17.850177049636841</v>
      </c>
      <c r="L782" s="3">
        <f t="shared" si="87"/>
        <v>7.9844313253111643E-2</v>
      </c>
      <c r="M782">
        <f t="shared" si="88"/>
        <v>1.3153923735733913E-2</v>
      </c>
      <c r="O782">
        <v>20493.864347440129</v>
      </c>
      <c r="P782">
        <v>7.0845320224761963</v>
      </c>
      <c r="Q782">
        <f t="shared" si="89"/>
        <v>0.47370078837681251</v>
      </c>
      <c r="R782">
        <f t="shared" si="90"/>
        <v>5.2206425554144602E-3</v>
      </c>
    </row>
    <row r="783" spans="1:18" x14ac:dyDescent="0.2">
      <c r="A783" t="s">
        <v>930</v>
      </c>
      <c r="B783" t="str">
        <f t="shared" si="84"/>
        <v>S</v>
      </c>
      <c r="C783" s="3">
        <v>26923.425999999999</v>
      </c>
      <c r="D783" s="3">
        <v>503.327</v>
      </c>
      <c r="E783" s="3">
        <v>25761.0732566804</v>
      </c>
      <c r="F783" s="3">
        <v>7.5979738235473597</v>
      </c>
      <c r="G783" s="3">
        <f t="shared" si="85"/>
        <v>4.3172542131881713</v>
      </c>
      <c r="H783" s="3">
        <f t="shared" si="86"/>
        <v>1.5095502175618156E-2</v>
      </c>
      <c r="J783">
        <v>26733.0468442454</v>
      </c>
      <c r="K783">
        <v>11.91779398918152</v>
      </c>
      <c r="L783" s="3">
        <f t="shared" si="87"/>
        <v>0.70711341028663732</v>
      </c>
      <c r="M783">
        <f t="shared" si="88"/>
        <v>2.3678034337878795E-2</v>
      </c>
      <c r="O783">
        <v>26678.60603764607</v>
      </c>
      <c r="P783">
        <v>3.980816125869751</v>
      </c>
      <c r="Q783">
        <f t="shared" si="89"/>
        <v>0.9093194987663511</v>
      </c>
      <c r="R783">
        <f t="shared" si="90"/>
        <v>7.9090057276278661E-3</v>
      </c>
    </row>
    <row r="784" spans="1:18" x14ac:dyDescent="0.2">
      <c r="A784" t="s">
        <v>4</v>
      </c>
      <c r="B784" t="str">
        <f t="shared" si="84"/>
        <v>S</v>
      </c>
      <c r="C784" s="3">
        <v>25787.666000000001</v>
      </c>
      <c r="D784" s="3">
        <v>582.32500000000005</v>
      </c>
      <c r="E784" s="3">
        <v>24676.723776122799</v>
      </c>
      <c r="F784" s="3">
        <v>7.3089537620544398</v>
      </c>
      <c r="G784" s="3">
        <f t="shared" si="85"/>
        <v>4.3080371208359924</v>
      </c>
      <c r="H784" s="3">
        <f t="shared" si="86"/>
        <v>1.255133089263631E-2</v>
      </c>
      <c r="J784">
        <v>25531.66749395365</v>
      </c>
      <c r="K784">
        <v>11.82888603210449</v>
      </c>
      <c r="L784" s="3">
        <f t="shared" si="87"/>
        <v>0.99271685171644219</v>
      </c>
      <c r="M784">
        <f t="shared" si="88"/>
        <v>2.0313203163361507E-2</v>
      </c>
      <c r="O784">
        <v>25580.621542020519</v>
      </c>
      <c r="P784">
        <v>4.704193115234375</v>
      </c>
      <c r="Q784">
        <f t="shared" si="89"/>
        <v>0.80288172640161426</v>
      </c>
      <c r="R784">
        <f t="shared" si="90"/>
        <v>8.0782949645548021E-3</v>
      </c>
    </row>
    <row r="785" spans="1:18" x14ac:dyDescent="0.2">
      <c r="A785" t="s">
        <v>440</v>
      </c>
      <c r="B785" t="str">
        <f t="shared" si="84"/>
        <v>S</v>
      </c>
      <c r="C785" s="3">
        <v>19004.810000000001</v>
      </c>
      <c r="D785" s="3">
        <v>84.531999999999996</v>
      </c>
      <c r="E785" s="3">
        <v>18563.703448876498</v>
      </c>
      <c r="F785" s="3">
        <v>5.41988182067871</v>
      </c>
      <c r="G785" s="3">
        <f t="shared" si="85"/>
        <v>2.3210258409502798</v>
      </c>
      <c r="H785" s="3">
        <f t="shared" si="86"/>
        <v>6.4116332521160155E-2</v>
      </c>
      <c r="J785">
        <v>18963.184663917458</v>
      </c>
      <c r="K785">
        <v>14.36029100418091</v>
      </c>
      <c r="L785" s="3">
        <f t="shared" si="87"/>
        <v>0.21902526824810703</v>
      </c>
      <c r="M785">
        <f t="shared" si="88"/>
        <v>0.16987993900748724</v>
      </c>
      <c r="O785">
        <v>18975.440218773128</v>
      </c>
      <c r="P785">
        <v>6.4288630485534668</v>
      </c>
      <c r="Q785">
        <f t="shared" si="89"/>
        <v>0.15453867324573553</v>
      </c>
      <c r="R785">
        <f t="shared" si="90"/>
        <v>7.6052418593591381E-2</v>
      </c>
    </row>
    <row r="786" spans="1:18" x14ac:dyDescent="0.2">
      <c r="A786" t="s">
        <v>400</v>
      </c>
      <c r="B786" t="str">
        <f t="shared" si="84"/>
        <v>S</v>
      </c>
      <c r="C786" s="3">
        <v>25784.254000000001</v>
      </c>
      <c r="D786" s="3">
        <v>1800.0170000000001</v>
      </c>
      <c r="E786" s="3">
        <v>24368.249751413299</v>
      </c>
      <c r="F786" s="3">
        <v>7.0217170715331996</v>
      </c>
      <c r="G786" s="3">
        <f t="shared" si="85"/>
        <v>5.4917402248158957</v>
      </c>
      <c r="H786" s="3">
        <f t="shared" si="86"/>
        <v>3.900917086634848E-3</v>
      </c>
      <c r="J786">
        <v>25482.049734486551</v>
      </c>
      <c r="K786">
        <v>14.24376201629639</v>
      </c>
      <c r="L786" s="3">
        <f t="shared" si="87"/>
        <v>1.1720496761839612</v>
      </c>
      <c r="M786">
        <f t="shared" si="88"/>
        <v>7.9131263850821358E-3</v>
      </c>
      <c r="O786">
        <v>25316.30845104628</v>
      </c>
      <c r="P786">
        <v>4.4415981769561768</v>
      </c>
      <c r="Q786">
        <f t="shared" si="89"/>
        <v>1.8148500590853678</v>
      </c>
      <c r="R786">
        <f t="shared" si="90"/>
        <v>2.4675312382917364E-3</v>
      </c>
    </row>
    <row r="787" spans="1:18" x14ac:dyDescent="0.2">
      <c r="A787" t="s">
        <v>16</v>
      </c>
      <c r="B787" t="str">
        <f t="shared" si="84"/>
        <v>S</v>
      </c>
      <c r="C787" s="3">
        <v>19764.772000000001</v>
      </c>
      <c r="D787" s="3">
        <v>376.892</v>
      </c>
      <c r="E787" s="3">
        <v>19127.221717427299</v>
      </c>
      <c r="F787" s="3">
        <v>5.7101130485534597</v>
      </c>
      <c r="G787" s="3">
        <f t="shared" si="85"/>
        <v>3.2256900437439988</v>
      </c>
      <c r="H787" s="3">
        <f t="shared" si="86"/>
        <v>1.5150528662198879E-2</v>
      </c>
      <c r="J787">
        <v>19715.930979832159</v>
      </c>
      <c r="K787">
        <v>13.71437406539917</v>
      </c>
      <c r="L787" s="3">
        <f t="shared" si="87"/>
        <v>0.24711147777389808</v>
      </c>
      <c r="M787">
        <f t="shared" si="88"/>
        <v>3.6388074210646999E-2</v>
      </c>
      <c r="O787">
        <v>19708.298841694301</v>
      </c>
      <c r="P787">
        <v>5.305286169052124</v>
      </c>
      <c r="Q787">
        <f t="shared" si="89"/>
        <v>0.28572633322408197</v>
      </c>
      <c r="R787">
        <f t="shared" si="90"/>
        <v>1.40764096055425E-2</v>
      </c>
    </row>
    <row r="788" spans="1:18" x14ac:dyDescent="0.2">
      <c r="A788" t="s">
        <v>530</v>
      </c>
      <c r="B788" t="str">
        <f t="shared" si="84"/>
        <v>S</v>
      </c>
      <c r="C788" s="3">
        <v>21775.377</v>
      </c>
      <c r="D788" s="3">
        <v>286.68599999999998</v>
      </c>
      <c r="E788" s="3">
        <v>21202.4567153998</v>
      </c>
      <c r="F788" s="3">
        <v>6.1755127906799299</v>
      </c>
      <c r="G788" s="3">
        <f t="shared" si="85"/>
        <v>2.6310464549027133</v>
      </c>
      <c r="H788" s="3">
        <f t="shared" si="86"/>
        <v>2.1541033711726176E-2</v>
      </c>
      <c r="J788">
        <v>21688.152244748169</v>
      </c>
      <c r="K788">
        <v>14.24699378013611</v>
      </c>
      <c r="L788" s="3">
        <f t="shared" si="87"/>
        <v>0.40056599365343287</v>
      </c>
      <c r="M788">
        <f t="shared" si="88"/>
        <v>4.9695463957556738E-2</v>
      </c>
      <c r="O788">
        <v>21625.038009687949</v>
      </c>
      <c r="P788">
        <v>3.6080260276794429</v>
      </c>
      <c r="Q788">
        <f t="shared" si="89"/>
        <v>0.69040820883170684</v>
      </c>
      <c r="R788">
        <f t="shared" si="90"/>
        <v>1.258528853058553E-2</v>
      </c>
    </row>
    <row r="789" spans="1:18" x14ac:dyDescent="0.2">
      <c r="A789" t="s">
        <v>277</v>
      </c>
      <c r="B789" t="str">
        <f t="shared" si="84"/>
        <v>S</v>
      </c>
      <c r="C789" s="3">
        <v>19890.190999999999</v>
      </c>
      <c r="D789" s="3">
        <v>194.71299999999999</v>
      </c>
      <c r="E789" s="3">
        <v>18971.789993375201</v>
      </c>
      <c r="F789" s="3">
        <v>5.5595679283142001</v>
      </c>
      <c r="G789" s="3">
        <f t="shared" si="85"/>
        <v>4.6173563975569545</v>
      </c>
      <c r="H789" s="3">
        <f t="shared" si="86"/>
        <v>2.85526283726007E-2</v>
      </c>
      <c r="J789">
        <v>19760.275479502739</v>
      </c>
      <c r="K789">
        <v>16.123017072677609</v>
      </c>
      <c r="L789" s="3">
        <f t="shared" si="87"/>
        <v>0.65316376548249044</v>
      </c>
      <c r="M789">
        <f t="shared" si="88"/>
        <v>8.2804009350570376E-2</v>
      </c>
      <c r="O789">
        <v>19651.701650189079</v>
      </c>
      <c r="P789">
        <v>6.835737943649292</v>
      </c>
      <c r="Q789">
        <f t="shared" si="89"/>
        <v>1.1990299631155856</v>
      </c>
      <c r="R789">
        <f t="shared" si="90"/>
        <v>3.510673629212889E-2</v>
      </c>
    </row>
    <row r="790" spans="1:18" x14ac:dyDescent="0.2">
      <c r="A790" t="s">
        <v>916</v>
      </c>
      <c r="B790" t="str">
        <f t="shared" si="84"/>
        <v>S</v>
      </c>
      <c r="C790" s="3">
        <v>25910.81</v>
      </c>
      <c r="D790" s="3">
        <v>1104.45</v>
      </c>
      <c r="E790" s="3">
        <v>24803.385253535002</v>
      </c>
      <c r="F790" s="3">
        <v>9.1713068485259992</v>
      </c>
      <c r="G790" s="3">
        <f t="shared" si="85"/>
        <v>4.2739873684574112</v>
      </c>
      <c r="H790" s="3">
        <f t="shared" si="86"/>
        <v>8.3039583942469096E-3</v>
      </c>
      <c r="J790">
        <v>25635.85028829984</v>
      </c>
      <c r="K790">
        <v>16.211919069290161</v>
      </c>
      <c r="L790" s="3">
        <f t="shared" si="87"/>
        <v>1.0611776000061799</v>
      </c>
      <c r="M790">
        <f t="shared" si="88"/>
        <v>1.4678726125483418E-2</v>
      </c>
      <c r="O790">
        <v>25541.522683301238</v>
      </c>
      <c r="P790">
        <v>4.652752161026001</v>
      </c>
      <c r="Q790">
        <f t="shared" si="89"/>
        <v>1.4252249030376236</v>
      </c>
      <c r="R790">
        <f t="shared" si="90"/>
        <v>4.2127322749114949E-3</v>
      </c>
    </row>
    <row r="791" spans="1:18" x14ac:dyDescent="0.2">
      <c r="A791" t="s">
        <v>517</v>
      </c>
      <c r="B791" t="str">
        <f t="shared" si="84"/>
        <v>S</v>
      </c>
      <c r="C791" s="3">
        <v>17395.36</v>
      </c>
      <c r="D791" s="3">
        <v>97.977999999999994</v>
      </c>
      <c r="E791" s="3">
        <v>16771.4247717894</v>
      </c>
      <c r="F791" s="3">
        <v>5.2991268634796098</v>
      </c>
      <c r="G791" s="3">
        <f t="shared" si="85"/>
        <v>3.5867911225211841</v>
      </c>
      <c r="H791" s="3">
        <f t="shared" si="86"/>
        <v>5.4084864596946357E-2</v>
      </c>
      <c r="J791">
        <v>17155.76263501864</v>
      </c>
      <c r="K791">
        <v>9.9022829532623291</v>
      </c>
      <c r="L791" s="3">
        <f t="shared" si="87"/>
        <v>1.3773636474402395</v>
      </c>
      <c r="M791">
        <f t="shared" si="88"/>
        <v>0.10106639197842709</v>
      </c>
      <c r="O791">
        <v>17268.191858975591</v>
      </c>
      <c r="P791">
        <v>5.0633180141448966</v>
      </c>
      <c r="Q791">
        <f t="shared" si="89"/>
        <v>0.7310463308859898</v>
      </c>
      <c r="R791">
        <f t="shared" si="90"/>
        <v>5.167811155713422E-2</v>
      </c>
    </row>
    <row r="792" spans="1:18" x14ac:dyDescent="0.2">
      <c r="A792" t="s">
        <v>6</v>
      </c>
      <c r="B792" t="str">
        <f t="shared" si="84"/>
        <v>S</v>
      </c>
      <c r="C792" s="3">
        <v>21976.526000000002</v>
      </c>
      <c r="D792" s="3">
        <v>330.59300000000002</v>
      </c>
      <c r="E792" s="3">
        <v>21324.658650360801</v>
      </c>
      <c r="F792" s="3">
        <v>6.4830849170684797</v>
      </c>
      <c r="G792" s="3">
        <f t="shared" si="85"/>
        <v>2.9661983410808435</v>
      </c>
      <c r="H792" s="3">
        <f t="shared" si="86"/>
        <v>1.9610472445177239E-2</v>
      </c>
      <c r="J792">
        <v>21915.596283249259</v>
      </c>
      <c r="K792">
        <v>14.26057720184326</v>
      </c>
      <c r="L792" s="3">
        <f t="shared" si="87"/>
        <v>0.27724908272919457</v>
      </c>
      <c r="M792">
        <f t="shared" si="88"/>
        <v>4.3136355584792355E-2</v>
      </c>
      <c r="O792">
        <v>21833.992852792559</v>
      </c>
      <c r="P792">
        <v>4.7780709266662598</v>
      </c>
      <c r="Q792">
        <f t="shared" si="89"/>
        <v>0.64856996600574224</v>
      </c>
      <c r="R792">
        <f t="shared" si="90"/>
        <v>1.4453031149075327E-2</v>
      </c>
    </row>
    <row r="793" spans="1:18" x14ac:dyDescent="0.2">
      <c r="A793" t="s">
        <v>495</v>
      </c>
      <c r="B793" t="str">
        <f t="shared" si="84"/>
        <v>S</v>
      </c>
      <c r="C793" s="3">
        <v>17453.703000000001</v>
      </c>
      <c r="D793" s="3">
        <v>88.013000000000005</v>
      </c>
      <c r="E793" s="3">
        <v>16989.941480841899</v>
      </c>
      <c r="F793" s="3">
        <v>5.2942581176757804</v>
      </c>
      <c r="G793" s="3">
        <f t="shared" si="85"/>
        <v>2.6570952832078247</v>
      </c>
      <c r="H793" s="3">
        <f t="shared" si="86"/>
        <v>6.0153137805503507E-2</v>
      </c>
      <c r="J793">
        <v>17315.75370662762</v>
      </c>
      <c r="K793">
        <v>8.7117087841033936</v>
      </c>
      <c r="L793" s="3">
        <f t="shared" si="87"/>
        <v>0.79037264110877414</v>
      </c>
      <c r="M793">
        <f t="shared" si="88"/>
        <v>9.8982068377437352E-2</v>
      </c>
      <c r="O793">
        <v>17302.080804014491</v>
      </c>
      <c r="P793">
        <v>5.3964779376983643</v>
      </c>
      <c r="Q793">
        <f t="shared" si="89"/>
        <v>0.86871076003476266</v>
      </c>
      <c r="R793">
        <f t="shared" si="90"/>
        <v>6.1314555096387627E-2</v>
      </c>
    </row>
    <row r="794" spans="1:18" x14ac:dyDescent="0.2">
      <c r="A794" t="s">
        <v>974</v>
      </c>
      <c r="B794" t="str">
        <f t="shared" si="84"/>
        <v>S</v>
      </c>
      <c r="C794" s="3">
        <v>17337.847000000002</v>
      </c>
      <c r="D794" s="3">
        <v>77.742000000000004</v>
      </c>
      <c r="E794" s="3">
        <v>16690.6758959215</v>
      </c>
      <c r="F794" s="3">
        <v>5.83070516586303</v>
      </c>
      <c r="G794" s="3">
        <f t="shared" si="85"/>
        <v>3.7327074352340355</v>
      </c>
      <c r="H794" s="3">
        <f t="shared" si="86"/>
        <v>7.5000709601798637E-2</v>
      </c>
      <c r="J794">
        <v>17057.941291889001</v>
      </c>
      <c r="K794">
        <v>9.6355800628662109</v>
      </c>
      <c r="L794" s="3">
        <f t="shared" si="87"/>
        <v>1.6144202224820672</v>
      </c>
      <c r="M794">
        <f t="shared" si="88"/>
        <v>0.12394304317957103</v>
      </c>
      <c r="O794">
        <v>17235.928786708871</v>
      </c>
      <c r="P794">
        <v>7.197782039642334</v>
      </c>
      <c r="Q794">
        <f t="shared" si="89"/>
        <v>0.58783661714819657</v>
      </c>
      <c r="R794">
        <f t="shared" si="90"/>
        <v>9.2585501268842241E-2</v>
      </c>
    </row>
    <row r="795" spans="1:18" x14ac:dyDescent="0.2">
      <c r="A795" t="s">
        <v>665</v>
      </c>
      <c r="B795" t="str">
        <f t="shared" si="84"/>
        <v>S</v>
      </c>
      <c r="C795" s="3">
        <v>25473.31</v>
      </c>
      <c r="D795" s="3">
        <v>1800.0150000000001</v>
      </c>
      <c r="E795" s="3">
        <v>24346.815374048801</v>
      </c>
      <c r="F795" s="3">
        <v>8.3927748203277499</v>
      </c>
      <c r="G795" s="3">
        <f t="shared" si="85"/>
        <v>4.4222546106147957</v>
      </c>
      <c r="H795" s="3">
        <f t="shared" si="86"/>
        <v>4.6626138228446704E-3</v>
      </c>
      <c r="J795">
        <v>25179.16568099452</v>
      </c>
      <c r="K795">
        <v>13.35304594039917</v>
      </c>
      <c r="L795" s="3">
        <f t="shared" si="87"/>
        <v>1.1547157358249929</v>
      </c>
      <c r="M795">
        <f t="shared" si="88"/>
        <v>7.418297036635344E-3</v>
      </c>
      <c r="O795">
        <v>25177.821372140261</v>
      </c>
      <c r="P795">
        <v>6.3587331771850586</v>
      </c>
      <c r="Q795">
        <f t="shared" si="89"/>
        <v>1.1599930588515608</v>
      </c>
      <c r="R795">
        <f t="shared" si="90"/>
        <v>3.5326001045463832E-3</v>
      </c>
    </row>
    <row r="796" spans="1:18" x14ac:dyDescent="0.2">
      <c r="A796" t="s">
        <v>920</v>
      </c>
      <c r="B796" t="str">
        <f t="shared" si="84"/>
        <v>S</v>
      </c>
      <c r="C796" s="3">
        <v>26300.789000000001</v>
      </c>
      <c r="D796" s="3">
        <v>1256.9390000000001</v>
      </c>
      <c r="E796" s="3">
        <v>25033.967588351701</v>
      </c>
      <c r="F796" s="3">
        <v>9.2618238925933802</v>
      </c>
      <c r="G796" s="3">
        <f t="shared" si="85"/>
        <v>4.8166669511256845</v>
      </c>
      <c r="H796" s="3">
        <f t="shared" si="86"/>
        <v>7.3685547927094149E-3</v>
      </c>
      <c r="J796">
        <v>26129.259887289219</v>
      </c>
      <c r="K796">
        <v>13.55431389808655</v>
      </c>
      <c r="L796" s="3">
        <f t="shared" si="87"/>
        <v>0.65218238399913098</v>
      </c>
      <c r="M796">
        <f t="shared" si="88"/>
        <v>1.0783589257781443E-2</v>
      </c>
      <c r="O796">
        <v>25990.585666231</v>
      </c>
      <c r="P796">
        <v>3.7095260620117192</v>
      </c>
      <c r="Q796">
        <f t="shared" si="89"/>
        <v>1.1794449731869294</v>
      </c>
      <c r="R796">
        <f t="shared" si="90"/>
        <v>2.9512379375703345E-3</v>
      </c>
    </row>
    <row r="797" spans="1:18" x14ac:dyDescent="0.2">
      <c r="A797" t="s">
        <v>782</v>
      </c>
      <c r="B797" t="str">
        <f t="shared" si="84"/>
        <v>S</v>
      </c>
      <c r="C797" s="3">
        <v>24515.808000000001</v>
      </c>
      <c r="D797" s="3">
        <v>1800.0139999999999</v>
      </c>
      <c r="E797" s="3">
        <v>23234.412023383698</v>
      </c>
      <c r="F797" s="3">
        <v>7.88895583152771</v>
      </c>
      <c r="G797" s="3">
        <f t="shared" si="85"/>
        <v>5.2268151904938334</v>
      </c>
      <c r="H797" s="3">
        <f t="shared" si="86"/>
        <v>4.3827191519219908E-3</v>
      </c>
      <c r="J797">
        <v>24262.973540398791</v>
      </c>
      <c r="K797">
        <v>18.90729904174805</v>
      </c>
      <c r="L797" s="3">
        <f t="shared" si="87"/>
        <v>1.0313119583952128</v>
      </c>
      <c r="M797">
        <f t="shared" si="88"/>
        <v>1.0503973325623051E-2</v>
      </c>
      <c r="O797">
        <v>23998.41927966239</v>
      </c>
      <c r="P797">
        <v>6.9377491474151611</v>
      </c>
      <c r="Q797">
        <f t="shared" si="89"/>
        <v>2.1104289947841437</v>
      </c>
      <c r="R797">
        <f t="shared" si="90"/>
        <v>3.854275104202057E-3</v>
      </c>
    </row>
    <row r="798" spans="1:18" x14ac:dyDescent="0.2">
      <c r="A798" t="s">
        <v>35</v>
      </c>
      <c r="B798" t="str">
        <f t="shared" si="84"/>
        <v>S</v>
      </c>
      <c r="C798" s="3">
        <v>21181.190999999999</v>
      </c>
      <c r="D798" s="3">
        <v>154.9</v>
      </c>
      <c r="E798" s="3">
        <v>20474.979198461901</v>
      </c>
      <c r="F798" s="3">
        <v>6.9596390724182102</v>
      </c>
      <c r="G798" s="3">
        <f t="shared" si="85"/>
        <v>3.3341458539234097</v>
      </c>
      <c r="H798" s="3">
        <f t="shared" si="86"/>
        <v>4.4929884263513298E-2</v>
      </c>
      <c r="J798">
        <v>21094.016278193849</v>
      </c>
      <c r="K798">
        <v>15.4878089427948</v>
      </c>
      <c r="L798" s="3">
        <f t="shared" si="87"/>
        <v>0.41156666688927007</v>
      </c>
      <c r="M798">
        <f t="shared" si="88"/>
        <v>9.9985855021270498E-2</v>
      </c>
      <c r="O798">
        <v>21011.63877092033</v>
      </c>
      <c r="P798">
        <v>5.1902310848236084</v>
      </c>
      <c r="Q798">
        <f t="shared" si="89"/>
        <v>0.80048486923926476</v>
      </c>
      <c r="R798">
        <f t="shared" si="90"/>
        <v>3.350697924353524E-2</v>
      </c>
    </row>
    <row r="799" spans="1:18" x14ac:dyDescent="0.2">
      <c r="A799" t="s">
        <v>994</v>
      </c>
      <c r="B799" t="str">
        <f t="shared" si="84"/>
        <v>S</v>
      </c>
      <c r="C799" s="3">
        <v>25681.628000000001</v>
      </c>
      <c r="D799" s="3">
        <v>1800.0160000000001</v>
      </c>
      <c r="E799" s="3">
        <v>24521.914668356199</v>
      </c>
      <c r="F799" s="3">
        <v>10.1125197410583</v>
      </c>
      <c r="G799" s="3">
        <f t="shared" si="85"/>
        <v>4.5157313689140004</v>
      </c>
      <c r="H799" s="3">
        <f t="shared" si="86"/>
        <v>5.6180165848849677E-3</v>
      </c>
      <c r="J799">
        <v>25369.636276515601</v>
      </c>
      <c r="K799">
        <v>11.88954401016235</v>
      </c>
      <c r="L799" s="3">
        <f t="shared" si="87"/>
        <v>1.2148440257930677</v>
      </c>
      <c r="M799">
        <f t="shared" si="88"/>
        <v>6.6052435145922865E-3</v>
      </c>
      <c r="O799">
        <v>25326.020691870071</v>
      </c>
      <c r="P799">
        <v>6.1794271469116211</v>
      </c>
      <c r="Q799">
        <f t="shared" si="89"/>
        <v>1.3846758785304776</v>
      </c>
      <c r="R799">
        <f t="shared" si="90"/>
        <v>3.4329845661992008E-3</v>
      </c>
    </row>
    <row r="800" spans="1:18" x14ac:dyDescent="0.2">
      <c r="A800" t="s">
        <v>598</v>
      </c>
      <c r="B800" t="str">
        <f t="shared" si="84"/>
        <v>S</v>
      </c>
      <c r="C800" s="3">
        <v>21060.834999999999</v>
      </c>
      <c r="D800" s="3">
        <v>263.08999999999997</v>
      </c>
      <c r="E800" s="3">
        <v>20403.5493074878</v>
      </c>
      <c r="F800" s="3">
        <v>9.1540250778198207</v>
      </c>
      <c r="G800" s="3">
        <f t="shared" si="85"/>
        <v>3.1208909452649891</v>
      </c>
      <c r="H800" s="3">
        <f t="shared" si="86"/>
        <v>3.479427221794755E-2</v>
      </c>
      <c r="J800">
        <v>20989.845677300731</v>
      </c>
      <c r="K800">
        <v>13.72544312477112</v>
      </c>
      <c r="L800" s="3">
        <f t="shared" si="87"/>
        <v>0.33706794008531993</v>
      </c>
      <c r="M800">
        <f t="shared" si="88"/>
        <v>5.2170143771223233E-2</v>
      </c>
      <c r="O800">
        <v>20912.332598442888</v>
      </c>
      <c r="P800">
        <v>4.1823761463165283</v>
      </c>
      <c r="Q800">
        <f t="shared" si="89"/>
        <v>0.70511165182724578</v>
      </c>
      <c r="R800">
        <f t="shared" si="90"/>
        <v>1.5897130815753273E-2</v>
      </c>
    </row>
    <row r="801" spans="1:18" x14ac:dyDescent="0.2">
      <c r="A801" t="s">
        <v>649</v>
      </c>
      <c r="B801" t="str">
        <f t="shared" si="84"/>
        <v>S</v>
      </c>
      <c r="C801" s="3">
        <v>17937.946</v>
      </c>
      <c r="D801" s="3">
        <v>69.691999999999993</v>
      </c>
      <c r="E801" s="3">
        <v>17373.6034896565</v>
      </c>
      <c r="F801" s="3">
        <v>6.2609908580780003</v>
      </c>
      <c r="G801" s="3">
        <f t="shared" si="85"/>
        <v>3.1460821118733446</v>
      </c>
      <c r="H801" s="3">
        <f t="shared" si="86"/>
        <v>8.983801380471218E-2</v>
      </c>
      <c r="J801">
        <v>17766.351380647309</v>
      </c>
      <c r="K801">
        <v>9.9947929382324219</v>
      </c>
      <c r="L801" s="3">
        <f t="shared" si="87"/>
        <v>0.95660127058410505</v>
      </c>
      <c r="M801">
        <f t="shared" si="88"/>
        <v>0.14341377687872958</v>
      </c>
      <c r="O801">
        <v>17885.38264150036</v>
      </c>
      <c r="P801">
        <v>4.0994741916656494</v>
      </c>
      <c r="Q801">
        <f t="shared" si="89"/>
        <v>0.29302885904350162</v>
      </c>
      <c r="R801">
        <f t="shared" si="90"/>
        <v>5.8822737066889313E-2</v>
      </c>
    </row>
    <row r="802" spans="1:18" x14ac:dyDescent="0.2">
      <c r="A802" t="s">
        <v>114</v>
      </c>
      <c r="B802" t="str">
        <f t="shared" si="84"/>
        <v>S</v>
      </c>
      <c r="C802" s="3">
        <v>20857.648000000001</v>
      </c>
      <c r="D802" s="3">
        <v>153.10499999999999</v>
      </c>
      <c r="E802" s="3">
        <v>20140.896392730199</v>
      </c>
      <c r="F802" s="3">
        <v>7.80919981002807</v>
      </c>
      <c r="G802" s="3">
        <f t="shared" si="85"/>
        <v>3.4363970821149237</v>
      </c>
      <c r="H802" s="3">
        <f t="shared" si="86"/>
        <v>5.100551784741237E-2</v>
      </c>
      <c r="J802">
        <v>20752.06053773173</v>
      </c>
      <c r="K802">
        <v>12.578704118728639</v>
      </c>
      <c r="L802" s="3">
        <f t="shared" si="87"/>
        <v>0.50622899700038726</v>
      </c>
      <c r="M802">
        <f t="shared" si="88"/>
        <v>8.2157369901235358E-2</v>
      </c>
      <c r="O802">
        <v>20791.175952146641</v>
      </c>
      <c r="P802">
        <v>4.1112587451934806</v>
      </c>
      <c r="Q802">
        <f t="shared" si="89"/>
        <v>0.31869388079307875</v>
      </c>
      <c r="R802">
        <f t="shared" si="90"/>
        <v>2.6852543974354076E-2</v>
      </c>
    </row>
    <row r="803" spans="1:18" x14ac:dyDescent="0.2">
      <c r="A803" t="s">
        <v>711</v>
      </c>
      <c r="B803" t="str">
        <f t="shared" si="84"/>
        <v>S</v>
      </c>
      <c r="C803" s="3">
        <v>19172.113000000001</v>
      </c>
      <c r="D803" s="3">
        <v>631.57600000000002</v>
      </c>
      <c r="E803" s="3">
        <v>18421.210336696699</v>
      </c>
      <c r="F803" s="3">
        <v>5.9642879962921098</v>
      </c>
      <c r="G803" s="3">
        <f t="shared" si="85"/>
        <v>3.9166400871062184</v>
      </c>
      <c r="H803" s="3">
        <f t="shared" si="86"/>
        <v>9.4435000637961373E-3</v>
      </c>
      <c r="J803">
        <v>19114.433238602</v>
      </c>
      <c r="K803">
        <v>18.89914178848267</v>
      </c>
      <c r="L803" s="3">
        <f t="shared" si="87"/>
        <v>0.30085239638427735</v>
      </c>
      <c r="M803">
        <f t="shared" si="88"/>
        <v>2.9923780809408003E-2</v>
      </c>
      <c r="O803">
        <v>19019.371405077811</v>
      </c>
      <c r="P803">
        <v>7.6517438888549796</v>
      </c>
      <c r="Q803">
        <f t="shared" si="89"/>
        <v>0.79668628555543364</v>
      </c>
      <c r="R803">
        <f t="shared" si="90"/>
        <v>1.2115317695502963E-2</v>
      </c>
    </row>
    <row r="804" spans="1:18" x14ac:dyDescent="0.2">
      <c r="A804" t="s">
        <v>231</v>
      </c>
      <c r="B804" t="str">
        <f t="shared" si="84"/>
        <v>S</v>
      </c>
      <c r="C804" s="3">
        <v>25682.550999999999</v>
      </c>
      <c r="D804" s="3">
        <v>797.07600000000002</v>
      </c>
      <c r="E804" s="3">
        <v>24594.8514766767</v>
      </c>
      <c r="F804" s="3">
        <v>8.4553270339965803</v>
      </c>
      <c r="G804" s="3">
        <f t="shared" si="85"/>
        <v>4.235169330816472</v>
      </c>
      <c r="H804" s="3">
        <f t="shared" si="86"/>
        <v>1.0607930779494779E-2</v>
      </c>
      <c r="J804">
        <v>25275.68512921119</v>
      </c>
      <c r="K804">
        <v>14.672030925750731</v>
      </c>
      <c r="L804" s="3">
        <f t="shared" si="87"/>
        <v>1.5842112833293307</v>
      </c>
      <c r="M804">
        <f t="shared" si="88"/>
        <v>1.8407317402293795E-2</v>
      </c>
      <c r="O804">
        <v>25282.615287290311</v>
      </c>
      <c r="P804">
        <v>4.9285292625427246</v>
      </c>
      <c r="Q804">
        <f t="shared" si="89"/>
        <v>1.5572273669764667</v>
      </c>
      <c r="R804">
        <f t="shared" si="90"/>
        <v>6.1832613985902526E-3</v>
      </c>
    </row>
    <row r="805" spans="1:18" x14ac:dyDescent="0.2">
      <c r="A805" t="s">
        <v>295</v>
      </c>
      <c r="B805" t="str">
        <f t="shared" si="84"/>
        <v>S</v>
      </c>
      <c r="C805" s="3">
        <v>19995.96</v>
      </c>
      <c r="D805" s="3">
        <v>325.95299999999997</v>
      </c>
      <c r="E805" s="3">
        <v>19447.1828733314</v>
      </c>
      <c r="F805" s="3">
        <v>8.3104951381683296</v>
      </c>
      <c r="G805" s="3">
        <f t="shared" si="85"/>
        <v>2.744440010225063</v>
      </c>
      <c r="H805" s="3">
        <f t="shared" si="86"/>
        <v>2.549599217730265E-2</v>
      </c>
      <c r="J805">
        <v>19982.81758172236</v>
      </c>
      <c r="K805">
        <v>12.94560790061951</v>
      </c>
      <c r="L805" s="3">
        <f t="shared" si="87"/>
        <v>6.5725367912513738E-2</v>
      </c>
      <c r="M805">
        <f t="shared" si="88"/>
        <v>3.9716179635160623E-2</v>
      </c>
      <c r="O805">
        <v>19865.073027475031</v>
      </c>
      <c r="P805">
        <v>3.611950159072876</v>
      </c>
      <c r="Q805">
        <f t="shared" si="89"/>
        <v>0.65456708517604489</v>
      </c>
      <c r="R805">
        <f t="shared" si="90"/>
        <v>1.108119931116718E-2</v>
      </c>
    </row>
    <row r="806" spans="1:18" x14ac:dyDescent="0.2">
      <c r="A806" t="s">
        <v>56</v>
      </c>
      <c r="B806" t="str">
        <f t="shared" si="84"/>
        <v>S</v>
      </c>
      <c r="C806" s="3">
        <v>19609.618999999999</v>
      </c>
      <c r="D806" s="3">
        <v>165.17599999999999</v>
      </c>
      <c r="E806" s="3">
        <v>18728.4051940975</v>
      </c>
      <c r="F806" s="3">
        <v>5.5521459579467702</v>
      </c>
      <c r="G806" s="3">
        <f t="shared" si="85"/>
        <v>4.4937834126328431</v>
      </c>
      <c r="H806" s="3">
        <f t="shared" si="86"/>
        <v>3.3613515026073827E-2</v>
      </c>
      <c r="J806">
        <v>19472.131953601671</v>
      </c>
      <c r="K806">
        <v>13.979121923446661</v>
      </c>
      <c r="L806" s="3">
        <f t="shared" si="87"/>
        <v>0.7011204368546271</v>
      </c>
      <c r="M806">
        <f t="shared" si="88"/>
        <v>8.4631677262112306E-2</v>
      </c>
      <c r="O806">
        <v>19390.07011649814</v>
      </c>
      <c r="P806">
        <v>5.968332052230835</v>
      </c>
      <c r="Q806">
        <f t="shared" si="89"/>
        <v>1.1195979049968217</v>
      </c>
      <c r="R806">
        <f t="shared" si="90"/>
        <v>3.6133167362273184E-2</v>
      </c>
    </row>
    <row r="807" spans="1:18" x14ac:dyDescent="0.2">
      <c r="A807" t="s">
        <v>532</v>
      </c>
      <c r="B807" t="str">
        <f t="shared" si="84"/>
        <v>S</v>
      </c>
      <c r="C807" s="3">
        <v>17430.71</v>
      </c>
      <c r="D807" s="3">
        <v>86.073999999999998</v>
      </c>
      <c r="E807" s="3">
        <v>17016.485931394898</v>
      </c>
      <c r="F807" s="3">
        <v>6.8293540477752597</v>
      </c>
      <c r="G807" s="3">
        <f t="shared" si="85"/>
        <v>2.3764038791598332</v>
      </c>
      <c r="H807" s="3">
        <f t="shared" si="86"/>
        <v>7.9342821848354436E-2</v>
      </c>
      <c r="J807">
        <v>17308.30214039882</v>
      </c>
      <c r="K807">
        <v>11.624799013137819</v>
      </c>
      <c r="L807" s="3">
        <f t="shared" si="87"/>
        <v>0.70225400801905746</v>
      </c>
      <c r="M807">
        <f t="shared" si="88"/>
        <v>0.13505587068264308</v>
      </c>
      <c r="O807">
        <v>17308.40183618031</v>
      </c>
      <c r="P807">
        <v>4.4791011810302734</v>
      </c>
      <c r="Q807">
        <f t="shared" si="89"/>
        <v>0.70168205322496369</v>
      </c>
      <c r="R807">
        <f t="shared" si="90"/>
        <v>5.2037795164977502E-2</v>
      </c>
    </row>
    <row r="808" spans="1:18" x14ac:dyDescent="0.2">
      <c r="A808" t="s">
        <v>268</v>
      </c>
      <c r="B808" t="str">
        <f t="shared" si="84"/>
        <v>S</v>
      </c>
      <c r="C808" s="3">
        <v>20061.312000000002</v>
      </c>
      <c r="D808" s="3">
        <v>619.21900000000005</v>
      </c>
      <c r="E808" s="3">
        <v>19437.108960195699</v>
      </c>
      <c r="F808" s="3">
        <v>6.2777769565582204</v>
      </c>
      <c r="G808" s="3">
        <f t="shared" si="85"/>
        <v>3.1114766561843137</v>
      </c>
      <c r="H808" s="3">
        <f t="shared" si="86"/>
        <v>1.0138217587894138E-2</v>
      </c>
      <c r="J808">
        <v>19911.32541278096</v>
      </c>
      <c r="K808">
        <v>13.326930999755859</v>
      </c>
      <c r="L808" s="3">
        <f t="shared" si="87"/>
        <v>0.7476409679438818</v>
      </c>
      <c r="M808">
        <f t="shared" si="88"/>
        <v>2.1522160979808209E-2</v>
      </c>
      <c r="O808">
        <v>19832.76166658432</v>
      </c>
      <c r="P808">
        <v>3.2193970680236821</v>
      </c>
      <c r="Q808">
        <f t="shared" si="89"/>
        <v>1.1392591542152475</v>
      </c>
      <c r="R808">
        <f t="shared" si="90"/>
        <v>5.1991251367023332E-3</v>
      </c>
    </row>
    <row r="809" spans="1:18" x14ac:dyDescent="0.2">
      <c r="A809" t="s">
        <v>31</v>
      </c>
      <c r="B809" t="str">
        <f t="shared" si="84"/>
        <v>S</v>
      </c>
      <c r="C809" s="3">
        <v>25634.91</v>
      </c>
      <c r="D809" s="3">
        <v>1140.4690000000001</v>
      </c>
      <c r="E809" s="3">
        <v>24729.744195371</v>
      </c>
      <c r="F809" s="3">
        <v>9.2609269618988002</v>
      </c>
      <c r="G809" s="3">
        <f t="shared" si="85"/>
        <v>3.5309888141951715</v>
      </c>
      <c r="H809" s="3">
        <f t="shared" si="86"/>
        <v>8.120279430566547E-3</v>
      </c>
      <c r="J809">
        <v>25386.756750456068</v>
      </c>
      <c r="K809">
        <v>10.9086537361145</v>
      </c>
      <c r="L809" s="3">
        <f t="shared" si="87"/>
        <v>0.96802855771263274</v>
      </c>
      <c r="M809">
        <f t="shared" si="88"/>
        <v>9.5650594063622068E-3</v>
      </c>
      <c r="O809">
        <v>25328.23409005662</v>
      </c>
      <c r="P809">
        <v>3.4097499847412109</v>
      </c>
      <c r="Q809">
        <f t="shared" si="89"/>
        <v>1.1963213833923358</v>
      </c>
      <c r="R809">
        <f t="shared" si="90"/>
        <v>2.9897787530754547E-3</v>
      </c>
    </row>
    <row r="810" spans="1:18" x14ac:dyDescent="0.2">
      <c r="A810" t="s">
        <v>3</v>
      </c>
      <c r="B810" t="str">
        <f t="shared" si="84"/>
        <v>S</v>
      </c>
      <c r="C810" s="3">
        <v>20253.772000000001</v>
      </c>
      <c r="D810" s="3">
        <v>158.83199999999999</v>
      </c>
      <c r="E810" s="3">
        <v>19483.1322849026</v>
      </c>
      <c r="F810" s="3">
        <v>6.8099241256713796</v>
      </c>
      <c r="G810" s="3">
        <f t="shared" si="85"/>
        <v>3.804919474246085</v>
      </c>
      <c r="H810" s="3">
        <f t="shared" si="86"/>
        <v>4.2875013383143069E-2</v>
      </c>
      <c r="J810">
        <v>20105.765846323178</v>
      </c>
      <c r="K810">
        <v>13.657435894012449</v>
      </c>
      <c r="L810" s="3">
        <f t="shared" si="87"/>
        <v>0.73075846650600473</v>
      </c>
      <c r="M810">
        <f t="shared" si="88"/>
        <v>8.5986677080263738E-2</v>
      </c>
      <c r="O810">
        <v>19919.47503949561</v>
      </c>
      <c r="P810">
        <v>4.194683313369751</v>
      </c>
      <c r="Q810">
        <f t="shared" si="89"/>
        <v>1.6505417386173344</v>
      </c>
      <c r="R810">
        <f t="shared" si="90"/>
        <v>2.6409560500212495E-2</v>
      </c>
    </row>
    <row r="811" spans="1:18" x14ac:dyDescent="0.2">
      <c r="A811" t="s">
        <v>264</v>
      </c>
      <c r="B811" t="str">
        <f t="shared" si="84"/>
        <v>S</v>
      </c>
      <c r="C811" s="3">
        <v>19999.312000000002</v>
      </c>
      <c r="D811" s="3">
        <v>508.38799999999998</v>
      </c>
      <c r="E811" s="3">
        <v>19260.2931645889</v>
      </c>
      <c r="F811" s="3">
        <v>7.0883300304412797</v>
      </c>
      <c r="G811" s="3">
        <f t="shared" si="85"/>
        <v>3.6952212926679748</v>
      </c>
      <c r="H811" s="3">
        <f t="shared" si="86"/>
        <v>1.3942756379854128E-2</v>
      </c>
      <c r="J811">
        <v>19887.9745766409</v>
      </c>
      <c r="K811">
        <v>11.967927217483521</v>
      </c>
      <c r="L811" s="3">
        <f t="shared" si="87"/>
        <v>0.55670626749111218</v>
      </c>
      <c r="M811">
        <f t="shared" si="88"/>
        <v>2.3540931763699223E-2</v>
      </c>
      <c r="O811">
        <v>19819.52097968938</v>
      </c>
      <c r="P811">
        <v>4.7102530002593994</v>
      </c>
      <c r="Q811">
        <f t="shared" si="89"/>
        <v>0.898986026672428</v>
      </c>
      <c r="R811">
        <f t="shared" si="90"/>
        <v>9.2650751006306195E-3</v>
      </c>
    </row>
    <row r="812" spans="1:18" x14ac:dyDescent="0.2">
      <c r="A812" t="s">
        <v>138</v>
      </c>
      <c r="B812" t="str">
        <f t="shared" si="84"/>
        <v>S</v>
      </c>
      <c r="C812" s="3">
        <v>19884.266</v>
      </c>
      <c r="D812" s="3">
        <v>130.53399999999999</v>
      </c>
      <c r="E812" s="3">
        <v>19055.311035416398</v>
      </c>
      <c r="F812" s="3">
        <v>7.4997150897979701</v>
      </c>
      <c r="G812" s="3">
        <f t="shared" si="85"/>
        <v>4.1688989907075342</v>
      </c>
      <c r="H812" s="3">
        <f t="shared" si="86"/>
        <v>5.7454112260391703E-2</v>
      </c>
      <c r="J812">
        <v>19730.21424322663</v>
      </c>
      <c r="K812">
        <v>12.522586822509769</v>
      </c>
      <c r="L812" s="3">
        <f t="shared" si="87"/>
        <v>0.77474198330161925</v>
      </c>
      <c r="M812">
        <f t="shared" si="88"/>
        <v>9.5933525537482731E-2</v>
      </c>
      <c r="O812">
        <v>19638.843994798051</v>
      </c>
      <c r="P812">
        <v>4.6248040199279794</v>
      </c>
      <c r="Q812">
        <f t="shared" si="89"/>
        <v>1.234252273641623</v>
      </c>
      <c r="R812">
        <f t="shared" si="90"/>
        <v>3.5429880490354851E-2</v>
      </c>
    </row>
    <row r="813" spans="1:18" x14ac:dyDescent="0.2">
      <c r="A813" t="s">
        <v>160</v>
      </c>
      <c r="B813" t="str">
        <f t="shared" si="84"/>
        <v>S</v>
      </c>
      <c r="C813" s="3">
        <v>25577.510999999999</v>
      </c>
      <c r="D813" s="3">
        <v>1800.0309999999999</v>
      </c>
      <c r="E813" s="3">
        <v>24597.885916806601</v>
      </c>
      <c r="F813" s="3">
        <v>11.4626519680023</v>
      </c>
      <c r="G813" s="3">
        <f t="shared" si="85"/>
        <v>3.8300250684806572</v>
      </c>
      <c r="H813" s="3">
        <f t="shared" si="86"/>
        <v>6.3680303105903731E-3</v>
      </c>
      <c r="J813">
        <v>25293.10427487973</v>
      </c>
      <c r="K813">
        <v>12.07661104202271</v>
      </c>
      <c r="L813" s="3">
        <f t="shared" si="87"/>
        <v>1.1119405837427601</v>
      </c>
      <c r="M813">
        <f t="shared" si="88"/>
        <v>6.7091128108475416E-3</v>
      </c>
      <c r="O813">
        <v>25206.03263188585</v>
      </c>
      <c r="P813">
        <v>3.7770779132843022</v>
      </c>
      <c r="Q813">
        <f t="shared" si="89"/>
        <v>1.45236324251468</v>
      </c>
      <c r="R813">
        <f t="shared" si="90"/>
        <v>2.0983404804052275E-3</v>
      </c>
    </row>
    <row r="814" spans="1:18" x14ac:dyDescent="0.2">
      <c r="A814" t="s">
        <v>849</v>
      </c>
      <c r="B814" t="str">
        <f t="shared" si="84"/>
        <v>S</v>
      </c>
      <c r="C814" s="3">
        <v>24058.105</v>
      </c>
      <c r="D814" s="3">
        <v>1800.0129999999999</v>
      </c>
      <c r="E814" s="3">
        <v>23066.482932287399</v>
      </c>
      <c r="F814" s="3">
        <v>9.3041229248046804</v>
      </c>
      <c r="G814" s="3">
        <f t="shared" si="85"/>
        <v>4.1217796152797579</v>
      </c>
      <c r="H814" s="3">
        <f t="shared" si="86"/>
        <v>5.1689198493592436E-3</v>
      </c>
      <c r="J814">
        <v>23825.3523064484</v>
      </c>
      <c r="K814">
        <v>11.85490822792053</v>
      </c>
      <c r="L814" s="3">
        <f t="shared" si="87"/>
        <v>0.96746062730875859</v>
      </c>
      <c r="M814">
        <f t="shared" si="88"/>
        <v>6.5860125609762434E-3</v>
      </c>
      <c r="O814">
        <v>23632.645339643648</v>
      </c>
      <c r="P814">
        <v>3.5701792240142818</v>
      </c>
      <c r="Q814">
        <f t="shared" si="89"/>
        <v>1.7684670523981476</v>
      </c>
      <c r="R814">
        <f t="shared" si="90"/>
        <v>1.9834185775404298E-3</v>
      </c>
    </row>
    <row r="815" spans="1:18" x14ac:dyDescent="0.2">
      <c r="A815" t="s">
        <v>285</v>
      </c>
      <c r="B815" t="str">
        <f t="shared" si="84"/>
        <v>S</v>
      </c>
      <c r="C815" s="3">
        <v>19038.735000000001</v>
      </c>
      <c r="D815" s="3">
        <v>1059.45</v>
      </c>
      <c r="E815" s="3">
        <v>18369.4070638431</v>
      </c>
      <c r="F815" s="3">
        <v>7.1657218933105398</v>
      </c>
      <c r="G815" s="3">
        <f t="shared" si="85"/>
        <v>3.5156113899211276</v>
      </c>
      <c r="H815" s="3">
        <f t="shared" si="86"/>
        <v>6.7636244214550377E-3</v>
      </c>
      <c r="J815">
        <v>19004.004693725012</v>
      </c>
      <c r="K815">
        <v>14.93831777572632</v>
      </c>
      <c r="L815" s="3">
        <f t="shared" si="87"/>
        <v>0.18241919053439651</v>
      </c>
      <c r="M815">
        <f t="shared" si="88"/>
        <v>1.4100068691987653E-2</v>
      </c>
      <c r="O815">
        <v>18955.498371655849</v>
      </c>
      <c r="P815">
        <v>4.567101001739502</v>
      </c>
      <c r="Q815">
        <f t="shared" si="89"/>
        <v>0.43719621258529801</v>
      </c>
      <c r="R815">
        <f t="shared" si="90"/>
        <v>4.310822598272218E-3</v>
      </c>
    </row>
    <row r="816" spans="1:18" x14ac:dyDescent="0.2">
      <c r="A816" t="s">
        <v>478</v>
      </c>
      <c r="B816" t="str">
        <f t="shared" si="84"/>
        <v>S</v>
      </c>
      <c r="C816" s="3">
        <v>24540.319</v>
      </c>
      <c r="D816" s="3">
        <v>1800.0139999999999</v>
      </c>
      <c r="E816" s="3">
        <v>23500.832840427502</v>
      </c>
      <c r="F816" s="3">
        <v>7.6903009414672798</v>
      </c>
      <c r="G816" s="3">
        <f t="shared" si="85"/>
        <v>4.2358298584973486</v>
      </c>
      <c r="H816" s="3">
        <f t="shared" si="86"/>
        <v>4.2723561824892916E-3</v>
      </c>
      <c r="J816">
        <v>24275.735548785069</v>
      </c>
      <c r="K816">
        <v>16.32245922088623</v>
      </c>
      <c r="L816" s="3">
        <f t="shared" si="87"/>
        <v>1.078158157662622</v>
      </c>
      <c r="M816">
        <f t="shared" si="88"/>
        <v>9.0679623718961256E-3</v>
      </c>
      <c r="O816">
        <v>23948.528182315938</v>
      </c>
      <c r="P816">
        <v>5.3273429870605469</v>
      </c>
      <c r="Q816">
        <f t="shared" si="89"/>
        <v>2.4115041767959946</v>
      </c>
      <c r="R816">
        <f t="shared" si="90"/>
        <v>2.9596119736071758E-3</v>
      </c>
    </row>
    <row r="817" spans="1:18" x14ac:dyDescent="0.2">
      <c r="A817" t="s">
        <v>804</v>
      </c>
      <c r="B817" t="str">
        <f t="shared" si="84"/>
        <v>S</v>
      </c>
      <c r="C817" s="3">
        <v>18156.683000000001</v>
      </c>
      <c r="D817" s="3">
        <v>29.405000000000001</v>
      </c>
      <c r="E817" s="3">
        <v>17804.899262268002</v>
      </c>
      <c r="F817" s="3">
        <v>9.2765231132507306</v>
      </c>
      <c r="G817" s="3">
        <f t="shared" si="85"/>
        <v>1.9374890101457367</v>
      </c>
      <c r="H817" s="3">
        <f t="shared" si="86"/>
        <v>0.31547434494986332</v>
      </c>
      <c r="J817">
        <v>18006.627380436232</v>
      </c>
      <c r="K817">
        <v>8.5309517383575439</v>
      </c>
      <c r="L817" s="3">
        <f t="shared" si="87"/>
        <v>0.82644841882060249</v>
      </c>
      <c r="M817">
        <f t="shared" si="88"/>
        <v>0.2901190864940501</v>
      </c>
      <c r="O817">
        <v>18060.521689077021</v>
      </c>
      <c r="P817">
        <v>3.102845191955566</v>
      </c>
      <c r="Q817">
        <f t="shared" si="89"/>
        <v>0.52961937443628981</v>
      </c>
      <c r="R817">
        <f t="shared" si="90"/>
        <v>0.10552100635795157</v>
      </c>
    </row>
    <row r="818" spans="1:18" x14ac:dyDescent="0.2">
      <c r="A818" t="s">
        <v>654</v>
      </c>
      <c r="B818" t="str">
        <f t="shared" si="84"/>
        <v>S</v>
      </c>
      <c r="C818" s="3">
        <v>17547.026000000002</v>
      </c>
      <c r="D818" s="3">
        <v>31.555</v>
      </c>
      <c r="E818" s="3">
        <v>17021.2236426829</v>
      </c>
      <c r="F818" s="3">
        <v>8.3312909603118896</v>
      </c>
      <c r="G818" s="3">
        <f t="shared" si="85"/>
        <v>2.9965326165077846</v>
      </c>
      <c r="H818" s="3">
        <f t="shared" si="86"/>
        <v>0.26402443227101535</v>
      </c>
      <c r="J818">
        <v>17284.197503484189</v>
      </c>
      <c r="K818">
        <v>8.9990241527557373</v>
      </c>
      <c r="L818" s="3">
        <f t="shared" si="87"/>
        <v>1.4978520947983591</v>
      </c>
      <c r="M818">
        <f t="shared" si="88"/>
        <v>0.28518536373809972</v>
      </c>
      <c r="O818">
        <v>17416.9590497809</v>
      </c>
      <c r="P818">
        <v>3.1264359951019292</v>
      </c>
      <c r="Q818">
        <f t="shared" si="89"/>
        <v>0.74124783435723673</v>
      </c>
      <c r="R818">
        <f t="shared" si="90"/>
        <v>9.9078941375437463E-2</v>
      </c>
    </row>
    <row r="819" spans="1:18" x14ac:dyDescent="0.2">
      <c r="A819" t="s">
        <v>845</v>
      </c>
      <c r="B819" t="str">
        <f t="shared" si="84"/>
        <v>S</v>
      </c>
      <c r="C819" s="3">
        <v>24058.816999999999</v>
      </c>
      <c r="D819" s="3">
        <v>1800.0170000000001</v>
      </c>
      <c r="E819" s="3">
        <v>22876.6468609941</v>
      </c>
      <c r="F819" s="3">
        <v>9.1320512294769198</v>
      </c>
      <c r="G819" s="3">
        <f t="shared" si="85"/>
        <v>4.9136669479879203</v>
      </c>
      <c r="H819" s="3">
        <f t="shared" si="86"/>
        <v>5.0733138795227596E-3</v>
      </c>
      <c r="J819">
        <v>23841.025160790989</v>
      </c>
      <c r="K819">
        <v>14.967681169509889</v>
      </c>
      <c r="L819" s="3">
        <f t="shared" si="87"/>
        <v>0.90524749911440161</v>
      </c>
      <c r="M819">
        <f t="shared" si="88"/>
        <v>8.3152998941176046E-3</v>
      </c>
      <c r="O819">
        <v>23779.049179904119</v>
      </c>
      <c r="P819">
        <v>4.5128960609436044</v>
      </c>
      <c r="Q819">
        <f t="shared" si="89"/>
        <v>1.1628494455728222</v>
      </c>
      <c r="R819">
        <f t="shared" si="90"/>
        <v>2.5071407997500047E-3</v>
      </c>
    </row>
    <row r="820" spans="1:18" x14ac:dyDescent="0.2">
      <c r="A820" t="s">
        <v>202</v>
      </c>
      <c r="B820" t="str">
        <f t="shared" si="84"/>
        <v>S</v>
      </c>
      <c r="C820" s="3">
        <v>23642.010999999999</v>
      </c>
      <c r="D820" s="3">
        <v>1800.0150000000001</v>
      </c>
      <c r="E820" s="3">
        <v>22712.1760017878</v>
      </c>
      <c r="F820" s="3">
        <v>8.0781238079070992</v>
      </c>
      <c r="G820" s="3">
        <f t="shared" si="85"/>
        <v>3.932977605890625</v>
      </c>
      <c r="H820" s="3">
        <f t="shared" si="86"/>
        <v>4.4878091615387083E-3</v>
      </c>
      <c r="J820">
        <v>23419.366825481309</v>
      </c>
      <c r="K820">
        <v>14.828855991363531</v>
      </c>
      <c r="L820" s="3">
        <f t="shared" si="87"/>
        <v>0.94173111804528564</v>
      </c>
      <c r="M820">
        <f t="shared" si="88"/>
        <v>8.2381846769963192E-3</v>
      </c>
      <c r="O820">
        <v>23336.140870960659</v>
      </c>
      <c r="P820">
        <v>6.9945600032806396</v>
      </c>
      <c r="Q820">
        <f t="shared" si="89"/>
        <v>1.2937568172155072</v>
      </c>
      <c r="R820">
        <f t="shared" si="90"/>
        <v>3.8858342865368562E-3</v>
      </c>
    </row>
    <row r="821" spans="1:18" x14ac:dyDescent="0.2">
      <c r="A821" t="s">
        <v>117</v>
      </c>
      <c r="B821" t="str">
        <f t="shared" si="84"/>
        <v>S</v>
      </c>
      <c r="C821" s="3">
        <v>16661.71</v>
      </c>
      <c r="D821" s="3">
        <v>30.661000000000001</v>
      </c>
      <c r="E821" s="3">
        <v>16115.037105937699</v>
      </c>
      <c r="F821" s="3">
        <v>10.099268913269</v>
      </c>
      <c r="G821" s="3">
        <f t="shared" si="85"/>
        <v>3.281013137680945</v>
      </c>
      <c r="H821" s="3">
        <f t="shared" si="86"/>
        <v>0.32938485089426306</v>
      </c>
      <c r="J821">
        <v>16350.997077771221</v>
      </c>
      <c r="K821">
        <v>8.9833340644836426</v>
      </c>
      <c r="L821" s="3">
        <f t="shared" si="87"/>
        <v>1.8648321344494567</v>
      </c>
      <c r="M821">
        <f t="shared" si="88"/>
        <v>0.29298894571226125</v>
      </c>
      <c r="O821">
        <v>16466.005846616361</v>
      </c>
      <c r="P821">
        <v>2.8620109558105469</v>
      </c>
      <c r="Q821">
        <f t="shared" si="89"/>
        <v>1.1745742386804128</v>
      </c>
      <c r="R821">
        <f t="shared" si="90"/>
        <v>9.3343692502219328E-2</v>
      </c>
    </row>
    <row r="822" spans="1:18" x14ac:dyDescent="0.2">
      <c r="A822" t="s">
        <v>672</v>
      </c>
      <c r="B822" t="str">
        <f t="shared" si="84"/>
        <v>S</v>
      </c>
      <c r="C822" s="3">
        <v>16812.311000000002</v>
      </c>
      <c r="D822" s="3">
        <v>31.231999999999999</v>
      </c>
      <c r="E822" s="3">
        <v>16412.658581826799</v>
      </c>
      <c r="F822" s="3">
        <v>8.1163208484649605</v>
      </c>
      <c r="G822" s="3">
        <f t="shared" si="85"/>
        <v>2.3771414778920161</v>
      </c>
      <c r="H822" s="3">
        <f t="shared" si="86"/>
        <v>0.25987195339603486</v>
      </c>
      <c r="J822">
        <v>16643.72720500387</v>
      </c>
      <c r="K822">
        <v>8.6442029476165771</v>
      </c>
      <c r="L822" s="3">
        <f t="shared" si="87"/>
        <v>1.0027401646099185</v>
      </c>
      <c r="M822">
        <f t="shared" si="88"/>
        <v>0.27677391609940372</v>
      </c>
      <c r="O822">
        <v>16740.729053066421</v>
      </c>
      <c r="P822">
        <v>2.8663311004638672</v>
      </c>
      <c r="Q822">
        <f t="shared" si="89"/>
        <v>0.42577101347685142</v>
      </c>
      <c r="R822">
        <f t="shared" si="90"/>
        <v>9.1775457878581809E-2</v>
      </c>
    </row>
    <row r="823" spans="1:18" x14ac:dyDescent="0.2">
      <c r="A823" t="s">
        <v>408</v>
      </c>
      <c r="B823" t="str">
        <f t="shared" si="84"/>
        <v>S</v>
      </c>
      <c r="C823" s="3">
        <v>17893.595000000001</v>
      </c>
      <c r="D823" s="3">
        <v>8.5709999999999997</v>
      </c>
      <c r="E823" s="3">
        <v>17461.5552996597</v>
      </c>
      <c r="F823" s="3">
        <v>11.8728058338165</v>
      </c>
      <c r="G823" s="3">
        <f t="shared" si="85"/>
        <v>2.4144935678956707</v>
      </c>
      <c r="H823" s="3">
        <f t="shared" si="86"/>
        <v>1.3852299421090304</v>
      </c>
      <c r="J823">
        <v>17632.739093355151</v>
      </c>
      <c r="K823">
        <v>8.4722778797149658</v>
      </c>
      <c r="L823" s="3">
        <f t="shared" si="87"/>
        <v>1.4578172057926349</v>
      </c>
      <c r="M823">
        <f t="shared" si="88"/>
        <v>0.98848184339224898</v>
      </c>
      <c r="O823">
        <v>17755.435074116369</v>
      </c>
      <c r="P823">
        <v>2.979423046112061</v>
      </c>
      <c r="Q823">
        <f t="shared" si="89"/>
        <v>0.77211944208881578</v>
      </c>
      <c r="R823">
        <f t="shared" si="90"/>
        <v>0.34761673621655131</v>
      </c>
    </row>
    <row r="824" spans="1:18" x14ac:dyDescent="0.2">
      <c r="A824" t="s">
        <v>774</v>
      </c>
      <c r="B824" t="str">
        <f t="shared" si="84"/>
        <v>S</v>
      </c>
      <c r="C824" s="3">
        <v>20566.751</v>
      </c>
      <c r="D824" s="3">
        <v>190.78899999999999</v>
      </c>
      <c r="E824" s="3">
        <v>19991.086953025599</v>
      </c>
      <c r="F824" s="3">
        <v>7.75622105598449</v>
      </c>
      <c r="G824" s="3">
        <f t="shared" si="85"/>
        <v>2.7990033378359156</v>
      </c>
      <c r="H824" s="3">
        <f t="shared" si="86"/>
        <v>4.0653397501871129E-2</v>
      </c>
      <c r="J824">
        <v>20461.335135520221</v>
      </c>
      <c r="K824">
        <v>11.04821300506592</v>
      </c>
      <c r="L824" s="3">
        <f t="shared" si="87"/>
        <v>0.51255477581159503</v>
      </c>
      <c r="M824">
        <f t="shared" si="88"/>
        <v>5.7908018832668134E-2</v>
      </c>
      <c r="O824">
        <v>20358.345095482138</v>
      </c>
      <c r="P824">
        <v>3.830093145370483</v>
      </c>
      <c r="Q824">
        <f t="shared" si="89"/>
        <v>1.0133146675323774</v>
      </c>
      <c r="R824">
        <f t="shared" si="90"/>
        <v>2.0075020810269371E-2</v>
      </c>
    </row>
    <row r="825" spans="1:18" x14ac:dyDescent="0.2">
      <c r="A825" t="s">
        <v>329</v>
      </c>
      <c r="B825" t="str">
        <f t="shared" si="84"/>
        <v>S</v>
      </c>
      <c r="C825" s="3">
        <v>24570.023000000001</v>
      </c>
      <c r="D825" s="3">
        <v>1800.0150000000001</v>
      </c>
      <c r="E825" s="3">
        <v>23615.60341114</v>
      </c>
      <c r="F825" s="3">
        <v>8.3490860462188703</v>
      </c>
      <c r="G825" s="3">
        <f t="shared" si="85"/>
        <v>3.8844879748789842</v>
      </c>
      <c r="H825" s="3">
        <f t="shared" si="86"/>
        <v>4.6383424839342279E-3</v>
      </c>
      <c r="J825">
        <v>24379.868583619718</v>
      </c>
      <c r="K825">
        <v>12.501895904541019</v>
      </c>
      <c r="L825" s="3">
        <f t="shared" si="87"/>
        <v>0.77392852412178359</v>
      </c>
      <c r="M825">
        <f t="shared" si="88"/>
        <v>6.9454398460796259E-3</v>
      </c>
      <c r="O825">
        <v>24245.90324828283</v>
      </c>
      <c r="P825">
        <v>5.4478240013122559</v>
      </c>
      <c r="Q825">
        <f t="shared" si="89"/>
        <v>1.3191674737836887</v>
      </c>
      <c r="R825">
        <f t="shared" si="90"/>
        <v>3.026543668420683E-3</v>
      </c>
    </row>
    <row r="826" spans="1:18" x14ac:dyDescent="0.2">
      <c r="A826" t="s">
        <v>349</v>
      </c>
      <c r="B826" t="str">
        <f t="shared" si="84"/>
        <v>S</v>
      </c>
      <c r="C826" s="3">
        <v>20756.941999999999</v>
      </c>
      <c r="D826" s="3">
        <v>83.548000000000002</v>
      </c>
      <c r="E826" s="3">
        <v>20148.388643402999</v>
      </c>
      <c r="F826" s="3">
        <v>10.043201208114599</v>
      </c>
      <c r="G826" s="3">
        <f t="shared" si="85"/>
        <v>2.9318064125100891</v>
      </c>
      <c r="H826" s="3">
        <f t="shared" si="86"/>
        <v>0.12020875674001291</v>
      </c>
      <c r="J826">
        <v>20648.792911848639</v>
      </c>
      <c r="K826">
        <v>10.37588310241699</v>
      </c>
      <c r="L826" s="3">
        <f t="shared" si="87"/>
        <v>0.52102611334251481</v>
      </c>
      <c r="M826">
        <f t="shared" si="88"/>
        <v>0.12419068203208922</v>
      </c>
      <c r="O826">
        <v>20618.902710965409</v>
      </c>
      <c r="P826">
        <v>3.8840141296386719</v>
      </c>
      <c r="Q826">
        <f t="shared" si="89"/>
        <v>0.66502709808887162</v>
      </c>
      <c r="R826">
        <f t="shared" si="90"/>
        <v>4.6488415397599847E-2</v>
      </c>
    </row>
    <row r="827" spans="1:18" x14ac:dyDescent="0.2">
      <c r="A827" t="s">
        <v>1</v>
      </c>
      <c r="B827" t="str">
        <f t="shared" si="84"/>
        <v>S</v>
      </c>
      <c r="C827" s="3">
        <v>21162.31</v>
      </c>
      <c r="D827" s="3">
        <v>96.352999999999994</v>
      </c>
      <c r="E827" s="3">
        <v>20633.2245459593</v>
      </c>
      <c r="F827" s="3">
        <v>13.1786408424377</v>
      </c>
      <c r="G827" s="3">
        <f t="shared" si="85"/>
        <v>2.5001309121768922</v>
      </c>
      <c r="H827" s="3">
        <f t="shared" si="86"/>
        <v>0.13677457725693751</v>
      </c>
      <c r="J827">
        <v>21077.390465806151</v>
      </c>
      <c r="K827">
        <v>12.720288991928101</v>
      </c>
      <c r="L827" s="3">
        <f t="shared" si="87"/>
        <v>0.40127724333425918</v>
      </c>
      <c r="M827">
        <f t="shared" si="88"/>
        <v>0.13201757072356959</v>
      </c>
      <c r="O827">
        <v>21085.40997159763</v>
      </c>
      <c r="P827">
        <v>4.6410012245178223</v>
      </c>
      <c r="Q827">
        <f t="shared" si="89"/>
        <v>0.36338201454553581</v>
      </c>
      <c r="R827">
        <f t="shared" si="90"/>
        <v>4.8166649969568383E-2</v>
      </c>
    </row>
    <row r="828" spans="1:18" x14ac:dyDescent="0.2">
      <c r="A828" t="s">
        <v>812</v>
      </c>
      <c r="B828" t="str">
        <f t="shared" si="84"/>
        <v>S</v>
      </c>
      <c r="C828" s="3">
        <v>25402.71</v>
      </c>
      <c r="D828" s="3">
        <v>1800.0219999999999</v>
      </c>
      <c r="E828" s="3">
        <v>24533.051980611199</v>
      </c>
      <c r="F828" s="3">
        <v>9.1518127918243408</v>
      </c>
      <c r="G828" s="3">
        <f t="shared" si="85"/>
        <v>3.423485208423827</v>
      </c>
      <c r="H828" s="3">
        <f t="shared" si="86"/>
        <v>5.0842782987232053E-3</v>
      </c>
      <c r="J828">
        <v>25014.29141545534</v>
      </c>
      <c r="K828">
        <v>12.40298700332642</v>
      </c>
      <c r="L828" s="3">
        <f t="shared" si="87"/>
        <v>1.5290438876193095</v>
      </c>
      <c r="M828">
        <f t="shared" si="88"/>
        <v>6.8904641183976751E-3</v>
      </c>
      <c r="O828">
        <v>24991.590136363589</v>
      </c>
      <c r="P828">
        <v>4.1792058944702148</v>
      </c>
      <c r="Q828">
        <f t="shared" si="89"/>
        <v>1.6184094674796892</v>
      </c>
      <c r="R828">
        <f t="shared" si="90"/>
        <v>2.3217526755063079E-3</v>
      </c>
    </row>
    <row r="829" spans="1:18" x14ac:dyDescent="0.2">
      <c r="A829" t="s">
        <v>667</v>
      </c>
      <c r="B829" t="str">
        <f t="shared" si="84"/>
        <v>S</v>
      </c>
      <c r="C829" s="3">
        <v>24790.118999999999</v>
      </c>
      <c r="D829" s="3">
        <v>1800.0150000000001</v>
      </c>
      <c r="E829" s="3">
        <v>23840.217785198201</v>
      </c>
      <c r="F829" s="3">
        <v>10.707544088363599</v>
      </c>
      <c r="G829" s="3">
        <f t="shared" si="85"/>
        <v>3.83177351751235</v>
      </c>
      <c r="H829" s="3">
        <f t="shared" si="86"/>
        <v>5.9485860330961678E-3</v>
      </c>
      <c r="J829">
        <v>24516.725015148459</v>
      </c>
      <c r="K829">
        <v>12.74791383743286</v>
      </c>
      <c r="L829" s="3">
        <f t="shared" si="87"/>
        <v>1.1028344997115187</v>
      </c>
      <c r="M829">
        <f t="shared" si="88"/>
        <v>7.0821153365015618E-3</v>
      </c>
      <c r="O829">
        <v>24430.220925488389</v>
      </c>
      <c r="P829">
        <v>3.5490586757659912</v>
      </c>
      <c r="Q829">
        <f t="shared" si="89"/>
        <v>1.4517803424485765</v>
      </c>
      <c r="R829">
        <f t="shared" si="90"/>
        <v>1.9716828336241591E-3</v>
      </c>
    </row>
    <row r="830" spans="1:18" x14ac:dyDescent="0.2">
      <c r="A830" t="s">
        <v>929</v>
      </c>
      <c r="B830" t="str">
        <f t="shared" si="84"/>
        <v>S</v>
      </c>
      <c r="C830" s="3">
        <v>19027.852999999999</v>
      </c>
      <c r="D830" s="3">
        <v>262.63200000000001</v>
      </c>
      <c r="E830" s="3">
        <v>18335.360840210898</v>
      </c>
      <c r="F830" s="3">
        <v>9.4319338798522896</v>
      </c>
      <c r="G830" s="3">
        <f t="shared" si="85"/>
        <v>3.6393604669381285</v>
      </c>
      <c r="H830" s="3">
        <f t="shared" si="86"/>
        <v>3.5913117517485646E-2</v>
      </c>
      <c r="J830">
        <v>18938.78960142771</v>
      </c>
      <c r="K830">
        <v>11.36657094955444</v>
      </c>
      <c r="L830" s="3">
        <f t="shared" si="87"/>
        <v>0.46806856544607983</v>
      </c>
      <c r="M830">
        <f t="shared" si="88"/>
        <v>4.3279459279731487E-2</v>
      </c>
      <c r="O830">
        <v>18848.646043796081</v>
      </c>
      <c r="P830">
        <v>3.9747729301452641</v>
      </c>
      <c r="Q830">
        <f t="shared" si="89"/>
        <v>0.94181385679150353</v>
      </c>
      <c r="R830">
        <f t="shared" si="90"/>
        <v>1.5134381682907126E-2</v>
      </c>
    </row>
    <row r="831" spans="1:18" x14ac:dyDescent="0.2">
      <c r="A831" t="s">
        <v>770</v>
      </c>
      <c r="B831" t="str">
        <f t="shared" si="84"/>
        <v>S</v>
      </c>
      <c r="C831" s="3">
        <v>21123.012999999999</v>
      </c>
      <c r="D831" s="3">
        <v>146.15299999999999</v>
      </c>
      <c r="E831" s="3">
        <v>20766.2094064659</v>
      </c>
      <c r="F831" s="3">
        <v>11.6104021072387</v>
      </c>
      <c r="G831" s="3">
        <f t="shared" si="85"/>
        <v>1.6891699755811329</v>
      </c>
      <c r="H831" s="3">
        <f t="shared" si="86"/>
        <v>7.9440053281415374E-2</v>
      </c>
      <c r="J831">
        <v>21066.46164724703</v>
      </c>
      <c r="K831">
        <v>12.05002593994141</v>
      </c>
      <c r="L831" s="3">
        <f t="shared" si="87"/>
        <v>0.26772389314426526</v>
      </c>
      <c r="M831">
        <f t="shared" si="88"/>
        <v>8.2448023235523124E-2</v>
      </c>
      <c r="O831">
        <v>20999.658195366621</v>
      </c>
      <c r="P831">
        <v>3.120305061340332</v>
      </c>
      <c r="Q831">
        <f t="shared" si="89"/>
        <v>0.58398299822746924</v>
      </c>
      <c r="R831">
        <f t="shared" si="90"/>
        <v>2.1349579285682346E-2</v>
      </c>
    </row>
    <row r="832" spans="1:18" x14ac:dyDescent="0.2">
      <c r="A832" t="s">
        <v>399</v>
      </c>
      <c r="B832" t="str">
        <f t="shared" si="84"/>
        <v>S</v>
      </c>
      <c r="C832" s="3">
        <v>20911.298999999999</v>
      </c>
      <c r="D832" s="3">
        <v>113.884</v>
      </c>
      <c r="E832" s="3">
        <v>20276.754126066</v>
      </c>
      <c r="F832" s="3">
        <v>12.6070408821105</v>
      </c>
      <c r="G832" s="3">
        <f t="shared" si="85"/>
        <v>3.0344593797544528</v>
      </c>
      <c r="H832" s="3">
        <f t="shared" si="86"/>
        <v>0.11070072075190984</v>
      </c>
      <c r="J832">
        <v>20703.16542425732</v>
      </c>
      <c r="K832">
        <v>11.11743903160095</v>
      </c>
      <c r="L832" s="3">
        <f t="shared" si="87"/>
        <v>0.9953163394712049</v>
      </c>
      <c r="M832">
        <f t="shared" si="88"/>
        <v>9.7620728386787869E-2</v>
      </c>
      <c r="O832">
        <v>20633.51570181064</v>
      </c>
      <c r="P832">
        <v>3.162276983261108</v>
      </c>
      <c r="Q832">
        <f t="shared" si="89"/>
        <v>1.3283885338225947</v>
      </c>
      <c r="R832">
        <f t="shared" si="90"/>
        <v>2.7767526459038214E-2</v>
      </c>
    </row>
    <row r="833" spans="1:18" x14ac:dyDescent="0.2">
      <c r="A833" t="s">
        <v>577</v>
      </c>
      <c r="B833" t="str">
        <f t="shared" si="84"/>
        <v>S</v>
      </c>
      <c r="C833" s="3">
        <v>26533.256000000001</v>
      </c>
      <c r="D833" s="3">
        <v>273.56200000000001</v>
      </c>
      <c r="E833" s="3">
        <v>25894.448114888201</v>
      </c>
      <c r="F833" s="3">
        <v>12.9912710189819</v>
      </c>
      <c r="G833" s="3">
        <f t="shared" si="85"/>
        <v>2.4075744232513365</v>
      </c>
      <c r="H833" s="3">
        <f t="shared" si="86"/>
        <v>4.7489311450354579E-2</v>
      </c>
      <c r="J833">
        <v>26273.613621171331</v>
      </c>
      <c r="K833">
        <v>8.8708109855651855</v>
      </c>
      <c r="L833" s="3">
        <f t="shared" si="87"/>
        <v>0.97855453107100832</v>
      </c>
      <c r="M833">
        <f t="shared" si="88"/>
        <v>3.2427058529931732E-2</v>
      </c>
      <c r="O833">
        <v>26143.68242471039</v>
      </c>
      <c r="P833">
        <v>3.289046049118042</v>
      </c>
      <c r="Q833">
        <f t="shared" si="89"/>
        <v>1.4682463972367761</v>
      </c>
      <c r="R833">
        <f t="shared" si="90"/>
        <v>1.2023037004840007E-2</v>
      </c>
    </row>
    <row r="834" spans="1:18" x14ac:dyDescent="0.2">
      <c r="A834" t="s">
        <v>980</v>
      </c>
      <c r="B834" t="str">
        <f t="shared" si="84"/>
        <v>S</v>
      </c>
      <c r="C834" s="3">
        <v>17376.918000000001</v>
      </c>
      <c r="D834" s="3">
        <v>6.8609999999999998</v>
      </c>
      <c r="E834" s="3">
        <v>16934.9267490905</v>
      </c>
      <c r="F834" s="3">
        <v>8.9518609046936</v>
      </c>
      <c r="G834" s="3">
        <f t="shared" si="85"/>
        <v>2.5435537585520116</v>
      </c>
      <c r="H834" s="3">
        <f t="shared" si="86"/>
        <v>1.3047457957577031</v>
      </c>
      <c r="J834">
        <v>17119.733414780079</v>
      </c>
      <c r="K834">
        <v>8.4101109504699707</v>
      </c>
      <c r="L834" s="3">
        <f t="shared" si="87"/>
        <v>1.4800356727235644</v>
      </c>
      <c r="M834">
        <f t="shared" si="88"/>
        <v>1.2257850095423366</v>
      </c>
      <c r="O834">
        <v>17218.534756712619</v>
      </c>
      <c r="P834">
        <v>3.2194328308105469</v>
      </c>
      <c r="Q834">
        <f t="shared" si="89"/>
        <v>0.91145762031783972</v>
      </c>
      <c r="R834">
        <f t="shared" si="90"/>
        <v>0.46923667552988585</v>
      </c>
    </row>
    <row r="835" spans="1:18" x14ac:dyDescent="0.2">
      <c r="A835" t="s">
        <v>979</v>
      </c>
      <c r="B835" t="str">
        <f t="shared" si="84"/>
        <v>S</v>
      </c>
      <c r="C835" s="3">
        <v>19488.646000000001</v>
      </c>
      <c r="D835" s="3">
        <v>352.88299999999998</v>
      </c>
      <c r="E835" s="3">
        <v>19065.538968743502</v>
      </c>
      <c r="F835" s="3">
        <v>13.0369510650634</v>
      </c>
      <c r="G835" s="3">
        <f t="shared" si="85"/>
        <v>2.1710437516105472</v>
      </c>
      <c r="H835" s="3">
        <f t="shared" si="86"/>
        <v>3.6944117639737255E-2</v>
      </c>
      <c r="J835">
        <v>19233.855342324568</v>
      </c>
      <c r="K835">
        <v>9.828341007232666</v>
      </c>
      <c r="L835" s="3">
        <f t="shared" si="87"/>
        <v>1.3073799876883809</v>
      </c>
      <c r="M835">
        <f t="shared" si="88"/>
        <v>2.7851557052146651E-2</v>
      </c>
      <c r="O835">
        <v>19202.48325831187</v>
      </c>
      <c r="P835">
        <v>2.967657089233398</v>
      </c>
      <c r="Q835">
        <f t="shared" si="89"/>
        <v>1.4683561992358578</v>
      </c>
      <c r="R835">
        <f t="shared" si="90"/>
        <v>8.4097479596166383E-3</v>
      </c>
    </row>
    <row r="836" spans="1:18" x14ac:dyDescent="0.2">
      <c r="A836" t="s">
        <v>670</v>
      </c>
      <c r="B836" t="str">
        <f t="shared" ref="B836:B899" si="91">LEFT(A836,1)</f>
        <v>S</v>
      </c>
      <c r="C836" s="3">
        <v>24580.704000000002</v>
      </c>
      <c r="D836" s="3">
        <v>1800.0329999999999</v>
      </c>
      <c r="E836" s="3">
        <v>23542.061134466301</v>
      </c>
      <c r="F836" s="3">
        <v>11.992007017135601</v>
      </c>
      <c r="G836" s="3">
        <f t="shared" ref="G836:G899" si="92">(C836-E836)*100/C836</f>
        <v>4.2254398634542785</v>
      </c>
      <c r="H836" s="3">
        <f t="shared" ref="H836:H899" si="93">F836/D836</f>
        <v>6.6621039820578855E-3</v>
      </c>
      <c r="J836">
        <v>24298.570617128818</v>
      </c>
      <c r="K836">
        <v>11.60841083526611</v>
      </c>
      <c r="L836" s="3">
        <f t="shared" ref="L836:L899" si="94">(C836-J836)*100/C836</f>
        <v>1.1477839807646808</v>
      </c>
      <c r="M836">
        <f t="shared" ref="M836:M899" si="95">K836/D836</f>
        <v>6.4489988990569123E-3</v>
      </c>
      <c r="O836">
        <v>24075.77602873668</v>
      </c>
      <c r="P836">
        <v>3.175017118453979</v>
      </c>
      <c r="Q836">
        <f t="shared" ref="Q836:Q899" si="96">(C836-O836)*100/C836</f>
        <v>2.0541639949096719</v>
      </c>
      <c r="R836">
        <f t="shared" ref="R836:R899" si="97">P836/D836</f>
        <v>1.7638660615966369E-3</v>
      </c>
    </row>
    <row r="837" spans="1:18" x14ac:dyDescent="0.2">
      <c r="A837" t="s">
        <v>539</v>
      </c>
      <c r="B837" t="str">
        <f t="shared" si="91"/>
        <v>S</v>
      </c>
      <c r="C837" s="3">
        <v>17082.129000000001</v>
      </c>
      <c r="D837" s="3">
        <v>5.2190000000000003</v>
      </c>
      <c r="E837" s="3">
        <v>16428.879561916099</v>
      </c>
      <c r="F837" s="3">
        <v>3.32274198532104</v>
      </c>
      <c r="G837" s="3">
        <f t="shared" si="92"/>
        <v>3.8241687443286585</v>
      </c>
      <c r="H837" s="3">
        <f t="shared" si="93"/>
        <v>0.6366625762255298</v>
      </c>
      <c r="J837">
        <v>16606.08675607419</v>
      </c>
      <c r="K837">
        <v>8.3355050086975098</v>
      </c>
      <c r="L837" s="3">
        <f t="shared" si="94"/>
        <v>2.7867852064915963</v>
      </c>
      <c r="M837">
        <f t="shared" si="95"/>
        <v>1.5971460066483061</v>
      </c>
      <c r="O837">
        <v>16820.91966621469</v>
      </c>
      <c r="P837">
        <v>3.5065677165985112</v>
      </c>
      <c r="Q837">
        <f t="shared" si="96"/>
        <v>1.5291380470508751</v>
      </c>
      <c r="R837">
        <f t="shared" si="97"/>
        <v>0.67188498114552808</v>
      </c>
    </row>
    <row r="838" spans="1:18" x14ac:dyDescent="0.2">
      <c r="A838" t="s">
        <v>385</v>
      </c>
      <c r="B838" t="str">
        <f t="shared" si="91"/>
        <v>S</v>
      </c>
      <c r="C838" s="3">
        <v>20423.921999999999</v>
      </c>
      <c r="D838" s="3">
        <v>115.008</v>
      </c>
      <c r="E838" s="3">
        <v>19848.9464918181</v>
      </c>
      <c r="F838" s="3">
        <v>11.7983317375183</v>
      </c>
      <c r="G838" s="3">
        <f t="shared" si="92"/>
        <v>2.8152061498369338</v>
      </c>
      <c r="H838" s="3">
        <f t="shared" si="93"/>
        <v>0.10258705253128739</v>
      </c>
      <c r="J838">
        <v>20278.915043484849</v>
      </c>
      <c r="K838">
        <v>8.9491510391235352</v>
      </c>
      <c r="L838" s="3">
        <f t="shared" si="94"/>
        <v>0.70998585146941806</v>
      </c>
      <c r="M838">
        <f t="shared" si="95"/>
        <v>7.7813291589485384E-2</v>
      </c>
      <c r="O838">
        <v>20190.012541406919</v>
      </c>
      <c r="P838">
        <v>2.7618119716644292</v>
      </c>
      <c r="Q838">
        <f t="shared" si="96"/>
        <v>1.1452719932688726</v>
      </c>
      <c r="R838">
        <f t="shared" si="97"/>
        <v>2.4014085730248585E-2</v>
      </c>
    </row>
    <row r="839" spans="1:18" x14ac:dyDescent="0.2">
      <c r="A839" t="s">
        <v>407</v>
      </c>
      <c r="B839" t="str">
        <f t="shared" si="91"/>
        <v>S</v>
      </c>
      <c r="C839" s="3">
        <v>20365.879000000001</v>
      </c>
      <c r="D839" s="3">
        <v>58.073</v>
      </c>
      <c r="E839" s="3">
        <v>19753.611660871898</v>
      </c>
      <c r="F839" s="3">
        <v>11.643950939178399</v>
      </c>
      <c r="G839" s="3">
        <f t="shared" si="92"/>
        <v>3.0063388824420607</v>
      </c>
      <c r="H839" s="3">
        <f t="shared" si="93"/>
        <v>0.20050541455027981</v>
      </c>
      <c r="J839">
        <v>20108.416166713869</v>
      </c>
      <c r="K839">
        <v>8.8671150207519531</v>
      </c>
      <c r="L839" s="3">
        <f t="shared" si="94"/>
        <v>1.2641871892007808</v>
      </c>
      <c r="M839">
        <f t="shared" si="95"/>
        <v>0.15268911578103342</v>
      </c>
      <c r="O839">
        <v>20078.959019553062</v>
      </c>
      <c r="P839">
        <v>3.0883781909942631</v>
      </c>
      <c r="Q839">
        <f t="shared" si="96"/>
        <v>1.408826893486596</v>
      </c>
      <c r="R839">
        <f t="shared" si="97"/>
        <v>5.3180965181655208E-2</v>
      </c>
    </row>
    <row r="840" spans="1:18" x14ac:dyDescent="0.2">
      <c r="A840" t="s">
        <v>932</v>
      </c>
      <c r="B840" t="str">
        <f t="shared" si="91"/>
        <v>S</v>
      </c>
      <c r="C840" s="3">
        <v>17516.022000000001</v>
      </c>
      <c r="D840" s="3">
        <v>7.7770000000000001</v>
      </c>
      <c r="E840" s="3">
        <v>16997.250249126599</v>
      </c>
      <c r="F840" s="3">
        <v>3.7299990653991699</v>
      </c>
      <c r="G840" s="3">
        <f t="shared" si="92"/>
        <v>2.9616984431362452</v>
      </c>
      <c r="H840" s="3">
        <f t="shared" si="93"/>
        <v>0.47961927033549823</v>
      </c>
      <c r="J840">
        <v>17212.515830844321</v>
      </c>
      <c r="K840">
        <v>8.240962028503418</v>
      </c>
      <c r="L840" s="3">
        <f t="shared" si="94"/>
        <v>1.7327345738414821</v>
      </c>
      <c r="M840">
        <f t="shared" si="95"/>
        <v>1.0596582266302452</v>
      </c>
      <c r="O840">
        <v>17266.35052939663</v>
      </c>
      <c r="P840">
        <v>2.963696956634521</v>
      </c>
      <c r="Q840">
        <f t="shared" si="96"/>
        <v>1.4253891129125713</v>
      </c>
      <c r="R840">
        <f t="shared" si="97"/>
        <v>0.38108486005330089</v>
      </c>
    </row>
    <row r="841" spans="1:18" x14ac:dyDescent="0.2">
      <c r="A841" t="s">
        <v>891</v>
      </c>
      <c r="B841" t="str">
        <f t="shared" si="91"/>
        <v>S</v>
      </c>
      <c r="C841" s="3">
        <v>19577.650000000001</v>
      </c>
      <c r="D841" s="3">
        <v>66.525999999999996</v>
      </c>
      <c r="E841" s="3">
        <v>19065.643916895999</v>
      </c>
      <c r="F841" s="3">
        <v>13.789098978042601</v>
      </c>
      <c r="G841" s="3">
        <f t="shared" si="92"/>
        <v>2.6152581290604475</v>
      </c>
      <c r="H841" s="3">
        <f t="shared" si="93"/>
        <v>0.20727383245712355</v>
      </c>
      <c r="J841">
        <v>19417.631851042381</v>
      </c>
      <c r="K841">
        <v>8.4670438766479492</v>
      </c>
      <c r="L841" s="3">
        <f t="shared" si="94"/>
        <v>0.81735115786430301</v>
      </c>
      <c r="M841">
        <f t="shared" si="95"/>
        <v>0.12727420672591092</v>
      </c>
      <c r="O841">
        <v>19366.286046404261</v>
      </c>
      <c r="P841">
        <v>4.2584991455078116</v>
      </c>
      <c r="Q841">
        <f t="shared" si="96"/>
        <v>1.0796186140611406</v>
      </c>
      <c r="R841">
        <f t="shared" si="97"/>
        <v>6.4012553670862699E-2</v>
      </c>
    </row>
    <row r="842" spans="1:18" x14ac:dyDescent="0.2">
      <c r="A842" t="s">
        <v>968</v>
      </c>
      <c r="B842" t="str">
        <f t="shared" si="91"/>
        <v>S</v>
      </c>
      <c r="C842" s="3">
        <v>25482.44</v>
      </c>
      <c r="D842" s="3">
        <v>1800.0250000000001</v>
      </c>
      <c r="E842" s="3">
        <v>24708.742800304099</v>
      </c>
      <c r="F842" s="3">
        <v>13.2982048988342</v>
      </c>
      <c r="G842" s="3">
        <f t="shared" si="92"/>
        <v>3.0361974744015883</v>
      </c>
      <c r="H842" s="3">
        <f t="shared" si="93"/>
        <v>7.3877890022828567E-3</v>
      </c>
      <c r="J842">
        <v>25190.222566134242</v>
      </c>
      <c r="K842">
        <v>9.9511470794677734</v>
      </c>
      <c r="L842" s="3">
        <f t="shared" si="94"/>
        <v>1.1467403979593669</v>
      </c>
      <c r="M842">
        <f t="shared" si="95"/>
        <v>5.5283382616729063E-3</v>
      </c>
      <c r="O842">
        <v>25082.678612168242</v>
      </c>
      <c r="P842">
        <v>4.6515121459960938</v>
      </c>
      <c r="Q842">
        <f t="shared" si="96"/>
        <v>1.5687720164621481</v>
      </c>
      <c r="R842">
        <f t="shared" si="97"/>
        <v>2.5841375236433347E-3</v>
      </c>
    </row>
    <row r="843" spans="1:18" x14ac:dyDescent="0.2">
      <c r="A843" t="s">
        <v>997</v>
      </c>
      <c r="B843" t="str">
        <f t="shared" si="91"/>
        <v>S</v>
      </c>
      <c r="C843" s="3">
        <v>18037.310000000001</v>
      </c>
      <c r="D843" s="3">
        <v>7.4269999999999996</v>
      </c>
      <c r="E843" s="3">
        <v>17645.6571076539</v>
      </c>
      <c r="F843" s="3">
        <v>4.0129210948944003</v>
      </c>
      <c r="G843" s="3">
        <f t="shared" si="92"/>
        <v>2.1713486786339038</v>
      </c>
      <c r="H843" s="3">
        <f t="shared" si="93"/>
        <v>0.5403152140695302</v>
      </c>
      <c r="J843">
        <v>17867.355994418682</v>
      </c>
      <c r="K843">
        <v>8.3501837253570557</v>
      </c>
      <c r="L843" s="3">
        <f t="shared" si="94"/>
        <v>0.94223587431451528</v>
      </c>
      <c r="M843">
        <f t="shared" si="95"/>
        <v>1.124301026707561</v>
      </c>
      <c r="O843">
        <v>17916.50502707779</v>
      </c>
      <c r="P843">
        <v>2.950893878936768</v>
      </c>
      <c r="Q843">
        <f t="shared" si="96"/>
        <v>0.66975049451504221</v>
      </c>
      <c r="R843">
        <f t="shared" si="97"/>
        <v>0.39731976288363646</v>
      </c>
    </row>
    <row r="844" spans="1:18" x14ac:dyDescent="0.2">
      <c r="A844" t="s">
        <v>527</v>
      </c>
      <c r="B844" t="str">
        <f t="shared" si="91"/>
        <v>S</v>
      </c>
      <c r="C844" s="3">
        <v>16599.457999999999</v>
      </c>
      <c r="D844" s="3">
        <v>12.026</v>
      </c>
      <c r="E844" s="3">
        <v>16058.892052110399</v>
      </c>
      <c r="F844" s="3">
        <v>3.3440268039703298</v>
      </c>
      <c r="G844" s="3">
        <f t="shared" si="92"/>
        <v>3.2565277004200954</v>
      </c>
      <c r="H844" s="3">
        <f t="shared" si="93"/>
        <v>0.27806642308085233</v>
      </c>
      <c r="J844">
        <v>16231.303065409051</v>
      </c>
      <c r="K844">
        <v>8.4172608852386475</v>
      </c>
      <c r="L844" s="3">
        <f t="shared" si="94"/>
        <v>2.2178732256857301</v>
      </c>
      <c r="M844">
        <f t="shared" si="95"/>
        <v>0.69992190963235057</v>
      </c>
      <c r="O844">
        <v>16410.767831854289</v>
      </c>
      <c r="P844">
        <v>3.048399925231934</v>
      </c>
      <c r="Q844">
        <f t="shared" si="96"/>
        <v>1.1367248746658436</v>
      </c>
      <c r="R844">
        <f t="shared" si="97"/>
        <v>0.25348411152768452</v>
      </c>
    </row>
    <row r="845" spans="1:18" x14ac:dyDescent="0.2">
      <c r="A845" t="s">
        <v>644</v>
      </c>
      <c r="B845" t="str">
        <f t="shared" si="91"/>
        <v>S</v>
      </c>
      <c r="C845" s="3">
        <v>20371.43</v>
      </c>
      <c r="D845" s="3">
        <v>22.561</v>
      </c>
      <c r="E845" s="3">
        <v>19802.5612354757</v>
      </c>
      <c r="F845" s="3">
        <v>13.9891180992126</v>
      </c>
      <c r="G845" s="3">
        <f t="shared" si="92"/>
        <v>2.7924832204921342</v>
      </c>
      <c r="H845" s="3">
        <f t="shared" si="93"/>
        <v>0.62005753730830193</v>
      </c>
      <c r="J845">
        <v>20081.37677248595</v>
      </c>
      <c r="K845">
        <v>9.1310329437255859</v>
      </c>
      <c r="L845" s="3">
        <f t="shared" si="94"/>
        <v>1.4238235976269236</v>
      </c>
      <c r="M845">
        <f t="shared" si="95"/>
        <v>0.40472642807169834</v>
      </c>
      <c r="O845">
        <v>20084.30712001165</v>
      </c>
      <c r="P845">
        <v>2.984778881072998</v>
      </c>
      <c r="Q845">
        <f t="shared" si="96"/>
        <v>1.4094390034884647</v>
      </c>
      <c r="R845">
        <f t="shared" si="97"/>
        <v>0.13229816413603113</v>
      </c>
    </row>
    <row r="846" spans="1:18" x14ac:dyDescent="0.2">
      <c r="A846" t="s">
        <v>145</v>
      </c>
      <c r="B846" t="str">
        <f t="shared" si="91"/>
        <v>S</v>
      </c>
      <c r="C846" s="3">
        <v>20004.984</v>
      </c>
      <c r="D846" s="3">
        <v>45.384999999999998</v>
      </c>
      <c r="E846" s="3">
        <v>19591.908949088302</v>
      </c>
      <c r="F846" s="3">
        <v>14.3578271865844</v>
      </c>
      <c r="G846" s="3">
        <f t="shared" si="92"/>
        <v>2.0648606912742284</v>
      </c>
      <c r="H846" s="3">
        <f t="shared" si="93"/>
        <v>0.31635622312623995</v>
      </c>
      <c r="J846">
        <v>19830.78934147305</v>
      </c>
      <c r="K846">
        <v>8.228395938873291</v>
      </c>
      <c r="L846" s="3">
        <f t="shared" si="94"/>
        <v>0.87075630016475225</v>
      </c>
      <c r="M846">
        <f t="shared" si="95"/>
        <v>0.18130210287260751</v>
      </c>
      <c r="O846">
        <v>19740.684710759</v>
      </c>
      <c r="P846">
        <v>3.0595512390136719</v>
      </c>
      <c r="Q846">
        <f t="shared" si="96"/>
        <v>1.3211672113359363</v>
      </c>
      <c r="R846">
        <f t="shared" si="97"/>
        <v>6.7413269560728697E-2</v>
      </c>
    </row>
    <row r="847" spans="1:18" x14ac:dyDescent="0.2">
      <c r="A847" t="s">
        <v>945</v>
      </c>
      <c r="B847" t="str">
        <f t="shared" si="91"/>
        <v>S</v>
      </c>
      <c r="C847" s="3">
        <v>19401.956999999999</v>
      </c>
      <c r="D847" s="3">
        <v>60.627000000000002</v>
      </c>
      <c r="E847" s="3">
        <v>18885.084119516599</v>
      </c>
      <c r="F847" s="3">
        <v>14.721908092498699</v>
      </c>
      <c r="G847" s="3">
        <f t="shared" si="92"/>
        <v>2.6640244614674646</v>
      </c>
      <c r="H847" s="3">
        <f t="shared" si="93"/>
        <v>0.24282758659505993</v>
      </c>
      <c r="J847">
        <v>19112.377485440429</v>
      </c>
      <c r="K847">
        <v>8.8508899211883545</v>
      </c>
      <c r="L847" s="3">
        <f t="shared" si="94"/>
        <v>1.4925273494811342</v>
      </c>
      <c r="M847">
        <f t="shared" si="95"/>
        <v>0.14598924441566224</v>
      </c>
      <c r="O847">
        <v>19188.264070131441</v>
      </c>
      <c r="P847">
        <v>3.1371850967407231</v>
      </c>
      <c r="Q847">
        <f t="shared" si="96"/>
        <v>1.1013988427484778</v>
      </c>
      <c r="R847">
        <f t="shared" si="97"/>
        <v>5.1745675965175958E-2</v>
      </c>
    </row>
    <row r="848" spans="1:18" x14ac:dyDescent="0.2">
      <c r="A848" t="s">
        <v>42</v>
      </c>
      <c r="B848" t="str">
        <f t="shared" si="91"/>
        <v>S</v>
      </c>
      <c r="C848" s="3">
        <v>24289.502</v>
      </c>
      <c r="D848" s="3">
        <v>1800.021</v>
      </c>
      <c r="E848" s="3">
        <v>23406.4579227879</v>
      </c>
      <c r="F848" s="3">
        <v>11.6898031234741</v>
      </c>
      <c r="G848" s="3">
        <f t="shared" si="92"/>
        <v>3.6354968381488435</v>
      </c>
      <c r="H848" s="3">
        <f t="shared" si="93"/>
        <v>6.4942593022381959E-3</v>
      </c>
      <c r="J848">
        <v>23981.591212096151</v>
      </c>
      <c r="K848">
        <v>11.06261515617371</v>
      </c>
      <c r="L848" s="3">
        <f t="shared" si="94"/>
        <v>1.2676702383764362</v>
      </c>
      <c r="M848">
        <f t="shared" si="95"/>
        <v>6.1458256076866377E-3</v>
      </c>
      <c r="O848">
        <v>23905.210819738819</v>
      </c>
      <c r="P848">
        <v>3.2754900455474849</v>
      </c>
      <c r="Q848">
        <f t="shared" si="96"/>
        <v>1.5821286918981772</v>
      </c>
      <c r="R848">
        <f t="shared" si="97"/>
        <v>1.8196954621904327E-3</v>
      </c>
    </row>
    <row r="849" spans="1:18" x14ac:dyDescent="0.2">
      <c r="A849" t="s">
        <v>92</v>
      </c>
      <c r="B849" t="str">
        <f t="shared" si="91"/>
        <v>S</v>
      </c>
      <c r="C849" s="3">
        <v>23776.432000000001</v>
      </c>
      <c r="D849" s="3">
        <v>1800.018</v>
      </c>
      <c r="E849" s="3">
        <v>22906.828038669999</v>
      </c>
      <c r="F849" s="3">
        <v>11.0800731182098</v>
      </c>
      <c r="G849" s="3">
        <f t="shared" si="92"/>
        <v>3.6574199246127499</v>
      </c>
      <c r="H849" s="3">
        <f t="shared" si="93"/>
        <v>6.1555346214370076E-3</v>
      </c>
      <c r="J849">
        <v>23694.216984959869</v>
      </c>
      <c r="K849">
        <v>12.26553511619568</v>
      </c>
      <c r="L849" s="3">
        <f t="shared" si="94"/>
        <v>0.34578365265289646</v>
      </c>
      <c r="M849">
        <f t="shared" si="95"/>
        <v>6.8141180344839219E-3</v>
      </c>
      <c r="O849">
        <v>23549.20432511493</v>
      </c>
      <c r="P849">
        <v>4.1999459266662598</v>
      </c>
      <c r="Q849">
        <f t="shared" si="96"/>
        <v>0.95568449835143843</v>
      </c>
      <c r="R849">
        <f t="shared" si="97"/>
        <v>2.3332799597927684E-3</v>
      </c>
    </row>
    <row r="850" spans="1:18" x14ac:dyDescent="0.2">
      <c r="A850" t="s">
        <v>413</v>
      </c>
      <c r="B850" t="str">
        <f t="shared" si="91"/>
        <v>S</v>
      </c>
      <c r="C850" s="3">
        <v>24709.203000000001</v>
      </c>
      <c r="D850" s="3">
        <v>1800.0139999999999</v>
      </c>
      <c r="E850" s="3">
        <v>23910.535314464199</v>
      </c>
      <c r="F850" s="3">
        <v>11.3801910877227</v>
      </c>
      <c r="G850" s="3">
        <f t="shared" si="92"/>
        <v>3.2322680967726956</v>
      </c>
      <c r="H850" s="3">
        <f t="shared" si="93"/>
        <v>6.3222792087854317E-3</v>
      </c>
      <c r="J850">
        <v>24445.34014983413</v>
      </c>
      <c r="K850">
        <v>9.681056022644043</v>
      </c>
      <c r="L850" s="3">
        <f t="shared" si="94"/>
        <v>1.0678727685626741</v>
      </c>
      <c r="M850">
        <f t="shared" si="95"/>
        <v>5.3783226256262692E-3</v>
      </c>
      <c r="O850">
        <v>24278.814873986841</v>
      </c>
      <c r="P850">
        <v>3.225176095962524</v>
      </c>
      <c r="Q850">
        <f t="shared" si="96"/>
        <v>1.7418130646025296</v>
      </c>
      <c r="R850">
        <f t="shared" si="97"/>
        <v>1.7917505619192541E-3</v>
      </c>
    </row>
    <row r="851" spans="1:18" x14ac:dyDescent="0.2">
      <c r="A851" t="s">
        <v>455</v>
      </c>
      <c r="B851" t="str">
        <f t="shared" si="91"/>
        <v>S</v>
      </c>
      <c r="C851" s="3">
        <v>24620.579000000002</v>
      </c>
      <c r="D851" s="3">
        <v>1800.0429999999999</v>
      </c>
      <c r="E851" s="3">
        <v>23862.7899898984</v>
      </c>
      <c r="F851" s="3">
        <v>14.1281666755676</v>
      </c>
      <c r="G851" s="3">
        <f t="shared" si="92"/>
        <v>3.0778683559862743</v>
      </c>
      <c r="H851" s="3">
        <f t="shared" si="93"/>
        <v>7.8487939874589668E-3</v>
      </c>
      <c r="J851">
        <v>24338.007258490368</v>
      </c>
      <c r="K851">
        <v>9.9802360534667969</v>
      </c>
      <c r="L851" s="3">
        <f t="shared" si="94"/>
        <v>1.1477055089144461</v>
      </c>
      <c r="M851">
        <f t="shared" si="95"/>
        <v>5.5444431346733372E-3</v>
      </c>
      <c r="O851">
        <v>24219.46379658829</v>
      </c>
      <c r="P851">
        <v>3.088631153106689</v>
      </c>
      <c r="Q851">
        <f t="shared" si="96"/>
        <v>1.6291867198237346</v>
      </c>
      <c r="R851">
        <f t="shared" si="97"/>
        <v>1.7158652060571271E-3</v>
      </c>
    </row>
    <row r="852" spans="1:18" x14ac:dyDescent="0.2">
      <c r="A852" t="s">
        <v>437</v>
      </c>
      <c r="B852" t="str">
        <f t="shared" si="91"/>
        <v>S</v>
      </c>
      <c r="C852" s="3">
        <v>16797.052</v>
      </c>
      <c r="D852" s="3">
        <v>5.266</v>
      </c>
      <c r="E852" s="3">
        <v>16309.535660948401</v>
      </c>
      <c r="F852" s="3">
        <v>3.3826649188995299</v>
      </c>
      <c r="G852" s="3">
        <f t="shared" si="92"/>
        <v>2.9023922712842651</v>
      </c>
      <c r="H852" s="3">
        <f t="shared" si="93"/>
        <v>0.64235946048225023</v>
      </c>
      <c r="J852">
        <v>16406.19131636931</v>
      </c>
      <c r="K852">
        <v>8.2912940979003906</v>
      </c>
      <c r="L852" s="3">
        <f t="shared" si="94"/>
        <v>2.3269600143566258</v>
      </c>
      <c r="M852">
        <f t="shared" si="95"/>
        <v>1.5744956509495613</v>
      </c>
      <c r="O852">
        <v>16593.94449820754</v>
      </c>
      <c r="P852">
        <v>2.8690958023071289</v>
      </c>
      <c r="Q852">
        <f t="shared" si="96"/>
        <v>1.2091854082041273</v>
      </c>
      <c r="R852">
        <f t="shared" si="97"/>
        <v>0.54483399208262984</v>
      </c>
    </row>
    <row r="853" spans="1:18" x14ac:dyDescent="0.2">
      <c r="A853" t="s">
        <v>32</v>
      </c>
      <c r="B853" t="str">
        <f t="shared" si="91"/>
        <v>S</v>
      </c>
      <c r="C853" s="3">
        <v>24734.17</v>
      </c>
      <c r="D853" s="3">
        <v>1800.0160000000001</v>
      </c>
      <c r="E853" s="3">
        <v>23902.7934761824</v>
      </c>
      <c r="F853" s="3">
        <v>13.232288122177099</v>
      </c>
      <c r="G853" s="3">
        <f t="shared" si="92"/>
        <v>3.3612469058698893</v>
      </c>
      <c r="H853" s="3">
        <f t="shared" si="93"/>
        <v>7.3512058349354112E-3</v>
      </c>
      <c r="J853">
        <v>24392.25439485523</v>
      </c>
      <c r="K853">
        <v>10.862981081008909</v>
      </c>
      <c r="L853" s="3">
        <f t="shared" si="94"/>
        <v>1.3823613452352275</v>
      </c>
      <c r="M853">
        <f t="shared" si="95"/>
        <v>6.0349358455752114E-3</v>
      </c>
      <c r="O853">
        <v>24215.174662860019</v>
      </c>
      <c r="P853">
        <v>3.2515549659728999</v>
      </c>
      <c r="Q853">
        <f t="shared" si="96"/>
        <v>2.0982929168028637</v>
      </c>
      <c r="R853">
        <f t="shared" si="97"/>
        <v>1.8064033686216677E-3</v>
      </c>
    </row>
    <row r="854" spans="1:18" x14ac:dyDescent="0.2">
      <c r="A854" t="s">
        <v>716</v>
      </c>
      <c r="B854" t="str">
        <f t="shared" si="91"/>
        <v>S</v>
      </c>
      <c r="C854" s="3">
        <v>18182.928</v>
      </c>
      <c r="D854" s="3">
        <v>5.7009999999999996</v>
      </c>
      <c r="E854" s="3">
        <v>17565.4139559287</v>
      </c>
      <c r="F854" s="3">
        <v>4.0479497909545898</v>
      </c>
      <c r="G854" s="3">
        <f t="shared" si="92"/>
        <v>3.3961199432308167</v>
      </c>
      <c r="H854" s="3">
        <f t="shared" si="93"/>
        <v>0.71004206120936508</v>
      </c>
      <c r="J854">
        <v>17730.562118781701</v>
      </c>
      <c r="K854">
        <v>8.2696540355682373</v>
      </c>
      <c r="L854" s="3">
        <f t="shared" si="94"/>
        <v>2.4878604876964725</v>
      </c>
      <c r="M854">
        <f t="shared" si="95"/>
        <v>1.4505620129044445</v>
      </c>
      <c r="O854">
        <v>17873.747832043391</v>
      </c>
      <c r="P854">
        <v>3.093796968460083</v>
      </c>
      <c r="Q854">
        <f t="shared" si="96"/>
        <v>1.7003871321308031</v>
      </c>
      <c r="R854">
        <f t="shared" si="97"/>
        <v>0.54267619162604508</v>
      </c>
    </row>
    <row r="855" spans="1:18" x14ac:dyDescent="0.2">
      <c r="A855" t="s">
        <v>583</v>
      </c>
      <c r="B855" t="str">
        <f t="shared" si="91"/>
        <v>S</v>
      </c>
      <c r="C855" s="3">
        <v>18177.009999999998</v>
      </c>
      <c r="D855" s="3">
        <v>5.5890000000000004</v>
      </c>
      <c r="E855" s="3">
        <v>17718.034542810201</v>
      </c>
      <c r="F855" s="3">
        <v>3.7720870971679599</v>
      </c>
      <c r="G855" s="3">
        <f t="shared" si="92"/>
        <v>2.5250327594571247</v>
      </c>
      <c r="H855" s="3">
        <f t="shared" si="93"/>
        <v>0.67491270301806394</v>
      </c>
      <c r="J855">
        <v>17871.29730951379</v>
      </c>
      <c r="K855">
        <v>8.2791030406951904</v>
      </c>
      <c r="L855" s="3">
        <f t="shared" si="94"/>
        <v>1.6818645667588283</v>
      </c>
      <c r="M855">
        <f t="shared" si="95"/>
        <v>1.4813209949356216</v>
      </c>
      <c r="O855">
        <v>18023.232280123691</v>
      </c>
      <c r="P855">
        <v>2.9670240879058838</v>
      </c>
      <c r="Q855">
        <f t="shared" si="96"/>
        <v>0.84600118433288507</v>
      </c>
      <c r="R855">
        <f t="shared" si="97"/>
        <v>0.53086850740846014</v>
      </c>
    </row>
    <row r="856" spans="1:18" x14ac:dyDescent="0.2">
      <c r="A856" t="s">
        <v>557</v>
      </c>
      <c r="B856" t="str">
        <f t="shared" si="91"/>
        <v>S</v>
      </c>
      <c r="C856" s="3">
        <v>17908.735000000001</v>
      </c>
      <c r="D856" s="3">
        <v>5.0049999999999999</v>
      </c>
      <c r="E856" s="3">
        <v>17520.923710073901</v>
      </c>
      <c r="F856" s="3">
        <v>4.0858979225158603</v>
      </c>
      <c r="G856" s="3">
        <f t="shared" si="92"/>
        <v>2.1654867857841413</v>
      </c>
      <c r="H856" s="3">
        <f t="shared" si="93"/>
        <v>0.81636322128189021</v>
      </c>
      <c r="J856">
        <v>17690.183895661929</v>
      </c>
      <c r="K856">
        <v>8.1202380657196045</v>
      </c>
      <c r="L856" s="3">
        <f t="shared" si="94"/>
        <v>1.2203603679325872</v>
      </c>
      <c r="M856">
        <f t="shared" si="95"/>
        <v>1.622425187955965</v>
      </c>
      <c r="O856">
        <v>17788.890291780011</v>
      </c>
      <c r="P856">
        <v>2.9684989452362061</v>
      </c>
      <c r="Q856">
        <f t="shared" si="96"/>
        <v>0.66919694897483883</v>
      </c>
      <c r="R856">
        <f t="shared" si="97"/>
        <v>0.59310668236487629</v>
      </c>
    </row>
    <row r="857" spans="1:18" x14ac:dyDescent="0.2">
      <c r="A857" t="s">
        <v>124</v>
      </c>
      <c r="B857" t="str">
        <f t="shared" si="91"/>
        <v>S</v>
      </c>
      <c r="C857" s="3">
        <v>16846.536</v>
      </c>
      <c r="D857" s="3">
        <v>5.7709999999999999</v>
      </c>
      <c r="E857" s="3">
        <v>16280.7903103599</v>
      </c>
      <c r="F857" s="3">
        <v>3.8648262023925701</v>
      </c>
      <c r="G857" s="3">
        <f t="shared" si="92"/>
        <v>3.3582315654690076</v>
      </c>
      <c r="H857" s="3">
        <f t="shared" si="93"/>
        <v>0.66969783441215913</v>
      </c>
      <c r="J857">
        <v>16378.343966969809</v>
      </c>
      <c r="K857">
        <v>8.3593721389770508</v>
      </c>
      <c r="L857" s="3">
        <f t="shared" si="94"/>
        <v>2.7791590688447223</v>
      </c>
      <c r="M857">
        <f t="shared" si="95"/>
        <v>1.4485136265772052</v>
      </c>
      <c r="O857">
        <v>16548.1419656322</v>
      </c>
      <c r="P857">
        <v>2.941102027893066</v>
      </c>
      <c r="Q857">
        <f t="shared" si="96"/>
        <v>1.7712486078313101</v>
      </c>
      <c r="R857">
        <f t="shared" si="97"/>
        <v>0.50963473018420824</v>
      </c>
    </row>
    <row r="858" spans="1:18" x14ac:dyDescent="0.2">
      <c r="A858" t="s">
        <v>698</v>
      </c>
      <c r="B858" t="str">
        <f t="shared" si="91"/>
        <v>S</v>
      </c>
      <c r="C858" s="3">
        <v>17923.151999999998</v>
      </c>
      <c r="D858" s="3">
        <v>4.32</v>
      </c>
      <c r="E858" s="3">
        <v>17375.0639880622</v>
      </c>
      <c r="F858" s="3">
        <v>3.8746879100799498</v>
      </c>
      <c r="G858" s="3">
        <f t="shared" si="92"/>
        <v>3.0579889739137291</v>
      </c>
      <c r="H858" s="3">
        <f t="shared" si="93"/>
        <v>0.89691849770369203</v>
      </c>
      <c r="J858">
        <v>17641.711501634771</v>
      </c>
      <c r="K858">
        <v>8.3079061508178711</v>
      </c>
      <c r="L858" s="3">
        <f t="shared" si="94"/>
        <v>1.5702622974197149</v>
      </c>
      <c r="M858">
        <f t="shared" si="95"/>
        <v>1.9231264238004331</v>
      </c>
      <c r="O858">
        <v>17754.838187230929</v>
      </c>
      <c r="P858">
        <v>2.9329640865325932</v>
      </c>
      <c r="Q858">
        <f t="shared" si="96"/>
        <v>0.93908600880620252</v>
      </c>
      <c r="R858">
        <f t="shared" si="97"/>
        <v>0.67892687188254464</v>
      </c>
    </row>
    <row r="859" spans="1:18" x14ac:dyDescent="0.2">
      <c r="A859" t="s">
        <v>843</v>
      </c>
      <c r="B859" t="str">
        <f t="shared" si="91"/>
        <v>S</v>
      </c>
      <c r="C859" s="3">
        <v>23671.894</v>
      </c>
      <c r="D859" s="3">
        <v>1800.0219999999999</v>
      </c>
      <c r="E859" s="3">
        <v>22843.492956998001</v>
      </c>
      <c r="F859" s="3">
        <v>14.479342222213701</v>
      </c>
      <c r="G859" s="3">
        <f t="shared" si="92"/>
        <v>3.4995131483860096</v>
      </c>
      <c r="H859" s="3">
        <f t="shared" si="93"/>
        <v>8.0439806970213149E-3</v>
      </c>
      <c r="J859">
        <v>23275.628971530339</v>
      </c>
      <c r="K859">
        <v>10.07656908035278</v>
      </c>
      <c r="L859" s="3">
        <f t="shared" si="94"/>
        <v>1.6739895357323797</v>
      </c>
      <c r="M859">
        <f t="shared" si="95"/>
        <v>5.5980255132174941E-3</v>
      </c>
      <c r="O859">
        <v>23137.19822453817</v>
      </c>
      <c r="P859">
        <v>3.1122570037841801</v>
      </c>
      <c r="Q859">
        <f t="shared" si="96"/>
        <v>2.2587790206471463</v>
      </c>
      <c r="R859">
        <f t="shared" si="97"/>
        <v>1.7290105364179884E-3</v>
      </c>
    </row>
    <row r="860" spans="1:18" x14ac:dyDescent="0.2">
      <c r="A860" t="s">
        <v>826</v>
      </c>
      <c r="B860" t="str">
        <f t="shared" si="91"/>
        <v>S</v>
      </c>
      <c r="C860" s="3">
        <v>17901.835999999999</v>
      </c>
      <c r="D860" s="3">
        <v>4.5759999999999996</v>
      </c>
      <c r="E860" s="3">
        <v>17308.114643976998</v>
      </c>
      <c r="F860" s="3">
        <v>3.4036238193511901</v>
      </c>
      <c r="G860" s="3">
        <f t="shared" si="92"/>
        <v>3.3165389070875255</v>
      </c>
      <c r="H860" s="3">
        <f t="shared" si="93"/>
        <v>0.74379891157150135</v>
      </c>
      <c r="J860">
        <v>17405.226911626381</v>
      </c>
      <c r="K860">
        <v>8.3698241710662842</v>
      </c>
      <c r="L860" s="3">
        <f t="shared" si="94"/>
        <v>2.7740679133336821</v>
      </c>
      <c r="M860">
        <f t="shared" si="95"/>
        <v>1.8290699674532964</v>
      </c>
      <c r="O860">
        <v>17685.814530385622</v>
      </c>
      <c r="P860">
        <v>2.9372739791870122</v>
      </c>
      <c r="Q860">
        <f t="shared" si="96"/>
        <v>1.2067000815691618</v>
      </c>
      <c r="R860">
        <f t="shared" si="97"/>
        <v>0.64188679615100797</v>
      </c>
    </row>
    <row r="861" spans="1:18" x14ac:dyDescent="0.2">
      <c r="A861" t="s">
        <v>996</v>
      </c>
      <c r="B861" t="str">
        <f t="shared" si="91"/>
        <v>S</v>
      </c>
      <c r="C861" s="3">
        <v>21159.445</v>
      </c>
      <c r="D861" s="3">
        <v>4.5869999999999997</v>
      </c>
      <c r="E861" s="3">
        <v>20512.131527606802</v>
      </c>
      <c r="F861" s="3">
        <v>5.96205377578735</v>
      </c>
      <c r="G861" s="3">
        <f t="shared" si="92"/>
        <v>3.0592176325664404</v>
      </c>
      <c r="H861" s="3">
        <f t="shared" si="93"/>
        <v>1.2997719153667648</v>
      </c>
      <c r="J861">
        <v>20837.301350466179</v>
      </c>
      <c r="K861">
        <v>8.3796329498291016</v>
      </c>
      <c r="L861" s="3">
        <f t="shared" si="94"/>
        <v>1.5224579356113559</v>
      </c>
      <c r="M861">
        <f t="shared" si="95"/>
        <v>1.8268220950139746</v>
      </c>
      <c r="O861">
        <v>20784.509200683409</v>
      </c>
      <c r="P861">
        <v>2.9514110088348389</v>
      </c>
      <c r="Q861">
        <f t="shared" si="96"/>
        <v>1.771954790480518</v>
      </c>
      <c r="R861">
        <f t="shared" si="97"/>
        <v>0.64342947652819682</v>
      </c>
    </row>
    <row r="862" spans="1:18" x14ac:dyDescent="0.2">
      <c r="A862" t="s">
        <v>265</v>
      </c>
      <c r="B862" t="str">
        <f t="shared" si="91"/>
        <v>S</v>
      </c>
      <c r="C862" s="3">
        <v>24779.579000000002</v>
      </c>
      <c r="D862" s="3">
        <v>1052.3409999999999</v>
      </c>
      <c r="E862" s="3">
        <v>24216.248748493701</v>
      </c>
      <c r="F862" s="3">
        <v>17.451073169708199</v>
      </c>
      <c r="G862" s="3">
        <f t="shared" si="92"/>
        <v>2.2733649006155452</v>
      </c>
      <c r="H862" s="3">
        <f t="shared" si="93"/>
        <v>1.6583097275225618E-2</v>
      </c>
      <c r="J862">
        <v>24377.127999045391</v>
      </c>
      <c r="K862">
        <v>8.5496041774749756</v>
      </c>
      <c r="L862" s="3">
        <f t="shared" si="94"/>
        <v>1.624123642111152</v>
      </c>
      <c r="M862">
        <f t="shared" si="95"/>
        <v>8.1243667000287702E-3</v>
      </c>
      <c r="O862">
        <v>24390.023999408699</v>
      </c>
      <c r="P862">
        <v>2.8951151371002202</v>
      </c>
      <c r="Q862">
        <f t="shared" si="96"/>
        <v>1.5720807871324318</v>
      </c>
      <c r="R862">
        <f t="shared" si="97"/>
        <v>2.7511188265972918E-3</v>
      </c>
    </row>
    <row r="863" spans="1:18" x14ac:dyDescent="0.2">
      <c r="A863" t="s">
        <v>468</v>
      </c>
      <c r="B863" t="str">
        <f t="shared" si="91"/>
        <v>S</v>
      </c>
      <c r="C863" s="3">
        <v>24461.548999999999</v>
      </c>
      <c r="D863" s="3">
        <v>517.73699999999997</v>
      </c>
      <c r="E863" s="3">
        <v>23842.7352710616</v>
      </c>
      <c r="F863" s="3">
        <v>16.7808661460876</v>
      </c>
      <c r="G863" s="3">
        <f t="shared" si="92"/>
        <v>2.5297405693253499</v>
      </c>
      <c r="H863" s="3">
        <f t="shared" si="93"/>
        <v>3.2411950751226201E-2</v>
      </c>
      <c r="J863">
        <v>24192.920898883051</v>
      </c>
      <c r="K863">
        <v>8.7696859836578369</v>
      </c>
      <c r="L863" s="3">
        <f t="shared" si="94"/>
        <v>1.0981647201366869</v>
      </c>
      <c r="M863">
        <f t="shared" si="95"/>
        <v>1.6938495768426511E-2</v>
      </c>
      <c r="O863">
        <v>24146.76770995983</v>
      </c>
      <c r="P863">
        <v>2.9177451133728032</v>
      </c>
      <c r="Q863">
        <f t="shared" si="96"/>
        <v>1.286841197342693</v>
      </c>
      <c r="R863">
        <f t="shared" si="97"/>
        <v>5.6355738789632638E-3</v>
      </c>
    </row>
    <row r="864" spans="1:18" x14ac:dyDescent="0.2">
      <c r="A864" t="s">
        <v>734</v>
      </c>
      <c r="B864" t="str">
        <f t="shared" si="91"/>
        <v>S</v>
      </c>
      <c r="C864" s="3">
        <v>24503.161</v>
      </c>
      <c r="D864" s="3">
        <v>591.98599999999999</v>
      </c>
      <c r="E864" s="3">
        <v>23787.232698089399</v>
      </c>
      <c r="F864" s="3">
        <v>17.3552629947662</v>
      </c>
      <c r="G864" s="3">
        <f t="shared" si="92"/>
        <v>2.9217793651627257</v>
      </c>
      <c r="H864" s="3">
        <f t="shared" si="93"/>
        <v>2.9317015934103508E-2</v>
      </c>
      <c r="J864">
        <v>24128.162570760309</v>
      </c>
      <c r="K864">
        <v>8.4125158786773682</v>
      </c>
      <c r="L864" s="3">
        <f t="shared" si="94"/>
        <v>1.5304083797175849</v>
      </c>
      <c r="M864">
        <f t="shared" si="95"/>
        <v>1.4210666939213712E-2</v>
      </c>
      <c r="O864">
        <v>24034.370390416021</v>
      </c>
      <c r="P864">
        <v>2.9910578727722168</v>
      </c>
      <c r="Q864">
        <f t="shared" si="96"/>
        <v>1.9131842197175253</v>
      </c>
      <c r="R864">
        <f t="shared" si="97"/>
        <v>5.0525821096651215E-3</v>
      </c>
    </row>
    <row r="865" spans="1:18" x14ac:dyDescent="0.2">
      <c r="A865" t="s">
        <v>20</v>
      </c>
      <c r="B865" t="str">
        <f t="shared" si="91"/>
        <v>S</v>
      </c>
      <c r="C865" s="3">
        <v>16667.233</v>
      </c>
      <c r="D865" s="3">
        <v>6.0350000000000001</v>
      </c>
      <c r="E865" s="3">
        <v>16261.3661254983</v>
      </c>
      <c r="F865" s="3">
        <v>3.4651410579681299</v>
      </c>
      <c r="G865" s="3">
        <f t="shared" si="92"/>
        <v>2.4351185016835144</v>
      </c>
      <c r="H865" s="3">
        <f t="shared" si="93"/>
        <v>0.57417416039239932</v>
      </c>
      <c r="J865">
        <v>16343.279120373951</v>
      </c>
      <c r="K865">
        <v>8.2189748287200928</v>
      </c>
      <c r="L865" s="3">
        <f t="shared" si="94"/>
        <v>1.9436572322835437</v>
      </c>
      <c r="M865">
        <f t="shared" si="95"/>
        <v>1.3618848100613243</v>
      </c>
      <c r="O865">
        <v>16442.248775352091</v>
      </c>
      <c r="P865">
        <v>2.9220130443572998</v>
      </c>
      <c r="Q865">
        <f t="shared" si="96"/>
        <v>1.3498594796623369</v>
      </c>
      <c r="R865">
        <f t="shared" si="97"/>
        <v>0.48417780353890633</v>
      </c>
    </row>
    <row r="866" spans="1:18" x14ac:dyDescent="0.2">
      <c r="A866" t="s">
        <v>900</v>
      </c>
      <c r="B866" t="str">
        <f t="shared" si="91"/>
        <v>S</v>
      </c>
      <c r="C866" s="3">
        <v>23936.960999999999</v>
      </c>
      <c r="D866" s="3">
        <v>516.44100000000003</v>
      </c>
      <c r="E866" s="3">
        <v>23182.4500323108</v>
      </c>
      <c r="F866" s="3">
        <v>18.630993843078599</v>
      </c>
      <c r="G866" s="3">
        <f t="shared" si="92"/>
        <v>3.1520750177484889</v>
      </c>
      <c r="H866" s="3">
        <f t="shared" si="93"/>
        <v>3.6075745037823487E-2</v>
      </c>
      <c r="J866">
        <v>23701.929707459301</v>
      </c>
      <c r="K866">
        <v>8.4701879024505615</v>
      </c>
      <c r="L866" s="3">
        <f t="shared" si="94"/>
        <v>0.98187607249181674</v>
      </c>
      <c r="M866">
        <f t="shared" si="95"/>
        <v>1.6401075635843324E-2</v>
      </c>
      <c r="O866">
        <v>23655.706033326569</v>
      </c>
      <c r="P866">
        <v>2.9318568706512451</v>
      </c>
      <c r="Q866">
        <f t="shared" si="96"/>
        <v>1.1749819313881589</v>
      </c>
      <c r="R866">
        <f t="shared" si="97"/>
        <v>5.6770412702539979E-3</v>
      </c>
    </row>
    <row r="867" spans="1:18" x14ac:dyDescent="0.2">
      <c r="A867" t="s">
        <v>334</v>
      </c>
      <c r="B867" t="str">
        <f t="shared" si="91"/>
        <v>S</v>
      </c>
      <c r="C867" s="3">
        <v>17573.536</v>
      </c>
      <c r="D867" s="3">
        <v>6.5540000000000003</v>
      </c>
      <c r="E867" s="3">
        <v>17050.639373076701</v>
      </c>
      <c r="F867" s="3">
        <v>4.6010107994079501</v>
      </c>
      <c r="G867" s="3">
        <f t="shared" si="92"/>
        <v>2.9754775983803077</v>
      </c>
      <c r="H867" s="3">
        <f t="shared" si="93"/>
        <v>0.7020156849874809</v>
      </c>
      <c r="J867">
        <v>17204.296049174402</v>
      </c>
      <c r="K867">
        <v>8.1510961055755615</v>
      </c>
      <c r="L867" s="3">
        <f t="shared" si="94"/>
        <v>2.1011135768327929</v>
      </c>
      <c r="M867">
        <f t="shared" si="95"/>
        <v>1.2436826526663962</v>
      </c>
      <c r="O867">
        <v>17390.05131483798</v>
      </c>
      <c r="P867">
        <v>2.8722150325775151</v>
      </c>
      <c r="Q867">
        <f t="shared" si="96"/>
        <v>1.0440965617962172</v>
      </c>
      <c r="R867">
        <f t="shared" si="97"/>
        <v>0.43823848528799436</v>
      </c>
    </row>
    <row r="868" spans="1:18" x14ac:dyDescent="0.2">
      <c r="A868" t="s">
        <v>744</v>
      </c>
      <c r="B868" t="str">
        <f t="shared" si="91"/>
        <v>S</v>
      </c>
      <c r="C868" s="3">
        <v>25382.683000000001</v>
      </c>
      <c r="D868" s="3">
        <v>345.44299999999998</v>
      </c>
      <c r="E868" s="3">
        <v>24784.519905672001</v>
      </c>
      <c r="F868" s="3">
        <v>18.3576562404632</v>
      </c>
      <c r="G868" s="3">
        <f t="shared" si="92"/>
        <v>2.3565794613910582</v>
      </c>
      <c r="H868" s="3">
        <f t="shared" si="93"/>
        <v>5.3142359927580526E-2</v>
      </c>
      <c r="J868">
        <v>25134.759912834339</v>
      </c>
      <c r="K868">
        <v>8.5142829418182373</v>
      </c>
      <c r="L868" s="3">
        <f t="shared" si="94"/>
        <v>0.97674106068953326</v>
      </c>
      <c r="M868">
        <f t="shared" si="95"/>
        <v>2.4647432258920392E-2</v>
      </c>
      <c r="O868">
        <v>25040.696653193419</v>
      </c>
      <c r="P868">
        <v>2.9301450252532959</v>
      </c>
      <c r="Q868">
        <f t="shared" si="96"/>
        <v>1.3473215057942511</v>
      </c>
      <c r="R868">
        <f t="shared" si="97"/>
        <v>8.4822822441134888E-3</v>
      </c>
    </row>
    <row r="869" spans="1:18" x14ac:dyDescent="0.2">
      <c r="A869" t="s">
        <v>332</v>
      </c>
      <c r="B869" t="str">
        <f t="shared" si="91"/>
        <v>S</v>
      </c>
      <c r="C869" s="3">
        <v>22953.13</v>
      </c>
      <c r="D869" s="3">
        <v>1033.2460000000001</v>
      </c>
      <c r="E869" s="3">
        <v>22248.697322467899</v>
      </c>
      <c r="F869" s="3">
        <v>17.091652870178201</v>
      </c>
      <c r="G869" s="3">
        <f t="shared" si="92"/>
        <v>3.0690048700639188</v>
      </c>
      <c r="H869" s="3">
        <f t="shared" si="93"/>
        <v>1.6541707270270777E-2</v>
      </c>
      <c r="J869">
        <v>22723.90323323289</v>
      </c>
      <c r="K869">
        <v>8.4312870502471924</v>
      </c>
      <c r="L869" s="3">
        <f t="shared" si="94"/>
        <v>0.99867323875702896</v>
      </c>
      <c r="M869">
        <f t="shared" si="95"/>
        <v>8.159999700213881E-3</v>
      </c>
      <c r="O869">
        <v>22548.36130104441</v>
      </c>
      <c r="P869">
        <v>3.201776266098022</v>
      </c>
      <c r="Q869">
        <f t="shared" si="96"/>
        <v>1.7634575282568929</v>
      </c>
      <c r="R869">
        <f t="shared" si="97"/>
        <v>3.0987550555221328E-3</v>
      </c>
    </row>
    <row r="870" spans="1:18" x14ac:dyDescent="0.2">
      <c r="A870" t="s">
        <v>865</v>
      </c>
      <c r="B870" t="str">
        <f t="shared" si="91"/>
        <v>S</v>
      </c>
      <c r="C870" s="3">
        <v>24897.128000000001</v>
      </c>
      <c r="D870" s="3">
        <v>509.47</v>
      </c>
      <c r="E870" s="3">
        <v>24175.017490372698</v>
      </c>
      <c r="F870" s="3">
        <v>19.410623073577799</v>
      </c>
      <c r="G870" s="3">
        <f t="shared" si="92"/>
        <v>2.9003767407521952</v>
      </c>
      <c r="H870" s="3">
        <f t="shared" si="93"/>
        <v>3.8099638984783794E-2</v>
      </c>
      <c r="J870">
        <v>24387.6001878598</v>
      </c>
      <c r="K870">
        <v>8.5898721218109131</v>
      </c>
      <c r="L870" s="3">
        <f t="shared" si="94"/>
        <v>2.0465324841491785</v>
      </c>
      <c r="M870">
        <f t="shared" si="95"/>
        <v>1.686040811394373E-2</v>
      </c>
      <c r="O870">
        <v>24443.480253874779</v>
      </c>
      <c r="P870">
        <v>2.9884557723999019</v>
      </c>
      <c r="Q870">
        <f t="shared" si="96"/>
        <v>1.8220886606889823</v>
      </c>
      <c r="R870">
        <f t="shared" si="97"/>
        <v>5.8658130457139804E-3</v>
      </c>
    </row>
    <row r="871" spans="1:18" x14ac:dyDescent="0.2">
      <c r="A871" t="s">
        <v>299</v>
      </c>
      <c r="B871" t="str">
        <f t="shared" si="91"/>
        <v>S</v>
      </c>
      <c r="C871" s="3">
        <v>20406.038</v>
      </c>
      <c r="D871" s="3">
        <v>15.433999999999999</v>
      </c>
      <c r="E871" s="3">
        <v>19861.086831519799</v>
      </c>
      <c r="F871" s="3">
        <v>5.3277649879455504</v>
      </c>
      <c r="G871" s="3">
        <f t="shared" si="92"/>
        <v>2.6705388301256807</v>
      </c>
      <c r="H871" s="3">
        <f t="shared" si="93"/>
        <v>0.34519664299245501</v>
      </c>
      <c r="J871">
        <v>20144.223008236459</v>
      </c>
      <c r="K871">
        <v>8.4709091186523438</v>
      </c>
      <c r="L871" s="3">
        <f t="shared" si="94"/>
        <v>1.2830270715145287</v>
      </c>
      <c r="M871">
        <f t="shared" si="95"/>
        <v>0.54884729290218637</v>
      </c>
      <c r="O871">
        <v>20073.985615951591</v>
      </c>
      <c r="P871">
        <v>2.935640811920166</v>
      </c>
      <c r="Q871">
        <f t="shared" si="96"/>
        <v>1.6272261379127555</v>
      </c>
      <c r="R871">
        <f t="shared" si="97"/>
        <v>0.19020609122198823</v>
      </c>
    </row>
    <row r="872" spans="1:18" x14ac:dyDescent="0.2">
      <c r="A872" t="s">
        <v>710</v>
      </c>
      <c r="B872" t="str">
        <f t="shared" si="91"/>
        <v>S</v>
      </c>
      <c r="C872" s="3">
        <v>20205.679</v>
      </c>
      <c r="D872" s="3">
        <v>5.9039999999999999</v>
      </c>
      <c r="E872" s="3">
        <v>19683.9694725103</v>
      </c>
      <c r="F872" s="3">
        <v>5.8514089584350497</v>
      </c>
      <c r="G872" s="3">
        <f t="shared" si="92"/>
        <v>2.581994534752829</v>
      </c>
      <c r="H872" s="3">
        <f t="shared" si="93"/>
        <v>0.99109230325796915</v>
      </c>
      <c r="J872">
        <v>19900.570601486212</v>
      </c>
      <c r="K872">
        <v>8.5875949859619141</v>
      </c>
      <c r="L872" s="3">
        <f t="shared" si="94"/>
        <v>1.5100130934168974</v>
      </c>
      <c r="M872">
        <f t="shared" si="95"/>
        <v>1.4545384461317605</v>
      </c>
      <c r="O872">
        <v>19905.898482998051</v>
      </c>
      <c r="P872">
        <v>3.013963937759399</v>
      </c>
      <c r="Q872">
        <f t="shared" si="96"/>
        <v>1.4836448554980468</v>
      </c>
      <c r="R872">
        <f t="shared" si="97"/>
        <v>0.51049524691046733</v>
      </c>
    </row>
    <row r="873" spans="1:18" x14ac:dyDescent="0.2">
      <c r="A873" t="s">
        <v>745</v>
      </c>
      <c r="B873" t="str">
        <f t="shared" si="91"/>
        <v>S</v>
      </c>
      <c r="C873" s="3">
        <v>18491.182000000001</v>
      </c>
      <c r="D873" s="3">
        <v>9.4770000000000003</v>
      </c>
      <c r="E873" s="3">
        <v>17823.213531601901</v>
      </c>
      <c r="F873" s="3">
        <v>4.3106610774993896</v>
      </c>
      <c r="G873" s="3">
        <f t="shared" si="92"/>
        <v>3.6123621972792193</v>
      </c>
      <c r="H873" s="3">
        <f t="shared" si="93"/>
        <v>0.4548550255882019</v>
      </c>
      <c r="J873">
        <v>18164.395196038771</v>
      </c>
      <c r="K873">
        <v>8.9244861602783203</v>
      </c>
      <c r="L873" s="3">
        <f t="shared" si="94"/>
        <v>1.7672575174546952</v>
      </c>
      <c r="M873">
        <f t="shared" si="95"/>
        <v>0.94169949987109003</v>
      </c>
      <c r="O873">
        <v>18295.097100589461</v>
      </c>
      <c r="P873">
        <v>2.9663999080657959</v>
      </c>
      <c r="Q873">
        <f t="shared" si="96"/>
        <v>1.0604238247751816</v>
      </c>
      <c r="R873">
        <f t="shared" si="97"/>
        <v>0.31301043664300893</v>
      </c>
    </row>
    <row r="874" spans="1:18" x14ac:dyDescent="0.2">
      <c r="A874" t="s">
        <v>574</v>
      </c>
      <c r="B874" t="str">
        <f t="shared" si="91"/>
        <v>S</v>
      </c>
      <c r="C874" s="3">
        <v>17021.228999999999</v>
      </c>
      <c r="D874" s="3">
        <v>5.4379999999999997</v>
      </c>
      <c r="E874" s="3">
        <v>16401.896175852798</v>
      </c>
      <c r="F874" s="3">
        <v>5.5351936817169101</v>
      </c>
      <c r="G874" s="3">
        <f t="shared" si="92"/>
        <v>3.6385905162735366</v>
      </c>
      <c r="H874" s="3">
        <f t="shared" si="93"/>
        <v>1.0178730565864123</v>
      </c>
      <c r="J874">
        <v>16499.050092978421</v>
      </c>
      <c r="K874">
        <v>8.2415850162506104</v>
      </c>
      <c r="L874" s="3">
        <f t="shared" si="94"/>
        <v>3.0678096571145259</v>
      </c>
      <c r="M874">
        <f t="shared" si="95"/>
        <v>1.5155544347647316</v>
      </c>
      <c r="O874">
        <v>16728.175349738282</v>
      </c>
      <c r="P874">
        <v>2.844208955764771</v>
      </c>
      <c r="Q874">
        <f t="shared" si="96"/>
        <v>1.721695009577263</v>
      </c>
      <c r="R874">
        <f t="shared" si="97"/>
        <v>0.52302481716895388</v>
      </c>
    </row>
    <row r="875" spans="1:18" x14ac:dyDescent="0.2">
      <c r="A875" t="s">
        <v>351</v>
      </c>
      <c r="B875" t="str">
        <f t="shared" si="91"/>
        <v>S</v>
      </c>
      <c r="C875" s="3">
        <v>20461.583999999999</v>
      </c>
      <c r="D875" s="3">
        <v>5.4790000000000001</v>
      </c>
      <c r="E875" s="3">
        <v>19844.404391960201</v>
      </c>
      <c r="F875" s="3">
        <v>7.9475002288818297</v>
      </c>
      <c r="G875" s="3">
        <f t="shared" si="92"/>
        <v>3.0162846045535776</v>
      </c>
      <c r="H875" s="3">
        <f t="shared" si="93"/>
        <v>1.4505384611939824</v>
      </c>
      <c r="J875">
        <v>20219.724099311581</v>
      </c>
      <c r="K875">
        <v>8.8107478618621826</v>
      </c>
      <c r="L875" s="3">
        <f t="shared" si="94"/>
        <v>1.182019440373814</v>
      </c>
      <c r="M875">
        <f t="shared" si="95"/>
        <v>1.6080941525574344</v>
      </c>
      <c r="O875">
        <v>20199.258704665401</v>
      </c>
      <c r="P875">
        <v>2.879914283752441</v>
      </c>
      <c r="Q875">
        <f t="shared" si="96"/>
        <v>1.2820380637911426</v>
      </c>
      <c r="R875">
        <f t="shared" si="97"/>
        <v>0.52562772107180888</v>
      </c>
    </row>
    <row r="876" spans="1:18" x14ac:dyDescent="0.2">
      <c r="A876" t="s">
        <v>64</v>
      </c>
      <c r="B876" t="str">
        <f t="shared" si="91"/>
        <v>S</v>
      </c>
      <c r="C876" s="3">
        <v>18417.496999999999</v>
      </c>
      <c r="D876" s="3">
        <v>5.0759999999999996</v>
      </c>
      <c r="E876" s="3">
        <v>17954.114740627199</v>
      </c>
      <c r="F876" s="3">
        <v>4.1514019966125399</v>
      </c>
      <c r="G876" s="3">
        <f t="shared" si="92"/>
        <v>2.5159893299985336</v>
      </c>
      <c r="H876" s="3">
        <f t="shared" si="93"/>
        <v>0.81784909310727738</v>
      </c>
      <c r="J876">
        <v>18135.871334132989</v>
      </c>
      <c r="K876">
        <v>8.1996757984161377</v>
      </c>
      <c r="L876" s="3">
        <f t="shared" si="94"/>
        <v>1.5291201940579111</v>
      </c>
      <c r="M876">
        <f t="shared" si="95"/>
        <v>1.6153813629661422</v>
      </c>
      <c r="O876">
        <v>18225.59617885276</v>
      </c>
      <c r="P876">
        <v>2.9222152233123779</v>
      </c>
      <c r="Q876">
        <f t="shared" si="96"/>
        <v>1.0419484316855825</v>
      </c>
      <c r="R876">
        <f t="shared" si="97"/>
        <v>0.57569251838305324</v>
      </c>
    </row>
    <row r="877" spans="1:18" x14ac:dyDescent="0.2">
      <c r="A877" t="s">
        <v>600</v>
      </c>
      <c r="B877" t="str">
        <f t="shared" si="91"/>
        <v>S</v>
      </c>
      <c r="C877" s="3">
        <v>35118.913</v>
      </c>
      <c r="D877" s="3">
        <v>1800.03</v>
      </c>
      <c r="E877" s="3">
        <v>33537.361470316901</v>
      </c>
      <c r="F877" s="3">
        <v>17.207115888595499</v>
      </c>
      <c r="G877" s="3">
        <f t="shared" si="92"/>
        <v>4.5034182284716495</v>
      </c>
      <c r="H877" s="3">
        <f t="shared" si="93"/>
        <v>9.5593495045057583E-3</v>
      </c>
      <c r="J877">
        <v>34902.934051145246</v>
      </c>
      <c r="K877">
        <v>18.75505423545837</v>
      </c>
      <c r="L877" s="3">
        <f t="shared" si="94"/>
        <v>0.61499326261821941</v>
      </c>
      <c r="M877">
        <f t="shared" si="95"/>
        <v>1.0419300920239313E-2</v>
      </c>
      <c r="O877">
        <v>34946.283918916291</v>
      </c>
      <c r="P877">
        <v>8.0706479549407959</v>
      </c>
      <c r="Q877">
        <f t="shared" si="96"/>
        <v>0.49155587783627874</v>
      </c>
      <c r="R877">
        <f t="shared" si="97"/>
        <v>4.4836185813240869E-3</v>
      </c>
    </row>
    <row r="878" spans="1:18" x14ac:dyDescent="0.2">
      <c r="A878" t="s">
        <v>52</v>
      </c>
      <c r="B878" t="str">
        <f t="shared" si="91"/>
        <v>S</v>
      </c>
      <c r="C878" s="3">
        <v>35108.44</v>
      </c>
      <c r="D878" s="3">
        <v>1800.0329999999999</v>
      </c>
      <c r="E878" s="3">
        <v>33504.982591139</v>
      </c>
      <c r="F878" s="3">
        <v>12.529856920242301</v>
      </c>
      <c r="G878" s="3">
        <f t="shared" si="92"/>
        <v>4.5671565266386152</v>
      </c>
      <c r="H878" s="3">
        <f t="shared" si="93"/>
        <v>6.960904005783395E-3</v>
      </c>
      <c r="J878">
        <v>34632.303428847379</v>
      </c>
      <c r="K878">
        <v>20.690691947937012</v>
      </c>
      <c r="L878" s="3">
        <f t="shared" si="94"/>
        <v>1.3561883443201213</v>
      </c>
      <c r="M878">
        <f t="shared" si="95"/>
        <v>1.1494618125299377E-2</v>
      </c>
      <c r="O878">
        <v>34825.378525053071</v>
      </c>
      <c r="P878">
        <v>20.016556024551392</v>
      </c>
      <c r="Q878">
        <f t="shared" si="96"/>
        <v>0.80624908126630346</v>
      </c>
      <c r="R878">
        <f t="shared" si="97"/>
        <v>1.1120105033936263E-2</v>
      </c>
    </row>
    <row r="879" spans="1:18" x14ac:dyDescent="0.2">
      <c r="A879" t="s">
        <v>229</v>
      </c>
      <c r="B879" t="str">
        <f t="shared" si="91"/>
        <v>S</v>
      </c>
      <c r="C879" s="3">
        <v>23142.898000000001</v>
      </c>
      <c r="D879" s="3">
        <v>247.011</v>
      </c>
      <c r="E879" s="3">
        <v>22126.5140204575</v>
      </c>
      <c r="F879" s="3">
        <v>6.6019191741943297</v>
      </c>
      <c r="G879" s="3">
        <f t="shared" si="92"/>
        <v>4.3917748742724481</v>
      </c>
      <c r="H879" s="3">
        <f t="shared" si="93"/>
        <v>2.6727227427905356E-2</v>
      </c>
      <c r="J879">
        <v>22926.276940099619</v>
      </c>
      <c r="K879">
        <v>21.240423917770389</v>
      </c>
      <c r="L879" s="3">
        <f t="shared" si="94"/>
        <v>0.93601527302407206</v>
      </c>
      <c r="M879">
        <f t="shared" si="95"/>
        <v>8.5989789595485186E-2</v>
      </c>
      <c r="O879">
        <v>23072.835353717292</v>
      </c>
      <c r="P879">
        <v>17.133331060409549</v>
      </c>
      <c r="Q879">
        <f t="shared" si="96"/>
        <v>0.30273929515097658</v>
      </c>
      <c r="R879">
        <f t="shared" si="97"/>
        <v>6.9362623771449652E-2</v>
      </c>
    </row>
    <row r="880" spans="1:18" x14ac:dyDescent="0.2">
      <c r="A880" t="s">
        <v>784</v>
      </c>
      <c r="B880" t="str">
        <f t="shared" si="91"/>
        <v>S</v>
      </c>
      <c r="C880" s="3">
        <v>33309.677000000003</v>
      </c>
      <c r="D880" s="3">
        <v>1800.0239999999999</v>
      </c>
      <c r="E880" s="3">
        <v>31012.057045695201</v>
      </c>
      <c r="F880" s="3">
        <v>6.1693999767303396</v>
      </c>
      <c r="G880" s="3">
        <f t="shared" si="92"/>
        <v>6.8977551307531506</v>
      </c>
      <c r="H880" s="3">
        <f t="shared" si="93"/>
        <v>3.4273987328670838E-3</v>
      </c>
      <c r="J880">
        <v>32824.899031443521</v>
      </c>
      <c r="K880">
        <v>16.093142986297611</v>
      </c>
      <c r="L880" s="3">
        <f t="shared" si="94"/>
        <v>1.4553667649088338</v>
      </c>
      <c r="M880">
        <f t="shared" si="95"/>
        <v>8.9405157855104219E-3</v>
      </c>
      <c r="O880">
        <v>32953.305463833778</v>
      </c>
      <c r="P880">
        <v>8.5304040908813477</v>
      </c>
      <c r="Q880">
        <f t="shared" si="96"/>
        <v>1.069873887297752</v>
      </c>
      <c r="R880">
        <f t="shared" si="97"/>
        <v>4.7390501964870184E-3</v>
      </c>
    </row>
    <row r="881" spans="1:18" x14ac:dyDescent="0.2">
      <c r="A881" t="s">
        <v>973</v>
      </c>
      <c r="B881" t="str">
        <f t="shared" si="91"/>
        <v>S</v>
      </c>
      <c r="C881" s="3">
        <v>26639.085999999999</v>
      </c>
      <c r="D881" s="3">
        <v>767.73800000000006</v>
      </c>
      <c r="E881" s="3">
        <v>25168.543391887499</v>
      </c>
      <c r="F881" s="3">
        <v>6.5599329471588099</v>
      </c>
      <c r="G881" s="3">
        <f t="shared" si="92"/>
        <v>5.5202442310239199</v>
      </c>
      <c r="H881" s="3">
        <f t="shared" si="93"/>
        <v>8.5444942769002056E-3</v>
      </c>
      <c r="J881">
        <v>26562.415455545601</v>
      </c>
      <c r="K881">
        <v>36.620373964309692</v>
      </c>
      <c r="L881" s="3">
        <f t="shared" si="94"/>
        <v>0.28781221868647677</v>
      </c>
      <c r="M881">
        <f t="shared" si="95"/>
        <v>4.7699050931840924E-2</v>
      </c>
      <c r="O881">
        <v>26510.732761122141</v>
      </c>
      <c r="P881">
        <v>13.72423124313354</v>
      </c>
      <c r="Q881">
        <f t="shared" si="96"/>
        <v>0.48182298325797862</v>
      </c>
      <c r="R881">
        <f t="shared" si="97"/>
        <v>1.7876191152624381E-2</v>
      </c>
    </row>
    <row r="882" spans="1:18" x14ac:dyDescent="0.2">
      <c r="A882" t="s">
        <v>725</v>
      </c>
      <c r="B882" t="str">
        <f t="shared" si="91"/>
        <v>S</v>
      </c>
      <c r="C882" s="3">
        <v>31766.670999999998</v>
      </c>
      <c r="D882" s="3">
        <v>1800.0329999999999</v>
      </c>
      <c r="E882" s="3">
        <v>29706.947556687701</v>
      </c>
      <c r="F882" s="3">
        <v>11.7611961364746</v>
      </c>
      <c r="G882" s="3">
        <f t="shared" si="92"/>
        <v>6.4839134176580782</v>
      </c>
      <c r="H882" s="3">
        <f t="shared" si="93"/>
        <v>6.5338780658324601E-3</v>
      </c>
      <c r="J882">
        <v>31409.480200323778</v>
      </c>
      <c r="K882">
        <v>22.80904316902161</v>
      </c>
      <c r="L882" s="3">
        <f t="shared" si="94"/>
        <v>1.1244199925016387</v>
      </c>
      <c r="M882">
        <f t="shared" si="95"/>
        <v>1.2671458339386895E-2</v>
      </c>
      <c r="O882">
        <v>31442.705357435381</v>
      </c>
      <c r="P882">
        <v>16.551911115646359</v>
      </c>
      <c r="Q882">
        <f t="shared" si="96"/>
        <v>1.0198287461868987</v>
      </c>
      <c r="R882">
        <f t="shared" si="97"/>
        <v>9.1953375941698622E-3</v>
      </c>
    </row>
    <row r="883" spans="1:18" x14ac:dyDescent="0.2">
      <c r="A883" t="s">
        <v>611</v>
      </c>
      <c r="B883" t="str">
        <f t="shared" si="91"/>
        <v>S</v>
      </c>
      <c r="C883" s="3">
        <v>24121.514999999999</v>
      </c>
      <c r="D883" s="3">
        <v>177.38399999999999</v>
      </c>
      <c r="E883" s="3">
        <v>23366.397503598298</v>
      </c>
      <c r="F883" s="3">
        <v>7.9260950088500897</v>
      </c>
      <c r="G883" s="3">
        <f t="shared" si="92"/>
        <v>3.1304729259406008</v>
      </c>
      <c r="H883" s="3">
        <f t="shared" si="93"/>
        <v>4.4683257840899347E-2</v>
      </c>
      <c r="J883">
        <v>24046.644803494979</v>
      </c>
      <c r="K883">
        <v>17.76243686676025</v>
      </c>
      <c r="L883" s="3">
        <f t="shared" si="94"/>
        <v>0.31038762078178106</v>
      </c>
      <c r="M883">
        <f t="shared" si="95"/>
        <v>0.10013550752469361</v>
      </c>
      <c r="O883">
        <v>24027.830048461521</v>
      </c>
      <c r="P883">
        <v>10.647117853164669</v>
      </c>
      <c r="Q883">
        <f t="shared" si="96"/>
        <v>0.38838751023092183</v>
      </c>
      <c r="R883">
        <f t="shared" si="97"/>
        <v>6.0022988844341485E-2</v>
      </c>
    </row>
    <row r="884" spans="1:18" x14ac:dyDescent="0.2">
      <c r="A884" t="s">
        <v>715</v>
      </c>
      <c r="B884" t="str">
        <f t="shared" si="91"/>
        <v>S</v>
      </c>
      <c r="C884" s="3">
        <v>34263.11</v>
      </c>
      <c r="D884" s="3">
        <v>1800.0319999999999</v>
      </c>
      <c r="E884" s="3">
        <v>32372.3054217262</v>
      </c>
      <c r="F884" s="3">
        <v>12.7156529426574</v>
      </c>
      <c r="G884" s="3">
        <f t="shared" si="92"/>
        <v>5.5184849777904024</v>
      </c>
      <c r="H884" s="3">
        <f t="shared" si="93"/>
        <v>7.0641260503465494E-3</v>
      </c>
      <c r="J884">
        <v>34022.559576993794</v>
      </c>
      <c r="K884">
        <v>20.000017166137699</v>
      </c>
      <c r="L884" s="3">
        <f t="shared" si="94"/>
        <v>0.70206826819342139</v>
      </c>
      <c r="M884">
        <f t="shared" si="95"/>
        <v>1.1110923120332138E-2</v>
      </c>
      <c r="O884">
        <v>34092.121853018187</v>
      </c>
      <c r="P884">
        <v>10.57872200012207</v>
      </c>
      <c r="Q884">
        <f t="shared" si="96"/>
        <v>0.4990444445405387</v>
      </c>
      <c r="R884">
        <f t="shared" si="97"/>
        <v>5.8769632984980663E-3</v>
      </c>
    </row>
    <row r="885" spans="1:18" x14ac:dyDescent="0.2">
      <c r="A885" t="s">
        <v>208</v>
      </c>
      <c r="B885" t="str">
        <f t="shared" si="91"/>
        <v>S</v>
      </c>
      <c r="C885" s="3">
        <v>34543.938999999998</v>
      </c>
      <c r="D885" s="3">
        <v>1800.02</v>
      </c>
      <c r="E885" s="3">
        <v>32933.881721266</v>
      </c>
      <c r="F885" s="3">
        <v>13.840162754058801</v>
      </c>
      <c r="G885" s="3">
        <f t="shared" si="92"/>
        <v>4.6608966010911459</v>
      </c>
      <c r="H885" s="3">
        <f t="shared" si="93"/>
        <v>7.688893875656271E-3</v>
      </c>
      <c r="J885">
        <v>34206.942083649519</v>
      </c>
      <c r="K885">
        <v>19.253396987915039</v>
      </c>
      <c r="L885" s="3">
        <f t="shared" si="94"/>
        <v>0.97556018828796365</v>
      </c>
      <c r="M885">
        <f t="shared" si="95"/>
        <v>1.0696212813143764E-2</v>
      </c>
      <c r="O885">
        <v>34224.201634508507</v>
      </c>
      <c r="P885">
        <v>7.4123630523681641</v>
      </c>
      <c r="Q885">
        <f t="shared" si="96"/>
        <v>0.92559613856280787</v>
      </c>
      <c r="R885">
        <f t="shared" si="97"/>
        <v>4.1179337187187718E-3</v>
      </c>
    </row>
    <row r="886" spans="1:18" x14ac:dyDescent="0.2">
      <c r="A886" t="s">
        <v>345</v>
      </c>
      <c r="B886" t="str">
        <f t="shared" si="91"/>
        <v>S</v>
      </c>
      <c r="C886" s="3">
        <v>34719.31</v>
      </c>
      <c r="D886" s="3">
        <v>1800.019</v>
      </c>
      <c r="E886" s="3">
        <v>33150.285667813398</v>
      </c>
      <c r="F886" s="3">
        <v>13.8421509265899</v>
      </c>
      <c r="G886" s="3">
        <f t="shared" si="92"/>
        <v>4.5191691084488728</v>
      </c>
      <c r="H886" s="3">
        <f t="shared" si="93"/>
        <v>7.690002675855033E-3</v>
      </c>
      <c r="J886">
        <v>34341.139160721141</v>
      </c>
      <c r="K886">
        <v>22.576069831848141</v>
      </c>
      <c r="L886" s="3">
        <f t="shared" si="94"/>
        <v>1.0892233724658034</v>
      </c>
      <c r="M886">
        <f t="shared" si="95"/>
        <v>1.2542128628557888E-2</v>
      </c>
      <c r="O886">
        <v>34356.860051561482</v>
      </c>
      <c r="P886">
        <v>11.05876588821411</v>
      </c>
      <c r="Q886">
        <f t="shared" si="96"/>
        <v>1.0439434091245363</v>
      </c>
      <c r="R886">
        <f t="shared" si="97"/>
        <v>6.1436939766825295E-3</v>
      </c>
    </row>
    <row r="887" spans="1:18" x14ac:dyDescent="0.2">
      <c r="A887" t="s">
        <v>550</v>
      </c>
      <c r="B887" t="str">
        <f t="shared" si="91"/>
        <v>S</v>
      </c>
      <c r="C887" s="3">
        <v>34203.923999999999</v>
      </c>
      <c r="D887" s="3">
        <v>1800.0329999999999</v>
      </c>
      <c r="E887" s="3">
        <v>31969.757992778999</v>
      </c>
      <c r="F887" s="3">
        <v>7.7651207447052002</v>
      </c>
      <c r="G887" s="3">
        <f t="shared" si="92"/>
        <v>6.531899694377171</v>
      </c>
      <c r="H887" s="3">
        <f t="shared" si="93"/>
        <v>4.3138768815378387E-3</v>
      </c>
      <c r="J887">
        <v>33792.174669934313</v>
      </c>
      <c r="K887">
        <v>19.842553853988651</v>
      </c>
      <c r="L887" s="3">
        <f t="shared" si="94"/>
        <v>1.2038072885020037</v>
      </c>
      <c r="M887">
        <f t="shared" si="95"/>
        <v>1.1023438933613246E-2</v>
      </c>
      <c r="O887">
        <v>33822.622092206628</v>
      </c>
      <c r="P887">
        <v>11.993008852005</v>
      </c>
      <c r="Q887">
        <f t="shared" si="96"/>
        <v>1.114789951566292</v>
      </c>
      <c r="R887">
        <f t="shared" si="97"/>
        <v>6.6626605467816425E-3</v>
      </c>
    </row>
    <row r="888" spans="1:18" x14ac:dyDescent="0.2">
      <c r="A888" t="s">
        <v>664</v>
      </c>
      <c r="B888" t="str">
        <f t="shared" si="91"/>
        <v>S</v>
      </c>
      <c r="C888" s="3">
        <v>33641.356</v>
      </c>
      <c r="D888" s="3">
        <v>1800.019</v>
      </c>
      <c r="E888" s="3">
        <v>31809.941637008302</v>
      </c>
      <c r="F888" s="3">
        <v>12.815346956253</v>
      </c>
      <c r="G888" s="3">
        <f t="shared" si="92"/>
        <v>5.4439374054711047</v>
      </c>
      <c r="H888" s="3">
        <f t="shared" si="93"/>
        <v>7.1195620469856153E-3</v>
      </c>
      <c r="J888">
        <v>33275.414229421018</v>
      </c>
      <c r="K888">
        <v>18.87962985038757</v>
      </c>
      <c r="L888" s="3">
        <f t="shared" si="94"/>
        <v>1.0877735444997578</v>
      </c>
      <c r="M888">
        <f t="shared" si="95"/>
        <v>1.0488572537505198E-2</v>
      </c>
      <c r="O888">
        <v>33385.387111237193</v>
      </c>
      <c r="P888">
        <v>11.759536743164061</v>
      </c>
      <c r="Q888">
        <f t="shared" si="96"/>
        <v>0.76087565781476585</v>
      </c>
      <c r="R888">
        <f t="shared" si="97"/>
        <v>6.5330070089060508E-3</v>
      </c>
    </row>
    <row r="889" spans="1:18" x14ac:dyDescent="0.2">
      <c r="A889" t="s">
        <v>575</v>
      </c>
      <c r="B889" t="str">
        <f t="shared" si="91"/>
        <v>S</v>
      </c>
      <c r="C889" s="3">
        <v>23302.802</v>
      </c>
      <c r="D889" s="3">
        <v>247.01900000000001</v>
      </c>
      <c r="E889" s="3">
        <v>22319.937980565701</v>
      </c>
      <c r="F889" s="3">
        <v>6.5377159118652299</v>
      </c>
      <c r="G889" s="3">
        <f t="shared" si="92"/>
        <v>4.217793291271577</v>
      </c>
      <c r="H889" s="3">
        <f t="shared" si="93"/>
        <v>2.6466449592400704E-2</v>
      </c>
      <c r="J889">
        <v>23021.017601203999</v>
      </c>
      <c r="K889">
        <v>18.624510288238529</v>
      </c>
      <c r="L889" s="3">
        <f t="shared" si="94"/>
        <v>1.2092296831771581</v>
      </c>
      <c r="M889">
        <f t="shared" si="95"/>
        <v>7.5397075885816595E-2</v>
      </c>
      <c r="O889">
        <v>23185.615921695029</v>
      </c>
      <c r="P889">
        <v>9.6693098545074463</v>
      </c>
      <c r="Q889">
        <f t="shared" si="96"/>
        <v>0.50288406649539652</v>
      </c>
      <c r="R889">
        <f t="shared" si="97"/>
        <v>3.9143992383207149E-2</v>
      </c>
    </row>
    <row r="890" spans="1:18" x14ac:dyDescent="0.2">
      <c r="A890" t="s">
        <v>184</v>
      </c>
      <c r="B890" t="str">
        <f t="shared" si="91"/>
        <v>S</v>
      </c>
      <c r="C890" s="3">
        <v>22851.207999999999</v>
      </c>
      <c r="D890" s="3">
        <v>305.55700000000002</v>
      </c>
      <c r="E890" s="3">
        <v>21981.957898012501</v>
      </c>
      <c r="F890" s="3">
        <v>8.0757777690887398</v>
      </c>
      <c r="G890" s="3">
        <f t="shared" si="92"/>
        <v>3.8039568936027282</v>
      </c>
      <c r="H890" s="3">
        <f t="shared" si="93"/>
        <v>2.6429693213013413E-2</v>
      </c>
      <c r="J890">
        <v>22504.985483795492</v>
      </c>
      <c r="K890">
        <v>18.675980806350712</v>
      </c>
      <c r="L890" s="3">
        <f t="shared" si="94"/>
        <v>1.51511690850001</v>
      </c>
      <c r="M890">
        <f t="shared" si="95"/>
        <v>6.1121102793752755E-2</v>
      </c>
      <c r="O890">
        <v>22768.678161308471</v>
      </c>
      <c r="P890">
        <v>12.655580043792719</v>
      </c>
      <c r="Q890">
        <f t="shared" si="96"/>
        <v>0.36116181994198032</v>
      </c>
      <c r="R890">
        <f t="shared" si="97"/>
        <v>4.1418066167008834E-2</v>
      </c>
    </row>
    <row r="891" spans="1:18" x14ac:dyDescent="0.2">
      <c r="A891" t="s">
        <v>739</v>
      </c>
      <c r="B891" t="str">
        <f t="shared" si="91"/>
        <v>S</v>
      </c>
      <c r="C891" s="3">
        <v>26777.945</v>
      </c>
      <c r="D891" s="3">
        <v>1352.7750000000001</v>
      </c>
      <c r="E891" s="3">
        <v>25614.171574475298</v>
      </c>
      <c r="F891" s="3">
        <v>9.1495389938354492</v>
      </c>
      <c r="G891" s="3">
        <f t="shared" si="92"/>
        <v>4.3460146980087586</v>
      </c>
      <c r="H891" s="3">
        <f t="shared" si="93"/>
        <v>6.7635334729245064E-3</v>
      </c>
      <c r="J891">
        <v>26718.648374449858</v>
      </c>
      <c r="K891">
        <v>20.514302968978878</v>
      </c>
      <c r="L891" s="3">
        <f t="shared" si="94"/>
        <v>0.22143829763688538</v>
      </c>
      <c r="M891">
        <f t="shared" si="95"/>
        <v>1.5164608282219052E-2</v>
      </c>
      <c r="O891">
        <v>26632.84205628471</v>
      </c>
      <c r="P891">
        <v>8.9968719482421875</v>
      </c>
      <c r="Q891">
        <f t="shared" si="96"/>
        <v>0.54187482913752405</v>
      </c>
      <c r="R891">
        <f t="shared" si="97"/>
        <v>6.6506787516343712E-3</v>
      </c>
    </row>
    <row r="892" spans="1:18" x14ac:dyDescent="0.2">
      <c r="A892" t="s">
        <v>488</v>
      </c>
      <c r="B892" t="str">
        <f t="shared" si="91"/>
        <v>S</v>
      </c>
      <c r="C892" s="3">
        <v>26583.602999999999</v>
      </c>
      <c r="D892" s="3">
        <v>1057.365</v>
      </c>
      <c r="E892" s="3">
        <v>25513.624376762102</v>
      </c>
      <c r="F892" s="3">
        <v>8.8750917911529505</v>
      </c>
      <c r="G892" s="3">
        <f t="shared" si="92"/>
        <v>4.0249571257812473</v>
      </c>
      <c r="H892" s="3">
        <f t="shared" si="93"/>
        <v>8.3935933108746277E-3</v>
      </c>
      <c r="J892">
        <v>26538.752574790829</v>
      </c>
      <c r="K892">
        <v>27.293413877487179</v>
      </c>
      <c r="L892" s="3">
        <f t="shared" si="94"/>
        <v>0.16871462160027659</v>
      </c>
      <c r="M892">
        <f t="shared" si="95"/>
        <v>2.581267005952266E-2</v>
      </c>
      <c r="O892">
        <v>26441.391503089071</v>
      </c>
      <c r="P892">
        <v>7.9250590801239014</v>
      </c>
      <c r="Q892">
        <f t="shared" si="96"/>
        <v>0.53495945192579042</v>
      </c>
      <c r="R892">
        <f t="shared" si="97"/>
        <v>7.4951025238436126E-3</v>
      </c>
    </row>
    <row r="893" spans="1:18" x14ac:dyDescent="0.2">
      <c r="A893" t="s">
        <v>601</v>
      </c>
      <c r="B893" t="str">
        <f t="shared" si="91"/>
        <v>S</v>
      </c>
      <c r="C893" s="3">
        <v>22758.524000000001</v>
      </c>
      <c r="D893" s="3">
        <v>210.15100000000001</v>
      </c>
      <c r="E893" s="3">
        <v>21909.270919290801</v>
      </c>
      <c r="F893" s="3">
        <v>6.7965240478515598</v>
      </c>
      <c r="G893" s="3">
        <f t="shared" si="92"/>
        <v>3.7315824203239223</v>
      </c>
      <c r="H893" s="3">
        <f t="shared" si="93"/>
        <v>3.234114540426436E-2</v>
      </c>
      <c r="J893">
        <v>22625.105519296441</v>
      </c>
      <c r="K893">
        <v>15.580749750137331</v>
      </c>
      <c r="L893" s="3">
        <f t="shared" si="94"/>
        <v>0.58623520885431724</v>
      </c>
      <c r="M893">
        <f t="shared" si="95"/>
        <v>7.414073570973885E-2</v>
      </c>
      <c r="O893">
        <v>22692.456594410411</v>
      </c>
      <c r="P893">
        <v>8.0704240798950195</v>
      </c>
      <c r="Q893">
        <f t="shared" si="96"/>
        <v>0.2902974093996194</v>
      </c>
      <c r="R893">
        <f t="shared" si="97"/>
        <v>3.8402977287260207E-2</v>
      </c>
    </row>
    <row r="894" spans="1:18" x14ac:dyDescent="0.2">
      <c r="A894" t="s">
        <v>855</v>
      </c>
      <c r="B894" t="str">
        <f t="shared" si="91"/>
        <v>S</v>
      </c>
      <c r="C894" s="3">
        <v>33038.434999999998</v>
      </c>
      <c r="D894" s="3">
        <v>1800.019</v>
      </c>
      <c r="E894" s="3">
        <v>31107.972316170901</v>
      </c>
      <c r="F894" s="3">
        <v>10.5072031021118</v>
      </c>
      <c r="G894" s="3">
        <f t="shared" si="92"/>
        <v>5.843081501375889</v>
      </c>
      <c r="H894" s="3">
        <f t="shared" si="93"/>
        <v>5.8372734410646783E-3</v>
      </c>
      <c r="J894">
        <v>32596.741604773921</v>
      </c>
      <c r="K894">
        <v>21.208698034286499</v>
      </c>
      <c r="L894" s="3">
        <f t="shared" si="94"/>
        <v>1.3369077416229824</v>
      </c>
      <c r="M894">
        <f t="shared" si="95"/>
        <v>1.1782485648366212E-2</v>
      </c>
      <c r="O894">
        <v>32440.293466410971</v>
      </c>
      <c r="P894">
        <v>12.37255811691284</v>
      </c>
      <c r="Q894">
        <f t="shared" si="96"/>
        <v>1.8104414860722882</v>
      </c>
      <c r="R894">
        <f t="shared" si="97"/>
        <v>6.8735708439260027E-3</v>
      </c>
    </row>
    <row r="895" spans="1:18" x14ac:dyDescent="0.2">
      <c r="A895" t="s">
        <v>805</v>
      </c>
      <c r="B895" t="str">
        <f t="shared" si="91"/>
        <v>S</v>
      </c>
      <c r="C895" s="3">
        <v>26085.91</v>
      </c>
      <c r="D895" s="3">
        <v>812.43200000000002</v>
      </c>
      <c r="E895" s="3">
        <v>24747.848097579499</v>
      </c>
      <c r="F895" s="3">
        <v>8.6372108459472603</v>
      </c>
      <c r="G895" s="3">
        <f t="shared" si="92"/>
        <v>5.129443068769695</v>
      </c>
      <c r="H895" s="3">
        <f t="shared" si="93"/>
        <v>1.0631303107148981E-2</v>
      </c>
      <c r="J895">
        <v>26017.901784692589</v>
      </c>
      <c r="K895">
        <v>28.755447864532471</v>
      </c>
      <c r="L895" s="3">
        <f t="shared" si="94"/>
        <v>0.26070861743911122</v>
      </c>
      <c r="M895">
        <f t="shared" si="95"/>
        <v>3.5394282677851774E-2</v>
      </c>
      <c r="O895">
        <v>25918.12127240434</v>
      </c>
      <c r="P895">
        <v>13.30847382545471</v>
      </c>
      <c r="Q895">
        <f t="shared" si="96"/>
        <v>0.6432159261289333</v>
      </c>
      <c r="R895">
        <f t="shared" si="97"/>
        <v>1.6381031059159057E-2</v>
      </c>
    </row>
    <row r="896" spans="1:18" x14ac:dyDescent="0.2">
      <c r="A896" t="s">
        <v>348</v>
      </c>
      <c r="B896" t="str">
        <f t="shared" si="91"/>
        <v>S</v>
      </c>
      <c r="C896" s="3">
        <v>32613</v>
      </c>
      <c r="D896" s="3">
        <v>1800.0160000000001</v>
      </c>
      <c r="E896" s="3">
        <v>31030.655993611799</v>
      </c>
      <c r="F896" s="3">
        <v>13.458504199981601</v>
      </c>
      <c r="G896" s="3">
        <f t="shared" si="92"/>
        <v>4.851881171275874</v>
      </c>
      <c r="H896" s="3">
        <f t="shared" si="93"/>
        <v>7.4768803166091859E-3</v>
      </c>
      <c r="J896">
        <v>32332.1688859032</v>
      </c>
      <c r="K896">
        <v>23.886675119400021</v>
      </c>
      <c r="L896" s="3">
        <f t="shared" si="94"/>
        <v>0.86110175113237009</v>
      </c>
      <c r="M896">
        <f t="shared" si="95"/>
        <v>1.3270257108492381E-2</v>
      </c>
      <c r="O896">
        <v>32319.761414365639</v>
      </c>
      <c r="P896">
        <v>11.727753877639771</v>
      </c>
      <c r="Q896">
        <f t="shared" si="96"/>
        <v>0.89914630863263356</v>
      </c>
      <c r="R896">
        <f t="shared" si="97"/>
        <v>6.5153609065918133E-3</v>
      </c>
    </row>
    <row r="897" spans="1:18" x14ac:dyDescent="0.2">
      <c r="A897" t="s">
        <v>938</v>
      </c>
      <c r="B897" t="str">
        <f t="shared" si="91"/>
        <v>S</v>
      </c>
      <c r="C897" s="3">
        <v>22766.518</v>
      </c>
      <c r="D897" s="3">
        <v>216.49600000000001</v>
      </c>
      <c r="E897" s="3">
        <v>22011.9953285552</v>
      </c>
      <c r="F897" s="3">
        <v>7.6999168395995996</v>
      </c>
      <c r="G897" s="3">
        <f t="shared" si="92"/>
        <v>3.3141768602682236</v>
      </c>
      <c r="H897" s="3">
        <f t="shared" si="93"/>
        <v>3.5566092858988617E-2</v>
      </c>
      <c r="J897">
        <v>22675.889709727551</v>
      </c>
      <c r="K897">
        <v>18.662552118301392</v>
      </c>
      <c r="L897" s="3">
        <f t="shared" si="94"/>
        <v>0.39807708088012755</v>
      </c>
      <c r="M897">
        <f t="shared" si="95"/>
        <v>8.6202757179353842E-2</v>
      </c>
      <c r="O897">
        <v>22708.302401577981</v>
      </c>
      <c r="P897">
        <v>6.5904839038848877</v>
      </c>
      <c r="Q897">
        <f t="shared" si="96"/>
        <v>0.25570708011659471</v>
      </c>
      <c r="R897">
        <f t="shared" si="97"/>
        <v>3.0441596629429125E-2</v>
      </c>
    </row>
    <row r="898" spans="1:18" x14ac:dyDescent="0.2">
      <c r="A898" t="s">
        <v>713</v>
      </c>
      <c r="B898" t="str">
        <f t="shared" si="91"/>
        <v>S</v>
      </c>
      <c r="C898" s="3">
        <v>33913.478000000003</v>
      </c>
      <c r="D898" s="3">
        <v>1800.018</v>
      </c>
      <c r="E898" s="3">
        <v>32360.032018286001</v>
      </c>
      <c r="F898" s="3">
        <v>13.472576141357401</v>
      </c>
      <c r="G898" s="3">
        <f t="shared" si="92"/>
        <v>4.5806153580414293</v>
      </c>
      <c r="H898" s="3">
        <f t="shared" si="93"/>
        <v>7.4846896760795726E-3</v>
      </c>
      <c r="J898">
        <v>33625.438764247432</v>
      </c>
      <c r="K898">
        <v>24.54300332069397</v>
      </c>
      <c r="L898" s="3">
        <f t="shared" si="94"/>
        <v>0.84933558201423831</v>
      </c>
      <c r="M898">
        <f t="shared" si="95"/>
        <v>1.3634865496175021E-2</v>
      </c>
      <c r="O898">
        <v>33653.341685627027</v>
      </c>
      <c r="P898">
        <v>9.1908938884735107</v>
      </c>
      <c r="Q898">
        <f t="shared" si="96"/>
        <v>0.76705879111831554</v>
      </c>
      <c r="R898">
        <f t="shared" si="97"/>
        <v>5.106001100252059E-3</v>
      </c>
    </row>
    <row r="899" spans="1:18" x14ac:dyDescent="0.2">
      <c r="A899" t="s">
        <v>71</v>
      </c>
      <c r="B899" t="str">
        <f t="shared" si="91"/>
        <v>S</v>
      </c>
      <c r="C899" s="3">
        <v>35174.411999999997</v>
      </c>
      <c r="D899" s="3">
        <v>1800.0260000000001</v>
      </c>
      <c r="E899" s="3">
        <v>33675.299991298001</v>
      </c>
      <c r="F899" s="3">
        <v>12.7526867389678</v>
      </c>
      <c r="G899" s="3">
        <f t="shared" si="92"/>
        <v>4.2619390729317539</v>
      </c>
      <c r="H899" s="3">
        <f t="shared" si="93"/>
        <v>7.0847236311963263E-3</v>
      </c>
      <c r="J899">
        <v>34789.856198070607</v>
      </c>
      <c r="K899">
        <v>21.548626184463501</v>
      </c>
      <c r="L899" s="3">
        <f t="shared" si="94"/>
        <v>1.0932828157280623</v>
      </c>
      <c r="M899">
        <f t="shared" si="95"/>
        <v>1.1971286072792004E-2</v>
      </c>
      <c r="O899">
        <v>34794.195697500982</v>
      </c>
      <c r="P899">
        <v>13.37323975563049</v>
      </c>
      <c r="Q899">
        <f t="shared" si="96"/>
        <v>1.0809457241218845</v>
      </c>
      <c r="R899">
        <f t="shared" si="97"/>
        <v>7.4294703274455417E-3</v>
      </c>
    </row>
    <row r="900" spans="1:18" x14ac:dyDescent="0.2">
      <c r="A900" t="s">
        <v>191</v>
      </c>
      <c r="B900" t="str">
        <f t="shared" ref="B900:B963" si="98">LEFT(A900,1)</f>
        <v>S</v>
      </c>
      <c r="C900" s="3">
        <v>35019.116000000002</v>
      </c>
      <c r="D900" s="3">
        <v>1800.0160000000001</v>
      </c>
      <c r="E900" s="3">
        <v>33642.030735127599</v>
      </c>
      <c r="F900" s="3">
        <v>13.267746210098201</v>
      </c>
      <c r="G900" s="3">
        <f t="shared" ref="G900:G963" si="99">(C900-E900)*100/C900</f>
        <v>3.9323815737450456</v>
      </c>
      <c r="H900" s="3">
        <f t="shared" ref="H900:H963" si="100">F900/D900</f>
        <v>7.3709045975692443E-3</v>
      </c>
      <c r="J900">
        <v>34677.097115964258</v>
      </c>
      <c r="K900">
        <v>17.422106266021729</v>
      </c>
      <c r="L900" s="3">
        <f t="shared" ref="L900:L963" si="101">(C900-J900)*100/C900</f>
        <v>0.97666338589399027</v>
      </c>
      <c r="M900">
        <f t="shared" ref="M900:M963" si="102">K900/D900</f>
        <v>9.678861891239704E-3</v>
      </c>
      <c r="O900">
        <v>34692.773328188458</v>
      </c>
      <c r="P900">
        <v>7.9648830890655518</v>
      </c>
      <c r="Q900">
        <f t="shared" ref="Q900:Q963" si="103">(C900-O900)*100/C900</f>
        <v>0.93189865732631361</v>
      </c>
      <c r="R900">
        <f t="shared" ref="R900:R963" si="104">P900/D900</f>
        <v>4.4248957170744882E-3</v>
      </c>
    </row>
    <row r="901" spans="1:18" x14ac:dyDescent="0.2">
      <c r="A901" t="s">
        <v>305</v>
      </c>
      <c r="B901" t="str">
        <f t="shared" si="98"/>
        <v>S</v>
      </c>
      <c r="C901" s="3">
        <v>25493.781999999999</v>
      </c>
      <c r="D901" s="3">
        <v>1800.0350000000001</v>
      </c>
      <c r="E901" s="3">
        <v>24104.467725185899</v>
      </c>
      <c r="F901" s="3">
        <v>9.1032540798187203</v>
      </c>
      <c r="G901" s="3">
        <f t="shared" si="99"/>
        <v>5.4496201262492159</v>
      </c>
      <c r="H901" s="3">
        <f t="shared" si="100"/>
        <v>5.057265041967917E-3</v>
      </c>
      <c r="J901">
        <v>25399.116667893231</v>
      </c>
      <c r="K901">
        <v>28.888996124267582</v>
      </c>
      <c r="L901" s="3">
        <f t="shared" si="101"/>
        <v>0.37132714207239981</v>
      </c>
      <c r="M901">
        <f t="shared" si="102"/>
        <v>1.6049130224838729E-2</v>
      </c>
      <c r="O901">
        <v>25233.812833249249</v>
      </c>
      <c r="P901">
        <v>14.712215900421141</v>
      </c>
      <c r="Q901">
        <f t="shared" si="103"/>
        <v>1.0197355839582785</v>
      </c>
      <c r="R901">
        <f t="shared" si="104"/>
        <v>8.1732943528437726E-3</v>
      </c>
    </row>
    <row r="902" spans="1:18" x14ac:dyDescent="0.2">
      <c r="A902" t="s">
        <v>894</v>
      </c>
      <c r="B902" t="str">
        <f t="shared" si="98"/>
        <v>S</v>
      </c>
      <c r="C902" s="3">
        <v>25653.245999999999</v>
      </c>
      <c r="D902" s="3">
        <v>957.06700000000001</v>
      </c>
      <c r="E902" s="3">
        <v>24532.244648645301</v>
      </c>
      <c r="F902" s="3">
        <v>9.75183010101318</v>
      </c>
      <c r="G902" s="3">
        <f t="shared" si="99"/>
        <v>4.3698226390324963</v>
      </c>
      <c r="H902" s="3">
        <f t="shared" si="100"/>
        <v>1.0189286749008356E-2</v>
      </c>
      <c r="J902">
        <v>25567.413698872449</v>
      </c>
      <c r="K902">
        <v>27.960011005401611</v>
      </c>
      <c r="L902" s="3">
        <f t="shared" si="101"/>
        <v>0.33458651247311832</v>
      </c>
      <c r="M902">
        <f t="shared" si="102"/>
        <v>2.9214267136367267E-2</v>
      </c>
      <c r="O902">
        <v>25497.260800961711</v>
      </c>
      <c r="P902">
        <v>9.9004092216491699</v>
      </c>
      <c r="Q902">
        <f t="shared" si="103"/>
        <v>0.60805248208467877</v>
      </c>
      <c r="R902">
        <f t="shared" si="104"/>
        <v>1.0344530969774498E-2</v>
      </c>
    </row>
    <row r="903" spans="1:18" x14ac:dyDescent="0.2">
      <c r="A903" t="s">
        <v>380</v>
      </c>
      <c r="B903" t="str">
        <f t="shared" si="98"/>
        <v>S</v>
      </c>
      <c r="C903" s="3">
        <v>34083.063999999998</v>
      </c>
      <c r="D903" s="3">
        <v>1800.0260000000001</v>
      </c>
      <c r="E903" s="3">
        <v>32604.024592526199</v>
      </c>
      <c r="F903" s="3">
        <v>13.9441430568695</v>
      </c>
      <c r="G903" s="3">
        <f t="shared" si="99"/>
        <v>4.3395142158398663</v>
      </c>
      <c r="H903" s="3">
        <f t="shared" si="100"/>
        <v>7.7466342468772665E-3</v>
      </c>
      <c r="J903">
        <v>33761.770621192984</v>
      </c>
      <c r="K903">
        <v>21.635807991027828</v>
      </c>
      <c r="L903" s="3">
        <f t="shared" si="101"/>
        <v>0.94267750929615657</v>
      </c>
      <c r="M903">
        <f t="shared" si="102"/>
        <v>1.2019719710175202E-2</v>
      </c>
      <c r="O903">
        <v>33721.116239133124</v>
      </c>
      <c r="P903">
        <v>7.498978853225708</v>
      </c>
      <c r="Q903">
        <f t="shared" si="103"/>
        <v>1.0619578124398525</v>
      </c>
      <c r="R903">
        <f t="shared" si="104"/>
        <v>4.166039186781584E-3</v>
      </c>
    </row>
    <row r="904" spans="1:18" x14ac:dyDescent="0.2">
      <c r="A904" t="s">
        <v>712</v>
      </c>
      <c r="B904" t="str">
        <f t="shared" si="98"/>
        <v>S</v>
      </c>
      <c r="C904" s="3">
        <v>33349.228000000003</v>
      </c>
      <c r="D904" s="3">
        <v>1800.0160000000001</v>
      </c>
      <c r="E904" s="3">
        <v>31723.4580247755</v>
      </c>
      <c r="F904" s="3">
        <v>14.2030959129333</v>
      </c>
      <c r="G904" s="3">
        <f t="shared" si="99"/>
        <v>4.8749853376650947</v>
      </c>
      <c r="H904" s="3">
        <f t="shared" si="100"/>
        <v>7.8905387023967006E-3</v>
      </c>
      <c r="J904">
        <v>33162.398718724733</v>
      </c>
      <c r="K904">
        <v>27.138094902038571</v>
      </c>
      <c r="L904" s="3">
        <f t="shared" si="101"/>
        <v>0.56022070818331904</v>
      </c>
      <c r="M904">
        <f t="shared" si="102"/>
        <v>1.5076585375929197E-2</v>
      </c>
      <c r="O904">
        <v>33052.394992744012</v>
      </c>
      <c r="P904">
        <v>9.4585232734680176</v>
      </c>
      <c r="Q904">
        <f t="shared" si="103"/>
        <v>0.8900745985963785</v>
      </c>
      <c r="R904">
        <f t="shared" si="104"/>
        <v>5.2546884435849556E-3</v>
      </c>
    </row>
    <row r="905" spans="1:18" x14ac:dyDescent="0.2">
      <c r="A905" t="s">
        <v>999</v>
      </c>
      <c r="B905" t="str">
        <f t="shared" si="98"/>
        <v>S</v>
      </c>
      <c r="C905" s="3">
        <v>32389.473999999998</v>
      </c>
      <c r="D905" s="3">
        <v>1800.0170000000001</v>
      </c>
      <c r="E905" s="3">
        <v>30364.5974579375</v>
      </c>
      <c r="F905" s="3">
        <v>11.2999739646911</v>
      </c>
      <c r="G905" s="3">
        <f t="shared" si="99"/>
        <v>6.2516499714150919</v>
      </c>
      <c r="H905" s="3">
        <f t="shared" si="100"/>
        <v>6.2777040242903816E-3</v>
      </c>
      <c r="J905">
        <v>31991.974406830999</v>
      </c>
      <c r="K905">
        <v>22.940930604934689</v>
      </c>
      <c r="L905" s="3">
        <f t="shared" si="101"/>
        <v>1.2272493007110865</v>
      </c>
      <c r="M905">
        <f t="shared" si="102"/>
        <v>1.2744841079242411E-2</v>
      </c>
      <c r="O905">
        <v>31902.32251480734</v>
      </c>
      <c r="P905">
        <v>8.380122184753418</v>
      </c>
      <c r="Q905">
        <f t="shared" si="103"/>
        <v>1.504042594803048</v>
      </c>
      <c r="R905">
        <f t="shared" si="104"/>
        <v>4.6555794666124917E-3</v>
      </c>
    </row>
    <row r="906" spans="1:18" x14ac:dyDescent="0.2">
      <c r="A906" t="s">
        <v>148</v>
      </c>
      <c r="B906" t="str">
        <f t="shared" si="98"/>
        <v>S</v>
      </c>
      <c r="C906" s="3">
        <v>27160.083999999999</v>
      </c>
      <c r="D906" s="3">
        <v>230.54400000000001</v>
      </c>
      <c r="E906" s="3">
        <v>26192.256148782701</v>
      </c>
      <c r="F906" s="3">
        <v>11.4675650596618</v>
      </c>
      <c r="G906" s="3">
        <f t="shared" si="99"/>
        <v>3.5634199482494178</v>
      </c>
      <c r="H906" s="3">
        <f t="shared" si="100"/>
        <v>4.9741329462756778E-2</v>
      </c>
      <c r="J906">
        <v>27096.93399634934</v>
      </c>
      <c r="K906">
        <v>24.312163114547729</v>
      </c>
      <c r="L906" s="3">
        <f t="shared" si="101"/>
        <v>0.23251033999253692</v>
      </c>
      <c r="M906">
        <f t="shared" si="102"/>
        <v>0.10545563152607627</v>
      </c>
      <c r="O906">
        <v>27068.42520164447</v>
      </c>
      <c r="P906">
        <v>9.1741249561309814</v>
      </c>
      <c r="Q906">
        <f t="shared" si="103"/>
        <v>0.33747612251688597</v>
      </c>
      <c r="R906">
        <f t="shared" si="104"/>
        <v>3.9793379815267288E-2</v>
      </c>
    </row>
    <row r="907" spans="1:18" x14ac:dyDescent="0.2">
      <c r="A907" t="s">
        <v>565</v>
      </c>
      <c r="B907" t="str">
        <f t="shared" si="98"/>
        <v>S</v>
      </c>
      <c r="C907" s="3">
        <v>22617.726999999999</v>
      </c>
      <c r="D907" s="3">
        <v>170.46799999999999</v>
      </c>
      <c r="E907" s="3">
        <v>21797.7791415869</v>
      </c>
      <c r="F907" s="3">
        <v>7.4862480163574201</v>
      </c>
      <c r="G907" s="3">
        <f t="shared" si="99"/>
        <v>3.6252442980371078</v>
      </c>
      <c r="H907" s="3">
        <f t="shared" si="100"/>
        <v>4.3915855271120803E-2</v>
      </c>
      <c r="J907">
        <v>22401.176723181019</v>
      </c>
      <c r="K907">
        <v>17.075569868087769</v>
      </c>
      <c r="L907" s="3">
        <f t="shared" si="101"/>
        <v>0.95743607135668374</v>
      </c>
      <c r="M907">
        <f t="shared" si="102"/>
        <v>0.10016876990454378</v>
      </c>
      <c r="O907">
        <v>22418.883655130961</v>
      </c>
      <c r="P907">
        <v>8.1119279861450195</v>
      </c>
      <c r="Q907">
        <f t="shared" si="103"/>
        <v>0.87914822240553858</v>
      </c>
      <c r="R907">
        <f t="shared" si="104"/>
        <v>4.7586221379643218E-2</v>
      </c>
    </row>
    <row r="908" spans="1:18" x14ac:dyDescent="0.2">
      <c r="A908" t="s">
        <v>985</v>
      </c>
      <c r="B908" t="str">
        <f t="shared" si="98"/>
        <v>S</v>
      </c>
      <c r="C908" s="3">
        <v>22557.058000000001</v>
      </c>
      <c r="D908" s="3">
        <v>144.87</v>
      </c>
      <c r="E908" s="3">
        <v>21776.0120398258</v>
      </c>
      <c r="F908" s="3">
        <v>8.2184138298034597</v>
      </c>
      <c r="G908" s="3">
        <f t="shared" si="99"/>
        <v>3.4625346983378789</v>
      </c>
      <c r="H908" s="3">
        <f t="shared" si="100"/>
        <v>5.6729577067739761E-2</v>
      </c>
      <c r="J908">
        <v>22384.03961902564</v>
      </c>
      <c r="K908">
        <v>18.418075323104858</v>
      </c>
      <c r="L908" s="3">
        <f t="shared" si="101"/>
        <v>0.76702547368704377</v>
      </c>
      <c r="M908">
        <f t="shared" si="102"/>
        <v>0.12713519240080665</v>
      </c>
      <c r="O908">
        <v>22468.547151204839</v>
      </c>
      <c r="P908">
        <v>8.4216377735137939</v>
      </c>
      <c r="Q908">
        <f t="shared" si="103"/>
        <v>0.39238649293344025</v>
      </c>
      <c r="R908">
        <f t="shared" si="104"/>
        <v>5.8132379191784316E-2</v>
      </c>
    </row>
    <row r="909" spans="1:18" x14ac:dyDescent="0.2">
      <c r="A909" t="s">
        <v>567</v>
      </c>
      <c r="B909" t="str">
        <f t="shared" si="98"/>
        <v>S</v>
      </c>
      <c r="C909" s="3">
        <v>25283.98</v>
      </c>
      <c r="D909" s="3">
        <v>1800.019</v>
      </c>
      <c r="E909" s="3">
        <v>24296.224931103599</v>
      </c>
      <c r="F909" s="3">
        <v>8.5380799770355207</v>
      </c>
      <c r="G909" s="3">
        <f t="shared" si="99"/>
        <v>3.9066439259024892</v>
      </c>
      <c r="H909" s="3">
        <f t="shared" si="100"/>
        <v>4.7433276965607148E-3</v>
      </c>
      <c r="J909">
        <v>25193.25508742996</v>
      </c>
      <c r="K909">
        <v>32.714916229248047</v>
      </c>
      <c r="L909" s="3">
        <f t="shared" si="101"/>
        <v>0.35882370010591702</v>
      </c>
      <c r="M909">
        <f t="shared" si="102"/>
        <v>1.8174761615987411E-2</v>
      </c>
      <c r="O909">
        <v>25104.079587048502</v>
      </c>
      <c r="P909">
        <v>10.95242404937744</v>
      </c>
      <c r="Q909">
        <f t="shared" si="103"/>
        <v>0.71151936107961589</v>
      </c>
      <c r="R909">
        <f t="shared" si="104"/>
        <v>6.0846158009317903E-3</v>
      </c>
    </row>
    <row r="910" spans="1:18" x14ac:dyDescent="0.2">
      <c r="A910" t="s">
        <v>154</v>
      </c>
      <c r="B910" t="str">
        <f t="shared" si="98"/>
        <v>S</v>
      </c>
      <c r="C910" s="3">
        <v>26147.705000000002</v>
      </c>
      <c r="D910" s="3">
        <v>1800.0429999999999</v>
      </c>
      <c r="E910" s="3">
        <v>24932.833786882999</v>
      </c>
      <c r="F910" s="3">
        <v>9.9348371028900093</v>
      </c>
      <c r="G910" s="3">
        <f t="shared" si="99"/>
        <v>4.6461867805109591</v>
      </c>
      <c r="H910" s="3">
        <f t="shared" si="100"/>
        <v>5.519222097966554E-3</v>
      </c>
      <c r="J910">
        <v>25998.949232093059</v>
      </c>
      <c r="K910">
        <v>30.35743522644043</v>
      </c>
      <c r="L910" s="3">
        <f t="shared" si="101"/>
        <v>0.56890563782535875</v>
      </c>
      <c r="M910">
        <f t="shared" si="102"/>
        <v>1.6864838910204051E-2</v>
      </c>
      <c r="O910">
        <v>25718.965660182981</v>
      </c>
      <c r="P910">
        <v>11.25617623329163</v>
      </c>
      <c r="Q910">
        <f t="shared" si="103"/>
        <v>1.6396824876868568</v>
      </c>
      <c r="R910">
        <f t="shared" si="104"/>
        <v>6.2532818567621051E-3</v>
      </c>
    </row>
    <row r="911" spans="1:18" x14ac:dyDescent="0.2">
      <c r="A911" t="s">
        <v>535</v>
      </c>
      <c r="B911" t="str">
        <f t="shared" si="98"/>
        <v>S</v>
      </c>
      <c r="C911" s="3">
        <v>25991.288</v>
      </c>
      <c r="D911" s="3">
        <v>258.95400000000001</v>
      </c>
      <c r="E911" s="3">
        <v>24977.397957090801</v>
      </c>
      <c r="F911" s="3">
        <v>11.351840734481801</v>
      </c>
      <c r="G911" s="3">
        <f t="shared" si="99"/>
        <v>3.9008841843820865</v>
      </c>
      <c r="H911" s="3">
        <f t="shared" si="100"/>
        <v>4.3837286678258688E-2</v>
      </c>
      <c r="J911">
        <v>25876.868117926449</v>
      </c>
      <c r="K911">
        <v>18.037228107452389</v>
      </c>
      <c r="L911" s="3">
        <f t="shared" si="101"/>
        <v>0.44022397840980787</v>
      </c>
      <c r="M911">
        <f t="shared" si="102"/>
        <v>6.9654178377056883E-2</v>
      </c>
      <c r="O911">
        <v>25835.876361062921</v>
      </c>
      <c r="P911">
        <v>7.3042008876800537</v>
      </c>
      <c r="Q911">
        <f t="shared" si="103"/>
        <v>0.59793742786844295</v>
      </c>
      <c r="R911">
        <f t="shared" si="104"/>
        <v>2.8206557487739342E-2</v>
      </c>
    </row>
    <row r="912" spans="1:18" x14ac:dyDescent="0.2">
      <c r="A912" t="s">
        <v>451</v>
      </c>
      <c r="B912" t="str">
        <f t="shared" si="98"/>
        <v>S</v>
      </c>
      <c r="C912" s="3">
        <v>33230.635999999999</v>
      </c>
      <c r="D912" s="3">
        <v>1703.366</v>
      </c>
      <c r="E912" s="3">
        <v>31841.977477135501</v>
      </c>
      <c r="F912" s="3">
        <v>13.339864015579201</v>
      </c>
      <c r="G912" s="3">
        <f t="shared" si="99"/>
        <v>4.1788502719734231</v>
      </c>
      <c r="H912" s="3">
        <f t="shared" si="100"/>
        <v>7.8314725171097707E-3</v>
      </c>
      <c r="J912">
        <v>32953.282400792406</v>
      </c>
      <c r="K912">
        <v>30.104569911956791</v>
      </c>
      <c r="L912" s="3">
        <f t="shared" si="101"/>
        <v>0.83463223276133569</v>
      </c>
      <c r="M912">
        <f t="shared" si="102"/>
        <v>1.7673576854273711E-2</v>
      </c>
      <c r="O912">
        <v>32919.502584877628</v>
      </c>
      <c r="P912">
        <v>10.75767087936401</v>
      </c>
      <c r="Q912">
        <f t="shared" si="103"/>
        <v>0.93628486413071044</v>
      </c>
      <c r="R912">
        <f t="shared" si="104"/>
        <v>6.3155369306209059E-3</v>
      </c>
    </row>
    <row r="913" spans="1:18" x14ac:dyDescent="0.2">
      <c r="A913" t="s">
        <v>164</v>
      </c>
      <c r="B913" t="str">
        <f t="shared" si="98"/>
        <v>S</v>
      </c>
      <c r="C913" s="3">
        <v>23308.51</v>
      </c>
      <c r="D913" s="3">
        <v>161.60599999999999</v>
      </c>
      <c r="E913" s="3">
        <v>22574.6288318882</v>
      </c>
      <c r="F913" s="3">
        <v>8.7088310718536306</v>
      </c>
      <c r="G913" s="3">
        <f t="shared" si="99"/>
        <v>3.1485546185140048</v>
      </c>
      <c r="H913" s="3">
        <f t="shared" si="100"/>
        <v>5.3889280545608646E-2</v>
      </c>
      <c r="J913">
        <v>23144.1360593258</v>
      </c>
      <c r="K913">
        <v>17.201774120330811</v>
      </c>
      <c r="L913" s="3">
        <f t="shared" si="101"/>
        <v>0.70520998842997185</v>
      </c>
      <c r="M913">
        <f t="shared" si="102"/>
        <v>0.10644266995242015</v>
      </c>
      <c r="O913">
        <v>23198.415877481551</v>
      </c>
      <c r="P913">
        <v>8.4797492027282715</v>
      </c>
      <c r="Q913">
        <f t="shared" si="103"/>
        <v>0.47233445002896784</v>
      </c>
      <c r="R913">
        <f t="shared" si="104"/>
        <v>5.2471747352996E-2</v>
      </c>
    </row>
    <row r="914" spans="1:18" x14ac:dyDescent="0.2">
      <c r="A914" t="s">
        <v>269</v>
      </c>
      <c r="B914" t="str">
        <f t="shared" si="98"/>
        <v>S</v>
      </c>
      <c r="C914" s="3">
        <v>31532.420999999998</v>
      </c>
      <c r="D914" s="3">
        <v>1800.0150000000001</v>
      </c>
      <c r="E914" s="3">
        <v>29814.165862592301</v>
      </c>
      <c r="F914" s="3">
        <v>10.9502527713775</v>
      </c>
      <c r="G914" s="3">
        <f t="shared" si="99"/>
        <v>5.4491697209284933</v>
      </c>
      <c r="H914" s="3">
        <f t="shared" si="100"/>
        <v>6.0834230666841661E-3</v>
      </c>
      <c r="J914">
        <v>31218.22081464525</v>
      </c>
      <c r="K914">
        <v>22.727927207946781</v>
      </c>
      <c r="L914" s="3">
        <f t="shared" si="101"/>
        <v>0.99643533668013662</v>
      </c>
      <c r="M914">
        <f t="shared" si="102"/>
        <v>1.262652100562872E-2</v>
      </c>
      <c r="O914">
        <v>31159.863242742529</v>
      </c>
      <c r="P914">
        <v>8.0815079212188721</v>
      </c>
      <c r="Q914">
        <f t="shared" si="103"/>
        <v>1.1815069869118815</v>
      </c>
      <c r="R914">
        <f t="shared" si="104"/>
        <v>4.4896892088226326E-3</v>
      </c>
    </row>
    <row r="915" spans="1:18" x14ac:dyDescent="0.2">
      <c r="A915" t="s">
        <v>86</v>
      </c>
      <c r="B915" t="str">
        <f t="shared" si="98"/>
        <v>S</v>
      </c>
      <c r="C915" s="3">
        <v>26350.254000000001</v>
      </c>
      <c r="D915" s="3">
        <v>1800.021</v>
      </c>
      <c r="E915" s="3">
        <v>25163.926623941799</v>
      </c>
      <c r="F915" s="3">
        <v>9.8399958610534597</v>
      </c>
      <c r="G915" s="3">
        <f t="shared" si="99"/>
        <v>4.502147782173946</v>
      </c>
      <c r="H915" s="3">
        <f t="shared" si="100"/>
        <v>5.4666005902450363E-3</v>
      </c>
      <c r="J915">
        <v>26281.22926226319</v>
      </c>
      <c r="K915">
        <v>22.02963399887085</v>
      </c>
      <c r="L915" s="3">
        <f t="shared" si="101"/>
        <v>0.26195093882894066</v>
      </c>
      <c r="M915">
        <f t="shared" si="102"/>
        <v>1.2238542771929244E-2</v>
      </c>
      <c r="O915">
        <v>26011.007565131549</v>
      </c>
      <c r="P915">
        <v>7.2605879306793213</v>
      </c>
      <c r="Q915">
        <f t="shared" si="103"/>
        <v>1.2874503405866662</v>
      </c>
      <c r="R915">
        <f t="shared" si="104"/>
        <v>4.0336129026713142E-3</v>
      </c>
    </row>
    <row r="916" spans="1:18" x14ac:dyDescent="0.2">
      <c r="A916" t="s">
        <v>57</v>
      </c>
      <c r="B916" t="str">
        <f t="shared" si="98"/>
        <v>S</v>
      </c>
      <c r="C916" s="3">
        <v>23272.374</v>
      </c>
      <c r="D916" s="3">
        <v>107.652</v>
      </c>
      <c r="E916" s="3">
        <v>22796.345668920101</v>
      </c>
      <c r="F916" s="3">
        <v>8.0374128818511892</v>
      </c>
      <c r="G916" s="3">
        <f t="shared" si="99"/>
        <v>2.0454652846327521</v>
      </c>
      <c r="H916" s="3">
        <f t="shared" si="100"/>
        <v>7.4661064186928153E-2</v>
      </c>
      <c r="J916">
        <v>23180.97403031986</v>
      </c>
      <c r="K916">
        <v>18.597753047943119</v>
      </c>
      <c r="L916" s="3">
        <f t="shared" si="101"/>
        <v>0.39274020639295415</v>
      </c>
      <c r="M916">
        <f t="shared" si="102"/>
        <v>0.17275808204160739</v>
      </c>
      <c r="O916">
        <v>23211.839503081959</v>
      </c>
      <c r="P916">
        <v>7.9088480472564697</v>
      </c>
      <c r="Q916">
        <f t="shared" si="103"/>
        <v>0.26011311488050393</v>
      </c>
      <c r="R916">
        <f t="shared" si="104"/>
        <v>7.346680086999284E-2</v>
      </c>
    </row>
    <row r="917" spans="1:18" x14ac:dyDescent="0.2">
      <c r="A917" t="s">
        <v>681</v>
      </c>
      <c r="B917" t="str">
        <f t="shared" si="98"/>
        <v>S</v>
      </c>
      <c r="C917" s="3">
        <v>25415.717000000001</v>
      </c>
      <c r="D917" s="3">
        <v>1800.047</v>
      </c>
      <c r="E917" s="3">
        <v>24265.138205569001</v>
      </c>
      <c r="F917" s="3">
        <v>9.6959447860717702</v>
      </c>
      <c r="G917" s="3">
        <f t="shared" si="99"/>
        <v>4.5270365358215132</v>
      </c>
      <c r="H917" s="3">
        <f t="shared" si="100"/>
        <v>5.3864953448836449E-3</v>
      </c>
      <c r="J917">
        <v>25304.046833763048</v>
      </c>
      <c r="K917">
        <v>22.87481594085693</v>
      </c>
      <c r="L917" s="3">
        <f t="shared" si="101"/>
        <v>0.43937444785426416</v>
      </c>
      <c r="M917">
        <f t="shared" si="102"/>
        <v>1.270789926088426E-2</v>
      </c>
      <c r="O917">
        <v>25055.84822103865</v>
      </c>
      <c r="P917">
        <v>7.6186039447784424</v>
      </c>
      <c r="Q917">
        <f t="shared" si="103"/>
        <v>1.4159300678448319</v>
      </c>
      <c r="R917">
        <f t="shared" si="104"/>
        <v>4.2324472331991565E-3</v>
      </c>
    </row>
    <row r="918" spans="1:18" x14ac:dyDescent="0.2">
      <c r="A918" t="s">
        <v>156</v>
      </c>
      <c r="B918" t="str">
        <f t="shared" si="98"/>
        <v>S</v>
      </c>
      <c r="C918" s="3">
        <v>33163.071000000004</v>
      </c>
      <c r="D918" s="3">
        <v>1800.0219999999999</v>
      </c>
      <c r="E918" s="3">
        <v>31415.043621286299</v>
      </c>
      <c r="F918" s="3">
        <v>11.5773448944091</v>
      </c>
      <c r="G918" s="3">
        <f t="shared" si="99"/>
        <v>5.2710057482725432</v>
      </c>
      <c r="H918" s="3">
        <f t="shared" si="100"/>
        <v>6.431779664031384E-3</v>
      </c>
      <c r="J918">
        <v>32736.172189326971</v>
      </c>
      <c r="K918">
        <v>18.467793941497799</v>
      </c>
      <c r="L918" s="3">
        <f t="shared" si="101"/>
        <v>1.2872716482530586</v>
      </c>
      <c r="M918">
        <f t="shared" si="102"/>
        <v>1.0259760125986127E-2</v>
      </c>
      <c r="O918">
        <v>32593.323774794979</v>
      </c>
      <c r="P918">
        <v>7.9912340641021729</v>
      </c>
      <c r="Q918">
        <f t="shared" si="103"/>
        <v>1.7180170835355528</v>
      </c>
      <c r="R918">
        <f t="shared" si="104"/>
        <v>4.4395202192540834E-3</v>
      </c>
    </row>
    <row r="919" spans="1:18" x14ac:dyDescent="0.2">
      <c r="A919" t="s">
        <v>901</v>
      </c>
      <c r="B919" t="str">
        <f t="shared" si="98"/>
        <v>S</v>
      </c>
      <c r="C919" s="3">
        <v>22930.018</v>
      </c>
      <c r="D919" s="3">
        <v>114.777</v>
      </c>
      <c r="E919" s="3">
        <v>22270.674982363202</v>
      </c>
      <c r="F919" s="3">
        <v>9.9245707988738996</v>
      </c>
      <c r="G919" s="3">
        <f t="shared" si="99"/>
        <v>2.8754579156318076</v>
      </c>
      <c r="H919" s="3">
        <f t="shared" si="100"/>
        <v>8.646828893309548E-2</v>
      </c>
      <c r="J919">
        <v>22771.98040159612</v>
      </c>
      <c r="K919">
        <v>16.66316294670105</v>
      </c>
      <c r="L919" s="3">
        <f t="shared" si="101"/>
        <v>0.68921707084521311</v>
      </c>
      <c r="M919">
        <f t="shared" si="102"/>
        <v>0.14517858932278288</v>
      </c>
      <c r="O919">
        <v>22860.851662059478</v>
      </c>
      <c r="P919">
        <v>8.3662011623382568</v>
      </c>
      <c r="Q919">
        <f t="shared" si="103"/>
        <v>0.30164101022738737</v>
      </c>
      <c r="R919">
        <f t="shared" si="104"/>
        <v>7.2890920326705327E-2</v>
      </c>
    </row>
    <row r="920" spans="1:18" x14ac:dyDescent="0.2">
      <c r="A920" t="s">
        <v>624</v>
      </c>
      <c r="B920" t="str">
        <f t="shared" si="98"/>
        <v>S</v>
      </c>
      <c r="C920" s="3">
        <v>32115.474999999999</v>
      </c>
      <c r="D920" s="3">
        <v>1800.0170000000001</v>
      </c>
      <c r="E920" s="3">
        <v>30601.433178786199</v>
      </c>
      <c r="F920" s="3">
        <v>13.310580015182399</v>
      </c>
      <c r="G920" s="3">
        <f t="shared" si="99"/>
        <v>4.7143684507664902</v>
      </c>
      <c r="H920" s="3">
        <f t="shared" si="100"/>
        <v>7.3946968362978791E-3</v>
      </c>
      <c r="J920">
        <v>31753.162045880981</v>
      </c>
      <c r="K920">
        <v>20.417234897613529</v>
      </c>
      <c r="L920" s="3">
        <f t="shared" si="101"/>
        <v>1.1281569216056042</v>
      </c>
      <c r="M920">
        <f t="shared" si="102"/>
        <v>1.1342801149996655E-2</v>
      </c>
      <c r="O920">
        <v>31700.979015415742</v>
      </c>
      <c r="P920">
        <v>9.6249468326568604</v>
      </c>
      <c r="Q920">
        <f t="shared" si="103"/>
        <v>1.2906425471965053</v>
      </c>
      <c r="R920">
        <f t="shared" si="104"/>
        <v>5.3471421840220728E-3</v>
      </c>
    </row>
    <row r="921" spans="1:18" x14ac:dyDescent="0.2">
      <c r="A921" t="s">
        <v>286</v>
      </c>
      <c r="B921" t="str">
        <f t="shared" si="98"/>
        <v>S</v>
      </c>
      <c r="C921" s="3">
        <v>33450.364000000001</v>
      </c>
      <c r="D921" s="3">
        <v>1800.0329999999999</v>
      </c>
      <c r="E921" s="3">
        <v>32178.832880381498</v>
      </c>
      <c r="F921" s="3">
        <v>13.8035831451416</v>
      </c>
      <c r="G921" s="3">
        <f t="shared" si="99"/>
        <v>3.8012474830423457</v>
      </c>
      <c r="H921" s="3">
        <f t="shared" si="100"/>
        <v>7.6685167133833656E-3</v>
      </c>
      <c r="J921">
        <v>33237.45464368954</v>
      </c>
      <c r="K921">
        <v>18.118487119674679</v>
      </c>
      <c r="L921" s="3">
        <f t="shared" si="101"/>
        <v>0.63649339155311313</v>
      </c>
      <c r="M921">
        <f t="shared" si="102"/>
        <v>1.0065641640833629E-2</v>
      </c>
      <c r="O921">
        <v>33155.535426516952</v>
      </c>
      <c r="P921">
        <v>6.530501127243042</v>
      </c>
      <c r="Q921">
        <f t="shared" si="103"/>
        <v>0.88139122636468081</v>
      </c>
      <c r="R921">
        <f t="shared" si="104"/>
        <v>3.6279896686577649E-3</v>
      </c>
    </row>
    <row r="922" spans="1:18" x14ac:dyDescent="0.2">
      <c r="A922" t="s">
        <v>943</v>
      </c>
      <c r="B922" t="str">
        <f t="shared" si="98"/>
        <v>S</v>
      </c>
      <c r="C922" s="3">
        <v>25991.435000000001</v>
      </c>
      <c r="D922" s="3">
        <v>287.74599999999998</v>
      </c>
      <c r="E922" s="3">
        <v>24952.7939593265</v>
      </c>
      <c r="F922" s="3">
        <v>10.2796349525451</v>
      </c>
      <c r="G922" s="3">
        <f t="shared" si="99"/>
        <v>3.9960896375036667</v>
      </c>
      <c r="H922" s="3">
        <f t="shared" si="100"/>
        <v>3.5724684105235521E-2</v>
      </c>
      <c r="J922">
        <v>25861.294618382701</v>
      </c>
      <c r="K922">
        <v>17.6726541519165</v>
      </c>
      <c r="L922" s="3">
        <f t="shared" si="101"/>
        <v>0.50070487303721622</v>
      </c>
      <c r="M922">
        <f t="shared" si="102"/>
        <v>6.1417549338362659E-2</v>
      </c>
      <c r="O922">
        <v>25815.74227251728</v>
      </c>
      <c r="P922">
        <v>8.4215631484985352</v>
      </c>
      <c r="Q922">
        <f t="shared" si="103"/>
        <v>0.67596393766916385</v>
      </c>
      <c r="R922">
        <f t="shared" si="104"/>
        <v>2.9267350887583272E-2</v>
      </c>
    </row>
    <row r="923" spans="1:18" x14ac:dyDescent="0.2">
      <c r="A923" t="s">
        <v>921</v>
      </c>
      <c r="B923" t="str">
        <f t="shared" si="98"/>
        <v>S</v>
      </c>
      <c r="C923" s="3">
        <v>21736.495999999999</v>
      </c>
      <c r="D923" s="3">
        <v>152.39699999999999</v>
      </c>
      <c r="E923" s="3">
        <v>21001.779912797501</v>
      </c>
      <c r="F923" s="3">
        <v>9.5760347843170095</v>
      </c>
      <c r="G923" s="3">
        <f t="shared" si="99"/>
        <v>3.3801036156080442</v>
      </c>
      <c r="H923" s="3">
        <f t="shared" si="100"/>
        <v>6.2836110844157106E-2</v>
      </c>
      <c r="J923">
        <v>21213.166826528992</v>
      </c>
      <c r="K923">
        <v>15.56537795066833</v>
      </c>
      <c r="L923" s="3">
        <f t="shared" si="101"/>
        <v>2.4076059612874467</v>
      </c>
      <c r="M923">
        <f t="shared" si="102"/>
        <v>0.10213703649460508</v>
      </c>
      <c r="O923">
        <v>21489.392952171431</v>
      </c>
      <c r="P923">
        <v>8.7142622470855713</v>
      </c>
      <c r="Q923">
        <f t="shared" si="103"/>
        <v>1.1368117834105753</v>
      </c>
      <c r="R923">
        <f t="shared" si="104"/>
        <v>5.7181324088306014E-2</v>
      </c>
    </row>
    <row r="924" spans="1:18" x14ac:dyDescent="0.2">
      <c r="A924" t="s">
        <v>963</v>
      </c>
      <c r="B924" t="str">
        <f t="shared" si="98"/>
        <v>S</v>
      </c>
      <c r="C924" s="3">
        <v>33157.758000000002</v>
      </c>
      <c r="D924" s="3">
        <v>1800.018</v>
      </c>
      <c r="E924" s="3">
        <v>31646.815970884702</v>
      </c>
      <c r="F924" s="3">
        <v>13.999809980392399</v>
      </c>
      <c r="G924" s="3">
        <f t="shared" si="99"/>
        <v>4.5568280856483119</v>
      </c>
      <c r="H924" s="3">
        <f t="shared" si="100"/>
        <v>7.7775944353847565E-3</v>
      </c>
      <c r="J924">
        <v>32806.895176132617</v>
      </c>
      <c r="K924">
        <v>21.787616968154911</v>
      </c>
      <c r="L924" s="3">
        <f t="shared" si="101"/>
        <v>1.0581620864335417</v>
      </c>
      <c r="M924">
        <f t="shared" si="102"/>
        <v>1.2104110607868871E-2</v>
      </c>
      <c r="O924">
        <v>32764.663918903541</v>
      </c>
      <c r="P924">
        <v>7.8746480941772461</v>
      </c>
      <c r="Q924">
        <f t="shared" si="103"/>
        <v>1.1855267207645954</v>
      </c>
      <c r="R924">
        <f t="shared" si="104"/>
        <v>4.3747607491576449E-3</v>
      </c>
    </row>
    <row r="925" spans="1:18" x14ac:dyDescent="0.2">
      <c r="A925" t="s">
        <v>102</v>
      </c>
      <c r="B925" t="str">
        <f t="shared" si="98"/>
        <v>S</v>
      </c>
      <c r="C925" s="3">
        <v>26210.013999999999</v>
      </c>
      <c r="D925" s="3">
        <v>340.61900000000003</v>
      </c>
      <c r="E925" s="3">
        <v>25228.272088007499</v>
      </c>
      <c r="F925" s="3">
        <v>10.681954145431501</v>
      </c>
      <c r="G925" s="3">
        <f t="shared" si="99"/>
        <v>3.7456748859138336</v>
      </c>
      <c r="H925" s="3">
        <f t="shared" si="100"/>
        <v>3.1360417784772721E-2</v>
      </c>
      <c r="J925">
        <v>26058.19483150318</v>
      </c>
      <c r="K925">
        <v>23.389679908752441</v>
      </c>
      <c r="L925" s="3">
        <f t="shared" si="101"/>
        <v>0.57924108127839513</v>
      </c>
      <c r="M925">
        <f t="shared" si="102"/>
        <v>6.8668159758417585E-2</v>
      </c>
      <c r="O925">
        <v>25944.706308882742</v>
      </c>
      <c r="P925">
        <v>10.32395386695862</v>
      </c>
      <c r="Q925">
        <f t="shared" si="103"/>
        <v>1.01223788402882</v>
      </c>
      <c r="R925">
        <f t="shared" si="104"/>
        <v>3.0309389279396096E-2</v>
      </c>
    </row>
    <row r="926" spans="1:18" x14ac:dyDescent="0.2">
      <c r="A926" t="s">
        <v>427</v>
      </c>
      <c r="B926" t="str">
        <f t="shared" si="98"/>
        <v>S</v>
      </c>
      <c r="C926" s="3">
        <v>32396.845000000001</v>
      </c>
      <c r="D926" s="3">
        <v>1800.018</v>
      </c>
      <c r="E926" s="3">
        <v>31117.592454186401</v>
      </c>
      <c r="F926" s="3">
        <v>14.615721940994201</v>
      </c>
      <c r="G926" s="3">
        <f t="shared" si="99"/>
        <v>3.9486948368385888</v>
      </c>
      <c r="H926" s="3">
        <f t="shared" si="100"/>
        <v>8.1197643251313036E-3</v>
      </c>
      <c r="J926">
        <v>32205.43134235622</v>
      </c>
      <c r="K926">
        <v>18.145963907241821</v>
      </c>
      <c r="L926" s="3">
        <f t="shared" si="101"/>
        <v>0.59084042796075154</v>
      </c>
      <c r="M926">
        <f t="shared" si="102"/>
        <v>1.0080990249676293E-2</v>
      </c>
      <c r="O926">
        <v>32104.359961895781</v>
      </c>
      <c r="P926">
        <v>5.4125392436981201</v>
      </c>
      <c r="Q926">
        <f t="shared" si="103"/>
        <v>0.90281951253037052</v>
      </c>
      <c r="R926">
        <f t="shared" si="104"/>
        <v>3.0069361771371842E-3</v>
      </c>
    </row>
    <row r="927" spans="1:18" x14ac:dyDescent="0.2">
      <c r="A927" t="s">
        <v>335</v>
      </c>
      <c r="B927" t="str">
        <f t="shared" si="98"/>
        <v>S</v>
      </c>
      <c r="C927" s="3">
        <v>22989.606</v>
      </c>
      <c r="D927" s="3">
        <v>124.61199999999999</v>
      </c>
      <c r="E927" s="3">
        <v>22242.921788603198</v>
      </c>
      <c r="F927" s="3">
        <v>10.7107279300689</v>
      </c>
      <c r="G927" s="3">
        <f t="shared" si="99"/>
        <v>3.2479208708352871</v>
      </c>
      <c r="H927" s="3">
        <f t="shared" si="100"/>
        <v>8.5952620374192698E-2</v>
      </c>
      <c r="J927">
        <v>22826.711413154098</v>
      </c>
      <c r="K927">
        <v>21.804653644561771</v>
      </c>
      <c r="L927" s="3">
        <f t="shared" si="101"/>
        <v>0.70855754050722475</v>
      </c>
      <c r="M927">
        <f t="shared" si="102"/>
        <v>0.17498036821944735</v>
      </c>
      <c r="O927">
        <v>22833.105224252111</v>
      </c>
      <c r="P927">
        <v>7.162539005279541</v>
      </c>
      <c r="Q927">
        <f t="shared" si="103"/>
        <v>0.68074579332890195</v>
      </c>
      <c r="R927">
        <f t="shared" si="104"/>
        <v>5.7478726007764429E-2</v>
      </c>
    </row>
    <row r="928" spans="1:18" x14ac:dyDescent="0.2">
      <c r="A928" t="s">
        <v>239</v>
      </c>
      <c r="B928" t="str">
        <f t="shared" si="98"/>
        <v>S</v>
      </c>
      <c r="C928" s="3">
        <v>22838.815999999999</v>
      </c>
      <c r="D928" s="3">
        <v>88.540999999999997</v>
      </c>
      <c r="E928" s="3">
        <v>22019.362451841502</v>
      </c>
      <c r="F928" s="3">
        <v>10.439851045608499</v>
      </c>
      <c r="G928" s="3">
        <f t="shared" si="99"/>
        <v>3.587986120464814</v>
      </c>
      <c r="H928" s="3">
        <f t="shared" si="100"/>
        <v>0.11790979371826046</v>
      </c>
      <c r="J928">
        <v>22505.65728270293</v>
      </c>
      <c r="K928">
        <v>17.03610897064209</v>
      </c>
      <c r="L928" s="3">
        <f t="shared" si="101"/>
        <v>1.4587390051089713</v>
      </c>
      <c r="M928">
        <f t="shared" si="102"/>
        <v>0.19240926769114974</v>
      </c>
      <c r="O928">
        <v>22644.472028835531</v>
      </c>
      <c r="P928">
        <v>7.3123660087585449</v>
      </c>
      <c r="Q928">
        <f t="shared" si="103"/>
        <v>0.85093715525563063</v>
      </c>
      <c r="R928">
        <f t="shared" si="104"/>
        <v>8.2587343815391123E-2</v>
      </c>
    </row>
    <row r="929" spans="1:18" x14ac:dyDescent="0.2">
      <c r="A929" t="s">
        <v>84</v>
      </c>
      <c r="B929" t="str">
        <f t="shared" si="98"/>
        <v>S</v>
      </c>
      <c r="C929" s="3">
        <v>22248.296999999999</v>
      </c>
      <c r="D929" s="3">
        <v>82.358999999999995</v>
      </c>
      <c r="E929" s="3">
        <v>21525.973411032101</v>
      </c>
      <c r="F929" s="3">
        <v>11.988287925720201</v>
      </c>
      <c r="G929" s="3">
        <f t="shared" si="99"/>
        <v>3.2466466488104602</v>
      </c>
      <c r="H929" s="3">
        <f t="shared" si="100"/>
        <v>0.14556135851236904</v>
      </c>
      <c r="J929">
        <v>21930.844161337169</v>
      </c>
      <c r="K929">
        <v>14.272492170333861</v>
      </c>
      <c r="L929" s="3">
        <f t="shared" si="101"/>
        <v>1.4268635422424911</v>
      </c>
      <c r="M929">
        <f t="shared" si="102"/>
        <v>0.17329608385645603</v>
      </c>
      <c r="O929">
        <v>22089.271136921659</v>
      </c>
      <c r="P929">
        <v>6.2158999443054199</v>
      </c>
      <c r="Q929">
        <f t="shared" si="103"/>
        <v>0.71477768872978986</v>
      </c>
      <c r="R929">
        <f t="shared" si="104"/>
        <v>7.5473232364470427E-2</v>
      </c>
    </row>
    <row r="930" spans="1:18" x14ac:dyDescent="0.2">
      <c r="A930" t="s">
        <v>80</v>
      </c>
      <c r="B930" t="str">
        <f t="shared" si="98"/>
        <v>S</v>
      </c>
      <c r="C930" s="3">
        <v>22444.576000000001</v>
      </c>
      <c r="D930" s="3">
        <v>76.465999999999994</v>
      </c>
      <c r="E930" s="3">
        <v>21605.100758310102</v>
      </c>
      <c r="F930" s="3">
        <v>11.9919939041137</v>
      </c>
      <c r="G930" s="3">
        <f t="shared" si="99"/>
        <v>3.7402143025107675</v>
      </c>
      <c r="H930" s="3">
        <f t="shared" si="100"/>
        <v>0.15682779149051476</v>
      </c>
      <c r="J930">
        <v>22164.725719916019</v>
      </c>
      <c r="K930">
        <v>14.966758966445919</v>
      </c>
      <c r="L930" s="3">
        <f t="shared" si="101"/>
        <v>1.2468503752709852</v>
      </c>
      <c r="M930">
        <f t="shared" si="102"/>
        <v>0.19573089956903619</v>
      </c>
      <c r="O930">
        <v>22141.240626956838</v>
      </c>
      <c r="P930">
        <v>5.1885323524475098</v>
      </c>
      <c r="Q930">
        <f t="shared" si="103"/>
        <v>1.3514863147477709</v>
      </c>
      <c r="R930">
        <f t="shared" si="104"/>
        <v>6.785410970166493E-2</v>
      </c>
    </row>
    <row r="931" spans="1:18" x14ac:dyDescent="0.2">
      <c r="A931" t="s">
        <v>5</v>
      </c>
      <c r="B931" t="str">
        <f t="shared" si="98"/>
        <v>S</v>
      </c>
      <c r="C931" s="3">
        <v>33082.837</v>
      </c>
      <c r="D931" s="3">
        <v>1800.021</v>
      </c>
      <c r="E931" s="3">
        <v>31468.727357435499</v>
      </c>
      <c r="F931" s="3">
        <v>12.7447879314422</v>
      </c>
      <c r="G931" s="3">
        <f t="shared" si="99"/>
        <v>4.8789940311482383</v>
      </c>
      <c r="H931" s="3">
        <f t="shared" si="100"/>
        <v>7.0803551355468636E-3</v>
      </c>
      <c r="J931">
        <v>32785.502298455976</v>
      </c>
      <c r="K931">
        <v>17.37771201133728</v>
      </c>
      <c r="L931" s="3">
        <f t="shared" si="101"/>
        <v>0.89875817344208753</v>
      </c>
      <c r="M931">
        <f t="shared" si="102"/>
        <v>9.6541718187383822E-3</v>
      </c>
      <c r="O931">
        <v>32786.419945309477</v>
      </c>
      <c r="P931">
        <v>5.9270820617675781</v>
      </c>
      <c r="Q931">
        <f t="shared" si="103"/>
        <v>0.89598438819053672</v>
      </c>
      <c r="R931">
        <f t="shared" si="104"/>
        <v>3.2927849518242167E-3</v>
      </c>
    </row>
    <row r="932" spans="1:18" x14ac:dyDescent="0.2">
      <c r="A932" t="s">
        <v>762</v>
      </c>
      <c r="B932" t="str">
        <f t="shared" si="98"/>
        <v>S</v>
      </c>
      <c r="C932" s="3">
        <v>26123.635999999999</v>
      </c>
      <c r="D932" s="3">
        <v>230.74199999999999</v>
      </c>
      <c r="E932" s="3">
        <v>25391.314512777801</v>
      </c>
      <c r="F932" s="3">
        <v>11.822449922561599</v>
      </c>
      <c r="G932" s="3">
        <f t="shared" si="99"/>
        <v>2.8032908099860139</v>
      </c>
      <c r="H932" s="3">
        <f t="shared" si="100"/>
        <v>5.1236662257246622E-2</v>
      </c>
      <c r="J932">
        <v>26020.978044499188</v>
      </c>
      <c r="K932">
        <v>18.532548904418949</v>
      </c>
      <c r="L932" s="3">
        <f t="shared" si="101"/>
        <v>0.39296962911598604</v>
      </c>
      <c r="M932">
        <f t="shared" si="102"/>
        <v>8.0317189347491783E-2</v>
      </c>
      <c r="O932">
        <v>25999.850496128871</v>
      </c>
      <c r="P932">
        <v>6.5325160026550293</v>
      </c>
      <c r="Q932">
        <f t="shared" si="103"/>
        <v>0.4738448502005147</v>
      </c>
      <c r="R932">
        <f t="shared" si="104"/>
        <v>2.8310910032222265E-2</v>
      </c>
    </row>
    <row r="933" spans="1:18" x14ac:dyDescent="0.2">
      <c r="A933" t="s">
        <v>764</v>
      </c>
      <c r="B933" t="str">
        <f t="shared" si="98"/>
        <v>S</v>
      </c>
      <c r="C933" s="3">
        <v>25922.314999999999</v>
      </c>
      <c r="D933" s="3">
        <v>257.786</v>
      </c>
      <c r="E933" s="3">
        <v>24765.849638303102</v>
      </c>
      <c r="F933" s="3">
        <v>10.6398770809173</v>
      </c>
      <c r="G933" s="3">
        <f t="shared" si="99"/>
        <v>4.4612734691978595</v>
      </c>
      <c r="H933" s="3">
        <f t="shared" si="100"/>
        <v>4.12740687272284E-2</v>
      </c>
      <c r="J933">
        <v>25724.552861758199</v>
      </c>
      <c r="K933">
        <v>25.65017199516296</v>
      </c>
      <c r="L933" s="3">
        <f t="shared" si="101"/>
        <v>0.76290307498307974</v>
      </c>
      <c r="M933">
        <f t="shared" si="102"/>
        <v>9.9501803803010866E-2</v>
      </c>
      <c r="O933">
        <v>25533.84003264537</v>
      </c>
      <c r="P933">
        <v>5.3018338680267334</v>
      </c>
      <c r="Q933">
        <f t="shared" si="103"/>
        <v>1.4986121700728832</v>
      </c>
      <c r="R933">
        <f t="shared" si="104"/>
        <v>2.0566802960698925E-2</v>
      </c>
    </row>
    <row r="934" spans="1:18" x14ac:dyDescent="0.2">
      <c r="A934" t="s">
        <v>749</v>
      </c>
      <c r="B934" t="str">
        <f t="shared" si="98"/>
        <v>S</v>
      </c>
      <c r="C934" s="3">
        <v>31627.885999999999</v>
      </c>
      <c r="D934" s="3">
        <v>1800.0160000000001</v>
      </c>
      <c r="E934" s="3">
        <v>30293.1054805657</v>
      </c>
      <c r="F934" s="3">
        <v>13.975179195403999</v>
      </c>
      <c r="G934" s="3">
        <f t="shared" si="99"/>
        <v>4.220264735475201</v>
      </c>
      <c r="H934" s="3">
        <f t="shared" si="100"/>
        <v>7.7639194292739612E-3</v>
      </c>
      <c r="J934">
        <v>31360.400599571589</v>
      </c>
      <c r="K934">
        <v>25.520847082138062</v>
      </c>
      <c r="L934" s="3">
        <f t="shared" si="101"/>
        <v>0.84572645932899149</v>
      </c>
      <c r="M934">
        <f t="shared" si="102"/>
        <v>1.4178122351211356E-2</v>
      </c>
      <c r="O934">
        <v>31362.748310646741</v>
      </c>
      <c r="P934">
        <v>7.3969700336456299</v>
      </c>
      <c r="Q934">
        <f t="shared" si="103"/>
        <v>0.83830354438882793</v>
      </c>
      <c r="R934">
        <f t="shared" si="104"/>
        <v>4.109391268547407E-3</v>
      </c>
    </row>
    <row r="935" spans="1:18" x14ac:dyDescent="0.2">
      <c r="A935" t="s">
        <v>861</v>
      </c>
      <c r="B935" t="str">
        <f t="shared" si="98"/>
        <v>S</v>
      </c>
      <c r="C935" s="3">
        <v>32098.741999999998</v>
      </c>
      <c r="D935" s="3">
        <v>1800.03</v>
      </c>
      <c r="E935" s="3">
        <v>30600.7821138408</v>
      </c>
      <c r="F935" s="3">
        <v>12.7680950164794</v>
      </c>
      <c r="G935" s="3">
        <f t="shared" si="99"/>
        <v>4.666724590512608</v>
      </c>
      <c r="H935" s="3">
        <f t="shared" si="100"/>
        <v>7.0932678991346811E-3</v>
      </c>
      <c r="J935">
        <v>31789.4974384005</v>
      </c>
      <c r="K935">
        <v>18.48176193237305</v>
      </c>
      <c r="L935" s="3">
        <f t="shared" si="101"/>
        <v>0.96341645289244804</v>
      </c>
      <c r="M935">
        <f t="shared" si="102"/>
        <v>1.0267474393411805E-2</v>
      </c>
      <c r="O935">
        <v>31700.584509986369</v>
      </c>
      <c r="P935">
        <v>7.059283971786499</v>
      </c>
      <c r="Q935">
        <f t="shared" si="103"/>
        <v>1.2404146243912901</v>
      </c>
      <c r="R935">
        <f t="shared" si="104"/>
        <v>3.9217590661191756E-3</v>
      </c>
    </row>
    <row r="936" spans="1:18" x14ac:dyDescent="0.2">
      <c r="A936" t="s">
        <v>147</v>
      </c>
      <c r="B936" t="str">
        <f t="shared" si="98"/>
        <v>S</v>
      </c>
      <c r="C936" s="3">
        <v>26234.582999999999</v>
      </c>
      <c r="D936" s="3">
        <v>253.90799999999999</v>
      </c>
      <c r="E936" s="3">
        <v>25415.9545115863</v>
      </c>
      <c r="F936" s="3">
        <v>14.1444101333618</v>
      </c>
      <c r="G936" s="3">
        <f t="shared" si="99"/>
        <v>3.1204173834731757</v>
      </c>
      <c r="H936" s="3">
        <f t="shared" si="100"/>
        <v>5.5706831345848896E-2</v>
      </c>
      <c r="J936">
        <v>26118.408015774741</v>
      </c>
      <c r="K936">
        <v>19.7327721118927</v>
      </c>
      <c r="L936" s="3">
        <f t="shared" si="101"/>
        <v>0.44283144971375193</v>
      </c>
      <c r="M936">
        <f t="shared" si="102"/>
        <v>7.7716228365757284E-2</v>
      </c>
      <c r="O936">
        <v>25991.23114495118</v>
      </c>
      <c r="P936">
        <v>7.4344723224639893</v>
      </c>
      <c r="Q936">
        <f t="shared" si="103"/>
        <v>0.92759947832530387</v>
      </c>
      <c r="R936">
        <f t="shared" si="104"/>
        <v>2.9280181492761116E-2</v>
      </c>
    </row>
    <row r="937" spans="1:18" x14ac:dyDescent="0.2">
      <c r="A937" t="s">
        <v>573</v>
      </c>
      <c r="B937" t="str">
        <f t="shared" si="98"/>
        <v>S</v>
      </c>
      <c r="C937" s="3">
        <v>25644.452000000001</v>
      </c>
      <c r="D937" s="3">
        <v>675.55799999999999</v>
      </c>
      <c r="E937" s="3">
        <v>24762.415303022</v>
      </c>
      <c r="F937" s="3">
        <v>11.505301952362</v>
      </c>
      <c r="G937" s="3">
        <f t="shared" si="99"/>
        <v>3.4394835069121408</v>
      </c>
      <c r="H937" s="3">
        <f t="shared" si="100"/>
        <v>1.7030812975883641E-2</v>
      </c>
      <c r="J937">
        <v>25475.826994088271</v>
      </c>
      <c r="K937">
        <v>17.761660814285278</v>
      </c>
      <c r="L937" s="3">
        <f t="shared" si="101"/>
        <v>0.65754965601031412</v>
      </c>
      <c r="M937">
        <f t="shared" si="102"/>
        <v>2.6291836991472646E-2</v>
      </c>
      <c r="O937">
        <v>25411.21458684211</v>
      </c>
      <c r="P937">
        <v>7.035398006439209</v>
      </c>
      <c r="Q937">
        <f t="shared" si="103"/>
        <v>0.90950437606500945</v>
      </c>
      <c r="R937">
        <f t="shared" si="104"/>
        <v>1.0414202787087429E-2</v>
      </c>
    </row>
    <row r="938" spans="1:18" x14ac:dyDescent="0.2">
      <c r="A938" t="s">
        <v>872</v>
      </c>
      <c r="B938" t="str">
        <f t="shared" si="98"/>
        <v>S</v>
      </c>
      <c r="C938" s="3">
        <v>31655.458999999999</v>
      </c>
      <c r="D938" s="3">
        <v>1800.0160000000001</v>
      </c>
      <c r="E938" s="3">
        <v>30133.4301783642</v>
      </c>
      <c r="F938" s="3">
        <v>15.1180250644683</v>
      </c>
      <c r="G938" s="3">
        <f t="shared" si="99"/>
        <v>4.8081085213005403</v>
      </c>
      <c r="H938" s="3">
        <f t="shared" si="100"/>
        <v>8.3988281573432119E-3</v>
      </c>
      <c r="J938">
        <v>31385.08413383986</v>
      </c>
      <c r="K938">
        <v>24.348814725875851</v>
      </c>
      <c r="L938" s="3">
        <f t="shared" si="101"/>
        <v>0.85411766153868907</v>
      </c>
      <c r="M938">
        <f t="shared" si="102"/>
        <v>1.3526999052161676E-2</v>
      </c>
      <c r="O938">
        <v>31139.13974379739</v>
      </c>
      <c r="P938">
        <v>7.0865919589996338</v>
      </c>
      <c r="Q938">
        <f t="shared" si="103"/>
        <v>1.631059136443445</v>
      </c>
      <c r="R938">
        <f t="shared" si="104"/>
        <v>3.9369605375727959E-3</v>
      </c>
    </row>
    <row r="939" spans="1:18" x14ac:dyDescent="0.2">
      <c r="A939" t="s">
        <v>308</v>
      </c>
      <c r="B939" t="str">
        <f t="shared" si="98"/>
        <v>S</v>
      </c>
      <c r="C939" s="3">
        <v>23243.654999999999</v>
      </c>
      <c r="D939" s="3">
        <v>52.057000000000002</v>
      </c>
      <c r="E939" s="3">
        <v>22535.326502043001</v>
      </c>
      <c r="F939" s="3">
        <v>14.5516862869262</v>
      </c>
      <c r="G939" s="3">
        <f t="shared" si="99"/>
        <v>3.0474058316430788</v>
      </c>
      <c r="H939" s="3">
        <f t="shared" si="100"/>
        <v>0.27953370895222929</v>
      </c>
      <c r="J939">
        <v>22916.0918169381</v>
      </c>
      <c r="K939">
        <v>14.607461929321291</v>
      </c>
      <c r="L939" s="3">
        <f t="shared" si="101"/>
        <v>1.4092584968323554</v>
      </c>
      <c r="M939">
        <f t="shared" si="102"/>
        <v>0.28060514300327122</v>
      </c>
      <c r="O939">
        <v>23119.62423826586</v>
      </c>
      <c r="P939">
        <v>4.5174248218536377</v>
      </c>
      <c r="Q939">
        <f t="shared" si="103"/>
        <v>0.53361126610310927</v>
      </c>
      <c r="R939">
        <f t="shared" si="104"/>
        <v>8.6778431754685012E-2</v>
      </c>
    </row>
    <row r="940" spans="1:18" x14ac:dyDescent="0.2">
      <c r="A940" t="s">
        <v>382</v>
      </c>
      <c r="B940" t="str">
        <f t="shared" si="98"/>
        <v>S</v>
      </c>
      <c r="C940" s="3">
        <v>22040.429</v>
      </c>
      <c r="D940" s="3">
        <v>77.372</v>
      </c>
      <c r="E940" s="3">
        <v>21369.216453077999</v>
      </c>
      <c r="F940" s="3">
        <v>14.1389899253845</v>
      </c>
      <c r="G940" s="3">
        <f t="shared" si="99"/>
        <v>3.0453697018420147</v>
      </c>
      <c r="H940" s="3">
        <f t="shared" si="100"/>
        <v>0.18274039607848447</v>
      </c>
      <c r="J940">
        <v>21801.49838663614</v>
      </c>
      <c r="K940">
        <v>14.230655908584589</v>
      </c>
      <c r="L940" s="3">
        <f t="shared" si="101"/>
        <v>1.0840560923921225</v>
      </c>
      <c r="M940">
        <f t="shared" si="102"/>
        <v>0.18392513969633187</v>
      </c>
      <c r="O940">
        <v>21766.809877602071</v>
      </c>
      <c r="P940">
        <v>4.7693760395050049</v>
      </c>
      <c r="Q940">
        <f t="shared" si="103"/>
        <v>1.24144190840355</v>
      </c>
      <c r="R940">
        <f t="shared" si="104"/>
        <v>6.1642144955604154E-2</v>
      </c>
    </row>
    <row r="941" spans="1:18" x14ac:dyDescent="0.2">
      <c r="A941" t="s">
        <v>881</v>
      </c>
      <c r="B941" t="str">
        <f t="shared" si="98"/>
        <v>S</v>
      </c>
      <c r="C941" s="3">
        <v>23322.777999999998</v>
      </c>
      <c r="D941" s="3">
        <v>51.17</v>
      </c>
      <c r="E941" s="3">
        <v>22670.454862950501</v>
      </c>
      <c r="F941" s="3">
        <v>13.281471967697099</v>
      </c>
      <c r="G941" s="3">
        <f t="shared" si="99"/>
        <v>2.7969358412171044</v>
      </c>
      <c r="H941" s="3">
        <f t="shared" si="100"/>
        <v>0.25955583286490325</v>
      </c>
      <c r="J941">
        <v>23044.06761231866</v>
      </c>
      <c r="K941">
        <v>14.64657497406006</v>
      </c>
      <c r="L941" s="3">
        <f t="shared" si="101"/>
        <v>1.1950136801085105</v>
      </c>
      <c r="M941">
        <f t="shared" si="102"/>
        <v>0.28623363248114247</v>
      </c>
      <c r="O941">
        <v>23058.0284708117</v>
      </c>
      <c r="P941">
        <v>4.8985190391540527</v>
      </c>
      <c r="Q941">
        <f t="shared" si="103"/>
        <v>1.1351543507737318</v>
      </c>
      <c r="R941">
        <f t="shared" si="104"/>
        <v>9.573029195141787E-2</v>
      </c>
    </row>
    <row r="942" spans="1:18" x14ac:dyDescent="0.2">
      <c r="A942" t="s">
        <v>312</v>
      </c>
      <c r="B942" t="str">
        <f t="shared" si="98"/>
        <v>S</v>
      </c>
      <c r="C942" s="3">
        <v>24288.401000000002</v>
      </c>
      <c r="D942" s="3">
        <v>1800.0350000000001</v>
      </c>
      <c r="E942" s="3">
        <v>23481.698702914899</v>
      </c>
      <c r="F942" s="3">
        <v>11.610868930816601</v>
      </c>
      <c r="G942" s="3">
        <f t="shared" si="99"/>
        <v>3.3213479021739758</v>
      </c>
      <c r="H942" s="3">
        <f t="shared" si="100"/>
        <v>6.4503573157280829E-3</v>
      </c>
      <c r="J942">
        <v>24202.82361762907</v>
      </c>
      <c r="K942">
        <v>20.758803129196171</v>
      </c>
      <c r="L942" s="3">
        <f t="shared" si="101"/>
        <v>0.35233847782293876</v>
      </c>
      <c r="M942">
        <f t="shared" si="102"/>
        <v>1.1532444163139144E-2</v>
      </c>
      <c r="O942">
        <v>24126.98534362805</v>
      </c>
      <c r="P942">
        <v>6.8046891689300537</v>
      </c>
      <c r="Q942">
        <f t="shared" si="103"/>
        <v>0.66457918070420374</v>
      </c>
      <c r="R942">
        <f t="shared" si="104"/>
        <v>3.780309365612365E-3</v>
      </c>
    </row>
    <row r="943" spans="1:18" x14ac:dyDescent="0.2">
      <c r="A943" t="s">
        <v>281</v>
      </c>
      <c r="B943" t="str">
        <f t="shared" si="98"/>
        <v>S</v>
      </c>
      <c r="C943" s="3">
        <v>26390.173999999999</v>
      </c>
      <c r="D943" s="3">
        <v>307.36399999999998</v>
      </c>
      <c r="E943" s="3">
        <v>25415.069631174701</v>
      </c>
      <c r="F943" s="3">
        <v>12.9137461185455</v>
      </c>
      <c r="G943" s="3">
        <f t="shared" si="99"/>
        <v>3.6949524047294937</v>
      </c>
      <c r="H943" s="3">
        <f t="shared" si="100"/>
        <v>4.2014504361426522E-2</v>
      </c>
      <c r="J943">
        <v>26227.23580676339</v>
      </c>
      <c r="K943">
        <v>18.64480900764465</v>
      </c>
      <c r="L943" s="3">
        <f t="shared" si="101"/>
        <v>0.61741992772237364</v>
      </c>
      <c r="M943">
        <f t="shared" si="102"/>
        <v>6.0660353872426999E-2</v>
      </c>
      <c r="O943">
        <v>26035.883162607679</v>
      </c>
      <c r="P943">
        <v>6.6422348022460938</v>
      </c>
      <c r="Q943">
        <f t="shared" si="103"/>
        <v>1.3425104260105301</v>
      </c>
      <c r="R943">
        <f t="shared" si="104"/>
        <v>2.1610321320148406E-2</v>
      </c>
    </row>
    <row r="944" spans="1:18" x14ac:dyDescent="0.2">
      <c r="A944" t="s">
        <v>854</v>
      </c>
      <c r="B944" t="str">
        <f t="shared" si="98"/>
        <v>S</v>
      </c>
      <c r="C944" s="3">
        <v>25628.124</v>
      </c>
      <c r="D944" s="3">
        <v>1800.021</v>
      </c>
      <c r="E944" s="3">
        <v>24821.966562371599</v>
      </c>
      <c r="F944" s="3">
        <v>12.2621290683746</v>
      </c>
      <c r="G944" s="3">
        <f t="shared" si="99"/>
        <v>3.145596757797803</v>
      </c>
      <c r="H944" s="3">
        <f t="shared" si="100"/>
        <v>6.8122144510395161E-3</v>
      </c>
      <c r="J944">
        <v>25525.614232033629</v>
      </c>
      <c r="K944">
        <v>22.831712961196899</v>
      </c>
      <c r="L944" s="3">
        <f t="shared" si="101"/>
        <v>0.39998935531282126</v>
      </c>
      <c r="M944">
        <f t="shared" si="102"/>
        <v>1.2684136996844425E-2</v>
      </c>
      <c r="O944">
        <v>25501.005802793639</v>
      </c>
      <c r="P944">
        <v>7.3464698791503906</v>
      </c>
      <c r="Q944">
        <f t="shared" si="103"/>
        <v>0.49601054375404335</v>
      </c>
      <c r="R944">
        <f t="shared" si="104"/>
        <v>4.0813245396305884E-3</v>
      </c>
    </row>
    <row r="945" spans="1:18" x14ac:dyDescent="0.2">
      <c r="A945" t="s">
        <v>674</v>
      </c>
      <c r="B945" t="str">
        <f t="shared" si="98"/>
        <v>S</v>
      </c>
      <c r="C945" s="3">
        <v>24816.863000000001</v>
      </c>
      <c r="D945" s="3">
        <v>1800.0239999999999</v>
      </c>
      <c r="E945" s="3">
        <v>23792.717789875798</v>
      </c>
      <c r="F945" s="3">
        <v>11.5876469612121</v>
      </c>
      <c r="G945" s="3">
        <f t="shared" si="99"/>
        <v>4.1268117171948884</v>
      </c>
      <c r="H945" s="3">
        <f t="shared" si="100"/>
        <v>6.437495811840342E-3</v>
      </c>
      <c r="J945">
        <v>24609.309718307039</v>
      </c>
      <c r="K945">
        <v>25.17020225524902</v>
      </c>
      <c r="L945" s="3">
        <f t="shared" si="101"/>
        <v>0.83633971663929729</v>
      </c>
      <c r="M945">
        <f t="shared" si="102"/>
        <v>1.3983259253903849E-2</v>
      </c>
      <c r="O945">
        <v>24366.489636037029</v>
      </c>
      <c r="P945">
        <v>6.5859403610229492</v>
      </c>
      <c r="Q945">
        <f t="shared" si="103"/>
        <v>1.8147876464602788</v>
      </c>
      <c r="R945">
        <f t="shared" si="104"/>
        <v>3.6588069720309003E-3</v>
      </c>
    </row>
    <row r="946" spans="1:18" x14ac:dyDescent="0.2">
      <c r="A946" t="s">
        <v>538</v>
      </c>
      <c r="B946" t="str">
        <f t="shared" si="98"/>
        <v>S</v>
      </c>
      <c r="C946" s="3">
        <v>25417.988000000001</v>
      </c>
      <c r="D946" s="3">
        <v>728.87699999999995</v>
      </c>
      <c r="E946" s="3">
        <v>24688.248305427998</v>
      </c>
      <c r="F946" s="3">
        <v>12.4061148166656</v>
      </c>
      <c r="G946" s="3">
        <f t="shared" si="99"/>
        <v>2.8709577428866631</v>
      </c>
      <c r="H946" s="3">
        <f t="shared" si="100"/>
        <v>1.7020861978997281E-2</v>
      </c>
      <c r="J946">
        <v>25206.489632732872</v>
      </c>
      <c r="K946">
        <v>18.813507080078121</v>
      </c>
      <c r="L946" s="3">
        <f t="shared" si="101"/>
        <v>0.83208146635024627</v>
      </c>
      <c r="M946">
        <f t="shared" si="102"/>
        <v>2.5811634994763345E-2</v>
      </c>
      <c r="O946">
        <v>25186.908405609989</v>
      </c>
      <c r="P946">
        <v>6.3042762279510498</v>
      </c>
      <c r="Q946">
        <f t="shared" si="103"/>
        <v>0.90911835504058014</v>
      </c>
      <c r="R946">
        <f t="shared" si="104"/>
        <v>8.6493005376092943E-3</v>
      </c>
    </row>
    <row r="947" spans="1:18" x14ac:dyDescent="0.2">
      <c r="A947" t="s">
        <v>903</v>
      </c>
      <c r="B947" t="str">
        <f t="shared" si="98"/>
        <v>S</v>
      </c>
      <c r="C947" s="3">
        <v>24518.241000000002</v>
      </c>
      <c r="D947" s="3">
        <v>830.15800000000002</v>
      </c>
      <c r="E947" s="3">
        <v>23707.422051436399</v>
      </c>
      <c r="F947" s="3">
        <v>11.807375907897899</v>
      </c>
      <c r="G947" s="3">
        <f t="shared" si="99"/>
        <v>3.3070029312608642</v>
      </c>
      <c r="H947" s="3">
        <f t="shared" si="100"/>
        <v>1.4223046586189496E-2</v>
      </c>
      <c r="J947">
        <v>24302.212791237849</v>
      </c>
      <c r="K947">
        <v>20.672368049621578</v>
      </c>
      <c r="L947" s="3">
        <f t="shared" si="101"/>
        <v>0.88109179105529079</v>
      </c>
      <c r="M947">
        <f t="shared" si="102"/>
        <v>2.4901727200872095E-2</v>
      </c>
      <c r="O947">
        <v>24297.750796573859</v>
      </c>
      <c r="P947">
        <v>7.2289700508117676</v>
      </c>
      <c r="Q947">
        <f t="shared" si="103"/>
        <v>0.89929046470398555</v>
      </c>
      <c r="R947">
        <f t="shared" si="104"/>
        <v>8.7079448138929795E-3</v>
      </c>
    </row>
    <row r="948" spans="1:18" x14ac:dyDescent="0.2">
      <c r="A948" t="s">
        <v>629</v>
      </c>
      <c r="B948" t="str">
        <f t="shared" si="98"/>
        <v>S</v>
      </c>
      <c r="C948" s="3">
        <v>33317.26</v>
      </c>
      <c r="D948" s="3">
        <v>1800.0350000000001</v>
      </c>
      <c r="E948" s="3">
        <v>31859.5235890476</v>
      </c>
      <c r="F948" s="3">
        <v>15.3700361251831</v>
      </c>
      <c r="G948" s="3">
        <f t="shared" si="99"/>
        <v>4.3753190116846419</v>
      </c>
      <c r="H948" s="3">
        <f t="shared" si="100"/>
        <v>8.53874292732258E-3</v>
      </c>
      <c r="J948">
        <v>33027.069579345698</v>
      </c>
      <c r="K948">
        <v>18.046751022338871</v>
      </c>
      <c r="L948" s="3">
        <f t="shared" si="101"/>
        <v>0.87099125394556465</v>
      </c>
      <c r="M948">
        <f t="shared" si="102"/>
        <v>1.0025777844507951E-2</v>
      </c>
      <c r="O948">
        <v>32852.150018980312</v>
      </c>
      <c r="P948">
        <v>5.3897976875305176</v>
      </c>
      <c r="Q948">
        <f t="shared" si="103"/>
        <v>1.3960030957518419</v>
      </c>
      <c r="R948">
        <f t="shared" si="104"/>
        <v>2.9942738266369915E-3</v>
      </c>
    </row>
    <row r="949" spans="1:18" x14ac:dyDescent="0.2">
      <c r="A949" t="s">
        <v>936</v>
      </c>
      <c r="B949" t="str">
        <f t="shared" si="98"/>
        <v>S</v>
      </c>
      <c r="C949" s="3">
        <v>32205.548999999999</v>
      </c>
      <c r="D949" s="3">
        <v>1800.0129999999999</v>
      </c>
      <c r="E949" s="3">
        <v>30842.551644087001</v>
      </c>
      <c r="F949" s="3">
        <v>15.2393128871917</v>
      </c>
      <c r="G949" s="3">
        <f t="shared" si="99"/>
        <v>4.2321817147504541</v>
      </c>
      <c r="H949" s="3">
        <f t="shared" si="100"/>
        <v>8.4662237923791104E-3</v>
      </c>
      <c r="J949">
        <v>31860.5460581601</v>
      </c>
      <c r="K949">
        <v>28.608702898025509</v>
      </c>
      <c r="L949" s="3">
        <f t="shared" si="101"/>
        <v>1.0712530993956941</v>
      </c>
      <c r="M949">
        <f t="shared" si="102"/>
        <v>1.5893609045059959E-2</v>
      </c>
      <c r="O949">
        <v>31700.781247042851</v>
      </c>
      <c r="P949">
        <v>8.141956090927124</v>
      </c>
      <c r="Q949">
        <f t="shared" si="103"/>
        <v>1.5673316202656515</v>
      </c>
      <c r="R949">
        <f t="shared" si="104"/>
        <v>4.5232762712975544E-3</v>
      </c>
    </row>
    <row r="950" spans="1:18" x14ac:dyDescent="0.2">
      <c r="A950" t="s">
        <v>394</v>
      </c>
      <c r="B950" t="str">
        <f t="shared" si="98"/>
        <v>S</v>
      </c>
      <c r="C950" s="3">
        <v>26111.919999999998</v>
      </c>
      <c r="D950" s="3">
        <v>247.381</v>
      </c>
      <c r="E950" s="3">
        <v>25456.127886100101</v>
      </c>
      <c r="F950" s="3">
        <v>16.626960039138702</v>
      </c>
      <c r="G950" s="3">
        <f t="shared" si="99"/>
        <v>2.51146646397468</v>
      </c>
      <c r="H950" s="3">
        <f t="shared" si="100"/>
        <v>6.721195257169589E-2</v>
      </c>
      <c r="J950">
        <v>25960.746096161729</v>
      </c>
      <c r="K950">
        <v>18.46322774887085</v>
      </c>
      <c r="L950" s="3">
        <f t="shared" si="101"/>
        <v>0.57894595203366639</v>
      </c>
      <c r="M950">
        <f t="shared" si="102"/>
        <v>7.4634785003176676E-2</v>
      </c>
      <c r="O950">
        <v>25926.373444914501</v>
      </c>
      <c r="P950">
        <v>6.4066550731658944</v>
      </c>
      <c r="Q950">
        <f t="shared" si="103"/>
        <v>0.71058181506950446</v>
      </c>
      <c r="R950">
        <f t="shared" si="104"/>
        <v>2.5897926975660599E-2</v>
      </c>
    </row>
    <row r="951" spans="1:18" x14ac:dyDescent="0.2">
      <c r="A951" t="s">
        <v>378</v>
      </c>
      <c r="B951" t="str">
        <f t="shared" si="98"/>
        <v>S</v>
      </c>
      <c r="C951" s="3">
        <v>22726.463</v>
      </c>
      <c r="D951" s="3">
        <v>14.023</v>
      </c>
      <c r="E951" s="3">
        <v>22046.586841336401</v>
      </c>
      <c r="F951" s="3">
        <v>20.209179162979101</v>
      </c>
      <c r="G951" s="3">
        <f t="shared" si="99"/>
        <v>2.9915616814794244</v>
      </c>
      <c r="H951" s="3">
        <f t="shared" si="100"/>
        <v>1.4411452016671968</v>
      </c>
      <c r="J951">
        <v>22436.097849252252</v>
      </c>
      <c r="K951">
        <v>14.18709182739258</v>
      </c>
      <c r="L951" s="3">
        <f t="shared" si="101"/>
        <v>1.2776521834820842</v>
      </c>
      <c r="M951">
        <f t="shared" si="102"/>
        <v>1.0117016207225686</v>
      </c>
      <c r="O951">
        <v>22533.222590248799</v>
      </c>
      <c r="P951">
        <v>4.6693336963653556</v>
      </c>
      <c r="Q951">
        <f t="shared" si="103"/>
        <v>0.85028809696960228</v>
      </c>
      <c r="R951">
        <f t="shared" si="104"/>
        <v>0.33297680213687197</v>
      </c>
    </row>
    <row r="952" spans="1:18" x14ac:dyDescent="0.2">
      <c r="A952" t="s">
        <v>50</v>
      </c>
      <c r="B952" t="str">
        <f t="shared" si="98"/>
        <v>S</v>
      </c>
      <c r="C952" s="3">
        <v>22662.008999999998</v>
      </c>
      <c r="D952" s="3">
        <v>10.282</v>
      </c>
      <c r="E952" s="3">
        <v>21936.746417995801</v>
      </c>
      <c r="F952" s="3">
        <v>14.6110880374908</v>
      </c>
      <c r="G952" s="3">
        <f t="shared" si="99"/>
        <v>3.2003454857166358</v>
      </c>
      <c r="H952" s="3">
        <f t="shared" si="100"/>
        <v>1.4210355998337678</v>
      </c>
      <c r="J952">
        <v>22377.364553246061</v>
      </c>
      <c r="K952">
        <v>14.460919141769409</v>
      </c>
      <c r="L952" s="3">
        <f t="shared" si="101"/>
        <v>1.2560424221609692</v>
      </c>
      <c r="M952">
        <f t="shared" si="102"/>
        <v>1.4064305720452646</v>
      </c>
      <c r="O952">
        <v>22416.666963375399</v>
      </c>
      <c r="P952">
        <v>4.6753461360931396</v>
      </c>
      <c r="Q952">
        <f t="shared" si="103"/>
        <v>1.0826137992646598</v>
      </c>
      <c r="R952">
        <f t="shared" si="104"/>
        <v>0.45471174247161444</v>
      </c>
    </row>
    <row r="953" spans="1:18" x14ac:dyDescent="0.2">
      <c r="A953" t="s">
        <v>205</v>
      </c>
      <c r="B953" t="str">
        <f t="shared" si="98"/>
        <v>S</v>
      </c>
      <c r="C953" s="3">
        <v>29222.31</v>
      </c>
      <c r="D953" s="3">
        <v>1800.0129999999999</v>
      </c>
      <c r="E953" s="3">
        <v>27782.296407198501</v>
      </c>
      <c r="F953" s="3">
        <v>12.1986742019653</v>
      </c>
      <c r="G953" s="3">
        <f t="shared" si="99"/>
        <v>4.9277883671807619</v>
      </c>
      <c r="H953" s="3">
        <f t="shared" si="100"/>
        <v>6.7769922783698236E-3</v>
      </c>
      <c r="J953">
        <v>28838.7100139631</v>
      </c>
      <c r="K953">
        <v>24.74441385269165</v>
      </c>
      <c r="L953" s="3">
        <f t="shared" si="101"/>
        <v>1.3126956289112706</v>
      </c>
      <c r="M953">
        <f t="shared" si="102"/>
        <v>1.3746797302403734E-2</v>
      </c>
      <c r="O953">
        <v>28591.037988854889</v>
      </c>
      <c r="P953">
        <v>6.7187960147857666</v>
      </c>
      <c r="Q953">
        <f t="shared" si="103"/>
        <v>2.160239937038217</v>
      </c>
      <c r="R953">
        <f t="shared" si="104"/>
        <v>3.7326374947212974E-3</v>
      </c>
    </row>
    <row r="954" spans="1:18" x14ac:dyDescent="0.2">
      <c r="A954" t="s">
        <v>469</v>
      </c>
      <c r="B954" t="str">
        <f t="shared" si="98"/>
        <v>S</v>
      </c>
      <c r="C954" s="3">
        <v>26123.21</v>
      </c>
      <c r="D954" s="3">
        <v>390.952</v>
      </c>
      <c r="E954" s="3">
        <v>25436.685759059499</v>
      </c>
      <c r="F954" s="3">
        <v>18.118055820464999</v>
      </c>
      <c r="G954" s="3">
        <f t="shared" si="99"/>
        <v>2.6280240481185122</v>
      </c>
      <c r="H954" s="3">
        <f t="shared" si="100"/>
        <v>4.6343427890035094E-2</v>
      </c>
      <c r="J954">
        <v>25918.04484136738</v>
      </c>
      <c r="K954">
        <v>16.331270217895511</v>
      </c>
      <c r="L954" s="3">
        <f t="shared" si="101"/>
        <v>0.7853749927080893</v>
      </c>
      <c r="M954">
        <f t="shared" si="102"/>
        <v>4.1773082674843746E-2</v>
      </c>
      <c r="O954">
        <v>25888.8507779174</v>
      </c>
      <c r="P954">
        <v>5.287294864654541</v>
      </c>
      <c r="Q954">
        <f t="shared" si="103"/>
        <v>0.89713026110726612</v>
      </c>
      <c r="R954">
        <f t="shared" si="104"/>
        <v>1.352415351412588E-2</v>
      </c>
    </row>
    <row r="955" spans="1:18" x14ac:dyDescent="0.2">
      <c r="A955" t="s">
        <v>58</v>
      </c>
      <c r="B955" t="str">
        <f t="shared" si="98"/>
        <v>S</v>
      </c>
      <c r="C955" s="3">
        <v>26245.441999999999</v>
      </c>
      <c r="D955" s="3">
        <v>130.80099999999999</v>
      </c>
      <c r="E955" s="3">
        <v>25487.867980774201</v>
      </c>
      <c r="F955" s="3">
        <v>19.850905179977399</v>
      </c>
      <c r="G955" s="3">
        <f t="shared" si="99"/>
        <v>2.8864974696398642</v>
      </c>
      <c r="H955" s="3">
        <f t="shared" si="100"/>
        <v>0.15176416984562352</v>
      </c>
      <c r="J955">
        <v>26045.999734881389</v>
      </c>
      <c r="K955">
        <v>15.183961153030401</v>
      </c>
      <c r="L955" s="3">
        <f t="shared" si="101"/>
        <v>0.75991200726819741</v>
      </c>
      <c r="M955">
        <f t="shared" si="102"/>
        <v>0.11608444242039742</v>
      </c>
      <c r="O955">
        <v>25954.96025560741</v>
      </c>
      <c r="P955">
        <v>4.7902500629425049</v>
      </c>
      <c r="Q955">
        <f t="shared" si="103"/>
        <v>1.1067893022818571</v>
      </c>
      <c r="R955">
        <f t="shared" si="104"/>
        <v>3.6622426915256807E-2</v>
      </c>
    </row>
    <row r="956" spans="1:18" x14ac:dyDescent="0.2">
      <c r="A956" t="s">
        <v>564</v>
      </c>
      <c r="B956" t="str">
        <f t="shared" si="98"/>
        <v>S</v>
      </c>
      <c r="C956" s="3">
        <v>25810.367999999999</v>
      </c>
      <c r="D956" s="3">
        <v>308.58300000000003</v>
      </c>
      <c r="E956" s="3">
        <v>24954.124546217401</v>
      </c>
      <c r="F956" s="3">
        <v>15.020866155624301</v>
      </c>
      <c r="G956" s="3">
        <f t="shared" si="99"/>
        <v>3.3174399287239824</v>
      </c>
      <c r="H956" s="3">
        <f t="shared" si="100"/>
        <v>4.8676907527713129E-2</v>
      </c>
      <c r="J956">
        <v>25547.67523668196</v>
      </c>
      <c r="K956">
        <v>15.42970299720764</v>
      </c>
      <c r="L956" s="3">
        <f t="shared" si="101"/>
        <v>1.0177799995646652</v>
      </c>
      <c r="M956">
        <f t="shared" si="102"/>
        <v>5.0001792053378305E-2</v>
      </c>
      <c r="O956">
        <v>25456.71028842673</v>
      </c>
      <c r="P956">
        <v>4.8808670043945312</v>
      </c>
      <c r="Q956">
        <f t="shared" si="103"/>
        <v>1.3702156884135435</v>
      </c>
      <c r="R956">
        <f t="shared" si="104"/>
        <v>1.5817031412600598E-2</v>
      </c>
    </row>
    <row r="957" spans="1:18" x14ac:dyDescent="0.2">
      <c r="A957" t="s">
        <v>166</v>
      </c>
      <c r="B957" t="str">
        <f t="shared" si="98"/>
        <v>S</v>
      </c>
      <c r="C957" s="3">
        <v>25954.992999999999</v>
      </c>
      <c r="D957" s="3">
        <v>94.025999999999996</v>
      </c>
      <c r="E957" s="3">
        <v>25106.966583555</v>
      </c>
      <c r="F957" s="3">
        <v>15.908536195755</v>
      </c>
      <c r="G957" s="3">
        <f t="shared" si="99"/>
        <v>3.267295878080176</v>
      </c>
      <c r="H957" s="3">
        <f t="shared" si="100"/>
        <v>0.16919294871370685</v>
      </c>
      <c r="J957">
        <v>25754.374123603229</v>
      </c>
      <c r="K957">
        <v>16.2585289478302</v>
      </c>
      <c r="L957" s="3">
        <f t="shared" si="101"/>
        <v>0.77294906762937421</v>
      </c>
      <c r="M957">
        <f t="shared" si="102"/>
        <v>0.17291524629177249</v>
      </c>
      <c r="O957">
        <v>25743.34122561587</v>
      </c>
      <c r="P957">
        <v>4.9289851188659668</v>
      </c>
      <c r="Q957">
        <f t="shared" si="103"/>
        <v>0.81545687330421812</v>
      </c>
      <c r="R957">
        <f t="shared" si="104"/>
        <v>5.2421512335587679E-2</v>
      </c>
    </row>
    <row r="958" spans="1:18" x14ac:dyDescent="0.2">
      <c r="A958" t="s">
        <v>217</v>
      </c>
      <c r="B958" t="str">
        <f t="shared" si="98"/>
        <v>S</v>
      </c>
      <c r="C958" s="3">
        <v>30925.377</v>
      </c>
      <c r="D958" s="3">
        <v>1800.0150000000001</v>
      </c>
      <c r="E958" s="3">
        <v>29728.094556014799</v>
      </c>
      <c r="F958" s="3">
        <v>15.5765788555145</v>
      </c>
      <c r="G958" s="3">
        <f t="shared" si="99"/>
        <v>3.871520932421296</v>
      </c>
      <c r="H958" s="3">
        <f t="shared" si="100"/>
        <v>8.6535828065402234E-3</v>
      </c>
      <c r="J958">
        <v>30526.448353555501</v>
      </c>
      <c r="K958">
        <v>25.294916152954102</v>
      </c>
      <c r="L958" s="3">
        <f t="shared" si="101"/>
        <v>1.2899718132603508</v>
      </c>
      <c r="M958">
        <f t="shared" si="102"/>
        <v>1.4052614090968186E-2</v>
      </c>
      <c r="O958">
        <v>30433.468973669769</v>
      </c>
      <c r="P958">
        <v>6.3352169990539551</v>
      </c>
      <c r="Q958">
        <f t="shared" si="103"/>
        <v>1.5906290368917126</v>
      </c>
      <c r="R958">
        <f t="shared" si="104"/>
        <v>3.5195356700105027E-3</v>
      </c>
    </row>
    <row r="959" spans="1:18" x14ac:dyDescent="0.2">
      <c r="A959" t="s">
        <v>419</v>
      </c>
      <c r="B959" t="str">
        <f t="shared" si="98"/>
        <v>S</v>
      </c>
      <c r="C959" s="3">
        <v>22236.194</v>
      </c>
      <c r="D959" s="3">
        <v>10.167999999999999</v>
      </c>
      <c r="E959" s="3">
        <v>21666.247533150701</v>
      </c>
      <c r="F959" s="3">
        <v>16.7786817550659</v>
      </c>
      <c r="G959" s="3">
        <f t="shared" si="99"/>
        <v>2.5631475730482398</v>
      </c>
      <c r="H959" s="3">
        <f t="shared" si="100"/>
        <v>1.6501457272881492</v>
      </c>
      <c r="J959">
        <v>21877.90764733457</v>
      </c>
      <c r="K959">
        <v>13.828651189804081</v>
      </c>
      <c r="L959" s="3">
        <f t="shared" si="101"/>
        <v>1.6112755297306236</v>
      </c>
      <c r="M959">
        <f t="shared" si="102"/>
        <v>1.3600168361333675</v>
      </c>
      <c r="O959">
        <v>22049.655154018201</v>
      </c>
      <c r="P959">
        <v>4.6113569736480713</v>
      </c>
      <c r="Q959">
        <f t="shared" si="103"/>
        <v>0.83889736697655481</v>
      </c>
      <c r="R959">
        <f t="shared" si="104"/>
        <v>0.45351661817939337</v>
      </c>
    </row>
    <row r="960" spans="1:18" x14ac:dyDescent="0.2">
      <c r="A960" t="s">
        <v>791</v>
      </c>
      <c r="B960" t="str">
        <f t="shared" si="98"/>
        <v>S</v>
      </c>
      <c r="C960" s="3">
        <v>24789.894</v>
      </c>
      <c r="D960" s="3">
        <v>151.86000000000001</v>
      </c>
      <c r="E960" s="3">
        <v>23947.939221713601</v>
      </c>
      <c r="F960" s="3">
        <v>16.135573148727399</v>
      </c>
      <c r="G960" s="3">
        <f t="shared" si="99"/>
        <v>3.3963629626104863</v>
      </c>
      <c r="H960" s="3">
        <f t="shared" si="100"/>
        <v>0.10625295106497694</v>
      </c>
      <c r="J960">
        <v>24658.07435565233</v>
      </c>
      <c r="K960">
        <v>14.05964684486389</v>
      </c>
      <c r="L960" s="3">
        <f t="shared" si="101"/>
        <v>0.53174751109331064</v>
      </c>
      <c r="M960">
        <f t="shared" si="102"/>
        <v>9.2582950381034423E-2</v>
      </c>
      <c r="O960">
        <v>24523.42464093916</v>
      </c>
      <c r="P960">
        <v>4.496243953704834</v>
      </c>
      <c r="Q960">
        <f t="shared" si="103"/>
        <v>1.0749112483532215</v>
      </c>
      <c r="R960">
        <f t="shared" si="104"/>
        <v>2.9607822690009441E-2</v>
      </c>
    </row>
    <row r="961" spans="1:18" x14ac:dyDescent="0.2">
      <c r="A961" t="s">
        <v>178</v>
      </c>
      <c r="B961" t="str">
        <f t="shared" si="98"/>
        <v>S</v>
      </c>
      <c r="C961" s="3">
        <v>25727.597000000002</v>
      </c>
      <c r="D961" s="3">
        <v>184.84700000000001</v>
      </c>
      <c r="E961" s="3">
        <v>24874.031269856801</v>
      </c>
      <c r="F961" s="3">
        <v>16.879888296127302</v>
      </c>
      <c r="G961" s="3">
        <f t="shared" si="99"/>
        <v>3.3177048371179017</v>
      </c>
      <c r="H961" s="3">
        <f t="shared" si="100"/>
        <v>9.1318162026580371E-2</v>
      </c>
      <c r="J961">
        <v>25496.13996391364</v>
      </c>
      <c r="K961">
        <v>16.831959962844849</v>
      </c>
      <c r="L961" s="3">
        <f t="shared" si="101"/>
        <v>0.89964498466903753</v>
      </c>
      <c r="M961">
        <f t="shared" si="102"/>
        <v>9.1058875517832844E-2</v>
      </c>
      <c r="O961">
        <v>25387.669455694711</v>
      </c>
      <c r="P961">
        <v>5.6133570671081543</v>
      </c>
      <c r="Q961">
        <f t="shared" si="103"/>
        <v>1.3212564869750183</v>
      </c>
      <c r="R961">
        <f t="shared" si="104"/>
        <v>3.036758544692721E-2</v>
      </c>
    </row>
    <row r="962" spans="1:18" x14ac:dyDescent="0.2">
      <c r="A962" t="s">
        <v>702</v>
      </c>
      <c r="B962" t="str">
        <f t="shared" si="98"/>
        <v>S</v>
      </c>
      <c r="C962" s="3">
        <v>31561.050999999999</v>
      </c>
      <c r="D962" s="3">
        <v>1800.0160000000001</v>
      </c>
      <c r="E962" s="3">
        <v>30332.547942171899</v>
      </c>
      <c r="F962" s="3">
        <v>13.069915294647201</v>
      </c>
      <c r="G962" s="3">
        <f t="shared" si="99"/>
        <v>3.892465614748065</v>
      </c>
      <c r="H962" s="3">
        <f t="shared" si="100"/>
        <v>7.260999510363908E-3</v>
      </c>
      <c r="J962">
        <v>31285.26900190772</v>
      </c>
      <c r="K962">
        <v>17.258131265640259</v>
      </c>
      <c r="L962" s="3">
        <f t="shared" si="101"/>
        <v>0.87380486186052408</v>
      </c>
      <c r="M962">
        <f t="shared" si="102"/>
        <v>9.5877654785514448E-3</v>
      </c>
      <c r="O962">
        <v>31074.723228429531</v>
      </c>
      <c r="P962">
        <v>5.0495481491088867</v>
      </c>
      <c r="Q962">
        <f t="shared" si="103"/>
        <v>1.5409112059369254</v>
      </c>
      <c r="R962">
        <f t="shared" si="104"/>
        <v>2.8052795914641241E-3</v>
      </c>
    </row>
    <row r="963" spans="1:18" x14ac:dyDescent="0.2">
      <c r="A963" t="s">
        <v>287</v>
      </c>
      <c r="B963" t="str">
        <f t="shared" si="98"/>
        <v>S</v>
      </c>
      <c r="C963" s="3">
        <v>23458.758999999998</v>
      </c>
      <c r="D963" s="3">
        <v>8.8829999999999991</v>
      </c>
      <c r="E963" s="3">
        <v>22818.4255662572</v>
      </c>
      <c r="F963" s="3">
        <v>18.143826246261501</v>
      </c>
      <c r="G963" s="3">
        <f t="shared" si="99"/>
        <v>2.7296134196305895</v>
      </c>
      <c r="H963" s="3">
        <f t="shared" si="100"/>
        <v>2.0425336312351123</v>
      </c>
      <c r="J963">
        <v>23142.42665774643</v>
      </c>
      <c r="K963">
        <v>14.194376945495611</v>
      </c>
      <c r="L963" s="3">
        <f t="shared" si="101"/>
        <v>1.3484615373454694</v>
      </c>
      <c r="M963">
        <f t="shared" si="102"/>
        <v>1.597926032364698</v>
      </c>
      <c r="O963">
        <v>23279.995933302511</v>
      </c>
      <c r="P963">
        <v>4.5326619148254386</v>
      </c>
      <c r="Q963">
        <f t="shared" si="103"/>
        <v>0.76203121698589171</v>
      </c>
      <c r="R963">
        <f t="shared" si="104"/>
        <v>0.51026251433360792</v>
      </c>
    </row>
    <row r="964" spans="1:18" x14ac:dyDescent="0.2">
      <c r="A964" t="s">
        <v>607</v>
      </c>
      <c r="B964" t="str">
        <f t="shared" ref="B964:B1002" si="105">LEFT(A964,1)</f>
        <v>S</v>
      </c>
      <c r="C964" s="3">
        <v>25990.465</v>
      </c>
      <c r="D964" s="3">
        <v>185.30099999999999</v>
      </c>
      <c r="E964" s="3">
        <v>25155.4563370795</v>
      </c>
      <c r="F964" s="3">
        <v>16.8603608608245</v>
      </c>
      <c r="G964" s="3">
        <f t="shared" ref="G964:G1002" si="106">(C964-E964)*100/C964</f>
        <v>3.2127499947403781</v>
      </c>
      <c r="H964" s="3">
        <f t="shared" ref="H964:H1002" si="107">F964/D964</f>
        <v>9.098904410027199E-2</v>
      </c>
      <c r="J964">
        <v>25698.708860305622</v>
      </c>
      <c r="K964">
        <v>14.61435699462891</v>
      </c>
      <c r="L964" s="3">
        <f t="shared" ref="L964:L1002" si="108">(C964-J964)*100/C964</f>
        <v>1.1225506726962307</v>
      </c>
      <c r="M964">
        <f t="shared" ref="M964:M1002" si="109">K964/D964</f>
        <v>7.8868203596466888E-2</v>
      </c>
      <c r="O964">
        <v>25695.43694405166</v>
      </c>
      <c r="P964">
        <v>4.8882308006286621</v>
      </c>
      <c r="Q964">
        <f t="shared" ref="Q964:Q1002" si="110">(C964-O964)*100/C964</f>
        <v>1.1351395827213553</v>
      </c>
      <c r="R964">
        <f t="shared" ref="R964:R1002" si="111">P964/D964</f>
        <v>2.6379948303725628E-2</v>
      </c>
    </row>
    <row r="965" spans="1:18" x14ac:dyDescent="0.2">
      <c r="A965" t="s">
        <v>775</v>
      </c>
      <c r="B965" t="str">
        <f t="shared" si="105"/>
        <v>S</v>
      </c>
      <c r="C965" s="3">
        <v>22727.645</v>
      </c>
      <c r="D965" s="3">
        <v>23.998000000000001</v>
      </c>
      <c r="E965" s="3">
        <v>22128.215850321099</v>
      </c>
      <c r="F965" s="3">
        <v>14.774065971374499</v>
      </c>
      <c r="G965" s="3">
        <f t="shared" si="106"/>
        <v>2.6374450572371271</v>
      </c>
      <c r="H965" s="3">
        <f t="shared" si="107"/>
        <v>0.61563738525604206</v>
      </c>
      <c r="J965">
        <v>22329.14798594909</v>
      </c>
      <c r="K965">
        <v>13.7188606262207</v>
      </c>
      <c r="L965" s="3">
        <f t="shared" si="108"/>
        <v>1.7533581418176427</v>
      </c>
      <c r="M965">
        <f t="shared" si="109"/>
        <v>0.5716668316618343</v>
      </c>
      <c r="O965">
        <v>22446.926897569891</v>
      </c>
      <c r="P965">
        <v>4.8220200538635254</v>
      </c>
      <c r="Q965">
        <f t="shared" si="110"/>
        <v>1.2351394191087983</v>
      </c>
      <c r="R965">
        <f t="shared" si="111"/>
        <v>0.20093424676487728</v>
      </c>
    </row>
    <row r="966" spans="1:18" x14ac:dyDescent="0.2">
      <c r="A966" t="s">
        <v>939</v>
      </c>
      <c r="B966" t="str">
        <f t="shared" si="105"/>
        <v>S</v>
      </c>
      <c r="C966" s="3">
        <v>24564.166000000001</v>
      </c>
      <c r="D966" s="3">
        <v>117.363</v>
      </c>
      <c r="E966" s="3">
        <v>23855.393836150299</v>
      </c>
      <c r="F966" s="3">
        <v>19.480127096176101</v>
      </c>
      <c r="G966" s="3">
        <f t="shared" si="106"/>
        <v>2.8853907103937595</v>
      </c>
      <c r="H966" s="3">
        <f t="shared" si="107"/>
        <v>0.16598184347857589</v>
      </c>
      <c r="J966">
        <v>24324.746198807101</v>
      </c>
      <c r="K966">
        <v>14.37883520126343</v>
      </c>
      <c r="L966" s="3">
        <f t="shared" si="108"/>
        <v>0.97467099511092781</v>
      </c>
      <c r="M966">
        <f t="shared" si="109"/>
        <v>0.12251591388481403</v>
      </c>
      <c r="O966">
        <v>24296.552660046389</v>
      </c>
      <c r="P966">
        <v>5.3660480976104736</v>
      </c>
      <c r="Q966">
        <f t="shared" si="110"/>
        <v>1.089446065270899</v>
      </c>
      <c r="R966">
        <f t="shared" si="111"/>
        <v>4.5721804125750651E-2</v>
      </c>
    </row>
    <row r="967" spans="1:18" x14ac:dyDescent="0.2">
      <c r="A967" t="s">
        <v>522</v>
      </c>
      <c r="B967" t="str">
        <f t="shared" si="105"/>
        <v>S</v>
      </c>
      <c r="C967" s="3">
        <v>22883.835999999999</v>
      </c>
      <c r="D967" s="3">
        <v>9.6080000000000005</v>
      </c>
      <c r="E967" s="3">
        <v>22169.400270534701</v>
      </c>
      <c r="F967" s="3">
        <v>14.311372041702199</v>
      </c>
      <c r="G967" s="3">
        <f t="shared" si="106"/>
        <v>3.1220103546682392</v>
      </c>
      <c r="H967" s="3">
        <f t="shared" si="107"/>
        <v>1.4895266488033096</v>
      </c>
      <c r="J967">
        <v>22421.220665616202</v>
      </c>
      <c r="K967">
        <v>14.04233193397522</v>
      </c>
      <c r="L967" s="3">
        <f t="shared" si="108"/>
        <v>2.0215812348235573</v>
      </c>
      <c r="M967">
        <f t="shared" si="109"/>
        <v>1.4615249723121586</v>
      </c>
      <c r="O967">
        <v>22525.24471141717</v>
      </c>
      <c r="P967">
        <v>4.7626419067382812</v>
      </c>
      <c r="Q967">
        <f t="shared" si="110"/>
        <v>1.5670068977195488</v>
      </c>
      <c r="R967">
        <f t="shared" si="111"/>
        <v>0.49569545240823076</v>
      </c>
    </row>
    <row r="968" spans="1:18" x14ac:dyDescent="0.2">
      <c r="A968" t="s">
        <v>78</v>
      </c>
      <c r="B968" t="str">
        <f t="shared" si="105"/>
        <v>S</v>
      </c>
      <c r="C968" s="3">
        <v>32233.673999999999</v>
      </c>
      <c r="D968" s="3">
        <v>1800.0239999999999</v>
      </c>
      <c r="E968" s="3">
        <v>31003.341105318399</v>
      </c>
      <c r="F968" s="3">
        <v>21.975945949554401</v>
      </c>
      <c r="G968" s="3">
        <f t="shared" si="106"/>
        <v>3.8169179680901411</v>
      </c>
      <c r="H968" s="3">
        <f t="shared" si="107"/>
        <v>1.2208696078249179E-2</v>
      </c>
      <c r="J968">
        <v>31927.959401632641</v>
      </c>
      <c r="K968">
        <v>18.88999605178833</v>
      </c>
      <c r="L968" s="3">
        <f t="shared" si="108"/>
        <v>0.94843237034462202</v>
      </c>
      <c r="M968">
        <f t="shared" si="109"/>
        <v>1.0494302326962491E-2</v>
      </c>
      <c r="O968">
        <v>31832.184347806189</v>
      </c>
      <c r="P968">
        <v>5.0601153373718262</v>
      </c>
      <c r="Q968">
        <f t="shared" si="110"/>
        <v>1.2455596969610412</v>
      </c>
      <c r="R968">
        <f t="shared" si="111"/>
        <v>2.8111377055927179E-3</v>
      </c>
    </row>
    <row r="969" spans="1:18" x14ac:dyDescent="0.2">
      <c r="A969" t="s">
        <v>424</v>
      </c>
      <c r="B969" t="str">
        <f t="shared" si="105"/>
        <v>S</v>
      </c>
      <c r="C969" s="3">
        <v>22055.381000000001</v>
      </c>
      <c r="D969" s="3">
        <v>13.372999999999999</v>
      </c>
      <c r="E969" s="3">
        <v>21338.5833251125</v>
      </c>
      <c r="F969" s="3">
        <v>6.1842072010040203</v>
      </c>
      <c r="G969" s="3">
        <f t="shared" si="106"/>
        <v>3.2499899905945888</v>
      </c>
      <c r="H969" s="3">
        <f t="shared" si="107"/>
        <v>0.46243978172467065</v>
      </c>
      <c r="J969">
        <v>21555.836767077089</v>
      </c>
      <c r="K969">
        <v>13.94279098510742</v>
      </c>
      <c r="L969" s="3">
        <f t="shared" si="108"/>
        <v>2.2649539943241592</v>
      </c>
      <c r="M969">
        <f t="shared" si="109"/>
        <v>1.0426075663730967</v>
      </c>
      <c r="O969">
        <v>21680.624468217149</v>
      </c>
      <c r="P969">
        <v>4.4732460975646973</v>
      </c>
      <c r="Q969">
        <f t="shared" si="110"/>
        <v>1.6991614508171593</v>
      </c>
      <c r="R969">
        <f t="shared" si="111"/>
        <v>0.33449832480106911</v>
      </c>
    </row>
    <row r="970" spans="1:18" x14ac:dyDescent="0.2">
      <c r="A970" t="s">
        <v>25</v>
      </c>
      <c r="B970" t="str">
        <f t="shared" si="105"/>
        <v>S</v>
      </c>
      <c r="C970" s="3">
        <v>32591.024000000001</v>
      </c>
      <c r="D970" s="3">
        <v>1800.0260000000001</v>
      </c>
      <c r="E970" s="3">
        <v>31375.6083405598</v>
      </c>
      <c r="F970" s="3">
        <v>19.640529155731201</v>
      </c>
      <c r="G970" s="3">
        <f t="shared" si="106"/>
        <v>3.7292957086595409</v>
      </c>
      <c r="H970" s="3">
        <f t="shared" si="107"/>
        <v>1.0911247479609296E-2</v>
      </c>
      <c r="J970">
        <v>32330.83756738334</v>
      </c>
      <c r="K970">
        <v>16.985676050186161</v>
      </c>
      <c r="L970" s="3">
        <f t="shared" si="108"/>
        <v>0.79833770370842438</v>
      </c>
      <c r="M970">
        <f t="shared" si="109"/>
        <v>9.436350391708875E-3</v>
      </c>
      <c r="O970">
        <v>32099.995209188721</v>
      </c>
      <c r="P970">
        <v>4.8944101333618164</v>
      </c>
      <c r="Q970">
        <f t="shared" si="110"/>
        <v>1.5066381185546072</v>
      </c>
      <c r="R970">
        <f t="shared" si="111"/>
        <v>2.7190774651931785E-3</v>
      </c>
    </row>
    <row r="971" spans="1:18" x14ac:dyDescent="0.2">
      <c r="A971" t="s">
        <v>388</v>
      </c>
      <c r="B971" t="str">
        <f t="shared" si="105"/>
        <v>S</v>
      </c>
      <c r="C971" s="3">
        <v>22887.736000000001</v>
      </c>
      <c r="D971" s="3">
        <v>9.2829999999999995</v>
      </c>
      <c r="E971" s="3">
        <v>22320.6210505202</v>
      </c>
      <c r="F971" s="3">
        <v>6.0680899620056099</v>
      </c>
      <c r="G971" s="3">
        <f t="shared" si="106"/>
        <v>2.4778114772024677</v>
      </c>
      <c r="H971" s="3">
        <f t="shared" si="107"/>
        <v>0.65367768630890988</v>
      </c>
      <c r="J971">
        <v>22502.48110906305</v>
      </c>
      <c r="K971">
        <v>14.289297103881839</v>
      </c>
      <c r="L971" s="3">
        <f t="shared" si="108"/>
        <v>1.6832372189933975</v>
      </c>
      <c r="M971">
        <f t="shared" si="109"/>
        <v>1.5392973288680212</v>
      </c>
      <c r="O971">
        <v>22616.88738148113</v>
      </c>
      <c r="P971">
        <v>4.7682392597198486</v>
      </c>
      <c r="Q971">
        <f t="shared" si="110"/>
        <v>1.1833788126482687</v>
      </c>
      <c r="R971">
        <f t="shared" si="111"/>
        <v>0.51365283418289875</v>
      </c>
    </row>
    <row r="972" spans="1:18" x14ac:dyDescent="0.2">
      <c r="A972" t="s">
        <v>304</v>
      </c>
      <c r="B972" t="str">
        <f t="shared" si="105"/>
        <v>S</v>
      </c>
      <c r="C972" s="3">
        <v>22558.654999999999</v>
      </c>
      <c r="D972" s="3">
        <v>7.649</v>
      </c>
      <c r="E972" s="3">
        <v>21881.261260482301</v>
      </c>
      <c r="F972" s="3">
        <v>7.3464648723602197</v>
      </c>
      <c r="G972" s="3">
        <f t="shared" si="106"/>
        <v>3.0028108480656233</v>
      </c>
      <c r="H972" s="3">
        <f t="shared" si="107"/>
        <v>0.96044775426333107</v>
      </c>
      <c r="J972">
        <v>22170.43537662462</v>
      </c>
      <c r="K972">
        <v>14.10186100006104</v>
      </c>
      <c r="L972" s="3">
        <f t="shared" si="108"/>
        <v>1.720934263923884</v>
      </c>
      <c r="M972">
        <f t="shared" si="109"/>
        <v>1.8436215191608105</v>
      </c>
      <c r="O972">
        <v>22296.575615532431</v>
      </c>
      <c r="P972">
        <v>4.677699089050293</v>
      </c>
      <c r="Q972">
        <f t="shared" si="110"/>
        <v>1.1617686624826178</v>
      </c>
      <c r="R972">
        <f t="shared" si="111"/>
        <v>0.61154387358482065</v>
      </c>
    </row>
    <row r="973" spans="1:18" x14ac:dyDescent="0.2">
      <c r="A973" t="s">
        <v>829</v>
      </c>
      <c r="B973" t="str">
        <f t="shared" si="105"/>
        <v>S</v>
      </c>
      <c r="C973" s="3">
        <v>21130.41</v>
      </c>
      <c r="D973" s="3">
        <v>10.577</v>
      </c>
      <c r="E973" s="3">
        <v>20602.367935507598</v>
      </c>
      <c r="F973" s="3">
        <v>5.9693880081176696</v>
      </c>
      <c r="G973" s="3">
        <f t="shared" si="106"/>
        <v>2.4989674336295487</v>
      </c>
      <c r="H973" s="3">
        <f t="shared" si="107"/>
        <v>0.56437439804459388</v>
      </c>
      <c r="J973">
        <v>20693.074331506941</v>
      </c>
      <c r="K973">
        <v>13.69871997833252</v>
      </c>
      <c r="L973" s="3">
        <f t="shared" si="108"/>
        <v>2.0696979779051077</v>
      </c>
      <c r="M973">
        <f t="shared" si="109"/>
        <v>1.2951422878257086</v>
      </c>
      <c r="O973">
        <v>20870.320712158471</v>
      </c>
      <c r="P973">
        <v>4.6439177989959717</v>
      </c>
      <c r="Q973">
        <f t="shared" si="110"/>
        <v>1.2308766741465444</v>
      </c>
      <c r="R973">
        <f t="shared" si="111"/>
        <v>0.43905812602779348</v>
      </c>
    </row>
    <row r="974" spans="1:18" x14ac:dyDescent="0.2">
      <c r="A974" t="s">
        <v>359</v>
      </c>
      <c r="B974" t="str">
        <f t="shared" si="105"/>
        <v>S</v>
      </c>
      <c r="C974" s="3">
        <v>22305.003000000001</v>
      </c>
      <c r="D974" s="3">
        <v>9.827</v>
      </c>
      <c r="E974" s="3">
        <v>21507.224362582099</v>
      </c>
      <c r="F974" s="3">
        <v>5.9234809875488201</v>
      </c>
      <c r="G974" s="3">
        <f t="shared" si="106"/>
        <v>3.5766802515915432</v>
      </c>
      <c r="H974" s="3">
        <f t="shared" si="107"/>
        <v>0.60277612573001116</v>
      </c>
      <c r="J974">
        <v>21757.21635316412</v>
      </c>
      <c r="K974">
        <v>14.04586601257324</v>
      </c>
      <c r="L974" s="3">
        <f t="shared" si="108"/>
        <v>2.4558913838114287</v>
      </c>
      <c r="M974">
        <f t="shared" si="109"/>
        <v>1.4293137287649578</v>
      </c>
      <c r="O974">
        <v>21970.85525860724</v>
      </c>
      <c r="P974">
        <v>4.4975659847259521</v>
      </c>
      <c r="Q974">
        <f t="shared" si="110"/>
        <v>1.4980842701198493</v>
      </c>
      <c r="R974">
        <f t="shared" si="111"/>
        <v>0.45767436498686803</v>
      </c>
    </row>
    <row r="975" spans="1:18" x14ac:dyDescent="0.2">
      <c r="A975" t="s">
        <v>2</v>
      </c>
      <c r="B975" t="str">
        <f t="shared" si="105"/>
        <v>S</v>
      </c>
      <c r="C975" s="3">
        <v>30320.976999999999</v>
      </c>
      <c r="D975" s="3">
        <v>1800.0160000000001</v>
      </c>
      <c r="E975" s="3">
        <v>29131.663955484899</v>
      </c>
      <c r="F975" s="3">
        <v>20.694752931594799</v>
      </c>
      <c r="G975" s="3">
        <f t="shared" si="106"/>
        <v>3.9224100348583759</v>
      </c>
      <c r="H975" s="3">
        <f t="shared" si="107"/>
        <v>1.149698276659474E-2</v>
      </c>
      <c r="J975">
        <v>29826.728998192459</v>
      </c>
      <c r="K975">
        <v>21.99224495887756</v>
      </c>
      <c r="L975" s="3">
        <f t="shared" si="108"/>
        <v>1.6300530217332387</v>
      </c>
      <c r="M975">
        <f t="shared" si="109"/>
        <v>1.2217805263329636E-2</v>
      </c>
      <c r="O975">
        <v>29621.962436630762</v>
      </c>
      <c r="P975">
        <v>5.1248869895935059</v>
      </c>
      <c r="Q975">
        <f t="shared" si="110"/>
        <v>2.3053827169528125</v>
      </c>
      <c r="R975">
        <f t="shared" si="111"/>
        <v>2.8471341308041183E-3</v>
      </c>
    </row>
    <row r="976" spans="1:18" x14ac:dyDescent="0.2">
      <c r="A976" t="s">
        <v>283</v>
      </c>
      <c r="B976" t="str">
        <f t="shared" si="105"/>
        <v>S</v>
      </c>
      <c r="C976" s="3">
        <v>30803.151999999998</v>
      </c>
      <c r="D976" s="3">
        <v>1800.0170000000001</v>
      </c>
      <c r="E976" s="3">
        <v>29630.341162738499</v>
      </c>
      <c r="F976" s="3">
        <v>21.889702796936</v>
      </c>
      <c r="G976" s="3">
        <f t="shared" si="106"/>
        <v>3.8074377494273928</v>
      </c>
      <c r="H976" s="3">
        <f t="shared" si="107"/>
        <v>1.2160831146003621E-2</v>
      </c>
      <c r="J976">
        <v>30400.942570171301</v>
      </c>
      <c r="K976">
        <v>18.246917009353641</v>
      </c>
      <c r="L976" s="3">
        <f t="shared" si="108"/>
        <v>1.3057411456746293</v>
      </c>
      <c r="M976">
        <f t="shared" si="109"/>
        <v>1.0137080377215127E-2</v>
      </c>
      <c r="O976">
        <v>30190.710157679991</v>
      </c>
      <c r="P976">
        <v>4.966439962387085</v>
      </c>
      <c r="Q976">
        <f t="shared" si="110"/>
        <v>1.9882440677499749</v>
      </c>
      <c r="R976">
        <f t="shared" si="111"/>
        <v>2.7591072542020906E-3</v>
      </c>
    </row>
    <row r="977" spans="1:18" x14ac:dyDescent="0.2">
      <c r="A977" t="s">
        <v>599</v>
      </c>
      <c r="B977" t="str">
        <f t="shared" si="105"/>
        <v>S</v>
      </c>
      <c r="C977" s="3">
        <v>32382.192999999999</v>
      </c>
      <c r="D977" s="3">
        <v>1800.02</v>
      </c>
      <c r="E977" s="3">
        <v>31286.009692626401</v>
      </c>
      <c r="F977" s="3">
        <v>21.715671777725198</v>
      </c>
      <c r="G977" s="3">
        <f t="shared" si="106"/>
        <v>3.3851422829009694</v>
      </c>
      <c r="H977" s="3">
        <f t="shared" si="107"/>
        <v>1.2064128052868967E-2</v>
      </c>
      <c r="J977">
        <v>32055.489625163631</v>
      </c>
      <c r="K977">
        <v>17.232058048248291</v>
      </c>
      <c r="L977" s="3">
        <f t="shared" si="108"/>
        <v>1.0088982387214118</v>
      </c>
      <c r="M977">
        <f t="shared" si="109"/>
        <v>9.5732592128133526E-3</v>
      </c>
      <c r="O977">
        <v>31817.819708538449</v>
      </c>
      <c r="P977">
        <v>5.7974488735198966</v>
      </c>
      <c r="Q977">
        <f t="shared" si="110"/>
        <v>1.7428507434982869</v>
      </c>
      <c r="R977">
        <f t="shared" si="111"/>
        <v>3.2207691434094602E-3</v>
      </c>
    </row>
    <row r="978" spans="1:18" x14ac:dyDescent="0.2">
      <c r="A978" t="s">
        <v>90</v>
      </c>
      <c r="B978" t="str">
        <f t="shared" si="105"/>
        <v>S</v>
      </c>
      <c r="C978" s="3">
        <v>21723.871999999999</v>
      </c>
      <c r="D978" s="3">
        <v>7.16</v>
      </c>
      <c r="E978" s="3">
        <v>21141.976936540701</v>
      </c>
      <c r="F978" s="3">
        <v>6.6660177707672101</v>
      </c>
      <c r="G978" s="3">
        <f t="shared" si="106"/>
        <v>2.6785973672616854</v>
      </c>
      <c r="H978" s="3">
        <f t="shared" si="107"/>
        <v>0.93100806854290641</v>
      </c>
      <c r="J978">
        <v>21286.24521920718</v>
      </c>
      <c r="K978">
        <v>13.87622809410095</v>
      </c>
      <c r="L978" s="3">
        <f t="shared" si="108"/>
        <v>2.0144971430176892</v>
      </c>
      <c r="M978">
        <f t="shared" si="109"/>
        <v>1.9380206835336522</v>
      </c>
      <c r="O978">
        <v>21470.63342353937</v>
      </c>
      <c r="P978">
        <v>4.5392251014709473</v>
      </c>
      <c r="Q978">
        <f t="shared" si="110"/>
        <v>1.1657156535475339</v>
      </c>
      <c r="R978">
        <f t="shared" si="111"/>
        <v>0.63396998623895906</v>
      </c>
    </row>
    <row r="979" spans="1:18" x14ac:dyDescent="0.2">
      <c r="A979" t="s">
        <v>578</v>
      </c>
      <c r="B979" t="str">
        <f t="shared" si="105"/>
        <v>S</v>
      </c>
      <c r="C979" s="3">
        <v>31113.657999999999</v>
      </c>
      <c r="D979" s="3">
        <v>1800.0219999999999</v>
      </c>
      <c r="E979" s="3">
        <v>30144.9229883679</v>
      </c>
      <c r="F979" s="3">
        <v>24.026706933975198</v>
      </c>
      <c r="G979" s="3">
        <f t="shared" si="106"/>
        <v>3.1135362213986522</v>
      </c>
      <c r="H979" s="3">
        <f t="shared" si="107"/>
        <v>1.3348007376562731E-2</v>
      </c>
      <c r="J979">
        <v>30745.689837640741</v>
      </c>
      <c r="K979">
        <v>15.68352484703064</v>
      </c>
      <c r="L979" s="3">
        <f t="shared" si="108"/>
        <v>1.1826579901317251</v>
      </c>
      <c r="M979">
        <f t="shared" si="109"/>
        <v>8.7129628676930835E-3</v>
      </c>
      <c r="O979">
        <v>30643.086760445502</v>
      </c>
      <c r="P979">
        <v>5.419651985168457</v>
      </c>
      <c r="Q979">
        <f t="shared" si="110"/>
        <v>1.5124265991305101</v>
      </c>
      <c r="R979">
        <f t="shared" si="111"/>
        <v>3.0108809698817332E-3</v>
      </c>
    </row>
    <row r="980" spans="1:18" x14ac:dyDescent="0.2">
      <c r="A980" t="s">
        <v>393</v>
      </c>
      <c r="B980" t="str">
        <f t="shared" si="105"/>
        <v>S</v>
      </c>
      <c r="C980" s="3">
        <v>26585.165000000001</v>
      </c>
      <c r="D980" s="3">
        <v>14.292</v>
      </c>
      <c r="E980" s="3">
        <v>25922.376002995901</v>
      </c>
      <c r="F980" s="3">
        <v>22.5523808002471</v>
      </c>
      <c r="G980" s="3">
        <f t="shared" si="106"/>
        <v>2.493078365336832</v>
      </c>
      <c r="H980" s="3">
        <f t="shared" si="107"/>
        <v>1.5779723481840959</v>
      </c>
      <c r="J980">
        <v>26181.8072679262</v>
      </c>
      <c r="K980">
        <v>14.62942004203796</v>
      </c>
      <c r="L980" s="3">
        <f t="shared" si="108"/>
        <v>1.5172286200736405</v>
      </c>
      <c r="M980">
        <f t="shared" si="109"/>
        <v>1.0236090149760677</v>
      </c>
      <c r="O980">
        <v>26132.29859994238</v>
      </c>
      <c r="P980">
        <v>4.6712179183959961</v>
      </c>
      <c r="Q980">
        <f t="shared" si="110"/>
        <v>1.7034552919179584</v>
      </c>
      <c r="R980">
        <f t="shared" si="111"/>
        <v>0.32684144405233673</v>
      </c>
    </row>
    <row r="981" spans="1:18" x14ac:dyDescent="0.2">
      <c r="A981" t="s">
        <v>864</v>
      </c>
      <c r="B981" t="str">
        <f t="shared" si="105"/>
        <v>S</v>
      </c>
      <c r="C981" s="3">
        <v>22527.706999999999</v>
      </c>
      <c r="D981" s="3">
        <v>13.141999999999999</v>
      </c>
      <c r="E981" s="3">
        <v>21772.138327799999</v>
      </c>
      <c r="F981" s="3">
        <v>5.97175812721252</v>
      </c>
      <c r="G981" s="3">
        <f t="shared" si="106"/>
        <v>3.3539528554770319</v>
      </c>
      <c r="H981" s="3">
        <f t="shared" si="107"/>
        <v>0.45440253593155688</v>
      </c>
      <c r="J981">
        <v>22034.181291136261</v>
      </c>
      <c r="K981">
        <v>14.01567983627319</v>
      </c>
      <c r="L981" s="3">
        <f t="shared" si="108"/>
        <v>2.1907498568928356</v>
      </c>
      <c r="M981">
        <f t="shared" si="109"/>
        <v>1.0664799753670058</v>
      </c>
      <c r="O981">
        <v>22211.203232883719</v>
      </c>
      <c r="P981">
        <v>4.527674674987793</v>
      </c>
      <c r="Q981">
        <f t="shared" si="110"/>
        <v>1.4049533186678922</v>
      </c>
      <c r="R981">
        <f t="shared" si="111"/>
        <v>0.34451945480047125</v>
      </c>
    </row>
    <row r="982" spans="1:18" x14ac:dyDescent="0.2">
      <c r="A982" t="s">
        <v>353</v>
      </c>
      <c r="B982" t="str">
        <f t="shared" si="105"/>
        <v>S</v>
      </c>
      <c r="C982" s="3">
        <v>25239.94</v>
      </c>
      <c r="D982" s="3">
        <v>226.05099999999999</v>
      </c>
      <c r="E982" s="3">
        <v>24499.6543909629</v>
      </c>
      <c r="F982" s="3">
        <v>23.2168400287628</v>
      </c>
      <c r="G982" s="3">
        <f t="shared" si="106"/>
        <v>2.9329927449791828</v>
      </c>
      <c r="H982" s="3">
        <f t="shared" si="107"/>
        <v>0.10270620359459945</v>
      </c>
      <c r="J982">
        <v>24858.676889430419</v>
      </c>
      <c r="K982">
        <v>14.04163694381714</v>
      </c>
      <c r="L982" s="3">
        <f t="shared" si="108"/>
        <v>1.5105547420856786</v>
      </c>
      <c r="M982">
        <f t="shared" si="109"/>
        <v>6.2117119339516927E-2</v>
      </c>
      <c r="O982">
        <v>24949.865318264699</v>
      </c>
      <c r="P982">
        <v>4.6522083282470703</v>
      </c>
      <c r="Q982">
        <f t="shared" si="110"/>
        <v>1.1492685075134856</v>
      </c>
      <c r="R982">
        <f t="shared" si="111"/>
        <v>2.0580348364957778E-2</v>
      </c>
    </row>
    <row r="983" spans="1:18" x14ac:dyDescent="0.2">
      <c r="A983" t="s">
        <v>988</v>
      </c>
      <c r="B983" t="str">
        <f t="shared" si="105"/>
        <v>S</v>
      </c>
      <c r="C983" s="3">
        <v>29108.13</v>
      </c>
      <c r="D983" s="3">
        <v>1800.0119999999999</v>
      </c>
      <c r="E983" s="3">
        <v>27941.751329331099</v>
      </c>
      <c r="F983" s="3">
        <v>21.379987955093299</v>
      </c>
      <c r="G983" s="3">
        <f t="shared" si="106"/>
        <v>4.0070546293042613</v>
      </c>
      <c r="H983" s="3">
        <f t="shared" si="107"/>
        <v>1.1877691901550268E-2</v>
      </c>
      <c r="J983">
        <v>28507.69015622836</v>
      </c>
      <c r="K983">
        <v>15.18755674362183</v>
      </c>
      <c r="L983" s="3">
        <f t="shared" si="108"/>
        <v>2.0627908552409271</v>
      </c>
      <c r="M983">
        <f t="shared" si="109"/>
        <v>8.4374752743991872E-3</v>
      </c>
      <c r="O983">
        <v>28308.25834181366</v>
      </c>
      <c r="P983">
        <v>4.9737138748168954</v>
      </c>
      <c r="Q983">
        <f t="shared" si="110"/>
        <v>2.7479321350644681</v>
      </c>
      <c r="R983">
        <f t="shared" si="111"/>
        <v>2.763155953858583E-3</v>
      </c>
    </row>
    <row r="984" spans="1:18" x14ac:dyDescent="0.2">
      <c r="A984" t="s">
        <v>12</v>
      </c>
      <c r="B984" t="str">
        <f t="shared" si="105"/>
        <v>S</v>
      </c>
      <c r="C984" s="3">
        <v>22435.33</v>
      </c>
      <c r="D984" s="3">
        <v>4.6050000000000004</v>
      </c>
      <c r="E984" s="3">
        <v>21871.317646266602</v>
      </c>
      <c r="F984" s="3">
        <v>5.8822140693664497</v>
      </c>
      <c r="G984" s="3">
        <f t="shared" si="106"/>
        <v>2.5139472150995781</v>
      </c>
      <c r="H984" s="3">
        <f t="shared" si="107"/>
        <v>1.2773537609916286</v>
      </c>
      <c r="J984">
        <v>22101.79976603606</v>
      </c>
      <c r="K984">
        <v>13.67794394493103</v>
      </c>
      <c r="L984" s="3">
        <f t="shared" si="108"/>
        <v>1.4866294989373545</v>
      </c>
      <c r="M984">
        <f t="shared" si="109"/>
        <v>2.9702375559025036</v>
      </c>
      <c r="O984">
        <v>22196.439100016902</v>
      </c>
      <c r="P984">
        <v>4.5836811065673828</v>
      </c>
      <c r="Q984">
        <f t="shared" si="110"/>
        <v>1.0647977987535735</v>
      </c>
      <c r="R984">
        <f t="shared" si="111"/>
        <v>0.99537049002549016</v>
      </c>
    </row>
    <row r="985" spans="1:18" x14ac:dyDescent="0.2">
      <c r="A985" t="s">
        <v>448</v>
      </c>
      <c r="B985" t="str">
        <f t="shared" si="105"/>
        <v>S</v>
      </c>
      <c r="C985" s="3">
        <v>26673.949000000001</v>
      </c>
      <c r="D985" s="3">
        <v>19.367999999999999</v>
      </c>
      <c r="E985" s="3">
        <v>26101.551700874501</v>
      </c>
      <c r="F985" s="3">
        <v>20.557575941085801</v>
      </c>
      <c r="G985" s="3">
        <f t="shared" si="106"/>
        <v>2.1459038522023848</v>
      </c>
      <c r="H985" s="3">
        <f t="shared" si="107"/>
        <v>1.0614196582551529</v>
      </c>
      <c r="J985">
        <v>26424.829182620171</v>
      </c>
      <c r="K985">
        <v>14.38846397399902</v>
      </c>
      <c r="L985" s="3">
        <f t="shared" si="108"/>
        <v>0.93394426666943586</v>
      </c>
      <c r="M985">
        <f t="shared" si="109"/>
        <v>0.74289880080540172</v>
      </c>
      <c r="O985">
        <v>26380.87315039125</v>
      </c>
      <c r="P985">
        <v>4.5763170719146729</v>
      </c>
      <c r="Q985">
        <f t="shared" si="110"/>
        <v>1.0987343854063416</v>
      </c>
      <c r="R985">
        <f t="shared" si="111"/>
        <v>0.23628237669943583</v>
      </c>
    </row>
    <row r="986" spans="1:18" x14ac:dyDescent="0.2">
      <c r="A986" t="s">
        <v>233</v>
      </c>
      <c r="B986" t="str">
        <f t="shared" si="105"/>
        <v>S</v>
      </c>
      <c r="C986" s="3">
        <v>25375.401999999998</v>
      </c>
      <c r="D986" s="3">
        <v>59.790999999999997</v>
      </c>
      <c r="E986" s="3">
        <v>24875.286814497998</v>
      </c>
      <c r="F986" s="3">
        <v>7.8391852378845197</v>
      </c>
      <c r="G986" s="3">
        <f t="shared" si="106"/>
        <v>1.9708660595879421</v>
      </c>
      <c r="H986" s="3">
        <f t="shared" si="107"/>
        <v>0.13110978638732451</v>
      </c>
      <c r="J986">
        <v>25113.31075183806</v>
      </c>
      <c r="K986">
        <v>14.11402797698975</v>
      </c>
      <c r="L986" s="3">
        <f t="shared" si="108"/>
        <v>1.032855551064523</v>
      </c>
      <c r="M986">
        <f t="shared" si="109"/>
        <v>0.23605606156427808</v>
      </c>
      <c r="O986">
        <v>25110.69649853481</v>
      </c>
      <c r="P986">
        <v>4.64711594581604</v>
      </c>
      <c r="Q986">
        <f t="shared" si="110"/>
        <v>1.0431578639234513</v>
      </c>
      <c r="R986">
        <f t="shared" si="111"/>
        <v>7.7722666384841196E-2</v>
      </c>
    </row>
    <row r="987" spans="1:18" x14ac:dyDescent="0.2">
      <c r="A987" t="s">
        <v>780</v>
      </c>
      <c r="B987" t="str">
        <f t="shared" si="105"/>
        <v>S</v>
      </c>
      <c r="C987" s="3">
        <v>25000.855</v>
      </c>
      <c r="D987" s="3">
        <v>11.574999999999999</v>
      </c>
      <c r="E987" s="3">
        <v>24285.749914257001</v>
      </c>
      <c r="F987" s="3">
        <v>7.87965607643127</v>
      </c>
      <c r="G987" s="3">
        <f t="shared" si="106"/>
        <v>2.860322519941811</v>
      </c>
      <c r="H987" s="3">
        <f t="shared" si="107"/>
        <v>0.68074782517764754</v>
      </c>
      <c r="J987">
        <v>24558.113078966111</v>
      </c>
      <c r="K987">
        <v>14.03005981445312</v>
      </c>
      <c r="L987" s="3">
        <f t="shared" si="108"/>
        <v>1.7709071191120804</v>
      </c>
      <c r="M987">
        <f t="shared" si="109"/>
        <v>1.2121001999527534</v>
      </c>
      <c r="O987">
        <v>24562.701201886281</v>
      </c>
      <c r="P987">
        <v>4.5918710231781006</v>
      </c>
      <c r="Q987">
        <f t="shared" si="110"/>
        <v>1.7525552550651526</v>
      </c>
      <c r="R987">
        <f t="shared" si="111"/>
        <v>0.39670591992899362</v>
      </c>
    </row>
    <row r="988" spans="1:18" x14ac:dyDescent="0.2">
      <c r="A988" t="s">
        <v>449</v>
      </c>
      <c r="B988" t="str">
        <f t="shared" si="105"/>
        <v>S</v>
      </c>
      <c r="C988" s="3">
        <v>22497.205000000002</v>
      </c>
      <c r="D988" s="3">
        <v>7.0940000000000003</v>
      </c>
      <c r="E988" s="3">
        <v>21623.120880573399</v>
      </c>
      <c r="F988" s="3">
        <v>6.6198368072509703</v>
      </c>
      <c r="G988" s="3">
        <f t="shared" si="106"/>
        <v>3.8853009492806021</v>
      </c>
      <c r="H988" s="3">
        <f t="shared" si="107"/>
        <v>0.93315996719072036</v>
      </c>
      <c r="J988">
        <v>21957.76102168846</v>
      </c>
      <c r="K988">
        <v>13.83554697036743</v>
      </c>
      <c r="L988" s="3">
        <f t="shared" si="108"/>
        <v>2.3978266558514325</v>
      </c>
      <c r="M988">
        <f t="shared" si="109"/>
        <v>1.9503167423692458</v>
      </c>
      <c r="O988">
        <v>22088.85391680208</v>
      </c>
      <c r="P988">
        <v>4.6249527931213379</v>
      </c>
      <c r="Q988">
        <f t="shared" si="110"/>
        <v>1.8151191812401672</v>
      </c>
      <c r="R988">
        <f t="shared" si="111"/>
        <v>0.65195274783215929</v>
      </c>
    </row>
    <row r="989" spans="1:18" x14ac:dyDescent="0.2">
      <c r="A989" t="s">
        <v>326</v>
      </c>
      <c r="B989" t="str">
        <f t="shared" si="105"/>
        <v>S</v>
      </c>
      <c r="C989" s="3">
        <v>26906.97</v>
      </c>
      <c r="D989" s="3">
        <v>7.1909999999999998</v>
      </c>
      <c r="E989" s="3">
        <v>26263.4069722188</v>
      </c>
      <c r="F989" s="3">
        <v>9.2585260868072492</v>
      </c>
      <c r="G989" s="3">
        <f t="shared" si="106"/>
        <v>2.3918078764766211</v>
      </c>
      <c r="H989" s="3">
        <f t="shared" si="107"/>
        <v>1.2875157956900638</v>
      </c>
      <c r="J989">
        <v>26660.4214682276</v>
      </c>
      <c r="K989">
        <v>14.500117063522341</v>
      </c>
      <c r="L989" s="3">
        <f t="shared" si="108"/>
        <v>0.91629987238400112</v>
      </c>
      <c r="M989">
        <f t="shared" si="109"/>
        <v>2.0164256798112001</v>
      </c>
      <c r="O989">
        <v>26549.01509147582</v>
      </c>
      <c r="P989">
        <v>5.2953710556030273</v>
      </c>
      <c r="Q989">
        <f t="shared" si="110"/>
        <v>1.3303426901066211</v>
      </c>
      <c r="R989">
        <f t="shared" si="111"/>
        <v>0.7363886880271211</v>
      </c>
    </row>
    <row r="990" spans="1:18" x14ac:dyDescent="0.2">
      <c r="A990" t="s">
        <v>897</v>
      </c>
      <c r="B990" t="str">
        <f t="shared" si="105"/>
        <v>S</v>
      </c>
      <c r="C990" s="3">
        <v>30574.397000000001</v>
      </c>
      <c r="D990" s="3">
        <v>1800.018</v>
      </c>
      <c r="E990" s="3">
        <v>29752.965905933601</v>
      </c>
      <c r="F990" s="3">
        <v>29.036437034606902</v>
      </c>
      <c r="G990" s="3">
        <f t="shared" si="106"/>
        <v>2.6866632694878656</v>
      </c>
      <c r="H990" s="3">
        <f t="shared" si="107"/>
        <v>1.6131192596188983E-2</v>
      </c>
      <c r="J990">
        <v>30395.565907521232</v>
      </c>
      <c r="K990">
        <v>14.179157018661501</v>
      </c>
      <c r="L990" s="3">
        <f t="shared" si="108"/>
        <v>0.58490472429846863</v>
      </c>
      <c r="M990">
        <f t="shared" si="109"/>
        <v>7.8772306825051191E-3</v>
      </c>
      <c r="O990">
        <v>30315.40988962926</v>
      </c>
      <c r="P990">
        <v>4.7620048522949219</v>
      </c>
      <c r="Q990">
        <f t="shared" si="110"/>
        <v>0.84707185025019782</v>
      </c>
      <c r="R990">
        <f t="shared" si="111"/>
        <v>2.6455317959569969E-3</v>
      </c>
    </row>
    <row r="991" spans="1:18" x14ac:dyDescent="0.2">
      <c r="A991" t="s">
        <v>779</v>
      </c>
      <c r="B991" t="str">
        <f t="shared" si="105"/>
        <v>S</v>
      </c>
      <c r="C991" s="3">
        <v>26183.724999999999</v>
      </c>
      <c r="D991" s="3">
        <v>13.763999999999999</v>
      </c>
      <c r="E991" s="3">
        <v>25356.696727643899</v>
      </c>
      <c r="F991" s="3">
        <v>8.3096439838409406</v>
      </c>
      <c r="G991" s="3">
        <f t="shared" si="106"/>
        <v>3.1585585028719159</v>
      </c>
      <c r="H991" s="3">
        <f t="shared" si="107"/>
        <v>0.60372304445226255</v>
      </c>
      <c r="J991">
        <v>25887.542874220111</v>
      </c>
      <c r="K991">
        <v>14.04864287376404</v>
      </c>
      <c r="L991" s="3">
        <f t="shared" si="108"/>
        <v>1.1311687919877231</v>
      </c>
      <c r="M991">
        <f t="shared" si="109"/>
        <v>1.0206802436620197</v>
      </c>
      <c r="O991">
        <v>25828.448942850089</v>
      </c>
      <c r="P991">
        <v>4.6974499225616464</v>
      </c>
      <c r="Q991">
        <f t="shared" si="110"/>
        <v>1.3568583429206857</v>
      </c>
      <c r="R991">
        <f t="shared" si="111"/>
        <v>0.34128523122360116</v>
      </c>
    </row>
    <row r="992" spans="1:18" x14ac:dyDescent="0.2">
      <c r="A992" t="s">
        <v>105</v>
      </c>
      <c r="B992" t="str">
        <f t="shared" si="105"/>
        <v>S</v>
      </c>
      <c r="C992" s="3">
        <v>22283.451000000001</v>
      </c>
      <c r="D992" s="3">
        <v>4.484</v>
      </c>
      <c r="E992" s="3">
        <v>21664.680710787401</v>
      </c>
      <c r="F992" s="3">
        <v>6.5238239765167201</v>
      </c>
      <c r="G992" s="3">
        <f t="shared" si="106"/>
        <v>2.7768153559904158</v>
      </c>
      <c r="H992" s="3">
        <f t="shared" si="107"/>
        <v>1.4549116807575202</v>
      </c>
      <c r="J992">
        <v>21911.398807661491</v>
      </c>
      <c r="K992">
        <v>13.772269248962401</v>
      </c>
      <c r="L992" s="3">
        <f t="shared" si="108"/>
        <v>1.6696345298513657</v>
      </c>
      <c r="M992">
        <f t="shared" si="109"/>
        <v>3.0714248994117752</v>
      </c>
      <c r="O992">
        <v>22045.052042530398</v>
      </c>
      <c r="P992">
        <v>5.8980891704559326</v>
      </c>
      <c r="Q992">
        <f t="shared" si="110"/>
        <v>1.0698475629721915</v>
      </c>
      <c r="R992">
        <f t="shared" si="111"/>
        <v>1.3153633297180938</v>
      </c>
    </row>
    <row r="993" spans="1:18" x14ac:dyDescent="0.2">
      <c r="A993" t="s">
        <v>880</v>
      </c>
      <c r="B993" t="str">
        <f t="shared" si="105"/>
        <v>S</v>
      </c>
      <c r="C993" s="3">
        <v>26379.537</v>
      </c>
      <c r="D993" s="3">
        <v>10.802</v>
      </c>
      <c r="E993" s="3">
        <v>25564.647090425999</v>
      </c>
      <c r="F993" s="3">
        <v>8.8066959381103498</v>
      </c>
      <c r="G993" s="3">
        <f t="shared" si="106"/>
        <v>3.0890986053849301</v>
      </c>
      <c r="H993" s="3">
        <f t="shared" si="107"/>
        <v>0.81528383059714404</v>
      </c>
      <c r="J993">
        <v>26054.716213562569</v>
      </c>
      <c r="K993">
        <v>14.20973324775696</v>
      </c>
      <c r="L993" s="3">
        <f t="shared" si="108"/>
        <v>1.2313361922820358</v>
      </c>
      <c r="M993">
        <f t="shared" si="109"/>
        <v>1.3154724354524125</v>
      </c>
      <c r="O993">
        <v>26006.119273468899</v>
      </c>
      <c r="P993">
        <v>5.8705959320068359</v>
      </c>
      <c r="Q993">
        <f t="shared" si="110"/>
        <v>1.4155583038894917</v>
      </c>
      <c r="R993">
        <f t="shared" si="111"/>
        <v>0.54347305424984593</v>
      </c>
    </row>
    <row r="994" spans="1:18" x14ac:dyDescent="0.2">
      <c r="A994" t="s">
        <v>995</v>
      </c>
      <c r="B994" t="str">
        <f t="shared" si="105"/>
        <v>S</v>
      </c>
      <c r="C994" s="3">
        <v>25186.780999999999</v>
      </c>
      <c r="D994" s="3">
        <v>17.916</v>
      </c>
      <c r="E994" s="3">
        <v>24477.883688542999</v>
      </c>
      <c r="F994" s="3">
        <v>8.22993612289428</v>
      </c>
      <c r="G994" s="3">
        <f t="shared" si="106"/>
        <v>2.8145609852128382</v>
      </c>
      <c r="H994" s="3">
        <f t="shared" si="107"/>
        <v>0.45936236452859341</v>
      </c>
      <c r="J994">
        <v>24787.72842322135</v>
      </c>
      <c r="K994">
        <v>13.869232892990111</v>
      </c>
      <c r="L994" s="3">
        <f t="shared" si="108"/>
        <v>1.5843730756171239</v>
      </c>
      <c r="M994">
        <f t="shared" si="109"/>
        <v>0.77412552427942116</v>
      </c>
      <c r="O994">
        <v>24794.203421074431</v>
      </c>
      <c r="P994">
        <v>5.1945400238037109</v>
      </c>
      <c r="Q994">
        <f t="shared" si="110"/>
        <v>1.558665154255193</v>
      </c>
      <c r="R994">
        <f t="shared" si="111"/>
        <v>0.28993860369522834</v>
      </c>
    </row>
    <row r="995" spans="1:18" x14ac:dyDescent="0.2">
      <c r="A995" t="s">
        <v>618</v>
      </c>
      <c r="B995" t="str">
        <f t="shared" si="105"/>
        <v>S</v>
      </c>
      <c r="C995" s="3">
        <v>22065.413</v>
      </c>
      <c r="D995" s="3">
        <v>8.0359999999999996</v>
      </c>
      <c r="E995" s="3">
        <v>21607.2811718308</v>
      </c>
      <c r="F995" s="3">
        <v>6.3559658527374197</v>
      </c>
      <c r="G995" s="3">
        <f t="shared" si="106"/>
        <v>2.0762440665361677</v>
      </c>
      <c r="H995" s="3">
        <f t="shared" si="107"/>
        <v>0.79093651726448733</v>
      </c>
      <c r="J995">
        <v>21768.8777591252</v>
      </c>
      <c r="K995">
        <v>13.76831483840942</v>
      </c>
      <c r="L995" s="3">
        <f t="shared" si="108"/>
        <v>1.3438916410710298</v>
      </c>
      <c r="M995">
        <f t="shared" si="109"/>
        <v>1.7133293726243679</v>
      </c>
      <c r="O995">
        <v>21866.198573422411</v>
      </c>
      <c r="P995">
        <v>4.9093050956726074</v>
      </c>
      <c r="Q995">
        <f t="shared" si="110"/>
        <v>0.902835702996312</v>
      </c>
      <c r="R995">
        <f t="shared" si="111"/>
        <v>0.61091402385174309</v>
      </c>
    </row>
    <row r="996" spans="1:18" x14ac:dyDescent="0.2">
      <c r="A996" t="s">
        <v>556</v>
      </c>
      <c r="B996" t="str">
        <f t="shared" si="105"/>
        <v>S</v>
      </c>
      <c r="C996" s="3">
        <v>21358.694</v>
      </c>
      <c r="D996" s="3">
        <v>4.4409999999999998</v>
      </c>
      <c r="E996" s="3">
        <v>20809.945819978399</v>
      </c>
      <c r="F996" s="3">
        <v>6.1328361034393302</v>
      </c>
      <c r="G996" s="3">
        <f t="shared" si="106"/>
        <v>2.5692028736476162</v>
      </c>
      <c r="H996" s="3">
        <f t="shared" si="107"/>
        <v>1.3809583660075051</v>
      </c>
      <c r="J996">
        <v>20926.58674134031</v>
      </c>
      <c r="K996">
        <v>13.72358727455139</v>
      </c>
      <c r="L996" s="3">
        <f t="shared" si="108"/>
        <v>2.0230977542900761</v>
      </c>
      <c r="M996">
        <f t="shared" si="109"/>
        <v>3.0902020433576651</v>
      </c>
      <c r="O996">
        <v>21123.064411481209</v>
      </c>
      <c r="P996">
        <v>4.8665621280670166</v>
      </c>
      <c r="Q996">
        <f t="shared" si="110"/>
        <v>1.1032022300557802</v>
      </c>
      <c r="R996">
        <f t="shared" si="111"/>
        <v>1.0958257437664978</v>
      </c>
    </row>
    <row r="997" spans="1:18" x14ac:dyDescent="0.2">
      <c r="A997" t="s">
        <v>300</v>
      </c>
      <c r="B997" t="str">
        <f t="shared" si="105"/>
        <v>S</v>
      </c>
      <c r="C997" s="3">
        <v>31784.704000000002</v>
      </c>
      <c r="D997" s="3">
        <v>814.82600000000002</v>
      </c>
      <c r="E997" s="3">
        <v>30774.248486505701</v>
      </c>
      <c r="F997" s="3">
        <v>32.483523130416799</v>
      </c>
      <c r="G997" s="3">
        <f t="shared" si="106"/>
        <v>3.1790622102200485</v>
      </c>
      <c r="H997" s="3">
        <f t="shared" si="107"/>
        <v>3.986559477780139E-2</v>
      </c>
      <c r="J997">
        <v>31320.61847953773</v>
      </c>
      <c r="K997">
        <v>13.709336996078489</v>
      </c>
      <c r="L997" s="3">
        <f t="shared" si="108"/>
        <v>1.4600907419564808</v>
      </c>
      <c r="M997">
        <f t="shared" si="109"/>
        <v>1.6824864444775312E-2</v>
      </c>
      <c r="O997">
        <v>31257.590257490268</v>
      </c>
      <c r="P997">
        <v>5.0226261615753174</v>
      </c>
      <c r="Q997">
        <f t="shared" si="110"/>
        <v>1.658388080347494</v>
      </c>
      <c r="R997">
        <f t="shared" si="111"/>
        <v>6.1640474918268654E-3</v>
      </c>
    </row>
    <row r="998" spans="1:18" x14ac:dyDescent="0.2">
      <c r="A998" t="s">
        <v>461</v>
      </c>
      <c r="B998" t="str">
        <f t="shared" si="105"/>
        <v>S</v>
      </c>
      <c r="C998" s="3">
        <v>31959.241000000002</v>
      </c>
      <c r="D998" s="3">
        <v>1052.96</v>
      </c>
      <c r="E998" s="3">
        <v>31014.247037748999</v>
      </c>
      <c r="F998" s="3">
        <v>30.015288114547701</v>
      </c>
      <c r="G998" s="3">
        <f t="shared" si="106"/>
        <v>2.9568723557953169</v>
      </c>
      <c r="H998" s="3">
        <f t="shared" si="107"/>
        <v>2.8505629952275204E-2</v>
      </c>
      <c r="J998">
        <v>31485.5442878471</v>
      </c>
      <c r="K998">
        <v>14.19572806358337</v>
      </c>
      <c r="L998" s="3">
        <f t="shared" si="108"/>
        <v>1.4821901188232269</v>
      </c>
      <c r="M998">
        <f t="shared" si="109"/>
        <v>1.3481735358972203E-2</v>
      </c>
      <c r="O998">
        <v>31544.966802786599</v>
      </c>
      <c r="P998">
        <v>4.8041479587554932</v>
      </c>
      <c r="Q998">
        <f t="shared" si="110"/>
        <v>1.2962579343276726</v>
      </c>
      <c r="R998">
        <f t="shared" si="111"/>
        <v>4.5625170554964038E-3</v>
      </c>
    </row>
    <row r="999" spans="1:18" x14ac:dyDescent="0.2">
      <c r="A999" t="s">
        <v>700</v>
      </c>
      <c r="B999" t="str">
        <f t="shared" si="105"/>
        <v>S</v>
      </c>
      <c r="C999" s="3">
        <v>23140.741999999998</v>
      </c>
      <c r="D999" s="3">
        <v>6.6029999999999998</v>
      </c>
      <c r="E999" s="3">
        <v>22668.620495734802</v>
      </c>
      <c r="F999" s="3">
        <v>7.6694869995117099</v>
      </c>
      <c r="G999" s="3">
        <f t="shared" si="106"/>
        <v>2.040217657088077</v>
      </c>
      <c r="H999" s="3">
        <f t="shared" si="107"/>
        <v>1.1615155231730592</v>
      </c>
      <c r="J999">
        <v>22880.421188358021</v>
      </c>
      <c r="K999">
        <v>13.73165583610535</v>
      </c>
      <c r="L999" s="3">
        <f t="shared" si="108"/>
        <v>1.1249458277611728</v>
      </c>
      <c r="M999">
        <f t="shared" si="109"/>
        <v>2.0796086379078225</v>
      </c>
      <c r="O999">
        <v>22898.416369371349</v>
      </c>
      <c r="P999">
        <v>4.5096611976623544</v>
      </c>
      <c r="Q999">
        <f t="shared" si="110"/>
        <v>1.0471817655140419</v>
      </c>
      <c r="R999">
        <f t="shared" si="111"/>
        <v>0.6829715580285256</v>
      </c>
    </row>
    <row r="1000" spans="1:18" x14ac:dyDescent="0.2">
      <c r="A1000" t="s">
        <v>554</v>
      </c>
      <c r="B1000" t="str">
        <f t="shared" si="105"/>
        <v>S</v>
      </c>
      <c r="C1000" s="3">
        <v>22440.735000000001</v>
      </c>
      <c r="D1000" s="3">
        <v>5.1150000000000002</v>
      </c>
      <c r="E1000" s="3">
        <v>21805.0589445716</v>
      </c>
      <c r="F1000" s="3">
        <v>5.7146859169006303</v>
      </c>
      <c r="G1000" s="3">
        <f t="shared" si="106"/>
        <v>2.8326882137701861</v>
      </c>
      <c r="H1000" s="3">
        <f t="shared" si="107"/>
        <v>1.1172406484654214</v>
      </c>
      <c r="J1000">
        <v>22036.32409983133</v>
      </c>
      <c r="K1000">
        <v>13.918566942214969</v>
      </c>
      <c r="L1000" s="3">
        <f t="shared" si="108"/>
        <v>1.8021285852208948</v>
      </c>
      <c r="M1000">
        <f t="shared" si="109"/>
        <v>2.7211274569335226</v>
      </c>
      <c r="O1000">
        <v>22149.095229686081</v>
      </c>
      <c r="P1000">
        <v>4.54190993309021</v>
      </c>
      <c r="Q1000">
        <f t="shared" si="110"/>
        <v>1.2995999030955052</v>
      </c>
      <c r="R1000">
        <f t="shared" si="111"/>
        <v>0.88795893120043201</v>
      </c>
    </row>
    <row r="1001" spans="1:18" x14ac:dyDescent="0.2">
      <c r="A1001" t="s">
        <v>197</v>
      </c>
      <c r="B1001" t="str">
        <f t="shared" si="105"/>
        <v>S</v>
      </c>
      <c r="C1001" s="3">
        <v>24359.924999999999</v>
      </c>
      <c r="D1001" s="3">
        <v>19.218</v>
      </c>
      <c r="E1001" s="3">
        <v>23605.841443076399</v>
      </c>
      <c r="F1001" s="3">
        <v>8.0517470836639404</v>
      </c>
      <c r="G1001" s="3">
        <f t="shared" si="106"/>
        <v>3.0955906347150108</v>
      </c>
      <c r="H1001" s="3">
        <f t="shared" si="107"/>
        <v>0.41896904379560518</v>
      </c>
      <c r="J1001">
        <v>23949.472401616578</v>
      </c>
      <c r="K1001">
        <v>13.88952279090881</v>
      </c>
      <c r="L1001" s="3">
        <f t="shared" si="108"/>
        <v>1.6849501728080896</v>
      </c>
      <c r="M1001">
        <f t="shared" si="109"/>
        <v>0.72273508122118901</v>
      </c>
      <c r="O1001">
        <v>23929.545555773879</v>
      </c>
      <c r="P1001">
        <v>4.6268069744110107</v>
      </c>
      <c r="Q1001">
        <f t="shared" si="110"/>
        <v>1.7667519264781011</v>
      </c>
      <c r="R1001">
        <f t="shared" si="111"/>
        <v>0.24075382320798266</v>
      </c>
    </row>
    <row r="1002" spans="1:18" x14ac:dyDescent="0.2">
      <c r="A1002" t="s">
        <v>883</v>
      </c>
      <c r="B1002" t="str">
        <f t="shared" si="105"/>
        <v>S</v>
      </c>
      <c r="C1002" s="3">
        <v>30023.871999999999</v>
      </c>
      <c r="D1002" s="3">
        <v>774.947</v>
      </c>
      <c r="E1002" s="3">
        <v>29069.5539097168</v>
      </c>
      <c r="F1002" s="3">
        <v>35.416750192642198</v>
      </c>
      <c r="G1002" s="3">
        <f t="shared" si="106"/>
        <v>3.1785310378461484</v>
      </c>
      <c r="H1002" s="3">
        <f t="shared" si="107"/>
        <v>4.5702157944533237E-2</v>
      </c>
      <c r="J1002">
        <v>29523.07886513737</v>
      </c>
      <c r="K1002">
        <v>14.331139802932739</v>
      </c>
      <c r="L1002" s="3">
        <f t="shared" si="108"/>
        <v>1.6679831797265516</v>
      </c>
      <c r="M1002">
        <f t="shared" si="109"/>
        <v>1.8493057980652535E-2</v>
      </c>
      <c r="O1002">
        <v>29517.275819876639</v>
      </c>
      <c r="P1002">
        <v>4.6100411415100098</v>
      </c>
      <c r="Q1002">
        <f t="shared" si="110"/>
        <v>1.6873112839122173</v>
      </c>
      <c r="R1002">
        <f t="shared" si="111"/>
        <v>5.9488470069695215E-3</v>
      </c>
    </row>
  </sheetData>
  <sortState xmlns:xlrd2="http://schemas.microsoft.com/office/spreadsheetml/2017/richdata2" ref="G1:I1003">
    <sortCondition ref="G1:G1003"/>
  </sortState>
  <mergeCells count="70">
    <mergeCell ref="AI24:AJ24"/>
    <mergeCell ref="AI27:AJ27"/>
    <mergeCell ref="AI26:AJ26"/>
    <mergeCell ref="AI25:AJ25"/>
    <mergeCell ref="AI10:AJ11"/>
    <mergeCell ref="AI12:AJ12"/>
    <mergeCell ref="AI7:AJ7"/>
    <mergeCell ref="AI9:AJ9"/>
    <mergeCell ref="AI8:AJ8"/>
    <mergeCell ref="AN26:AO26"/>
    <mergeCell ref="AP26:AQ26"/>
    <mergeCell ref="AN27:AO27"/>
    <mergeCell ref="AP27:AQ27"/>
    <mergeCell ref="AL24:AM24"/>
    <mergeCell ref="AL25:AM25"/>
    <mergeCell ref="AL26:AM26"/>
    <mergeCell ref="AL27:AM27"/>
    <mergeCell ref="AN23:AO23"/>
    <mergeCell ref="AP23:AQ23"/>
    <mergeCell ref="AN24:AO24"/>
    <mergeCell ref="AP24:AQ24"/>
    <mergeCell ref="AN25:AO25"/>
    <mergeCell ref="AP25:AQ25"/>
    <mergeCell ref="AN21:AO21"/>
    <mergeCell ref="AP21:AQ21"/>
    <mergeCell ref="AN22:AO22"/>
    <mergeCell ref="AP22:AQ22"/>
    <mergeCell ref="AL21:AM21"/>
    <mergeCell ref="AL23:AM23"/>
    <mergeCell ref="AL20:AM20"/>
    <mergeCell ref="AL22:AM22"/>
    <mergeCell ref="AI20:AJ20"/>
    <mergeCell ref="AI21:AJ21"/>
    <mergeCell ref="AI22:AJ22"/>
    <mergeCell ref="AI23:AJ23"/>
    <mergeCell ref="AI13:AJ14"/>
    <mergeCell ref="AI15:AJ16"/>
    <mergeCell ref="AI17:AJ19"/>
    <mergeCell ref="AL15:AM16"/>
    <mergeCell ref="AN20:AO20"/>
    <mergeCell ref="AP20:AQ20"/>
    <mergeCell ref="AN15:AO16"/>
    <mergeCell ref="AP15:AQ16"/>
    <mergeCell ref="AL17:AM19"/>
    <mergeCell ref="AN17:AO19"/>
    <mergeCell ref="AP17:AQ19"/>
    <mergeCell ref="AP10:AQ11"/>
    <mergeCell ref="AP8:AQ8"/>
    <mergeCell ref="AL13:AM14"/>
    <mergeCell ref="AN13:AO14"/>
    <mergeCell ref="AP13:AQ14"/>
    <mergeCell ref="AL6:AM6"/>
    <mergeCell ref="AN6:AO6"/>
    <mergeCell ref="AP6:AQ6"/>
    <mergeCell ref="AL12:AM12"/>
    <mergeCell ref="AN12:AO12"/>
    <mergeCell ref="AP12:AQ12"/>
    <mergeCell ref="AL8:AM8"/>
    <mergeCell ref="AL7:AM7"/>
    <mergeCell ref="AN7:AO7"/>
    <mergeCell ref="AP7:AQ7"/>
    <mergeCell ref="AL9:AM9"/>
    <mergeCell ref="AN8:AO8"/>
    <mergeCell ref="AN9:AO9"/>
    <mergeCell ref="AP9:AQ9"/>
    <mergeCell ref="AL10:AM11"/>
    <mergeCell ref="AN10:AO11"/>
    <mergeCell ref="C1:D1"/>
    <mergeCell ref="E1:F1"/>
    <mergeCell ref="G1:H1"/>
  </mergeCells>
  <conditionalFormatting sqref="E1:E1048576">
    <cfRule type="cellIs" dxfId="5" priority="9" operator="equal">
      <formula>-1</formula>
    </cfRule>
  </conditionalFormatting>
  <conditionalFormatting sqref="G3:G1048576">
    <cfRule type="cellIs" dxfId="4" priority="8" operator="greaterThan">
      <formula>5</formula>
    </cfRule>
  </conditionalFormatting>
  <conditionalFormatting sqref="H3:H1048576">
    <cfRule type="cellIs" dxfId="3" priority="7" operator="greaterThan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42810277-99BE-D04D-AA75-1AD8ED558726}">
            <x14:iconSet custom="1">
              <x14:cfvo type="percent">
                <xm:f>0</xm:f>
              </x14:cfvo>
              <x14:cfvo type="num">
                <xm:f>5</xm:f>
              </x14:cfvo>
              <x14:cfvo type="num">
                <xm:f>100</xm:f>
              </x14:cfvo>
              <x14:cfIcon iconSet="3TrafficLights1" iconId="2"/>
              <x14:cfIcon iconSet="3TrafficLights1" iconId="0"/>
              <x14:cfIcon iconSet="3Symbols2" iconId="0"/>
            </x14:iconSet>
          </x14:cfRule>
          <xm:sqref>L3:L1002</xm:sqref>
        </x14:conditionalFormatting>
        <x14:conditionalFormatting xmlns:xm="http://schemas.microsoft.com/office/excel/2006/main">
          <x14:cfRule type="iconSet" priority="4" id="{9E4AEA65-6693-924B-B443-082A78CF4390}">
            <x14:iconSet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M1:M1048576</xm:sqref>
        </x14:conditionalFormatting>
        <x14:conditionalFormatting xmlns:xm="http://schemas.microsoft.com/office/excel/2006/main">
          <x14:cfRule type="iconSet" priority="2" id="{D52A3913-388C-344E-839A-B91A5F59BBF0}">
            <x14:iconSet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R1:R1002</xm:sqref>
        </x14:conditionalFormatting>
        <x14:conditionalFormatting xmlns:xm="http://schemas.microsoft.com/office/excel/2006/main">
          <x14:cfRule type="iconSet" priority="1" id="{948BDA54-F0F4-9846-BAFA-8171285D3366}">
            <x14:iconSet custom="1">
              <x14:cfvo type="percent">
                <xm:f>0</xm:f>
              </x14:cfvo>
              <x14:cfvo type="num">
                <xm:f>5</xm:f>
              </x14:cfvo>
              <x14:cfvo type="num">
                <xm:f>100</xm:f>
              </x14:cfvo>
              <x14:cfIcon iconSet="3TrafficLights1" iconId="2"/>
              <x14:cfIcon iconSet="3TrafficLights1" iconId="1"/>
              <x14:cfIcon iconSet="3Symbols2" iconId="0"/>
            </x14:iconSet>
          </x14:cfRule>
          <xm:sqref>Q3:Q1002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Sheet1!model</vt:lpstr>
      <vt:lpstr>Sheet1!resultsGA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Baldo</dc:creator>
  <cp:lastModifiedBy>Lorenzo Cascioli</cp:lastModifiedBy>
  <dcterms:created xsi:type="dcterms:W3CDTF">2020-11-28T22:45:42Z</dcterms:created>
  <dcterms:modified xsi:type="dcterms:W3CDTF">2020-12-02T13:34:30Z</dcterms:modified>
</cp:coreProperties>
</file>