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6 - Filtering and Sorting Data, Using Functions for Data Analysis /"/>
    </mc:Choice>
  </mc:AlternateContent>
  <xr:revisionPtr revIDLastSave="68" documentId="13_ncr:1_{67667D4D-7167-B94A-A7C7-5F7D9FF5F16A}" xr6:coauthVersionLast="47" xr6:coauthVersionMax="47" xr10:uidLastSave="{E898C871-FBC7-44BD-95D0-E5F2FD99974E}"/>
  <bookViews>
    <workbookView xWindow="240" yWindow="460" windowWidth="26600" windowHeight="18240" xr2:uid="{00000000-000D-0000-FFFF-FFFF00000000}"/>
  </bookViews>
  <sheets>
    <sheet name="Foglio1" sheetId="3" r:id="rId1"/>
    <sheet name="Expense - 2018" sheetId="1" r:id="rId2"/>
    <sheet name="Expense - 2019" sheetId="2" r:id="rId3"/>
  </sheets>
  <definedNames>
    <definedName name="FiltroDati_Housing">#N/A</definedName>
    <definedName name="FiltroDati_Month">#N/A</definedName>
    <definedName name="FiltroDati_Monthly_Total">#N/A</definedName>
  </definedNames>
  <calcPr calcId="191028"/>
  <pivotCaches>
    <pivotCache cacheId="154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2" i="1"/>
  <c r="L2" i="1" a="1"/>
  <c r="L2" i="1"/>
  <c r="L3" i="1" a="1"/>
  <c r="L3" i="1"/>
  <c r="L4" i="1" a="1"/>
  <c r="L4" i="1"/>
  <c r="H4" i="1"/>
  <c r="H5" i="1"/>
  <c r="H3" i="1" l="1"/>
  <c r="H2" i="1"/>
  <c r="H6" i="1"/>
  <c r="H7" i="1"/>
  <c r="H8" i="1"/>
  <c r="H9" i="1"/>
  <c r="H10" i="1"/>
  <c r="H11" i="1"/>
  <c r="H12" i="1"/>
  <c r="H13" i="1"/>
  <c r="B31" i="1" l="1"/>
  <c r="B33" i="1" l="1"/>
  <c r="D33" i="1"/>
  <c r="D34" i="1"/>
  <c r="D35" i="1"/>
  <c r="D36" i="1"/>
  <c r="D37" i="1"/>
  <c r="D38" i="1"/>
  <c r="D39" i="1"/>
  <c r="D40" i="1"/>
  <c r="C33" i="1"/>
  <c r="C35" i="1"/>
  <c r="C34" i="1"/>
  <c r="C36" i="1"/>
  <c r="C37" i="1"/>
  <c r="C38" i="1"/>
  <c r="C39" i="1"/>
  <c r="C40" i="1"/>
  <c r="B34" i="1"/>
  <c r="B35" i="1"/>
  <c r="B36" i="1"/>
  <c r="B37" i="1"/>
  <c r="B38" i="1"/>
  <c r="B39" i="1"/>
  <c r="B40" i="1"/>
  <c r="E20" i="1"/>
  <c r="B20" i="1"/>
  <c r="B19" i="1"/>
  <c r="B18" i="1"/>
  <c r="C20" i="1"/>
  <c r="D20" i="1"/>
  <c r="F20" i="1"/>
  <c r="G20" i="1"/>
  <c r="C19" i="1"/>
  <c r="D19" i="1"/>
  <c r="E19" i="1"/>
  <c r="F19" i="1"/>
  <c r="G19" i="1"/>
  <c r="C18" i="1"/>
  <c r="D18" i="1"/>
  <c r="E18" i="1"/>
  <c r="F18" i="1"/>
  <c r="G18" i="1"/>
  <c r="B17" i="1"/>
  <c r="C17" i="1"/>
  <c r="D17" i="1"/>
  <c r="E17" i="1"/>
  <c r="F17" i="1"/>
  <c r="G17" i="1"/>
  <c r="B16" i="1"/>
  <c r="E16" i="1"/>
  <c r="G16" i="1"/>
  <c r="C16" i="1"/>
  <c r="D16" i="1"/>
  <c r="F16" i="1"/>
  <c r="B14" i="1" l="1"/>
  <c r="C14" i="1"/>
  <c r="D14" i="1"/>
  <c r="E14" i="1"/>
  <c r="F14" i="1"/>
  <c r="G14" i="1"/>
  <c r="H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<sst xmlns="http://schemas.openxmlformats.org/spreadsheetml/2006/main" count="66" uniqueCount="48">
  <si>
    <t>Month</t>
  </si>
  <si>
    <t>Bills &amp; Utilities</t>
  </si>
  <si>
    <t>Media di Monthly Total</t>
  </si>
  <si>
    <t>Feb</t>
  </si>
  <si>
    <t>Feb Totale</t>
  </si>
  <si>
    <t>Mar</t>
  </si>
  <si>
    <t>Mar Totale</t>
  </si>
  <si>
    <t>Apr</t>
  </si>
  <si>
    <t>Apr Totale</t>
  </si>
  <si>
    <t>Nov</t>
  </si>
  <si>
    <t>Nov Totale</t>
  </si>
  <si>
    <t>Aug</t>
  </si>
  <si>
    <t>Aug Totale</t>
  </si>
  <si>
    <t>Dec</t>
  </si>
  <si>
    <t>Dec Totale</t>
  </si>
  <si>
    <t>Jan</t>
  </si>
  <si>
    <t>Jan Totale</t>
  </si>
  <si>
    <t>Jul</t>
  </si>
  <si>
    <t>Jul Totale</t>
  </si>
  <si>
    <t>Jun</t>
  </si>
  <si>
    <t>Jun Totale</t>
  </si>
  <si>
    <t>May</t>
  </si>
  <si>
    <t>May Totale</t>
  </si>
  <si>
    <t>Oct</t>
  </si>
  <si>
    <t>Oct Totale</t>
  </si>
  <si>
    <t>Sep</t>
  </si>
  <si>
    <t>Sep Totale</t>
  </si>
  <si>
    <t>Totals</t>
  </si>
  <si>
    <t>Totals Totale</t>
  </si>
  <si>
    <t>Media</t>
  </si>
  <si>
    <t>Housing</t>
  </si>
  <si>
    <t>Food &amp; Dining</t>
  </si>
  <si>
    <t>Personal</t>
  </si>
  <si>
    <t>Auto &amp; Transport</t>
  </si>
  <si>
    <t>Health &amp; Fitness</t>
  </si>
  <si>
    <t>Monthly Total</t>
  </si>
  <si>
    <t>HLOOKUP</t>
  </si>
  <si>
    <t>MONTH</t>
  </si>
  <si>
    <t>food &amp; dining</t>
  </si>
  <si>
    <t>health &amp; fitness</t>
  </si>
  <si>
    <t>Avg</t>
  </si>
  <si>
    <t>Min</t>
  </si>
  <si>
    <t>Max</t>
  </si>
  <si>
    <t xml:space="preserve"> Count</t>
  </si>
  <si>
    <t>Median</t>
  </si>
  <si>
    <t>Relative</t>
  </si>
  <si>
    <t>Absolute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</si>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</sst>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6" formatCode="#,##0.00\ &quot;€&quot;"/>
  </numFmts>
  <fonts count="2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NumberFormat="1"/>
    <xf numFmtId="0" fontId="1" fillId="0" borderId="0" xfId="0" applyFont="1" applyFill="1"/>
    <xf numFmtId="0" fontId="1" fillId="0" borderId="0" xfId="0" applyNumberFormat="1" applyFont="1" applyFill="1" applyAlignment="1" applyProtection="1"/>
    <xf numFmtId="164" fontId="0" fillId="0" borderId="0" xfId="0" applyNumberFormat="1" applyFill="1"/>
    <xf numFmtId="164" fontId="0" fillId="0" borderId="0" xfId="0" applyNumberFormat="1" applyFont="1" applyFill="1" applyAlignment="1" applyProtection="1"/>
    <xf numFmtId="164" fontId="0" fillId="0" borderId="0" xfId="0" applyNumberFormat="1"/>
    <xf numFmtId="2" fontId="0" fillId="0" borderId="0" xfId="0" applyNumberFormat="1"/>
    <xf numFmtId="2" fontId="0" fillId="0" borderId="0" xfId="0" applyNumberFormat="1" applyFont="1" applyFill="1" applyAlignment="1" applyProtection="1"/>
    <xf numFmtId="0" fontId="1" fillId="2" borderId="1" xfId="0" applyFont="1" applyFill="1" applyBorder="1"/>
    <xf numFmtId="0" fontId="1" fillId="3" borderId="1" xfId="0" applyFont="1" applyFill="1" applyBorder="1"/>
    <xf numFmtId="166" fontId="0" fillId="0" borderId="0" xfId="0" applyNumberFormat="1"/>
    <xf numFmtId="0" fontId="0" fillId="0" borderId="0" xfId="0" pivotButton="1"/>
  </cellXfs>
  <cellStyles count="1">
    <cellStyle name="Normale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eetMetadata" Target="metadata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7</xdr:row>
      <xdr:rowOff>28575</xdr:rowOff>
    </xdr:from>
    <xdr:to>
      <xdr:col>10</xdr:col>
      <xdr:colOff>657225</xdr:colOff>
      <xdr:row>21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Monthly Total">
              <a:extLst>
                <a:ext uri="{FF2B5EF4-FFF2-40B4-BE49-F238E27FC236}">
                  <a16:creationId xmlns:a16="http://schemas.microsoft.com/office/drawing/2014/main" id="{B71CD9C8-D118-07D3-484F-5409AD74B1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ly Tota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13620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123825</xdr:colOff>
      <xdr:row>7</xdr:row>
      <xdr:rowOff>28575</xdr:rowOff>
    </xdr:from>
    <xdr:to>
      <xdr:col>10</xdr:col>
      <xdr:colOff>657225</xdr:colOff>
      <xdr:row>21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onth">
              <a:extLst>
                <a:ext uri="{FF2B5EF4-FFF2-40B4-BE49-F238E27FC236}">
                  <a16:creationId xmlns:a16="http://schemas.microsoft.com/office/drawing/2014/main" id="{0287E4B8-D701-3B78-BF0D-62920C613E56}"/>
                </a:ext>
                <a:ext uri="{147F2762-F138-4A5C-976F-8EAC2B608ADB}">
                  <a16:predDERef xmlns:a16="http://schemas.microsoft.com/office/drawing/2014/main" pred="{B71CD9C8-D118-07D3-484F-5409AD74B1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13620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11</xdr:col>
      <xdr:colOff>95250</xdr:colOff>
      <xdr:row>0</xdr:row>
      <xdr:rowOff>0</xdr:rowOff>
    </xdr:from>
    <xdr:to>
      <xdr:col>14</xdr:col>
      <xdr:colOff>95250</xdr:colOff>
      <xdr:row>13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Housing">
              <a:extLst>
                <a:ext uri="{FF2B5EF4-FFF2-40B4-BE49-F238E27FC236}">
                  <a16:creationId xmlns:a16="http://schemas.microsoft.com/office/drawing/2014/main" id="{14200DED-2AC2-4300-9F60-2EFC3335D6F5}"/>
                </a:ext>
                <a:ext uri="{147F2762-F138-4A5C-976F-8EAC2B608ADB}">
                  <a16:predDERef xmlns:a16="http://schemas.microsoft.com/office/drawing/2014/main" pred="{0287E4B8-D701-3B78-BF0D-62920C613E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using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15450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87.548117361112" createdVersion="8" refreshedVersion="8" minRefreshableVersion="3" recordCount="13" xr:uid="{265A40CA-4DBC-44A5-9D2C-7B4789B27493}">
  <cacheSource type="worksheet">
    <worksheetSource ref="A1:H14" sheet="Expense - 2018"/>
  </cacheSource>
  <cacheFields count="8">
    <cacheField name="Month" numFmtId="0">
      <sharedItems count="13">
        <s v="Jan"/>
        <s v="Feb"/>
        <s v="Mar"/>
        <s v="Apr"/>
        <s v="May"/>
        <s v="Jun"/>
        <s v="Jul"/>
        <s v="Aug"/>
        <s v="Sep"/>
        <s v="Oct"/>
        <s v="Nov"/>
        <s v="Dec"/>
        <s v="Totals"/>
      </sharedItems>
    </cacheField>
    <cacheField name="Housing" numFmtId="164">
      <sharedItems containsSemiMixedTypes="0" containsString="0" containsNumber="1" containsInteger="1" minValue="800" maxValue="9600" count="2">
        <n v="800"/>
        <n v="9600"/>
      </sharedItems>
    </cacheField>
    <cacheField name="Bills &amp; Utilities" numFmtId="164">
      <sharedItems containsSemiMixedTypes="0" containsString="0" containsNumber="1" containsInteger="1" minValue="150" maxValue="2060" count="8">
        <n v="210"/>
        <n v="180"/>
        <n v="170"/>
        <n v="160"/>
        <n v="150"/>
        <n v="200"/>
        <n v="220"/>
        <n v="2060"/>
      </sharedItems>
    </cacheField>
    <cacheField name="Food &amp; Dining" numFmtId="164">
      <sharedItems containsSemiMixedTypes="0" containsString="0" containsNumber="1" containsInteger="1" minValue="350" maxValue="4820"/>
    </cacheField>
    <cacheField name="Personal" numFmtId="164">
      <sharedItems containsSemiMixedTypes="0" containsString="0" containsNumber="1" containsInteger="1" minValue="100" maxValue="1280"/>
    </cacheField>
    <cacheField name="Auto &amp; Transport" numFmtId="164">
      <sharedItems containsSemiMixedTypes="0" containsString="0" containsNumber="1" containsInteger="1" minValue="100" maxValue="1300"/>
    </cacheField>
    <cacheField name="Health &amp; Fitness" numFmtId="164">
      <sharedItems containsSemiMixedTypes="0" containsString="0" containsNumber="1" containsInteger="1" minValue="50" maxValue="760"/>
    </cacheField>
    <cacheField name="Monthly Total" numFmtId="2">
      <sharedItems containsSemiMixedTypes="0" containsString="0" containsNumber="1" containsInteger="1" minValue="1620" maxValue="19820" count="8">
        <n v="1670"/>
        <n v="1625"/>
        <n v="1640"/>
        <n v="1650"/>
        <n v="1620"/>
        <n v="1660"/>
        <n v="1695"/>
        <n v="19820"/>
      </sharedItems>
    </cacheField>
  </cacheFields>
  <extLst>
    <ext xmlns:x14="http://schemas.microsoft.com/office/spreadsheetml/2009/9/main" uri="{725AE2AE-9491-48be-B2B4-4EB974FC3084}">
      <x14:pivotCacheDefinition pivotCacheId="196337264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n v="400"/>
    <n v="100"/>
    <n v="100"/>
    <n v="60"/>
    <x v="0"/>
  </r>
  <r>
    <x v="1"/>
    <x v="0"/>
    <x v="1"/>
    <n v="350"/>
    <n v="100"/>
    <n v="125"/>
    <n v="70"/>
    <x v="1"/>
  </r>
  <r>
    <x v="2"/>
    <x v="0"/>
    <x v="2"/>
    <n v="420"/>
    <n v="100"/>
    <n v="120"/>
    <n v="60"/>
    <x v="0"/>
  </r>
  <r>
    <x v="3"/>
    <x v="0"/>
    <x v="3"/>
    <n v="400"/>
    <n v="120"/>
    <n v="100"/>
    <n v="60"/>
    <x v="2"/>
  </r>
  <r>
    <x v="4"/>
    <x v="0"/>
    <x v="4"/>
    <n v="420"/>
    <n v="100"/>
    <n v="100"/>
    <n v="80"/>
    <x v="3"/>
  </r>
  <r>
    <x v="5"/>
    <x v="0"/>
    <x v="4"/>
    <n v="380"/>
    <n v="100"/>
    <n v="130"/>
    <n v="60"/>
    <x v="4"/>
  </r>
  <r>
    <x v="6"/>
    <x v="0"/>
    <x v="4"/>
    <n v="420"/>
    <n v="120"/>
    <n v="100"/>
    <n v="60"/>
    <x v="3"/>
  </r>
  <r>
    <x v="7"/>
    <x v="0"/>
    <x v="4"/>
    <n v="420"/>
    <n v="100"/>
    <n v="100"/>
    <n v="80"/>
    <x v="3"/>
  </r>
  <r>
    <x v="8"/>
    <x v="0"/>
    <x v="4"/>
    <n v="400"/>
    <n v="120"/>
    <n v="110"/>
    <n v="60"/>
    <x v="2"/>
  </r>
  <r>
    <x v="9"/>
    <x v="0"/>
    <x v="2"/>
    <n v="420"/>
    <n v="100"/>
    <n v="100"/>
    <n v="60"/>
    <x v="3"/>
  </r>
  <r>
    <x v="10"/>
    <x v="0"/>
    <x v="5"/>
    <n v="390"/>
    <n v="120"/>
    <n v="100"/>
    <n v="50"/>
    <x v="5"/>
  </r>
  <r>
    <x v="11"/>
    <x v="0"/>
    <x v="6"/>
    <n v="400"/>
    <n v="100"/>
    <n v="115"/>
    <n v="60"/>
    <x v="6"/>
  </r>
  <r>
    <x v="12"/>
    <x v="1"/>
    <x v="7"/>
    <n v="4820"/>
    <n v="1280"/>
    <n v="1300"/>
    <n v="76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222B43-E58E-4D5D-9BA1-02E882B363EB}" name="Tabella pivot1" cacheId="154" applyNumberFormats="0" applyBorderFormats="0" applyFontFormats="0" applyPatternFormats="0" applyAlignmentFormats="0" applyWidthHeightFormats="1" dataCaption="Valori" grandTotalCaption="Media" updatedVersion="8" minRefreshableVersion="3" useAutoFormatting="1" itemPrintTitles="1" createdVersion="8" indent="0" compact="0" compactData="0" multipleFieldFilters="0">
  <location ref="A3:C30" firstHeaderRow="1" firstDataRow="1" firstDataCol="2"/>
  <pivotFields count="8">
    <pivotField axis="axisRow" compact="0" outline="0" showAll="0">
      <items count="14">
        <item x="1"/>
        <item x="2"/>
        <item x="3"/>
        <item x="10"/>
        <item x="7"/>
        <item x="11"/>
        <item x="0"/>
        <item x="6"/>
        <item x="5"/>
        <item x="4"/>
        <item x="9"/>
        <item x="8"/>
        <item x="12"/>
        <item t="default"/>
      </items>
    </pivotField>
    <pivotField compact="0" numFmtId="164" outline="0" showAll="0">
      <items count="3">
        <item x="0"/>
        <item x="1"/>
        <item t="default"/>
      </items>
    </pivotField>
    <pivotField axis="axisRow" compact="0" numFmtId="164" outline="0" showAll="0">
      <items count="9">
        <item x="4"/>
        <item x="3"/>
        <item x="2"/>
        <item x="1"/>
        <item x="5"/>
        <item x="0"/>
        <item x="6"/>
        <item x="7"/>
        <item t="default"/>
      </items>
    </pivotField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dataField="1" compact="0" numFmtId="2" outline="0" showAll="0">
      <items count="9">
        <item x="4"/>
        <item x="1"/>
        <item x="2"/>
        <item x="3"/>
        <item x="5"/>
        <item x="0"/>
        <item x="6"/>
        <item x="7"/>
        <item t="default"/>
      </items>
    </pivotField>
  </pivotFields>
  <rowFields count="2">
    <field x="0"/>
    <field x="2"/>
  </rowFields>
  <rowItems count="27">
    <i>
      <x/>
      <x v="3"/>
    </i>
    <i t="default">
      <x/>
    </i>
    <i>
      <x v="1"/>
      <x v="2"/>
    </i>
    <i t="default">
      <x v="1"/>
    </i>
    <i>
      <x v="2"/>
      <x v="1"/>
    </i>
    <i t="default">
      <x v="2"/>
    </i>
    <i>
      <x v="3"/>
      <x v="4"/>
    </i>
    <i t="default">
      <x v="3"/>
    </i>
    <i>
      <x v="4"/>
      <x/>
    </i>
    <i t="default">
      <x v="4"/>
    </i>
    <i>
      <x v="5"/>
      <x v="6"/>
    </i>
    <i t="default">
      <x v="5"/>
    </i>
    <i>
      <x v="6"/>
      <x v="5"/>
    </i>
    <i t="default">
      <x v="6"/>
    </i>
    <i>
      <x v="7"/>
      <x/>
    </i>
    <i t="default">
      <x v="7"/>
    </i>
    <i>
      <x v="8"/>
      <x/>
    </i>
    <i t="default">
      <x v="8"/>
    </i>
    <i>
      <x v="9"/>
      <x/>
    </i>
    <i t="default">
      <x v="9"/>
    </i>
    <i>
      <x v="10"/>
      <x v="2"/>
    </i>
    <i t="default">
      <x v="10"/>
    </i>
    <i>
      <x v="11"/>
      <x/>
    </i>
    <i t="default">
      <x v="11"/>
    </i>
    <i>
      <x v="12"/>
      <x v="7"/>
    </i>
    <i t="default">
      <x v="12"/>
    </i>
    <i t="grand">
      <x/>
    </i>
  </rowItems>
  <colItems count="1">
    <i/>
  </colItems>
  <dataFields count="1">
    <dataField name="Media di Monthly Total" fld="7" subtotal="average" baseField="0" baseItem="0" numFmtId="2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Monthly_Total" xr10:uid="{79BC951E-5437-4BB0-8B8A-3CA897018DE8}" sourceName="Monthly Total">
  <pivotTables>
    <pivotTable tabId="3" name="Tabella pivot1"/>
  </pivotTables>
  <data>
    <tabular pivotCacheId="1963372640">
      <items count="8">
        <i x="4" s="1"/>
        <i x="1" s="1"/>
        <i x="2" s="1"/>
        <i x="3" s="1"/>
        <i x="5" s="1"/>
        <i x="0" s="1"/>
        <i x="6" s="1"/>
        <i x="7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Month" xr10:uid="{352D8BDF-8180-4E86-B77C-EF6DD80B3A65}" sourceName="Month">
  <pivotTables>
    <pivotTable tabId="3" name="Tabella pivot1"/>
  </pivotTables>
  <data>
    <tabular pivotCacheId="1963372640">
      <items count="13">
        <i x="1" s="1"/>
        <i x="2" s="1"/>
        <i x="3" s="1"/>
        <i x="10" s="1"/>
        <i x="7" s="1"/>
        <i x="11" s="1"/>
        <i x="0" s="1"/>
        <i x="6" s="1"/>
        <i x="5" s="1"/>
        <i x="4" s="1"/>
        <i x="9" s="1"/>
        <i x="8" s="1"/>
        <i x="1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Housing" xr10:uid="{6694B245-F041-4865-966D-FEB52883D6EC}" sourceName="Housing">
  <pivotTables>
    <pivotTable tabId="3" name="Tabella pivot1"/>
  </pivotTables>
  <data>
    <tabular pivotCacheId="1963372640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ly Total" xr10:uid="{674E2F71-0180-4EAF-8B5E-B2553C6DD8CE}" cache="FiltroDati_Monthly_Total" caption="Monthly Total" rowHeight="228600"/>
  <slicer name="Month" xr10:uid="{87CE6737-E587-452F-8B52-D1E2D8688321}" cache="FiltroDati_Month" caption="Month" startItem="2" rowHeight="228600"/>
  <slicer name="Housing" xr10:uid="{9938D2A7-1F33-40E9-8E34-952915C450EA}" cache="FiltroDati_Housing" caption="Housing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14"/>
    <tableColumn id="2" xr3:uid="{639B5A90-C646-4312-A12B-90EBA415C5F3}" name="Housing" dataDxfId="12" totalsRowDxfId="13"/>
    <tableColumn id="3" xr3:uid="{AC863E34-6694-4292-A7E8-5D94B1D4B90E}" name="Bills &amp; Utilities" dataDxfId="10" totalsRowDxfId="11"/>
    <tableColumn id="4" xr3:uid="{7F96B093-000D-47C8-9B3D-9C6DC794A7DD}" name="Food &amp; Dining" dataDxfId="8" totalsRowDxfId="9"/>
    <tableColumn id="5" xr3:uid="{0D73BCA8-FF88-432A-8438-8D3C42615074}" name="Personal" dataDxfId="6" totalsRowDxfId="7"/>
    <tableColumn id="6" xr3:uid="{62ECB4B2-7FAC-4168-96E6-6A3296B9F2CB}" name="Auto &amp; Transport" dataDxfId="4" totalsRowDxfId="5"/>
    <tableColumn id="7" xr3:uid="{5C8E2143-EA5D-49A7-8A33-6E4F45D73494}" name="Health &amp; Fitness" dataDxfId="2" totalsRowDxfId="3"/>
    <tableColumn id="8" xr3:uid="{1E307A05-D7E9-4385-AD72-9E5DBFC855EF}" name="Monthly Total" dataDxfId="0" totalsRowDxfId="1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37BA-EE7B-4573-AA31-306A927982DB}">
  <dimension ref="A3:C30"/>
  <sheetViews>
    <sheetView tabSelected="1" workbookViewId="0">
      <selection activeCell="C3" sqref="C3"/>
    </sheetView>
  </sheetViews>
  <sheetFormatPr defaultRowHeight="15"/>
  <cols>
    <col min="1" max="1" width="17.85546875" bestFit="1" customWidth="1"/>
    <col min="2" max="2" width="17" bestFit="1" customWidth="1"/>
    <col min="3" max="3" width="21.85546875" bestFit="1" customWidth="1"/>
    <col min="4" max="4" width="7.85546875" bestFit="1" customWidth="1"/>
    <col min="5" max="9" width="8.85546875" bestFit="1" customWidth="1"/>
    <col min="10" max="10" width="10.5703125" bestFit="1" customWidth="1"/>
    <col min="11" max="11" width="18.85546875" bestFit="1" customWidth="1"/>
  </cols>
  <sheetData>
    <row r="3" spans="1:3">
      <c r="A3" s="13" t="s">
        <v>0</v>
      </c>
      <c r="B3" s="13" t="s">
        <v>1</v>
      </c>
      <c r="C3" t="s">
        <v>2</v>
      </c>
    </row>
    <row r="4" spans="1:3">
      <c r="A4" t="s">
        <v>3</v>
      </c>
      <c r="B4" s="7">
        <v>180</v>
      </c>
      <c r="C4" s="8">
        <v>1625</v>
      </c>
    </row>
    <row r="5" spans="1:3">
      <c r="A5" t="s">
        <v>4</v>
      </c>
      <c r="C5" s="8">
        <v>1625</v>
      </c>
    </row>
    <row r="6" spans="1:3">
      <c r="A6" t="s">
        <v>5</v>
      </c>
      <c r="B6" s="7">
        <v>170</v>
      </c>
      <c r="C6" s="8">
        <v>1670</v>
      </c>
    </row>
    <row r="7" spans="1:3">
      <c r="A7" t="s">
        <v>6</v>
      </c>
      <c r="C7" s="8">
        <v>1670</v>
      </c>
    </row>
    <row r="8" spans="1:3">
      <c r="A8" t="s">
        <v>7</v>
      </c>
      <c r="B8" s="7">
        <v>160</v>
      </c>
      <c r="C8" s="8">
        <v>1640</v>
      </c>
    </row>
    <row r="9" spans="1:3">
      <c r="A9" t="s">
        <v>8</v>
      </c>
      <c r="C9" s="8">
        <v>1640</v>
      </c>
    </row>
    <row r="10" spans="1:3">
      <c r="A10" t="s">
        <v>9</v>
      </c>
      <c r="B10" s="7">
        <v>200</v>
      </c>
      <c r="C10" s="8">
        <v>1660</v>
      </c>
    </row>
    <row r="11" spans="1:3">
      <c r="A11" t="s">
        <v>10</v>
      </c>
      <c r="C11" s="8">
        <v>1660</v>
      </c>
    </row>
    <row r="12" spans="1:3">
      <c r="A12" t="s">
        <v>11</v>
      </c>
      <c r="B12" s="7">
        <v>150</v>
      </c>
      <c r="C12" s="8">
        <v>1650</v>
      </c>
    </row>
    <row r="13" spans="1:3">
      <c r="A13" t="s">
        <v>12</v>
      </c>
      <c r="C13" s="8">
        <v>1650</v>
      </c>
    </row>
    <row r="14" spans="1:3">
      <c r="A14" t="s">
        <v>13</v>
      </c>
      <c r="B14" s="7">
        <v>220</v>
      </c>
      <c r="C14" s="8">
        <v>1695</v>
      </c>
    </row>
    <row r="15" spans="1:3">
      <c r="A15" t="s">
        <v>14</v>
      </c>
      <c r="C15" s="8">
        <v>1695</v>
      </c>
    </row>
    <row r="16" spans="1:3">
      <c r="A16" t="s">
        <v>15</v>
      </c>
      <c r="B16" s="7">
        <v>210</v>
      </c>
      <c r="C16" s="8">
        <v>1670</v>
      </c>
    </row>
    <row r="17" spans="1:3">
      <c r="A17" t="s">
        <v>16</v>
      </c>
      <c r="C17" s="8">
        <v>1670</v>
      </c>
    </row>
    <row r="18" spans="1:3">
      <c r="A18" t="s">
        <v>17</v>
      </c>
      <c r="B18" s="7">
        <v>150</v>
      </c>
      <c r="C18" s="8">
        <v>1650</v>
      </c>
    </row>
    <row r="19" spans="1:3">
      <c r="A19" t="s">
        <v>18</v>
      </c>
      <c r="C19" s="8">
        <v>1650</v>
      </c>
    </row>
    <row r="20" spans="1:3">
      <c r="A20" t="s">
        <v>19</v>
      </c>
      <c r="B20" s="7">
        <v>150</v>
      </c>
      <c r="C20" s="8">
        <v>1620</v>
      </c>
    </row>
    <row r="21" spans="1:3">
      <c r="A21" t="s">
        <v>20</v>
      </c>
      <c r="C21" s="8">
        <v>1620</v>
      </c>
    </row>
    <row r="22" spans="1:3">
      <c r="A22" t="s">
        <v>21</v>
      </c>
      <c r="B22" s="7">
        <v>150</v>
      </c>
      <c r="C22" s="8">
        <v>1650</v>
      </c>
    </row>
    <row r="23" spans="1:3">
      <c r="A23" t="s">
        <v>22</v>
      </c>
      <c r="C23" s="8">
        <v>1650</v>
      </c>
    </row>
    <row r="24" spans="1:3">
      <c r="A24" t="s">
        <v>23</v>
      </c>
      <c r="B24" s="7">
        <v>170</v>
      </c>
      <c r="C24" s="8">
        <v>1650</v>
      </c>
    </row>
    <row r="25" spans="1:3">
      <c r="A25" t="s">
        <v>24</v>
      </c>
      <c r="C25" s="8">
        <v>1650</v>
      </c>
    </row>
    <row r="26" spans="1:3">
      <c r="A26" t="s">
        <v>25</v>
      </c>
      <c r="B26" s="7">
        <v>150</v>
      </c>
      <c r="C26" s="8">
        <v>1640</v>
      </c>
    </row>
    <row r="27" spans="1:3">
      <c r="A27" t="s">
        <v>26</v>
      </c>
      <c r="C27" s="8">
        <v>1640</v>
      </c>
    </row>
    <row r="28" spans="1:3">
      <c r="A28" t="s">
        <v>27</v>
      </c>
      <c r="B28" s="7">
        <v>2060</v>
      </c>
      <c r="C28" s="8">
        <v>19820</v>
      </c>
    </row>
    <row r="29" spans="1:3">
      <c r="A29" t="s">
        <v>28</v>
      </c>
      <c r="C29" s="8">
        <v>19820</v>
      </c>
    </row>
    <row r="30" spans="1:3">
      <c r="A30" t="s">
        <v>29</v>
      </c>
      <c r="C30" s="8">
        <v>3049.2307692307691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selection activeCell="M9" sqref="M9"/>
    </sheetView>
  </sheetViews>
  <sheetFormatPr defaultColWidth="8.85546875" defaultRowHeight="15"/>
  <cols>
    <col min="1" max="1" width="9.42578125" bestFit="1" customWidth="1"/>
    <col min="2" max="2" width="11.42578125" style="7" bestFit="1" customWidth="1"/>
    <col min="3" max="3" width="17.7109375" style="7" bestFit="1" customWidth="1"/>
    <col min="4" max="4" width="17" style="7" bestFit="1" customWidth="1"/>
    <col min="5" max="5" width="12" style="7" bestFit="1" customWidth="1"/>
    <col min="6" max="6" width="19.7109375" style="7" bestFit="1" customWidth="1"/>
    <col min="7" max="7" width="19" style="7" bestFit="1" customWidth="1"/>
    <col min="8" max="8" width="16" style="8" bestFit="1" customWidth="1"/>
    <col min="10" max="10" width="9.5703125" bestFit="1" customWidth="1"/>
    <col min="12" max="12" width="12.7109375" bestFit="1" customWidth="1"/>
    <col min="13" max="13" width="14.5703125" bestFit="1" customWidth="1"/>
  </cols>
  <sheetData>
    <row r="1" spans="1:13" s="1" customFormat="1">
      <c r="A1" s="1" t="s">
        <v>0</v>
      </c>
      <c r="B1" s="5" t="s">
        <v>30</v>
      </c>
      <c r="C1" s="5" t="s">
        <v>1</v>
      </c>
      <c r="D1" s="5" t="s">
        <v>31</v>
      </c>
      <c r="E1" s="5" t="s">
        <v>32</v>
      </c>
      <c r="F1" s="5" t="s">
        <v>33</v>
      </c>
      <c r="G1" s="5" t="s">
        <v>34</v>
      </c>
      <c r="H1" s="9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3" t="s">
        <v>15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  <c r="H2" s="9">
        <f>SUM(B2:G2)</f>
        <v>1670</v>
      </c>
      <c r="K2" s="10" t="s">
        <v>25</v>
      </c>
      <c r="L2" s="12" t="e" cm="1">
        <f t="array" aca="1" ref="L2" ca="1">HLOOKUP(D1,A1:H14,10,_xludf.FALSE)</f>
        <v>#NAME?</v>
      </c>
      <c r="M2" t="e">
        <f ca="1">HLOOKUP(G1,A1H14,10,FALSE)</f>
        <v>#NAME?</v>
      </c>
    </row>
    <row r="3" spans="1:13">
      <c r="A3" s="3" t="s">
        <v>3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  <c r="H3" s="9">
        <f>SUM(B3:G3)</f>
        <v>1625</v>
      </c>
      <c r="K3" s="11" t="s">
        <v>23</v>
      </c>
      <c r="L3" s="12" t="e" cm="1">
        <f t="array" aca="1" ref="L3" ca="1">HLOOKUP(D2,A2:H15,10,_xludf.FALSE)</f>
        <v>#NAME?</v>
      </c>
      <c r="M3" t="e">
        <f ca="1">HLOOKUP(G2,A1H14,10,FALSE)</f>
        <v>#NAME?</v>
      </c>
    </row>
    <row r="4" spans="1:13">
      <c r="A4" s="3" t="s">
        <v>5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  <c r="H4" s="9">
        <f>SUM(B4:G4)</f>
        <v>1670</v>
      </c>
      <c r="K4" s="10" t="s">
        <v>9</v>
      </c>
      <c r="L4" s="12" t="e" cm="1">
        <f t="array" aca="1" ref="L4" ca="1">HLOOKUP(D3,A3:H16,10,_xludf.FALSE)</f>
        <v>#NAME?</v>
      </c>
      <c r="M4" t="e">
        <f ca="1">HLOOKUP(G3,A1H14,10,FALSE)</f>
        <v>#NAME?</v>
      </c>
    </row>
    <row r="5" spans="1:13">
      <c r="A5" s="3" t="s">
        <v>7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  <c r="H5" s="9">
        <f t="shared" ref="H5:H13" si="0">SUM(B5:G5)</f>
        <v>1640</v>
      </c>
    </row>
    <row r="6" spans="1:13">
      <c r="A6" s="3" t="s">
        <v>21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  <c r="H6" s="9">
        <f>SUM(B6:G6)</f>
        <v>1650</v>
      </c>
    </row>
    <row r="7" spans="1:13">
      <c r="A7" s="3" t="s">
        <v>19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  <c r="H7" s="9">
        <f t="shared" si="0"/>
        <v>1620</v>
      </c>
    </row>
    <row r="8" spans="1:13">
      <c r="A8" s="3" t="s">
        <v>17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  <c r="H8" s="9">
        <f t="shared" si="0"/>
        <v>1650</v>
      </c>
    </row>
    <row r="9" spans="1:13">
      <c r="A9" s="3" t="s">
        <v>11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  <c r="H9" s="9">
        <f t="shared" si="0"/>
        <v>1650</v>
      </c>
    </row>
    <row r="10" spans="1:13">
      <c r="A10" s="3" t="s">
        <v>25</v>
      </c>
      <c r="B10" s="5">
        <v>800</v>
      </c>
      <c r="C10" s="5">
        <v>150</v>
      </c>
      <c r="D10" s="5">
        <v>400</v>
      </c>
      <c r="E10" s="5">
        <v>120</v>
      </c>
      <c r="F10" s="5">
        <v>110</v>
      </c>
      <c r="G10" s="5">
        <v>60</v>
      </c>
      <c r="H10" s="9">
        <f t="shared" si="0"/>
        <v>1640</v>
      </c>
    </row>
    <row r="11" spans="1:13">
      <c r="A11" s="3" t="s">
        <v>23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  <c r="H11" s="9">
        <f t="shared" si="0"/>
        <v>1650</v>
      </c>
    </row>
    <row r="12" spans="1:13">
      <c r="A12" s="3" t="s">
        <v>9</v>
      </c>
      <c r="B12" s="5">
        <v>800</v>
      </c>
      <c r="C12" s="5">
        <v>200</v>
      </c>
      <c r="D12" s="5">
        <v>390</v>
      </c>
      <c r="E12" s="5">
        <v>120</v>
      </c>
      <c r="F12" s="5">
        <v>100</v>
      </c>
      <c r="G12" s="5">
        <v>50</v>
      </c>
      <c r="H12" s="9">
        <f t="shared" si="0"/>
        <v>1660</v>
      </c>
    </row>
    <row r="13" spans="1:13">
      <c r="A13" s="3" t="s">
        <v>13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  <c r="H13" s="9">
        <f t="shared" si="0"/>
        <v>1695</v>
      </c>
    </row>
    <row r="14" spans="1:13">
      <c r="A14" s="4" t="s">
        <v>27</v>
      </c>
      <c r="B14" s="6">
        <f>SUM(B2:B13)</f>
        <v>9600</v>
      </c>
      <c r="C14" s="6">
        <f t="shared" ref="C14:F14" si="1">SUM(C2:C13)</f>
        <v>2060</v>
      </c>
      <c r="D14" s="6">
        <f t="shared" si="1"/>
        <v>4820</v>
      </c>
      <c r="E14" s="6">
        <f t="shared" si="1"/>
        <v>1280</v>
      </c>
      <c r="F14" s="6">
        <f t="shared" si="1"/>
        <v>1300</v>
      </c>
      <c r="G14" s="6">
        <f>SUM(G2:G13)</f>
        <v>760</v>
      </c>
      <c r="H14" s="9">
        <f>SUM(B14:G14)</f>
        <v>19820</v>
      </c>
    </row>
    <row r="16" spans="1:13">
      <c r="A16" s="7" t="s">
        <v>40</v>
      </c>
      <c r="B16" s="7">
        <f>AVERAGE(B2:B13)</f>
        <v>800</v>
      </c>
      <c r="C16" s="7">
        <f t="shared" ref="C16:F16" si="2">AVERAGE(C2:C13)</f>
        <v>171.66666666666666</v>
      </c>
      <c r="D16" s="7">
        <f t="shared" si="2"/>
        <v>401.66666666666669</v>
      </c>
      <c r="E16" s="7">
        <f>AVERAGE(E2:E13)</f>
        <v>106.66666666666667</v>
      </c>
      <c r="F16" s="7">
        <f t="shared" si="2"/>
        <v>108.33333333333333</v>
      </c>
      <c r="G16" s="7">
        <f>AVERAGE(G2:G13)</f>
        <v>63.333333333333336</v>
      </c>
    </row>
    <row r="17" spans="1:8">
      <c r="A17" s="7" t="s">
        <v>41</v>
      </c>
      <c r="B17" s="7">
        <f>MIN(B2:B13)</f>
        <v>800</v>
      </c>
      <c r="C17" s="7">
        <f t="shared" ref="C17:G17" si="3">MIN(C2:C13)</f>
        <v>150</v>
      </c>
      <c r="D17" s="7">
        <f t="shared" si="3"/>
        <v>350</v>
      </c>
      <c r="E17" s="7">
        <f t="shared" si="3"/>
        <v>100</v>
      </c>
      <c r="F17" s="7">
        <f t="shared" si="3"/>
        <v>100</v>
      </c>
      <c r="G17" s="7">
        <f t="shared" si="3"/>
        <v>50</v>
      </c>
    </row>
    <row r="18" spans="1:8">
      <c r="A18" s="7" t="s">
        <v>42</v>
      </c>
      <c r="B18" s="7">
        <f>MAX(B2:B13)</f>
        <v>800</v>
      </c>
      <c r="C18" s="7">
        <f t="shared" ref="C18:G18" si="4">MAX(C2:C13)</f>
        <v>220</v>
      </c>
      <c r="D18" s="7">
        <f t="shared" si="4"/>
        <v>420</v>
      </c>
      <c r="E18" s="7">
        <f t="shared" si="4"/>
        <v>120</v>
      </c>
      <c r="F18" s="7">
        <f t="shared" si="4"/>
        <v>130</v>
      </c>
      <c r="G18" s="7">
        <f t="shared" si="4"/>
        <v>80</v>
      </c>
    </row>
    <row r="19" spans="1:8" s="8" customFormat="1">
      <c r="A19" s="8" t="s">
        <v>43</v>
      </c>
      <c r="B19" s="8">
        <f>COUNT(B2:B13)</f>
        <v>12</v>
      </c>
      <c r="C19" s="8">
        <f t="shared" ref="C19:G19" si="5">COUNT(C2:C13)</f>
        <v>12</v>
      </c>
      <c r="D19" s="8">
        <f t="shared" si="5"/>
        <v>12</v>
      </c>
      <c r="E19" s="8">
        <f t="shared" si="5"/>
        <v>12</v>
      </c>
      <c r="F19" s="8">
        <f t="shared" si="5"/>
        <v>12</v>
      </c>
      <c r="G19" s="8">
        <f t="shared" si="5"/>
        <v>12</v>
      </c>
    </row>
    <row r="20" spans="1:8">
      <c r="A20" s="7" t="s">
        <v>44</v>
      </c>
      <c r="B20" s="7">
        <f>MEDIAN(B2:B13)</f>
        <v>800</v>
      </c>
      <c r="C20" s="7">
        <f>MEDIAN(C2:C13)</f>
        <v>165</v>
      </c>
      <c r="D20" s="7">
        <f t="shared" ref="D20:G20" si="6">MEDIAN(D2:D13)</f>
        <v>400</v>
      </c>
      <c r="E20" s="7">
        <f>MEDIAN(E2:E13)</f>
        <v>100</v>
      </c>
      <c r="F20" s="7">
        <f t="shared" si="6"/>
        <v>100</v>
      </c>
      <c r="G20" s="7">
        <f t="shared" si="6"/>
        <v>60</v>
      </c>
    </row>
    <row r="30" spans="1:8">
      <c r="B30" s="7" t="s">
        <v>45</v>
      </c>
      <c r="C30" s="7" t="s">
        <v>46</v>
      </c>
      <c r="D30" s="7" t="s">
        <v>47</v>
      </c>
    </row>
    <row r="31" spans="1:8" s="2" customFormat="1">
      <c r="A31" s="2">
        <v>1</v>
      </c>
      <c r="B31" s="7" t="e">
        <f>A16+A17</f>
        <v>#VALUE!</v>
      </c>
      <c r="H31" s="8"/>
    </row>
    <row r="32" spans="1:8" s="2" customFormat="1">
      <c r="A32" s="2">
        <v>2</v>
      </c>
      <c r="H32" s="8"/>
    </row>
    <row r="33" spans="1:8" s="2" customFormat="1">
      <c r="A33" s="2">
        <v>3</v>
      </c>
      <c r="B33" s="2">
        <f>A31+A32</f>
        <v>3</v>
      </c>
      <c r="C33" s="2">
        <f>$A$31+$A$32</f>
        <v>3</v>
      </c>
      <c r="D33" s="2">
        <f>$A$31+$A32</f>
        <v>3</v>
      </c>
      <c r="H33" s="8"/>
    </row>
    <row r="34" spans="1:8" s="2" customFormat="1">
      <c r="A34" s="2">
        <v>4</v>
      </c>
      <c r="B34" s="2">
        <f t="shared" ref="B34:B40" si="7">A32+A33</f>
        <v>5</v>
      </c>
      <c r="C34" s="2">
        <f t="shared" ref="C34:C40" si="8">$A$31+$A$32</f>
        <v>3</v>
      </c>
      <c r="D34" s="2">
        <f t="shared" ref="D34:D40" si="9">$A$31+$A33</f>
        <v>4</v>
      </c>
      <c r="H34" s="8"/>
    </row>
    <row r="35" spans="1:8" s="2" customFormat="1">
      <c r="A35" s="2">
        <v>5</v>
      </c>
      <c r="B35" s="2">
        <f t="shared" si="7"/>
        <v>7</v>
      </c>
      <c r="C35" s="2">
        <f>$A$31+$A$32</f>
        <v>3</v>
      </c>
      <c r="D35" s="2">
        <f t="shared" si="9"/>
        <v>5</v>
      </c>
      <c r="H35" s="8"/>
    </row>
    <row r="36" spans="1:8" s="2" customFormat="1">
      <c r="A36" s="2">
        <v>6</v>
      </c>
      <c r="B36" s="2">
        <f t="shared" si="7"/>
        <v>9</v>
      </c>
      <c r="C36" s="2">
        <f t="shared" si="8"/>
        <v>3</v>
      </c>
      <c r="D36" s="2">
        <f t="shared" si="9"/>
        <v>6</v>
      </c>
      <c r="H36" s="8"/>
    </row>
    <row r="37" spans="1:8" s="2" customFormat="1">
      <c r="A37" s="2">
        <v>7</v>
      </c>
      <c r="B37" s="2">
        <f t="shared" si="7"/>
        <v>11</v>
      </c>
      <c r="C37" s="2">
        <f t="shared" si="8"/>
        <v>3</v>
      </c>
      <c r="D37" s="2">
        <f t="shared" si="9"/>
        <v>7</v>
      </c>
      <c r="H37" s="8"/>
    </row>
    <row r="38" spans="1:8" s="2" customFormat="1">
      <c r="A38" s="2">
        <v>8</v>
      </c>
      <c r="B38" s="2">
        <f t="shared" si="7"/>
        <v>13</v>
      </c>
      <c r="C38" s="2">
        <f t="shared" si="8"/>
        <v>3</v>
      </c>
      <c r="D38" s="2">
        <f t="shared" si="9"/>
        <v>8</v>
      </c>
      <c r="H38" s="8"/>
    </row>
    <row r="39" spans="1:8" s="2" customFormat="1">
      <c r="A39" s="2">
        <v>9</v>
      </c>
      <c r="B39" s="2">
        <f t="shared" si="7"/>
        <v>15</v>
      </c>
      <c r="C39" s="2">
        <f t="shared" si="8"/>
        <v>3</v>
      </c>
      <c r="D39" s="2">
        <f t="shared" si="9"/>
        <v>9</v>
      </c>
      <c r="H39" s="8"/>
    </row>
    <row r="40" spans="1:8" s="2" customFormat="1">
      <c r="A40" s="2">
        <v>10</v>
      </c>
      <c r="B40" s="2">
        <f t="shared" si="7"/>
        <v>17</v>
      </c>
      <c r="C40" s="2">
        <f t="shared" si="8"/>
        <v>3</v>
      </c>
      <c r="D40" s="2">
        <f t="shared" si="9"/>
        <v>10</v>
      </c>
      <c r="H40" s="8"/>
    </row>
    <row r="41" spans="1:8">
      <c r="B41" s="2"/>
    </row>
    <row r="42" spans="1:8">
      <c r="B42" s="2"/>
    </row>
    <row r="43" spans="1:8">
      <c r="B4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K15" sqref="K15"/>
    </sheetView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2020-06-01T10:09:08Z</dcterms:created>
  <dcterms:modified xsi:type="dcterms:W3CDTF">2025-05-10T11:45:12Z</dcterms:modified>
  <cp:category/>
  <cp:contentStatus/>
</cp:coreProperties>
</file>