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291" documentId="11_5C5755BF84DCCEC36C3E1A399931F45B2A7E2811" xr6:coauthVersionLast="47" xr6:coauthVersionMax="47" xr10:uidLastSave="{B3BB205D-AF7A-48D6-BDA8-A07AA1BF1022}"/>
  <bookViews>
    <workbookView xWindow="240" yWindow="105" windowWidth="14805" windowHeight="8010" activeTab="3" xr2:uid="{00000000-000D-0000-FFFF-FFFF00000000}"/>
  </bookViews>
  <sheets>
    <sheet name="Foglio1" sheetId="1" r:id="rId1"/>
    <sheet name="Foglio2" sheetId="2" r:id="rId2"/>
    <sheet name="Foglio3" sheetId="3" r:id="rId3"/>
    <sheet name="Foglio3.1 tabella PIVOT" sheetId="4" r:id="rId4"/>
  </sheets>
  <calcPr calcId="191028"/>
  <pivotCaches>
    <pivotCache cacheId="17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A24" i="3"/>
  <c r="E10" i="3"/>
  <c r="E11" i="3"/>
  <c r="E12" i="3"/>
  <c r="E13" i="3"/>
  <c r="E14" i="3"/>
  <c r="E15" i="3"/>
  <c r="E16" i="3"/>
  <c r="E17" i="3"/>
  <c r="E9" i="3"/>
  <c r="C14" i="2"/>
  <c r="D4" i="2"/>
  <c r="D8" i="2"/>
  <c r="D5" i="2"/>
  <c r="D9" i="2"/>
  <c r="D6" i="2"/>
  <c r="D7" i="2"/>
  <c r="J8" i="1" a="1"/>
  <c r="J8" i="1"/>
  <c r="F10" i="1"/>
  <c r="E10" i="1"/>
  <c r="G7" i="1"/>
  <c r="F7" i="1"/>
  <c r="E7" i="1"/>
  <c r="A20" i="2" l="1" a="1"/>
  <c r="A20" i="2" s="1"/>
  <c r="A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<sst xmlns="http://schemas.openxmlformats.org/spreadsheetml/2006/main" count="108" uniqueCount="77">
  <si>
    <t>Esercizio 1: Prospetto Spese Mensili</t>
  </si>
  <si>
    <r>
      <t>Obiettivo:</t>
    </r>
    <r>
      <rPr>
        <sz val="11"/>
        <color theme="1"/>
        <rFont val="Aptos Narrow"/>
        <family val="2"/>
        <scheme val="minor"/>
      </rPr>
      <t xml:space="preserve"> Creare un foglio Excel per monitorare le spese del mese con formule di somma e media.</t>
    </r>
  </si>
  <si>
    <r>
      <t>Colonne:</t>
    </r>
    <r>
      <rPr>
        <sz val="11"/>
        <color theme="1"/>
        <rFont val="Aptos Narrow"/>
        <family val="2"/>
        <scheme val="minor"/>
      </rPr>
      <t xml:space="preserve"> Data, Categoria (Affitto, Cibo, Bollette, Tempo Libero), Importo</t>
    </r>
  </si>
  <si>
    <t>SUM()</t>
  </si>
  <si>
    <t>AVERAGE()</t>
  </si>
  <si>
    <t>COUNTIF()</t>
  </si>
  <si>
    <t>DATA</t>
  </si>
  <si>
    <t>CATEGORIA</t>
  </si>
  <si>
    <t>IMPORTO</t>
  </si>
  <si>
    <t>TOTALE</t>
  </si>
  <si>
    <t>MEDIA</t>
  </si>
  <si>
    <t>CONTA.SE affitto</t>
  </si>
  <si>
    <t>CONTA categoria con più spese</t>
  </si>
  <si>
    <t>""=INDICE(B:B; CONFRONTA(MAX(SOMMA.PIÙ.SE(C:C; B:B; B:B)); SOMMA.PIÙ.SE(C:C; B:B; B:B); 0))</t>
  </si>
  <si>
    <t>SOMMA.PIÙ.SE(C:C; B:B; B:B)</t>
  </si>
  <si>
    <t>Affitto</t>
  </si>
  <si>
    <t>utilizziamo una tabella con i filtri sull'intestazione</t>
  </si>
  <si>
    <t>oppure</t>
  </si>
  <si>
    <t>con INDICE E CONFRONTA</t>
  </si>
  <si>
    <t>calcola il totale per ogni categoria</t>
  </si>
  <si>
    <t>MAX(...)</t>
  </si>
  <si>
    <t>SOMMA.SE AFFITTO, devi usare più.se</t>
  </si>
  <si>
    <t>MEDIA.SE</t>
  </si>
  <si>
    <t>trova la somma più alta</t>
  </si>
  <si>
    <t>Bollette</t>
  </si>
  <si>
    <t>CONFRONTA(...)</t>
  </si>
  <si>
    <t>trova la posizione di quella somma</t>
  </si>
  <si>
    <t>Cibo</t>
  </si>
  <si>
    <t>INDICE(B:B;...)</t>
  </si>
  <si>
    <t>Tempo Libero</t>
  </si>
  <si>
    <t>restituisce la categoria corrispondente</t>
  </si>
  <si>
    <t>Simulare un foglio per analizzare le performance di un gruppo di studenti</t>
  </si>
  <si>
    <t>NOME</t>
  </si>
  <si>
    <t>PUNTEGGIO 1</t>
  </si>
  <si>
    <t>PUNTEGGIO 2</t>
  </si>
  <si>
    <t>Gio</t>
  </si>
  <si>
    <t>Lore</t>
  </si>
  <si>
    <t>Dario</t>
  </si>
  <si>
    <t>Edo</t>
  </si>
  <si>
    <t>Mode</t>
  </si>
  <si>
    <t>Bredo</t>
  </si>
  <si>
    <t xml:space="preserve">Chi ha ottenuto il punteggio più alto? </t>
  </si>
  <si>
    <t>Quale percentuale degli studenti ha una media sopra 75?</t>
  </si>
  <si>
    <t>se vogliamo un solo nome</t>
  </si>
  <si>
    <t xml:space="preserve">ricorda che potresti mettere il *100, ma stiamo traformando in percentuale, perciò la formattazione ci farà il calcolo </t>
  </si>
  <si>
    <t>INDICE E CONFRONTA</t>
  </si>
  <si>
    <t>se ci fossero più vincitori non lo sapremmo, utilizziamo allora</t>
  </si>
  <si>
    <t>FILTRO con MAX</t>
  </si>
  <si>
    <t>possiamo utilizzare anche una tabella</t>
  </si>
  <si>
    <t>Analizzare un set di dati con una tabella pivot.</t>
  </si>
  <si>
    <t>Inserisci dati di vendita (Data, Prodotto, Quantità, Prezzo Totale)</t>
  </si>
  <si>
    <r>
      <t xml:space="preserve">Crea una </t>
    </r>
    <r>
      <rPr>
        <b/>
        <sz val="11"/>
        <color theme="1"/>
        <rFont val="Aptos Narrow"/>
        <family val="2"/>
        <scheme val="minor"/>
      </rPr>
      <t>Tabella Pivot</t>
    </r>
    <r>
      <rPr>
        <sz val="11"/>
        <color theme="1"/>
        <rFont val="Aptos Narrow"/>
        <family val="2"/>
        <scheme val="minor"/>
      </rPr>
      <t xml:space="preserve"> per vedere:</t>
    </r>
  </si>
  <si>
    <t>Il totale vendite per prodotto</t>
  </si>
  <si>
    <t>Il totale vendite per mese</t>
  </si>
  <si>
    <t>La quantità media venduta per prodotto</t>
  </si>
  <si>
    <t>PRODOTTO</t>
  </si>
  <si>
    <t>QUANTITA'</t>
  </si>
  <si>
    <t>PREZZO SINGOLO</t>
  </si>
  <si>
    <t>PREZZO TOTALE</t>
  </si>
  <si>
    <t>Gennaio</t>
  </si>
  <si>
    <t>chitarra</t>
  </si>
  <si>
    <t>piano</t>
  </si>
  <si>
    <t>Febbraio</t>
  </si>
  <si>
    <t>violino</t>
  </si>
  <si>
    <t>batteria</t>
  </si>
  <si>
    <t>Marzo</t>
  </si>
  <si>
    <t>sax</t>
  </si>
  <si>
    <t xml:space="preserve">Qual è il prodotto più venduto? </t>
  </si>
  <si>
    <t>Quanto hai guadagnato nel mese di febbraio?</t>
  </si>
  <si>
    <t>SOMMA.PIU'.SE</t>
  </si>
  <si>
    <t>mi ridà il prodotto più venduto rispetto alla quantità, perciò  non è la risposta corretta: abbiamo bisogno di una tabella PIVOT</t>
  </si>
  <si>
    <t>Valori</t>
  </si>
  <si>
    <t>Somma di PREZZO SINGOLO totale</t>
  </si>
  <si>
    <t>Somma di PREZZO TOTALE totale</t>
  </si>
  <si>
    <t>Somma di PREZZO SINGOLO</t>
  </si>
  <si>
    <t>Somma di PREZZO TOTALE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</si>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</sst>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/>
    <xf numFmtId="10" fontId="0" fillId="3" borderId="0" xfId="0" applyNumberFormat="1" applyFill="1" applyAlignment="1">
      <alignment vertical="top"/>
    </xf>
    <xf numFmtId="0" fontId="0" fillId="4" borderId="0" xfId="0" applyFill="1"/>
    <xf numFmtId="0" fontId="0" fillId="0" borderId="0" xfId="0" pivotButton="1"/>
  </cellXfs>
  <cellStyles count="1">
    <cellStyle name="Normale" xfId="0" builtinId="0"/>
  </cellStyles>
  <dxfs count="2">
    <dxf>
      <numFmt numFmtId="164" formatCode="#,##0.00\ &quot;€&quot;"/>
    </dxf>
    <dxf>
      <numFmt numFmtId="19" formatCode="dd/mm/yyyy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4.664528703703" createdVersion="8" refreshedVersion="8" minRefreshableVersion="3" recordCount="9" xr:uid="{AF414067-9312-45D8-A352-DABE8B2507B7}">
  <cacheSource type="worksheet">
    <worksheetSource ref="A8:E17" sheet="Foglio3"/>
  </cacheSource>
  <cacheFields count="5">
    <cacheField name="DATA" numFmtId="0">
      <sharedItems count="3">
        <s v="Gennaio"/>
        <s v="Febbraio"/>
        <s v="Marzo"/>
      </sharedItems>
    </cacheField>
    <cacheField name="PRODOTTO" numFmtId="0">
      <sharedItems count="5">
        <s v="chitarra"/>
        <s v="piano"/>
        <s v="violino"/>
        <s v="batteria"/>
        <s v="sax"/>
      </sharedItems>
    </cacheField>
    <cacheField name="QUANTITA'" numFmtId="0">
      <sharedItems containsSemiMixedTypes="0" containsString="0" containsNumber="1" containsInteger="1" minValue="1" maxValue="6" count="5">
        <n v="2"/>
        <n v="5"/>
        <n v="1"/>
        <n v="3"/>
        <n v="6"/>
      </sharedItems>
    </cacheField>
    <cacheField name="PREZZO SINGOLO" numFmtId="164">
      <sharedItems containsSemiMixedTypes="0" containsString="0" containsNumber="1" containsInteger="1" minValue="10" maxValue="110"/>
    </cacheField>
    <cacheField name="PREZZO TOTALE" numFmtId="164">
      <sharedItems containsSemiMixedTypes="0" containsString="0" containsNumber="1" containsInteger="1" minValue="24" maxValue="138" count="8">
        <n v="50"/>
        <n v="68"/>
        <n v="110"/>
        <n v="129"/>
        <n v="62"/>
        <n v="24"/>
        <n v="100"/>
        <n v="13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n v="25"/>
    <x v="0"/>
  </r>
  <r>
    <x v="0"/>
    <x v="1"/>
    <x v="1"/>
    <n v="10"/>
    <x v="0"/>
  </r>
  <r>
    <x v="0"/>
    <x v="1"/>
    <x v="0"/>
    <n v="34"/>
    <x v="1"/>
  </r>
  <r>
    <x v="1"/>
    <x v="2"/>
    <x v="2"/>
    <n v="110"/>
    <x v="2"/>
  </r>
  <r>
    <x v="1"/>
    <x v="3"/>
    <x v="3"/>
    <n v="43"/>
    <x v="3"/>
  </r>
  <r>
    <x v="1"/>
    <x v="1"/>
    <x v="0"/>
    <n v="31"/>
    <x v="4"/>
  </r>
  <r>
    <x v="2"/>
    <x v="4"/>
    <x v="0"/>
    <n v="12"/>
    <x v="5"/>
  </r>
  <r>
    <x v="2"/>
    <x v="3"/>
    <x v="2"/>
    <n v="100"/>
    <x v="6"/>
  </r>
  <r>
    <x v="2"/>
    <x v="0"/>
    <x v="4"/>
    <n v="2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D9104-295B-4D83-8739-8846291BE2CA}" name="Tabella pivot1" cacheId="1728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3:M11" firstHeaderRow="1" firstDataRow="3" firstDataCol="1"/>
  <pivotFields count="5">
    <pivotField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3"/>
        <item x="0"/>
        <item x="1"/>
        <item x="4"/>
        <item x="2"/>
        <item t="default"/>
      </items>
    </pivotField>
    <pivotField axis="axisCol" compact="0" outline="0" showAll="0" sortType="descending">
      <items count="6">
        <item x="4"/>
        <item x="1"/>
        <item x="3"/>
        <item x="0"/>
        <item x="2"/>
        <item t="default"/>
      </items>
    </pivotField>
    <pivotField dataField="1" compact="0" numFmtId="164" outline="0" showAll="0"/>
    <pivotField dataField="1" compact="0" numFmtId="164" outline="0" showAll="0">
      <items count="9">
        <item x="5"/>
        <item x="0"/>
        <item x="4"/>
        <item x="1"/>
        <item x="6"/>
        <item x="2"/>
        <item x="3"/>
        <item x="7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2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omma di PREZZO SINGOLO" fld="3" baseField="0" baseItem="0" numFmtId="164"/>
    <dataField name="Somma di PREZZO TOTALE" fld="4" baseField="0" baseItem="0" numFmtId="16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2156B6-F691-459C-A7DD-26BD3453D151}" name="Tabella1" displayName="Tabella1" ref="A6:C13" totalsRowShown="0">
  <autoFilter ref="A6:C13" xr:uid="{252156B6-F691-459C-A7DD-26BD3453D151}"/>
  <sortState xmlns:xlrd2="http://schemas.microsoft.com/office/spreadsheetml/2017/richdata2" ref="A7:C13">
    <sortCondition descending="1" ref="C6:C13"/>
  </sortState>
  <tableColumns count="3">
    <tableColumn id="1" xr3:uid="{59079A62-2E6C-440A-BA0A-FAC5AE607B8D}" name="DATA" dataDxfId="1"/>
    <tableColumn id="2" xr3:uid="{6EAB0C02-9A5B-4890-BD3D-37A79B224A77}" name="CATEGORIA"/>
    <tableColumn id="3" xr3:uid="{BCEFC8F5-F2EC-4C93-B4EC-F476E6A89959}" name="IMPORT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C3E17-EEBE-4F67-881D-C1CD843EE235}" name="Tabella2" displayName="Tabella2" ref="A3:D9" totalsRowShown="0">
  <autoFilter ref="A3:D9" xr:uid="{68BC3E17-EEBE-4F67-881D-C1CD843EE235}"/>
  <sortState xmlns:xlrd2="http://schemas.microsoft.com/office/spreadsheetml/2017/richdata2" ref="A4:D9">
    <sortCondition descending="1" ref="D3:D9"/>
  </sortState>
  <tableColumns count="4">
    <tableColumn id="1" xr3:uid="{15685CAF-0D57-4416-867F-C8849D0F208B}" name="NOME"/>
    <tableColumn id="2" xr3:uid="{40A3EB4E-68B3-41E4-87D6-4C6C25B69E25}" name="PUNTEGGIO 1"/>
    <tableColumn id="3" xr3:uid="{5228783D-3C77-481A-876A-9F8E23F35864}" name="PUNTEGGIO 2"/>
    <tableColumn id="4" xr3:uid="{29C84CB8-1783-4351-931B-AB82713ADCF3}" name="MEDIA">
      <calculatedColumnFormula>AVERAGE(B4:C4)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workbookViewId="0">
      <selection activeCell="J12" sqref="J12"/>
    </sheetView>
  </sheetViews>
  <sheetFormatPr defaultRowHeight="15"/>
  <cols>
    <col min="1" max="2" width="36.5703125" bestFit="1" customWidth="1"/>
    <col min="3" max="3" width="48.7109375" customWidth="1"/>
    <col min="4" max="4" width="21.140625" customWidth="1"/>
    <col min="5" max="5" width="24" customWidth="1"/>
    <col min="6" max="6" width="31" customWidth="1"/>
    <col min="7" max="7" width="29.85546875" customWidth="1"/>
    <col min="8" max="9" width="20.28515625" customWidth="1"/>
    <col min="10" max="10" width="56.5703125" customWidth="1"/>
    <col min="11" max="11" width="22.42578125" customWidth="1"/>
  </cols>
  <sheetData>
    <row r="2" spans="1:11" ht="34.5">
      <c r="A2" s="1" t="s">
        <v>0</v>
      </c>
      <c r="B2" s="3"/>
      <c r="D2" s="3"/>
      <c r="E2" s="3"/>
      <c r="G2" s="3"/>
      <c r="H2" s="3"/>
      <c r="I2" s="3"/>
      <c r="K2" s="3"/>
    </row>
    <row r="3" spans="1:11" ht="43.5">
      <c r="A3" s="2" t="s">
        <v>1</v>
      </c>
      <c r="B3" s="3"/>
      <c r="C3" s="3"/>
    </row>
    <row r="4" spans="1:11" ht="29.25">
      <c r="A4" s="2" t="s">
        <v>2</v>
      </c>
      <c r="B4" s="3"/>
      <c r="C4" s="3"/>
      <c r="E4" s="3" t="s">
        <v>3</v>
      </c>
      <c r="F4" s="3" t="s">
        <v>4</v>
      </c>
      <c r="G4" s="3" t="s">
        <v>5</v>
      </c>
    </row>
    <row r="5" spans="1:11">
      <c r="A5" s="2"/>
      <c r="B5" s="3"/>
      <c r="C5" s="3"/>
    </row>
    <row r="6" spans="1:11" ht="29.25">
      <c r="A6" s="3" t="s">
        <v>6</v>
      </c>
      <c r="B6" t="s">
        <v>7</v>
      </c>
      <c r="C6" s="3" t="s">
        <v>8</v>
      </c>
      <c r="E6" t="s">
        <v>9</v>
      </c>
      <c r="F6" t="s">
        <v>10</v>
      </c>
      <c r="G6" t="s">
        <v>11</v>
      </c>
      <c r="H6" s="3" t="s">
        <v>12</v>
      </c>
      <c r="I6" s="3"/>
      <c r="J6" s="3" t="s">
        <v>13</v>
      </c>
      <c r="K6" s="3" t="s">
        <v>14</v>
      </c>
    </row>
    <row r="7" spans="1:11" ht="43.5">
      <c r="A7" s="4">
        <v>45533</v>
      </c>
      <c r="B7" t="s">
        <v>15</v>
      </c>
      <c r="C7" s="6">
        <v>350</v>
      </c>
      <c r="E7" s="5">
        <f>SUM(C7:C13)</f>
        <v>1645</v>
      </c>
      <c r="F7" s="5">
        <f>AVERAGE(C7:C13)</f>
        <v>235</v>
      </c>
      <c r="G7">
        <f>COUNTIF(B7:B13,"affitto")</f>
        <v>3</v>
      </c>
      <c r="H7" s="3" t="s">
        <v>16</v>
      </c>
      <c r="I7" s="7" t="s">
        <v>17</v>
      </c>
      <c r="J7" t="s">
        <v>18</v>
      </c>
      <c r="K7" s="3" t="s">
        <v>19</v>
      </c>
    </row>
    <row r="8" spans="1:11">
      <c r="A8" s="4">
        <v>45569</v>
      </c>
      <c r="B8" t="s">
        <v>15</v>
      </c>
      <c r="C8" s="6">
        <v>350</v>
      </c>
      <c r="J8" s="8" t="str" cm="1">
        <f t="array" ref="J8">INDEX(B:B, MATCH(MAX(SUMIFS(C:C, B:B, B:B)), SUMIFS(C:C, B:B, B:B), 0))</f>
        <v>Affitto</v>
      </c>
      <c r="K8" s="3" t="s">
        <v>20</v>
      </c>
    </row>
    <row r="9" spans="1:11" ht="29.25">
      <c r="A9" s="4">
        <v>45396</v>
      </c>
      <c r="B9" t="s">
        <v>15</v>
      </c>
      <c r="C9" s="5">
        <v>350</v>
      </c>
      <c r="E9" s="3" t="s">
        <v>21</v>
      </c>
      <c r="F9" t="s">
        <v>22</v>
      </c>
      <c r="K9" s="3" t="s">
        <v>23</v>
      </c>
    </row>
    <row r="10" spans="1:11">
      <c r="A10" s="4">
        <v>45514</v>
      </c>
      <c r="B10" t="s">
        <v>24</v>
      </c>
      <c r="C10" s="6">
        <v>200</v>
      </c>
      <c r="E10">
        <f>SUMIFS(C7:C13,B7:B13,"affitto")</f>
        <v>1050</v>
      </c>
      <c r="F10" s="6">
        <f>(AVERAGEIFS(C7:C13, B7:B13, "Cibo") + AVERAGEIFS(C7:C13, B7:B13, "Tempo Libero"))/2</f>
        <v>97.5</v>
      </c>
      <c r="K10" s="3" t="s">
        <v>25</v>
      </c>
    </row>
    <row r="11" spans="1:11" ht="29.25">
      <c r="A11" s="4">
        <v>45644</v>
      </c>
      <c r="B11" t="s">
        <v>24</v>
      </c>
      <c r="C11" s="5">
        <v>200</v>
      </c>
      <c r="K11" s="3" t="s">
        <v>26</v>
      </c>
    </row>
    <row r="12" spans="1:11">
      <c r="A12" s="4">
        <v>45618</v>
      </c>
      <c r="B12" t="s">
        <v>27</v>
      </c>
      <c r="C12" s="6">
        <v>120</v>
      </c>
      <c r="K12" s="3" t="s">
        <v>28</v>
      </c>
    </row>
    <row r="13" spans="1:11" ht="29.25">
      <c r="A13" s="4">
        <v>45369</v>
      </c>
      <c r="B13" t="s">
        <v>29</v>
      </c>
      <c r="C13" s="5">
        <v>75</v>
      </c>
      <c r="K13" s="3" t="s">
        <v>30</v>
      </c>
    </row>
    <row r="14" spans="1:11">
      <c r="A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7B91-B0C9-4656-8D9B-D53E97894D51}">
  <dimension ref="A1:D24"/>
  <sheetViews>
    <sheetView workbookViewId="0">
      <selection activeCell="D18" sqref="D18"/>
    </sheetView>
  </sheetViews>
  <sheetFormatPr defaultRowHeight="15"/>
  <cols>
    <col min="1" max="2" width="36.5703125" bestFit="1" customWidth="1"/>
    <col min="3" max="3" width="20.5703125" customWidth="1"/>
    <col min="4" max="4" width="34.7109375" customWidth="1"/>
  </cols>
  <sheetData>
    <row r="1" spans="1:4" ht="29.25">
      <c r="A1" s="3" t="s">
        <v>31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>
        <v>90</v>
      </c>
      <c r="C4">
        <v>80</v>
      </c>
      <c r="D4">
        <f>AVERAGE(B4:C4)</f>
        <v>85</v>
      </c>
    </row>
    <row r="5" spans="1:4">
      <c r="A5" t="s">
        <v>36</v>
      </c>
      <c r="B5">
        <v>80</v>
      </c>
      <c r="C5">
        <v>90</v>
      </c>
      <c r="D5">
        <f>AVERAGE(B5:C5)</f>
        <v>85</v>
      </c>
    </row>
    <row r="6" spans="1:4">
      <c r="A6" t="s">
        <v>37</v>
      </c>
      <c r="B6">
        <v>88</v>
      </c>
      <c r="C6">
        <v>65</v>
      </c>
      <c r="D6">
        <f>AVERAGE(B6:C6)</f>
        <v>76.5</v>
      </c>
    </row>
    <row r="7" spans="1:4">
      <c r="A7" t="s">
        <v>38</v>
      </c>
      <c r="B7">
        <v>80</v>
      </c>
      <c r="C7">
        <v>66</v>
      </c>
      <c r="D7">
        <f>AVERAGE(B7:C7)</f>
        <v>73</v>
      </c>
    </row>
    <row r="8" spans="1:4">
      <c r="A8" t="s">
        <v>39</v>
      </c>
      <c r="B8">
        <v>60</v>
      </c>
      <c r="C8">
        <v>70</v>
      </c>
      <c r="D8">
        <f>AVERAGE(B8:C8)</f>
        <v>65</v>
      </c>
    </row>
    <row r="9" spans="1:4">
      <c r="A9" t="s">
        <v>40</v>
      </c>
      <c r="B9">
        <v>50</v>
      </c>
      <c r="C9">
        <v>75</v>
      </c>
      <c r="D9">
        <f>AVERAGE(B9:C9)</f>
        <v>62.5</v>
      </c>
    </row>
    <row r="12" spans="1:4" ht="43.5">
      <c r="A12" s="9" t="s">
        <v>41</v>
      </c>
      <c r="C12" s="10" t="s">
        <v>42</v>
      </c>
    </row>
    <row r="14" spans="1:4" ht="43.5">
      <c r="A14" s="11" t="s">
        <v>43</v>
      </c>
      <c r="B14" s="11"/>
      <c r="C14" s="14">
        <f>COUNTIFS(D4:D9, "&gt;75") / COUNTA(D4:D9)</f>
        <v>0.5</v>
      </c>
      <c r="D14" s="12" t="s">
        <v>44</v>
      </c>
    </row>
    <row r="15" spans="1:4">
      <c r="A15" t="s">
        <v>45</v>
      </c>
    </row>
    <row r="16" spans="1:4">
      <c r="A16" s="13" t="str">
        <f>INDEX(A:A, MATCH(MAX(D:D), D:D, 0))</f>
        <v>Gio</v>
      </c>
    </row>
    <row r="18" spans="1:1" ht="29.25">
      <c r="A18" s="3" t="s">
        <v>46</v>
      </c>
    </row>
    <row r="19" spans="1:1">
      <c r="A19" t="s">
        <v>47</v>
      </c>
    </row>
    <row r="20" spans="1:1">
      <c r="A20" s="13" t="str" cm="1">
        <f t="array" ref="A20:A21">_xlfn._xlws.FILTER(A:A, D:D=MAX(D:D))</f>
        <v>Gio</v>
      </c>
    </row>
    <row r="21" spans="1:1">
      <c r="A21" s="13" t="str">
        <v>Lore</v>
      </c>
    </row>
    <row r="24" spans="1:1">
      <c r="A24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F410-878D-4F2B-A926-A00290715FFE}">
  <dimension ref="A1:E24"/>
  <sheetViews>
    <sheetView workbookViewId="0">
      <selection activeCell="A8" sqref="A8:E17"/>
    </sheetView>
  </sheetViews>
  <sheetFormatPr defaultRowHeight="15"/>
  <cols>
    <col min="1" max="2" width="36.5703125" bestFit="1" customWidth="1"/>
    <col min="3" max="3" width="30.85546875" customWidth="1"/>
    <col min="4" max="5" width="36.5703125" bestFit="1" customWidth="1"/>
  </cols>
  <sheetData>
    <row r="1" spans="1:5" ht="29.25">
      <c r="A1" s="3" t="s">
        <v>49</v>
      </c>
    </row>
    <row r="2" spans="1:5" ht="29.25">
      <c r="A2" s="3" t="s">
        <v>50</v>
      </c>
    </row>
    <row r="3" spans="1:5">
      <c r="A3" s="3" t="s">
        <v>51</v>
      </c>
      <c r="B3" t="s">
        <v>52</v>
      </c>
    </row>
    <row r="4" spans="1:5">
      <c r="A4" s="3"/>
      <c r="B4" t="s">
        <v>53</v>
      </c>
    </row>
    <row r="5" spans="1:5">
      <c r="A5" s="3"/>
      <c r="B5" t="s">
        <v>54</v>
      </c>
    </row>
    <row r="6" spans="1:5">
      <c r="A6" s="3"/>
    </row>
    <row r="8" spans="1:5">
      <c r="A8" t="s">
        <v>6</v>
      </c>
      <c r="B8" t="s">
        <v>55</v>
      </c>
      <c r="C8" t="s">
        <v>56</v>
      </c>
      <c r="D8" t="s">
        <v>57</v>
      </c>
      <c r="E8" t="s">
        <v>58</v>
      </c>
    </row>
    <row r="9" spans="1:5">
      <c r="A9" t="s">
        <v>59</v>
      </c>
      <c r="B9" t="s">
        <v>60</v>
      </c>
      <c r="C9">
        <v>2</v>
      </c>
      <c r="D9" s="5">
        <v>25</v>
      </c>
      <c r="E9" s="5">
        <f>D9*C9</f>
        <v>50</v>
      </c>
    </row>
    <row r="10" spans="1:5">
      <c r="A10" t="s">
        <v>59</v>
      </c>
      <c r="B10" t="s">
        <v>61</v>
      </c>
      <c r="C10">
        <v>5</v>
      </c>
      <c r="D10" s="5">
        <v>10</v>
      </c>
      <c r="E10" s="5">
        <f t="shared" ref="E10:E17" si="0">D10*C10</f>
        <v>50</v>
      </c>
    </row>
    <row r="11" spans="1:5">
      <c r="A11" t="s">
        <v>59</v>
      </c>
      <c r="B11" t="s">
        <v>61</v>
      </c>
      <c r="C11">
        <v>2</v>
      </c>
      <c r="D11" s="5">
        <v>34</v>
      </c>
      <c r="E11" s="5">
        <f t="shared" si="0"/>
        <v>68</v>
      </c>
    </row>
    <row r="12" spans="1:5">
      <c r="A12" t="s">
        <v>62</v>
      </c>
      <c r="B12" t="s">
        <v>63</v>
      </c>
      <c r="C12">
        <v>1</v>
      </c>
      <c r="D12" s="5">
        <v>110</v>
      </c>
      <c r="E12" s="5">
        <f t="shared" si="0"/>
        <v>110</v>
      </c>
    </row>
    <row r="13" spans="1:5">
      <c r="A13" t="s">
        <v>62</v>
      </c>
      <c r="B13" t="s">
        <v>64</v>
      </c>
      <c r="C13">
        <v>3</v>
      </c>
      <c r="D13" s="5">
        <v>43</v>
      </c>
      <c r="E13" s="5">
        <f t="shared" si="0"/>
        <v>129</v>
      </c>
    </row>
    <row r="14" spans="1:5">
      <c r="A14" t="s">
        <v>62</v>
      </c>
      <c r="B14" t="s">
        <v>61</v>
      </c>
      <c r="C14">
        <v>2</v>
      </c>
      <c r="D14" s="5">
        <v>31</v>
      </c>
      <c r="E14" s="5">
        <f t="shared" si="0"/>
        <v>62</v>
      </c>
    </row>
    <row r="15" spans="1:5">
      <c r="A15" t="s">
        <v>65</v>
      </c>
      <c r="B15" t="s">
        <v>66</v>
      </c>
      <c r="C15">
        <v>2</v>
      </c>
      <c r="D15" s="5">
        <v>12</v>
      </c>
      <c r="E15" s="5">
        <f t="shared" si="0"/>
        <v>24</v>
      </c>
    </row>
    <row r="16" spans="1:5">
      <c r="A16" t="s">
        <v>65</v>
      </c>
      <c r="B16" t="s">
        <v>64</v>
      </c>
      <c r="C16">
        <v>1</v>
      </c>
      <c r="D16" s="5">
        <v>100</v>
      </c>
      <c r="E16" s="5">
        <f t="shared" si="0"/>
        <v>100</v>
      </c>
    </row>
    <row r="17" spans="1:5">
      <c r="A17" t="s">
        <v>65</v>
      </c>
      <c r="B17" t="s">
        <v>60</v>
      </c>
      <c r="C17">
        <v>6</v>
      </c>
      <c r="D17" s="5">
        <v>23</v>
      </c>
      <c r="E17" s="5">
        <f t="shared" si="0"/>
        <v>138</v>
      </c>
    </row>
    <row r="21" spans="1:5" ht="29.25">
      <c r="A21" s="9" t="s">
        <v>67</v>
      </c>
      <c r="D21" s="10" t="s">
        <v>68</v>
      </c>
    </row>
    <row r="22" spans="1:5">
      <c r="D22" t="s">
        <v>69</v>
      </c>
    </row>
    <row r="23" spans="1:5" ht="57.75">
      <c r="A23" t="s">
        <v>45</v>
      </c>
      <c r="B23" s="3" t="s">
        <v>70</v>
      </c>
      <c r="D23" s="6">
        <f>SUMIFS(E8:E17, A8:A17, "Febbraio")</f>
        <v>301</v>
      </c>
    </row>
    <row r="24" spans="1:5">
      <c r="A24" s="15" t="str">
        <f>INDEX(B8:B17, MATCH(MAX(C8:C17), C8:C17, 0))</f>
        <v>chitarra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08E-0B53-4782-86F3-F39FFCDB67C4}">
  <dimension ref="A3:M11"/>
  <sheetViews>
    <sheetView workbookViewId="0">
      <selection activeCell="E1" sqref="E1"/>
    </sheetView>
  </sheetViews>
  <sheetFormatPr defaultRowHeight="15"/>
  <cols>
    <col min="1" max="1" width="18" bestFit="1" customWidth="1"/>
    <col min="2" max="2" width="25.7109375" bestFit="1" customWidth="1"/>
    <col min="3" max="3" width="24.140625" bestFit="1" customWidth="1"/>
    <col min="4" max="4" width="25.7109375" bestFit="1" customWidth="1"/>
    <col min="5" max="5" width="24.140625" bestFit="1" customWidth="1"/>
    <col min="6" max="6" width="25.7109375" bestFit="1" customWidth="1"/>
    <col min="7" max="7" width="24.140625" bestFit="1" customWidth="1"/>
    <col min="8" max="8" width="25.7109375" bestFit="1" customWidth="1"/>
    <col min="9" max="9" width="24.140625" bestFit="1" customWidth="1"/>
    <col min="10" max="10" width="25.7109375" bestFit="1" customWidth="1"/>
    <col min="11" max="11" width="24.140625" bestFit="1" customWidth="1"/>
    <col min="12" max="12" width="31.42578125" bestFit="1" customWidth="1"/>
    <col min="13" max="13" width="29.7109375" bestFit="1" customWidth="1"/>
  </cols>
  <sheetData>
    <row r="3" spans="1:13">
      <c r="B3" s="16" t="s">
        <v>56</v>
      </c>
      <c r="C3" s="16" t="s">
        <v>71</v>
      </c>
    </row>
    <row r="4" spans="1:13">
      <c r="B4">
        <v>6</v>
      </c>
      <c r="D4">
        <v>5</v>
      </c>
      <c r="F4">
        <v>3</v>
      </c>
      <c r="H4">
        <v>2</v>
      </c>
      <c r="J4">
        <v>1</v>
      </c>
      <c r="L4" t="s">
        <v>72</v>
      </c>
      <c r="M4" t="s">
        <v>73</v>
      </c>
    </row>
    <row r="5" spans="1:13">
      <c r="A5" s="16" t="s">
        <v>55</v>
      </c>
      <c r="B5" t="s">
        <v>74</v>
      </c>
      <c r="C5" t="s">
        <v>75</v>
      </c>
      <c r="D5" t="s">
        <v>74</v>
      </c>
      <c r="E5" t="s">
        <v>75</v>
      </c>
      <c r="F5" t="s">
        <v>74</v>
      </c>
      <c r="G5" t="s">
        <v>75</v>
      </c>
      <c r="H5" t="s">
        <v>74</v>
      </c>
      <c r="I5" t="s">
        <v>75</v>
      </c>
      <c r="J5" t="s">
        <v>74</v>
      </c>
      <c r="K5" t="s">
        <v>75</v>
      </c>
    </row>
    <row r="6" spans="1:13">
      <c r="A6" t="s">
        <v>64</v>
      </c>
      <c r="B6" s="5"/>
      <c r="C6" s="5"/>
      <c r="D6" s="5"/>
      <c r="E6" s="5"/>
      <c r="F6" s="5">
        <v>43</v>
      </c>
      <c r="G6" s="5">
        <v>129</v>
      </c>
      <c r="H6" s="5"/>
      <c r="I6" s="5"/>
      <c r="J6" s="5">
        <v>100</v>
      </c>
      <c r="K6" s="5">
        <v>100</v>
      </c>
      <c r="L6" s="5">
        <v>143</v>
      </c>
      <c r="M6" s="5">
        <v>229</v>
      </c>
    </row>
    <row r="7" spans="1:13">
      <c r="A7" t="s">
        <v>60</v>
      </c>
      <c r="B7" s="5">
        <v>23</v>
      </c>
      <c r="C7" s="5">
        <v>138</v>
      </c>
      <c r="D7" s="5"/>
      <c r="E7" s="5"/>
      <c r="F7" s="5"/>
      <c r="G7" s="5"/>
      <c r="H7" s="5">
        <v>25</v>
      </c>
      <c r="I7" s="5">
        <v>50</v>
      </c>
      <c r="J7" s="5"/>
      <c r="K7" s="5"/>
      <c r="L7" s="5">
        <v>48</v>
      </c>
      <c r="M7" s="5">
        <v>188</v>
      </c>
    </row>
    <row r="8" spans="1:13">
      <c r="A8" t="s">
        <v>61</v>
      </c>
      <c r="B8" s="5"/>
      <c r="C8" s="5"/>
      <c r="D8" s="5">
        <v>10</v>
      </c>
      <c r="E8" s="5">
        <v>50</v>
      </c>
      <c r="F8" s="5"/>
      <c r="G8" s="5"/>
      <c r="H8" s="5">
        <v>65</v>
      </c>
      <c r="I8" s="5">
        <v>130</v>
      </c>
      <c r="J8" s="5"/>
      <c r="K8" s="5"/>
      <c r="L8" s="5">
        <v>75</v>
      </c>
      <c r="M8" s="5">
        <v>180</v>
      </c>
    </row>
    <row r="9" spans="1:13">
      <c r="A9" t="s">
        <v>66</v>
      </c>
      <c r="B9" s="5"/>
      <c r="C9" s="5"/>
      <c r="D9" s="5"/>
      <c r="E9" s="5"/>
      <c r="F9" s="5"/>
      <c r="G9" s="5"/>
      <c r="H9" s="5">
        <v>12</v>
      </c>
      <c r="I9" s="5">
        <v>24</v>
      </c>
      <c r="J9" s="5"/>
      <c r="K9" s="5"/>
      <c r="L9" s="5">
        <v>12</v>
      </c>
      <c r="M9" s="5">
        <v>24</v>
      </c>
    </row>
    <row r="10" spans="1:13">
      <c r="A10" t="s">
        <v>63</v>
      </c>
      <c r="B10" s="5"/>
      <c r="C10" s="5"/>
      <c r="D10" s="5"/>
      <c r="E10" s="5"/>
      <c r="F10" s="5"/>
      <c r="G10" s="5"/>
      <c r="H10" s="5"/>
      <c r="I10" s="5"/>
      <c r="J10" s="5">
        <v>110</v>
      </c>
      <c r="K10" s="5">
        <v>110</v>
      </c>
      <c r="L10" s="5">
        <v>110</v>
      </c>
      <c r="M10" s="5">
        <v>110</v>
      </c>
    </row>
    <row r="11" spans="1:13">
      <c r="A11" t="s">
        <v>76</v>
      </c>
      <c r="B11" s="5">
        <v>23</v>
      </c>
      <c r="C11" s="5">
        <v>138</v>
      </c>
      <c r="D11" s="5">
        <v>10</v>
      </c>
      <c r="E11" s="5">
        <v>50</v>
      </c>
      <c r="F11" s="5">
        <v>43</v>
      </c>
      <c r="G11" s="5">
        <v>129</v>
      </c>
      <c r="H11" s="5">
        <v>102</v>
      </c>
      <c r="I11" s="5">
        <v>204</v>
      </c>
      <c r="J11" s="5">
        <v>210</v>
      </c>
      <c r="K11" s="5">
        <v>210</v>
      </c>
      <c r="L11" s="5">
        <v>388</v>
      </c>
      <c r="M11" s="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2025-03-28T13:19:44Z</dcterms:created>
  <dcterms:modified xsi:type="dcterms:W3CDTF">2025-03-28T15:29:13Z</dcterms:modified>
  <cp:category/>
  <cp:contentStatus/>
</cp:coreProperties>
</file>