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cchiedoardo/Desktop/progetto IPO/dataframe usati/"/>
    </mc:Choice>
  </mc:AlternateContent>
  <xr:revisionPtr revIDLastSave="0" documentId="13_ncr:1_{14B15B0F-B7CC-564D-90B4-505544585CB8}" xr6:coauthVersionLast="47" xr6:coauthVersionMax="47" xr10:uidLastSave="{00000000-0000-0000-0000-000000000000}"/>
  <bookViews>
    <workbookView xWindow="2980" yWindow="1820" windowWidth="28800" windowHeight="16360" xr2:uid="{9EDFEBAD-4F25-C842-91EE-43B446697F4E}"/>
  </bookViews>
  <sheets>
    <sheet name="Foglio1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2" l="1"/>
  <c r="G16" i="12"/>
  <c r="E16" i="12"/>
  <c r="D16" i="12"/>
  <c r="C16" i="12"/>
  <c r="H17" i="12"/>
  <c r="G17" i="12"/>
  <c r="F17" i="12"/>
  <c r="E17" i="12"/>
  <c r="D17" i="12"/>
  <c r="C17" i="12"/>
  <c r="B17" i="12"/>
  <c r="G8" i="12"/>
  <c r="C8" i="12"/>
  <c r="G7" i="12"/>
  <c r="C7" i="12"/>
  <c r="G6" i="12"/>
  <c r="C6" i="12"/>
  <c r="G5" i="12"/>
  <c r="C5" i="12"/>
  <c r="G4" i="12"/>
  <c r="C4" i="12"/>
  <c r="G3" i="12"/>
  <c r="C3" i="12"/>
</calcChain>
</file>

<file path=xl/sharedStrings.xml><?xml version="1.0" encoding="utf-8"?>
<sst xmlns="http://schemas.openxmlformats.org/spreadsheetml/2006/main" count="24" uniqueCount="24">
  <si>
    <t>D/E</t>
  </si>
  <si>
    <t xml:space="preserve">Net Profit Margin </t>
  </si>
  <si>
    <t>Times Interest Earned</t>
  </si>
  <si>
    <t>current ratio</t>
  </si>
  <si>
    <t>HARIOM</t>
  </si>
  <si>
    <t>VERDANT</t>
  </si>
  <si>
    <t>WILMAR</t>
  </si>
  <si>
    <t>INOX</t>
  </si>
  <si>
    <t>AGS</t>
  </si>
  <si>
    <t>DELHIVERY</t>
  </si>
  <si>
    <t>IPO</t>
  </si>
  <si>
    <t>ZIM Integrated Shipping Services Ltd. (ZIM</t>
  </si>
  <si>
    <t>Global-e Online Ltd. (GLBE)</t>
  </si>
  <si>
    <t>One97 Communications Limited (PAYTM.NS</t>
  </si>
  <si>
    <t>Doordash (NYSE:DASH)</t>
  </si>
  <si>
    <t>Airbnb</t>
  </si>
  <si>
    <t>EBITDA/revenue</t>
  </si>
  <si>
    <t>ROA</t>
  </si>
  <si>
    <t>ROE</t>
  </si>
  <si>
    <t>anno</t>
  </si>
  <si>
    <t>windlas biotech</t>
  </si>
  <si>
    <t>zomato</t>
  </si>
  <si>
    <t>Roblox Corporation</t>
  </si>
  <si>
    <t>policybazzar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</si>
</sst>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F2A7C-2BFE-C840-A90E-6E855E408167}">
  <dimension ref="A2:K17"/>
  <sheetViews>
    <sheetView tabSelected="1" zoomScaleNormal="100" workbookViewId="0">
      <selection activeCell="B23" sqref="B23"/>
    </sheetView>
  </sheetViews>
  <sheetFormatPr baseColWidth="10" defaultRowHeight="16" x14ac:dyDescent="0.2"/>
  <sheetData>
    <row r="2" spans="1:11" x14ac:dyDescent="0.2">
      <c r="B2" t="s">
        <v>0</v>
      </c>
      <c r="C2" t="s">
        <v>16</v>
      </c>
      <c r="D2" t="s">
        <v>1</v>
      </c>
      <c r="E2" t="s">
        <v>3</v>
      </c>
      <c r="F2" t="s">
        <v>2</v>
      </c>
      <c r="G2" t="s">
        <v>17</v>
      </c>
      <c r="H2" t="s">
        <v>18</v>
      </c>
      <c r="I2" t="s">
        <v>10</v>
      </c>
      <c r="K2" t="s">
        <v>19</v>
      </c>
    </row>
    <row r="3" spans="1:11" x14ac:dyDescent="0.2">
      <c r="A3" t="s">
        <v>4</v>
      </c>
      <c r="B3">
        <v>1.1325819967396249</v>
      </c>
      <c r="C3">
        <f>347918/2541390</f>
        <v>0.13690067246664228</v>
      </c>
      <c r="D3">
        <v>5.9542219021873857</v>
      </c>
      <c r="E3">
        <v>1.6201774090912575</v>
      </c>
      <c r="F3">
        <v>7.2586312647375522</v>
      </c>
      <c r="G3">
        <f>151320/1737403</f>
        <v>8.7095509792489131E-2</v>
      </c>
      <c r="H3">
        <v>0.21376081729750498</v>
      </c>
      <c r="I3">
        <v>1</v>
      </c>
      <c r="K3">
        <v>2022</v>
      </c>
    </row>
    <row r="4" spans="1:11" x14ac:dyDescent="0.2">
      <c r="A4" t="s">
        <v>5</v>
      </c>
      <c r="B4">
        <v>0.19275432697153225</v>
      </c>
      <c r="C4">
        <f>3032680/5640750</f>
        <v>0.53763772547976774</v>
      </c>
      <c r="D4">
        <v>23.56122856003191</v>
      </c>
      <c r="E4">
        <v>3.7545684165132953</v>
      </c>
      <c r="F4">
        <v>5.7761211370149486</v>
      </c>
      <c r="G4">
        <f>1329030/16256530</f>
        <v>8.1753609165055516E-2</v>
      </c>
      <c r="H4">
        <v>0.12177183643177175</v>
      </c>
      <c r="I4">
        <v>1</v>
      </c>
      <c r="K4">
        <v>2022</v>
      </c>
    </row>
    <row r="5" spans="1:11" x14ac:dyDescent="0.2">
      <c r="A5" t="s">
        <v>6</v>
      </c>
      <c r="B5">
        <v>0.60789274927906356</v>
      </c>
      <c r="C5">
        <f>12989070/370394060</f>
        <v>3.5068245964851599E-2</v>
      </c>
      <c r="D5">
        <v>1.964526644946736</v>
      </c>
      <c r="E5">
        <v>1.0430968986915519</v>
      </c>
      <c r="F5">
        <v>3.8334860850463346</v>
      </c>
      <c r="G5">
        <f>7276490/133266390</f>
        <v>5.460108884168019E-2</v>
      </c>
      <c r="H5">
        <v>0.22062398181278484</v>
      </c>
      <c r="I5">
        <v>1</v>
      </c>
      <c r="K5">
        <v>2002</v>
      </c>
    </row>
    <row r="6" spans="1:11" x14ac:dyDescent="0.2">
      <c r="A6" t="s">
        <v>7</v>
      </c>
      <c r="B6">
        <v>0.8307234</v>
      </c>
      <c r="C6">
        <f>772670/1722480</f>
        <v>0.44857995448423205</v>
      </c>
      <c r="D6">
        <v>-16.098880999999999</v>
      </c>
      <c r="E6">
        <v>0.63934601999999996</v>
      </c>
      <c r="F6">
        <v>0.54745816000000003</v>
      </c>
      <c r="G6">
        <f>-277300/18850070</f>
        <v>-1.471082070252259E-2</v>
      </c>
      <c r="H6">
        <v>-3.5465499999999997E-2</v>
      </c>
      <c r="I6">
        <v>0</v>
      </c>
      <c r="K6">
        <v>2022</v>
      </c>
    </row>
    <row r="7" spans="1:11" x14ac:dyDescent="0.2">
      <c r="A7" t="s">
        <v>8</v>
      </c>
      <c r="B7">
        <v>2.9039759281998774</v>
      </c>
      <c r="C7">
        <f>4666550/17589440</f>
        <v>0.2653040688049193</v>
      </c>
      <c r="D7">
        <v>3.1150508486910327</v>
      </c>
      <c r="E7">
        <v>1.4047795813179169</v>
      </c>
      <c r="F7">
        <v>1.4498555145288168</v>
      </c>
      <c r="G7">
        <f>547920/29138320</f>
        <v>1.8804104011487278E-2</v>
      </c>
      <c r="H7">
        <v>9.8077191575585948E-2</v>
      </c>
      <c r="I7">
        <v>0</v>
      </c>
      <c r="K7">
        <v>2022</v>
      </c>
    </row>
    <row r="8" spans="1:11" x14ac:dyDescent="0.2">
      <c r="A8" t="s">
        <v>9</v>
      </c>
      <c r="B8">
        <v>0.28728103999999999</v>
      </c>
      <c r="C8">
        <f>843100/44499310</f>
        <v>1.8946361190769024E-2</v>
      </c>
      <c r="D8">
        <v>-13.396566999999999</v>
      </c>
      <c r="E8">
        <v>2.9533579300000001</v>
      </c>
      <c r="F8">
        <v>-4.9233802000000004</v>
      </c>
      <c r="G8">
        <f>-5961380/70754840</f>
        <v>-8.4254024177003298E-2</v>
      </c>
      <c r="H8">
        <v>-0.1230015</v>
      </c>
      <c r="I8">
        <v>0</v>
      </c>
      <c r="K8">
        <v>2022</v>
      </c>
    </row>
    <row r="9" spans="1:11" x14ac:dyDescent="0.2">
      <c r="A9" t="s">
        <v>11</v>
      </c>
      <c r="B9">
        <v>6.8548038283956805</v>
      </c>
      <c r="C9">
        <v>0.25959742425274873</v>
      </c>
      <c r="D9">
        <v>12.975963099394342</v>
      </c>
      <c r="E9">
        <v>1.0435237210271731</v>
      </c>
      <c r="F9">
        <v>22.021935341498398</v>
      </c>
      <c r="G9">
        <v>5.4526132276368298</v>
      </c>
      <c r="H9">
        <v>0.51599637810568755</v>
      </c>
      <c r="I9">
        <v>1</v>
      </c>
      <c r="K9">
        <v>2021</v>
      </c>
    </row>
    <row r="10" spans="1:11" x14ac:dyDescent="0.2">
      <c r="A10" t="s">
        <v>12</v>
      </c>
      <c r="B10">
        <v>3.1292843917400462E-2</v>
      </c>
      <c r="C10">
        <v>6.341338221814849E-2</v>
      </c>
      <c r="D10">
        <v>2.8700274977085245</v>
      </c>
      <c r="E10">
        <v>1.8248545818632593</v>
      </c>
      <c r="F10">
        <v>1.9389260198202352</v>
      </c>
      <c r="G10">
        <v>1.1269568422174041E-2</v>
      </c>
      <c r="H10">
        <v>36.152784874808383</v>
      </c>
      <c r="I10">
        <v>1</v>
      </c>
      <c r="K10">
        <v>2021</v>
      </c>
    </row>
    <row r="11" spans="1:11" x14ac:dyDescent="0.2">
      <c r="A11" t="s">
        <v>13</v>
      </c>
      <c r="B11">
        <v>5.2817944035927551E-2</v>
      </c>
      <c r="C11">
        <v>-0.83369909778102902</v>
      </c>
      <c r="D11">
        <v>-86.631309436722745</v>
      </c>
      <c r="E11">
        <v>3.8629651860744296</v>
      </c>
      <c r="F11">
        <v>-57.109278350515467</v>
      </c>
      <c r="G11">
        <v>-0.27585872213217383</v>
      </c>
      <c r="H11">
        <v>-2.8517345718105691</v>
      </c>
      <c r="I11">
        <v>0</v>
      </c>
      <c r="K11">
        <v>2021</v>
      </c>
    </row>
    <row r="12" spans="1:11" x14ac:dyDescent="0.2">
      <c r="A12" t="s">
        <v>14</v>
      </c>
      <c r="B12">
        <v>0.155668358714044</v>
      </c>
      <c r="C12">
        <v>-0.71638418079096045</v>
      </c>
      <c r="D12">
        <v>-75.367231638418076</v>
      </c>
      <c r="E12">
        <v>2.6125654450261782</v>
      </c>
      <c r="F12">
        <v>0</v>
      </c>
      <c r="G12">
        <v>-0.38510392609699767</v>
      </c>
      <c r="H12">
        <v>-1.7721139430284858</v>
      </c>
      <c r="I12">
        <v>1</v>
      </c>
      <c r="K12">
        <v>2020</v>
      </c>
    </row>
    <row r="13" spans="1:11" x14ac:dyDescent="0.2">
      <c r="A13" t="s">
        <v>15</v>
      </c>
      <c r="B13">
        <v>-0.51925688851470564</v>
      </c>
      <c r="C13">
        <v>-8.5126127856884684E-2</v>
      </c>
      <c r="D13">
        <v>-19.961494275500051</v>
      </c>
      <c r="E13">
        <v>1.2536757484670689</v>
      </c>
      <c r="F13">
        <v>-50.315308988764045</v>
      </c>
      <c r="G13">
        <v>-8.1146732074474509E-2</v>
      </c>
      <c r="H13">
        <v>1.1977432715592602</v>
      </c>
      <c r="I13">
        <v>1</v>
      </c>
      <c r="K13">
        <v>2020</v>
      </c>
    </row>
    <row r="14" spans="1:11" x14ac:dyDescent="0.2">
      <c r="A14" t="s">
        <v>20</v>
      </c>
      <c r="B14">
        <v>0.13800504628945096</v>
      </c>
      <c r="C14">
        <v>0.11109521054714855</v>
      </c>
      <c r="D14">
        <v>4.9365161526048169</v>
      </c>
      <c r="E14">
        <v>1.3411313044241713</v>
      </c>
      <c r="F14">
        <v>17.547901821060965</v>
      </c>
      <c r="G14">
        <v>4.7898300678310607E-2</v>
      </c>
      <c r="H14">
        <v>12.931536421390243</v>
      </c>
      <c r="I14">
        <v>0</v>
      </c>
      <c r="K14">
        <v>2021</v>
      </c>
    </row>
    <row r="15" spans="1:11" x14ac:dyDescent="0.2">
      <c r="A15" t="s">
        <v>21</v>
      </c>
      <c r="B15">
        <v>0.10310222448896209</v>
      </c>
      <c r="C15">
        <v>-0.87929837062244676</v>
      </c>
      <c r="D15">
        <v>-90.878963979856707</v>
      </c>
      <c r="E15">
        <v>1.7526347989062654</v>
      </c>
      <c r="F15">
        <v>-209.0350145137881</v>
      </c>
      <c r="G15">
        <v>-0.81615387214511748</v>
      </c>
      <c r="H15">
        <v>-0.29984521523278124</v>
      </c>
      <c r="I15">
        <v>0</v>
      </c>
      <c r="K15">
        <v>2021</v>
      </c>
    </row>
    <row r="16" spans="1:11" x14ac:dyDescent="0.2">
      <c r="A16" t="s">
        <v>22</v>
      </c>
      <c r="B16">
        <v>0</v>
      </c>
      <c r="C16">
        <f>-48776/508393</f>
        <v>-9.594152555208274E-2</v>
      </c>
      <c r="D16">
        <f>-70968/508393*100</f>
        <v>-13.95927953374653</v>
      </c>
      <c r="E16">
        <f>1424131/496141</f>
        <v>2.8704158696822071</v>
      </c>
      <c r="F16">
        <v>0</v>
      </c>
      <c r="G16">
        <f>-253254/1847800</f>
        <v>-0.13705704080528194</v>
      </c>
      <c r="H16">
        <f>-252388/-253254</f>
        <v>0.99658050810648602</v>
      </c>
      <c r="I16">
        <v>1</v>
      </c>
      <c r="K16">
        <v>2021</v>
      </c>
    </row>
    <row r="17" spans="1:11" x14ac:dyDescent="0.2">
      <c r="A17" t="s">
        <v>23</v>
      </c>
      <c r="B17">
        <f>1084420/12658470</f>
        <v>8.5667541179937232E-2</v>
      </c>
      <c r="C17">
        <f>-2356260/7712970</f>
        <v>-0.30549321467605867</v>
      </c>
      <c r="D17">
        <f>-3040290/7712970*100</f>
        <v>-39.417889606727371</v>
      </c>
      <c r="E17">
        <f>13109400/2030500</f>
        <v>6.4562423048510222</v>
      </c>
      <c r="F17">
        <f>-3652740/119200</f>
        <v>-30.643791946308724</v>
      </c>
      <c r="G17">
        <f>-3040290/15759990</f>
        <v>-0.19291192443650027</v>
      </c>
      <c r="H17">
        <f>12658470/-3040290</f>
        <v>-4.1635732117659829</v>
      </c>
      <c r="I17">
        <v>0</v>
      </c>
      <c r="K17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2023-09-17T19:53:17Z</dcterms:created>
  <dcterms:modified xsi:type="dcterms:W3CDTF">2023-09-19T15:44:02Z</dcterms:modified>
</cp:coreProperties>
</file>